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2. Hístoricos\Portal Web\"/>
    </mc:Choice>
  </mc:AlternateContent>
  <xr:revisionPtr revIDLastSave="0" documentId="13_ncr:1_{AEF4FE63-E87B-43E1-A81A-9627E2F3EB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9-0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'[4]331-04'!#REF!</definedName>
    <definedName name="ap_10">'[10]331-04'!#REF!</definedName>
    <definedName name="ap_11">'[10]331-04'!#REF!</definedName>
    <definedName name="Area1">'[14]Form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>#REF!</definedName>
    <definedName name="ccentral.">'[16]3.23-10'!#REF!</definedName>
    <definedName name="ccentral1">'[16]3.23-10'!#REF!</definedName>
    <definedName name="ccentral2">#REF!</definedName>
    <definedName name="ccentral3">'[16]3.23-10'!#REF!</definedName>
    <definedName name="ccuu">#REF!</definedName>
    <definedName name="ccuu_10">#REF!</definedName>
    <definedName name="ccuu_11">#REF!</definedName>
    <definedName name="cerw">'[15]6'!$I$13</definedName>
    <definedName name="cibao">#REF!</definedName>
    <definedName name="cibao1.">'[16]3.23-10'!#REF!</definedName>
    <definedName name="cibao2">#REF!</definedName>
    <definedName name="cibao33">'[16]3.23-10'!#REF!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#REF!</definedName>
    <definedName name="d_10">'[10]333.09'!#REF!</definedName>
    <definedName name="d_11">'[10]333.09'!#REF!</definedName>
    <definedName name="dd">#REF!</definedName>
    <definedName name="ddd">#REF!</definedName>
    <definedName name="dddd">#REF!</definedName>
    <definedName name="ddddd">#REF!</definedName>
    <definedName name="dfg">'[1]333.02'!#REF!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'[15]10'!$F$12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'[4]333.08'!$F$7</definedName>
    <definedName name="FUENTE">#REF!</definedName>
    <definedName name="g">'[4]333.02'!$B$11</definedName>
    <definedName name="gbfhhs">#REF!</definedName>
    <definedName name="gdgfds">'[2]4.03'!$B$10</definedName>
    <definedName name="gdsert">'[2]1.03'!$B$11</definedName>
    <definedName name="geb">'[15]8'!$P$13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>'[15]1'!#REF!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'[15]3'!$B$14</definedName>
    <definedName name="iki">#REF!</definedName>
    <definedName name="ikm">#REF!</definedName>
    <definedName name="io">'[4]333.08'!$B$7</definedName>
    <definedName name="iop">#REF!</definedName>
    <definedName name="iou">'[15]1'!$B$14</definedName>
    <definedName name="iuy">#REF!</definedName>
    <definedName name="j">#REF!</definedName>
    <definedName name="jhy">#REF!</definedName>
    <definedName name="jj">#REF!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>'[19]3.20-02'!$J$9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'[18]8.03'!$H$8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'[15]1'!$C$14</definedName>
    <definedName name="opa">#REF!</definedName>
    <definedName name="oppo">'[15]1'!$G$14</definedName>
    <definedName name="p">#REF!</definedName>
    <definedName name="pablo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'[15]3'!$J$14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'[20]3.10.11'!$J$7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'[15]8'!$B$13</definedName>
    <definedName name="rfv">#REF!</definedName>
    <definedName name="ROS">#N/A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>#REF!</definedName>
    <definedName name="rtyh">'[15]1'!#REF!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'[15]2'!$D$13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>#REF!</definedName>
    <definedName name="umj">#REF!</definedName>
    <definedName name="utyu">'[15]6'!$B$13</definedName>
    <definedName name="uu">'[4]333.04'!#REF!</definedName>
    <definedName name="uu_10">'[10]333.04'!#REF!</definedName>
    <definedName name="uu_11">'[10]333.04'!#REF!</definedName>
    <definedName name="uuuu">'[22]344.13'!#REF!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'[23]3.22-11'!$B$7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'[24]331-16'!#REF!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11" i="1" l="1"/>
  <c r="AY10" i="1"/>
  <c r="AR11" i="1" l="1"/>
  <c r="AR10" i="1"/>
  <c r="AT5" i="1" l="1"/>
  <c r="AU5" i="1"/>
  <c r="AV5" i="1"/>
  <c r="AW5" i="1"/>
  <c r="AX5" i="1"/>
  <c r="AS5" i="1"/>
  <c r="AR5" i="1" l="1"/>
  <c r="I83" i="1"/>
  <c r="B83" i="1"/>
  <c r="I82" i="1"/>
  <c r="B82" i="1"/>
  <c r="O81" i="1"/>
  <c r="N81" i="1"/>
  <c r="M81" i="1"/>
  <c r="L81" i="1"/>
  <c r="K81" i="1"/>
  <c r="J81" i="1"/>
  <c r="H81" i="1"/>
  <c r="G81" i="1"/>
  <c r="F81" i="1"/>
  <c r="E81" i="1"/>
  <c r="D81" i="1"/>
  <c r="C81" i="1"/>
  <c r="I80" i="1"/>
  <c r="B80" i="1"/>
  <c r="I79" i="1"/>
  <c r="B79" i="1"/>
  <c r="I78" i="1"/>
  <c r="B78" i="1"/>
  <c r="I77" i="1"/>
  <c r="B77" i="1"/>
  <c r="I76" i="1"/>
  <c r="B76" i="1"/>
  <c r="I75" i="1"/>
  <c r="B75" i="1"/>
  <c r="I74" i="1"/>
  <c r="B74" i="1"/>
  <c r="O73" i="1"/>
  <c r="N73" i="1"/>
  <c r="M73" i="1"/>
  <c r="L73" i="1"/>
  <c r="K73" i="1"/>
  <c r="J73" i="1"/>
  <c r="H73" i="1"/>
  <c r="G73" i="1"/>
  <c r="F73" i="1"/>
  <c r="E73" i="1"/>
  <c r="D73" i="1"/>
  <c r="C73" i="1"/>
  <c r="I72" i="1"/>
  <c r="B72" i="1"/>
  <c r="I71" i="1"/>
  <c r="B71" i="1"/>
  <c r="I70" i="1"/>
  <c r="B70" i="1"/>
  <c r="I69" i="1"/>
  <c r="B69" i="1"/>
  <c r="I68" i="1"/>
  <c r="B68" i="1"/>
  <c r="I67" i="1"/>
  <c r="B67" i="1"/>
  <c r="I66" i="1"/>
  <c r="B66" i="1"/>
  <c r="I65" i="1"/>
  <c r="B65" i="1"/>
  <c r="I64" i="1"/>
  <c r="B64" i="1"/>
  <c r="I63" i="1"/>
  <c r="B63" i="1"/>
  <c r="I62" i="1"/>
  <c r="B62" i="1"/>
  <c r="I61" i="1"/>
  <c r="B61" i="1"/>
  <c r="I60" i="1"/>
  <c r="B60" i="1"/>
  <c r="I59" i="1"/>
  <c r="B59" i="1"/>
  <c r="I58" i="1"/>
  <c r="B58" i="1"/>
  <c r="I57" i="1"/>
  <c r="B57" i="1"/>
  <c r="I56" i="1"/>
  <c r="B56" i="1"/>
  <c r="I55" i="1"/>
  <c r="B55" i="1"/>
  <c r="I54" i="1"/>
  <c r="B54" i="1"/>
  <c r="I53" i="1"/>
  <c r="B53" i="1"/>
  <c r="I52" i="1"/>
  <c r="B52" i="1"/>
  <c r="I51" i="1"/>
  <c r="B51" i="1"/>
  <c r="I50" i="1"/>
  <c r="B50" i="1"/>
  <c r="I49" i="1"/>
  <c r="B49" i="1"/>
  <c r="I48" i="1"/>
  <c r="B48" i="1"/>
  <c r="O47" i="1"/>
  <c r="N47" i="1"/>
  <c r="M47" i="1"/>
  <c r="L47" i="1"/>
  <c r="K47" i="1"/>
  <c r="J47" i="1"/>
  <c r="H47" i="1"/>
  <c r="G47" i="1"/>
  <c r="F47" i="1"/>
  <c r="E47" i="1"/>
  <c r="D47" i="1"/>
  <c r="C47" i="1"/>
  <c r="I46" i="1"/>
  <c r="B46" i="1"/>
  <c r="I45" i="1"/>
  <c r="B45" i="1"/>
  <c r="I44" i="1"/>
  <c r="B44" i="1"/>
  <c r="I43" i="1"/>
  <c r="B43" i="1"/>
  <c r="I42" i="1"/>
  <c r="B42" i="1"/>
  <c r="I41" i="1"/>
  <c r="B41" i="1"/>
  <c r="I40" i="1"/>
  <c r="B40" i="1"/>
  <c r="I39" i="1"/>
  <c r="B39" i="1"/>
  <c r="I38" i="1"/>
  <c r="B38" i="1"/>
  <c r="I37" i="1"/>
  <c r="B37" i="1"/>
  <c r="O36" i="1"/>
  <c r="N36" i="1"/>
  <c r="M36" i="1"/>
  <c r="L36" i="1"/>
  <c r="K36" i="1"/>
  <c r="J36" i="1"/>
  <c r="H36" i="1"/>
  <c r="G36" i="1"/>
  <c r="F36" i="1"/>
  <c r="E36" i="1"/>
  <c r="D36" i="1"/>
  <c r="C36" i="1"/>
  <c r="I35" i="1"/>
  <c r="B35" i="1"/>
  <c r="I34" i="1"/>
  <c r="B34" i="1"/>
  <c r="I33" i="1"/>
  <c r="B33" i="1"/>
  <c r="I32" i="1"/>
  <c r="B32" i="1"/>
  <c r="I31" i="1"/>
  <c r="B31" i="1"/>
  <c r="I30" i="1"/>
  <c r="B30" i="1"/>
  <c r="I29" i="1"/>
  <c r="B29" i="1"/>
  <c r="I28" i="1"/>
  <c r="B28" i="1"/>
  <c r="I27" i="1"/>
  <c r="B27" i="1"/>
  <c r="I26" i="1"/>
  <c r="B26" i="1"/>
  <c r="I25" i="1"/>
  <c r="B25" i="1"/>
  <c r="I24" i="1"/>
  <c r="B24" i="1"/>
  <c r="I23" i="1"/>
  <c r="B23" i="1"/>
  <c r="I22" i="1"/>
  <c r="B22" i="1"/>
  <c r="I21" i="1"/>
  <c r="B21" i="1"/>
  <c r="I20" i="1"/>
  <c r="B20" i="1"/>
  <c r="I19" i="1"/>
  <c r="B19" i="1"/>
  <c r="I18" i="1"/>
  <c r="B18" i="1"/>
  <c r="O17" i="1"/>
  <c r="N17" i="1"/>
  <c r="M17" i="1"/>
  <c r="L17" i="1"/>
  <c r="K17" i="1"/>
  <c r="J17" i="1"/>
  <c r="H17" i="1"/>
  <c r="G17" i="1"/>
  <c r="F17" i="1"/>
  <c r="E17" i="1"/>
  <c r="D17" i="1"/>
  <c r="C17" i="1"/>
  <c r="AK16" i="1"/>
  <c r="I16" i="1"/>
  <c r="B16" i="1"/>
  <c r="AK15" i="1"/>
  <c r="I15" i="1"/>
  <c r="B15" i="1"/>
  <c r="AK14" i="1"/>
  <c r="I14" i="1"/>
  <c r="B14" i="1"/>
  <c r="AQ13" i="1"/>
  <c r="AP13" i="1"/>
  <c r="AO13" i="1"/>
  <c r="AN13" i="1"/>
  <c r="AM13" i="1"/>
  <c r="AL13" i="1"/>
  <c r="O13" i="1"/>
  <c r="N13" i="1"/>
  <c r="M13" i="1"/>
  <c r="L13" i="1"/>
  <c r="K13" i="1"/>
  <c r="J13" i="1"/>
  <c r="H13" i="1"/>
  <c r="G13" i="1"/>
  <c r="F13" i="1"/>
  <c r="E13" i="1"/>
  <c r="D13" i="1"/>
  <c r="C13" i="1"/>
  <c r="AK11" i="1"/>
  <c r="I11" i="1"/>
  <c r="B11" i="1"/>
  <c r="B9" i="1" s="1"/>
  <c r="AK10" i="1"/>
  <c r="I10" i="1"/>
  <c r="B10" i="1"/>
  <c r="AQ9" i="1"/>
  <c r="AP9" i="1"/>
  <c r="AO9" i="1"/>
  <c r="AN9" i="1"/>
  <c r="AM9" i="1"/>
  <c r="AL9" i="1"/>
  <c r="AC9" i="1"/>
  <c r="AB9" i="1"/>
  <c r="AA9" i="1"/>
  <c r="Z9" i="1"/>
  <c r="Y9" i="1"/>
  <c r="X9" i="1"/>
  <c r="O9" i="1"/>
  <c r="N9" i="1"/>
  <c r="M9" i="1"/>
  <c r="L9" i="1"/>
  <c r="K9" i="1"/>
  <c r="J9" i="1"/>
  <c r="H9" i="1"/>
  <c r="G9" i="1"/>
  <c r="F9" i="1"/>
  <c r="E9" i="1"/>
  <c r="D9" i="1"/>
  <c r="C9" i="1"/>
  <c r="AK8" i="1"/>
  <c r="I8" i="1"/>
  <c r="B8" i="1"/>
  <c r="AK7" i="1"/>
  <c r="I7" i="1"/>
  <c r="B7" i="1"/>
  <c r="AK6" i="1"/>
  <c r="O6" i="1"/>
  <c r="N6" i="1"/>
  <c r="M6" i="1"/>
  <c r="L6" i="1"/>
  <c r="K6" i="1"/>
  <c r="J6" i="1"/>
  <c r="H6" i="1"/>
  <c r="G6" i="1"/>
  <c r="F6" i="1"/>
  <c r="E6" i="1"/>
  <c r="D6" i="1"/>
  <c r="C6" i="1"/>
  <c r="AK5" i="1"/>
  <c r="B81" i="1" l="1"/>
  <c r="F5" i="1"/>
  <c r="G5" i="1"/>
  <c r="I81" i="1"/>
  <c r="D5" i="1"/>
  <c r="I9" i="1"/>
  <c r="E5" i="1"/>
  <c r="B17" i="1"/>
  <c r="AK13" i="1"/>
  <c r="I47" i="1"/>
  <c r="H5" i="1"/>
  <c r="L5" i="1"/>
  <c r="AK9" i="1"/>
  <c r="J5" i="1"/>
  <c r="M5" i="1"/>
  <c r="O5" i="1"/>
  <c r="C5" i="1"/>
  <c r="B47" i="1"/>
  <c r="I6" i="1"/>
  <c r="I36" i="1"/>
  <c r="N5" i="1"/>
  <c r="B13" i="1"/>
  <c r="I13" i="1"/>
  <c r="I17" i="1"/>
  <c r="I73" i="1"/>
  <c r="K5" i="1"/>
  <c r="B73" i="1"/>
  <c r="B6" i="1"/>
  <c r="B5" i="1" s="1"/>
  <c r="B36" i="1"/>
  <c r="I5" i="1" l="1"/>
</calcChain>
</file>

<file path=xl/sharedStrings.xml><?xml version="1.0" encoding="utf-8"?>
<sst xmlns="http://schemas.openxmlformats.org/spreadsheetml/2006/main" count="149" uniqueCount="90">
  <si>
    <t>Domicilio y país de procedencia</t>
  </si>
  <si>
    <t>Total</t>
  </si>
  <si>
    <t>Recreación</t>
  </si>
  <si>
    <t>Negocio</t>
  </si>
  <si>
    <t>Conferencia/convención</t>
  </si>
  <si>
    <t>Estudio</t>
  </si>
  <si>
    <t>Amigo/pariente</t>
  </si>
  <si>
    <t>Otros</t>
  </si>
  <si>
    <t>Residentes</t>
  </si>
  <si>
    <t>Dominicanos residentes</t>
  </si>
  <si>
    <t>Extranjeros residentes</t>
  </si>
  <si>
    <t>No residentes</t>
  </si>
  <si>
    <t>Dominicanos no residentes</t>
  </si>
  <si>
    <t>Extranjeros</t>
  </si>
  <si>
    <t>América del Norte</t>
  </si>
  <si>
    <t>Canadá</t>
  </si>
  <si>
    <t>Estados Unidos de América</t>
  </si>
  <si>
    <t>México</t>
  </si>
  <si>
    <t>América Central y Caribe</t>
  </si>
  <si>
    <t>Aruba</t>
  </si>
  <si>
    <t>Caicos y Turcas, Islas</t>
  </si>
  <si>
    <t>Costa Rica</t>
  </si>
  <si>
    <t>Cuba</t>
  </si>
  <si>
    <t>Curazao</t>
  </si>
  <si>
    <t>El Salvador</t>
  </si>
  <si>
    <t>Guadalupe</t>
  </si>
  <si>
    <t>Guatemala</t>
  </si>
  <si>
    <t>Haití</t>
  </si>
  <si>
    <t>Honduras</t>
  </si>
  <si>
    <t>Jamaica</t>
  </si>
  <si>
    <t>Martinica</t>
  </si>
  <si>
    <t>Panamá</t>
  </si>
  <si>
    <t>Puerto Rico</t>
  </si>
  <si>
    <t>San Martín</t>
  </si>
  <si>
    <t>Trinidad y Tobago</t>
  </si>
  <si>
    <t>Vírgenes Americanas, Islas</t>
  </si>
  <si>
    <t>Otros del Caribe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</si>
  <si>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</si>
  <si>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</si>
  <si>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</si>
  <si>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</si>
  <si>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</si>
  <si>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</si>
  <si>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</si>
  <si>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</si>
  <si>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Uruguay</t>
  </si>
  <si>
    <t>Venezuela</t>
  </si>
  <si>
    <t>Otros de Suramérica</t>
  </si>
  <si>
    <t>Europa</t>
  </si>
  <si>
    <t>Alemania</t>
  </si>
  <si>
    <t>Austria</t>
  </si>
  <si>
    <t>Bélgica</t>
  </si>
  <si>
    <t>Bulgaria</t>
  </si>
  <si>
    <t>Dinamarca</t>
  </si>
  <si>
    <t>España</t>
  </si>
  <si>
    <t>Finlandia</t>
  </si>
  <si>
    <t>Francia</t>
  </si>
  <si>
    <t>Grecia</t>
  </si>
  <si>
    <t>Holanda</t>
  </si>
  <si>
    <t>Hungría</t>
  </si>
  <si>
    <t>Irlanda</t>
  </si>
  <si>
    <t>Italia</t>
  </si>
  <si>
    <t>Luxemburgo</t>
  </si>
  <si>
    <t>Noruega</t>
  </si>
  <si>
    <t>Polonia</t>
  </si>
  <si>
    <t>Portugal</t>
  </si>
  <si>
    <t>República Checa</t>
  </si>
  <si>
    <t>Rumanía</t>
  </si>
  <si>
    <t>Rusia</t>
  </si>
  <si>
    <t>Suecia</t>
  </si>
  <si>
    <t>Suiza</t>
  </si>
  <si>
    <t>Ucrania</t>
  </si>
  <si>
    <t>Otros de Europa</t>
  </si>
  <si>
    <t>Asia</t>
  </si>
  <si>
    <t>China</t>
  </si>
  <si>
    <t>Corea del Sur</t>
  </si>
  <si>
    <t>India</t>
  </si>
  <si>
    <t>Israel</t>
  </si>
  <si>
    <t>Japón</t>
  </si>
  <si>
    <t>Taiwán</t>
  </si>
  <si>
    <t>Otros de Asia</t>
  </si>
  <si>
    <t>Resto del mundo</t>
  </si>
  <si>
    <t>Australia</t>
  </si>
  <si>
    <t>Otros resto del mundo</t>
  </si>
  <si>
    <t xml:space="preserve">*Cifras sujetas a rectificación. </t>
  </si>
  <si>
    <t>Fuentes: Registros administrativos, Sector Turismo, Departamento de Cuentas Nacionales, Banco Central de la República Dominicana, (BCRD).</t>
  </si>
  <si>
    <t>*Cifras sujetas a rectificación</t>
  </si>
  <si>
    <t>Extranjeros no residentes según país</t>
  </si>
  <si>
    <t>Reino Unido</t>
  </si>
  <si>
    <r>
      <t xml:space="preserve">Cuadro 3.9-08 </t>
    </r>
    <r>
      <rPr>
        <sz val="9"/>
        <rFont val="Roboto"/>
      </rPr>
      <t>REPÚBLICA DOMINICANA: Llegada de pasajeros vía aérea por año y motivo de viaje, según domicilio y país de residencia, 2017-2025*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</si>
</sst>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_);\(#,##0.0\)"/>
    <numFmt numFmtId="167" formatCode="General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12"/>
      <name val="Times New Roman"/>
      <family val="1"/>
    </font>
    <font>
      <sz val="12"/>
      <name val="Franklin Gothic Book"/>
      <family val="2"/>
    </font>
    <font>
      <b/>
      <sz val="10"/>
      <name val="tahoma"/>
      <family val="2"/>
    </font>
    <font>
      <b/>
      <sz val="9"/>
      <color indexed="8"/>
      <name val="Roboto"/>
    </font>
    <font>
      <sz val="10"/>
      <name val="Franklin Gothic Demi"/>
      <family val="2"/>
    </font>
    <font>
      <sz val="12"/>
      <name val="Arial MT"/>
    </font>
    <font>
      <sz val="8"/>
      <name val="Franklin Gothic Demi"/>
      <family val="2"/>
    </font>
    <font>
      <sz val="9"/>
      <color indexed="8"/>
      <name val="Roboto"/>
    </font>
    <font>
      <sz val="9"/>
      <name val="Franklin Gothic Demi"/>
      <family val="2"/>
    </font>
    <font>
      <sz val="9"/>
      <name val="Franklin Gothic Book"/>
      <family val="2"/>
    </font>
    <font>
      <sz val="9"/>
      <color indexed="8"/>
      <name val="Franklin Gothic Book"/>
      <family val="2"/>
    </font>
    <font>
      <sz val="7"/>
      <name val="Roboto"/>
    </font>
    <font>
      <sz val="12"/>
      <name val="Roboto"/>
    </font>
    <font>
      <sz val="10"/>
      <name val="Roboto"/>
    </font>
    <font>
      <sz val="10"/>
      <name val="Tahoma"/>
      <family val="2"/>
    </font>
    <font>
      <i/>
      <sz val="12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6" fontId="9" fillId="0" borderId="0"/>
    <xf numFmtId="164" fontId="1" fillId="0" borderId="0" applyFont="0" applyFill="0" applyBorder="0" applyAlignment="0" applyProtection="0"/>
    <xf numFmtId="0" fontId="1" fillId="0" borderId="0"/>
    <xf numFmtId="164" fontId="20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1" applyFill="1"/>
    <xf numFmtId="0" fontId="1" fillId="0" borderId="0" xfId="1"/>
    <xf numFmtId="0" fontId="5" fillId="2" borderId="0" xfId="2" applyFont="1" applyFill="1" applyAlignment="1">
      <alignment horizontal="left" vertical="center" indent="1"/>
    </xf>
    <xf numFmtId="165" fontId="6" fillId="2" borderId="0" xfId="3" applyNumberFormat="1" applyFont="1" applyFill="1" applyBorder="1"/>
    <xf numFmtId="0" fontId="8" fillId="0" borderId="0" xfId="1" applyFont="1"/>
    <xf numFmtId="0" fontId="7" fillId="2" borderId="2" xfId="4" applyFont="1" applyFill="1" applyBorder="1" applyAlignment="1">
      <alignment horizontal="center" vertical="center" wrapText="1"/>
    </xf>
    <xf numFmtId="0" fontId="2" fillId="2" borderId="3" xfId="5" applyNumberFormat="1" applyFont="1" applyFill="1" applyBorder="1" applyAlignment="1">
      <alignment horizontal="center" vertical="center"/>
    </xf>
    <xf numFmtId="165" fontId="2" fillId="2" borderId="0" xfId="3" applyNumberFormat="1" applyFont="1" applyFill="1" applyBorder="1" applyAlignment="1">
      <alignment horizontal="left" vertical="center"/>
    </xf>
    <xf numFmtId="3" fontId="2" fillId="2" borderId="0" xfId="3" applyNumberFormat="1" applyFont="1" applyFill="1" applyBorder="1" applyAlignment="1">
      <alignment horizontal="right" vertical="center"/>
    </xf>
    <xf numFmtId="0" fontId="10" fillId="0" borderId="0" xfId="1" applyFont="1"/>
    <xf numFmtId="165" fontId="3" fillId="2" borderId="0" xfId="3" applyNumberFormat="1" applyFont="1" applyFill="1" applyBorder="1" applyAlignment="1">
      <alignment horizontal="left" vertical="center" indent="1"/>
    </xf>
    <xf numFmtId="3" fontId="11" fillId="2" borderId="0" xfId="1" applyNumberFormat="1" applyFont="1" applyFill="1" applyAlignment="1">
      <alignment horizontal="right"/>
    </xf>
    <xf numFmtId="3" fontId="12" fillId="2" borderId="0" xfId="3" applyNumberFormat="1" applyFont="1" applyFill="1" applyBorder="1" applyAlignment="1">
      <alignment horizontal="right" vertical="center"/>
    </xf>
    <xf numFmtId="165" fontId="3" fillId="3" borderId="0" xfId="3" applyNumberFormat="1" applyFont="1" applyFill="1" applyBorder="1" applyAlignment="1">
      <alignment horizontal="left" vertical="center" indent="1"/>
    </xf>
    <xf numFmtId="3" fontId="2" fillId="3" borderId="0" xfId="3" applyNumberFormat="1" applyFont="1" applyFill="1" applyBorder="1" applyAlignment="1">
      <alignment horizontal="right" vertical="center"/>
    </xf>
    <xf numFmtId="3" fontId="11" fillId="3" borderId="0" xfId="1" applyNumberFormat="1" applyFont="1" applyFill="1" applyAlignment="1">
      <alignment horizontal="right"/>
    </xf>
    <xf numFmtId="3" fontId="12" fillId="3" borderId="0" xfId="3" applyNumberFormat="1" applyFont="1" applyFill="1" applyBorder="1" applyAlignment="1">
      <alignment horizontal="right" vertical="center"/>
    </xf>
    <xf numFmtId="165" fontId="2" fillId="3" borderId="0" xfId="3" applyNumberFormat="1" applyFont="1" applyFill="1" applyBorder="1" applyAlignment="1">
      <alignment horizontal="left" vertical="center"/>
    </xf>
    <xf numFmtId="165" fontId="13" fillId="3" borderId="0" xfId="3" applyNumberFormat="1" applyFont="1" applyFill="1" applyBorder="1" applyAlignment="1">
      <alignment horizontal="left" vertical="center" indent="1"/>
    </xf>
    <xf numFmtId="3" fontId="14" fillId="3" borderId="0" xfId="1" applyNumberFormat="1" applyFont="1" applyFill="1" applyAlignment="1">
      <alignment horizontal="right"/>
    </xf>
    <xf numFmtId="3" fontId="11" fillId="3" borderId="0" xfId="1" applyNumberFormat="1" applyFont="1" applyFill="1" applyBorder="1" applyAlignment="1">
      <alignment horizontal="right"/>
    </xf>
    <xf numFmtId="165" fontId="3" fillId="3" borderId="3" xfId="3" applyNumberFormat="1" applyFont="1" applyFill="1" applyBorder="1" applyAlignment="1">
      <alignment horizontal="left" vertical="center" indent="1"/>
    </xf>
    <xf numFmtId="3" fontId="2" fillId="3" borderId="3" xfId="3" applyNumberFormat="1" applyFont="1" applyFill="1" applyBorder="1" applyAlignment="1">
      <alignment horizontal="right" vertical="center"/>
    </xf>
    <xf numFmtId="3" fontId="11" fillId="3" borderId="3" xfId="1" applyNumberFormat="1" applyFont="1" applyFill="1" applyBorder="1" applyAlignment="1">
      <alignment horizontal="right"/>
    </xf>
    <xf numFmtId="3" fontId="12" fillId="3" borderId="3" xfId="3" applyNumberFormat="1" applyFont="1" applyFill="1" applyBorder="1" applyAlignment="1">
      <alignment horizontal="right" vertical="center"/>
    </xf>
    <xf numFmtId="3" fontId="14" fillId="3" borderId="3" xfId="1" applyNumberFormat="1" applyFont="1" applyFill="1" applyBorder="1" applyAlignment="1">
      <alignment horizontal="right"/>
    </xf>
    <xf numFmtId="167" fontId="15" fillId="3" borderId="0" xfId="1" applyNumberFormat="1" applyFont="1" applyFill="1" applyAlignment="1">
      <alignment horizontal="left" indent="1"/>
    </xf>
    <xf numFmtId="0" fontId="16" fillId="2" borderId="0" xfId="2" applyFont="1" applyFill="1"/>
    <xf numFmtId="0" fontId="17" fillId="2" borderId="0" xfId="1" applyFont="1" applyFill="1"/>
    <xf numFmtId="0" fontId="5" fillId="2" borderId="0" xfId="2" applyFont="1" applyFill="1"/>
    <xf numFmtId="0" fontId="5" fillId="3" borderId="0" xfId="2" applyFont="1" applyFill="1"/>
    <xf numFmtId="0" fontId="5" fillId="3" borderId="0" xfId="2" applyFont="1" applyFill="1" applyAlignment="1">
      <alignment horizontal="left" vertical="center" indent="1"/>
    </xf>
    <xf numFmtId="165" fontId="18" fillId="2" borderId="0" xfId="6" applyNumberFormat="1" applyFont="1" applyFill="1" applyBorder="1"/>
    <xf numFmtId="165" fontId="18" fillId="0" borderId="0" xfId="6" applyNumberFormat="1" applyFont="1" applyBorder="1"/>
    <xf numFmtId="165" fontId="6" fillId="0" borderId="0" xfId="6" applyNumberFormat="1" applyFont="1" applyBorder="1"/>
    <xf numFmtId="0" fontId="19" fillId="0" borderId="0" xfId="7" applyFont="1" applyAlignment="1">
      <alignment horizontal="left"/>
    </xf>
    <xf numFmtId="165" fontId="11" fillId="2" borderId="0" xfId="8" applyNumberFormat="1" applyFont="1" applyFill="1" applyAlignment="1">
      <alignment horizontal="right"/>
    </xf>
    <xf numFmtId="3" fontId="14" fillId="2" borderId="0" xfId="1" applyNumberFormat="1" applyFont="1" applyFill="1" applyAlignment="1">
      <alignment horizontal="right"/>
    </xf>
    <xf numFmtId="3" fontId="2" fillId="2" borderId="3" xfId="3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/>
    </xf>
    <xf numFmtId="3" fontId="11" fillId="2" borderId="3" xfId="1" applyNumberFormat="1" applyFont="1" applyFill="1" applyBorder="1" applyAlignment="1">
      <alignment horizontal="right"/>
    </xf>
    <xf numFmtId="0" fontId="1" fillId="2" borderId="0" xfId="1" applyFill="1" applyBorder="1"/>
    <xf numFmtId="0" fontId="8" fillId="2" borderId="0" xfId="1" applyFont="1" applyFill="1" applyBorder="1"/>
    <xf numFmtId="0" fontId="10" fillId="2" borderId="0" xfId="1" applyFont="1" applyFill="1" applyBorder="1"/>
    <xf numFmtId="0" fontId="5" fillId="2" borderId="0" xfId="2" applyFont="1" applyFill="1" applyBorder="1"/>
    <xf numFmtId="0" fontId="7" fillId="2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</cellXfs>
  <cellStyles count="9">
    <cellStyle name="Comma 2" xfId="6" xr:uid="{00000000-0005-0000-0000-000000000000}"/>
    <cellStyle name="Millares" xfId="8" builtinId="3"/>
    <cellStyle name="Millares 2" xfId="3" xr:uid="{00000000-0005-0000-0000-000002000000}"/>
    <cellStyle name="Normal" xfId="0" builtinId="0"/>
    <cellStyle name="Normal 4" xfId="1" xr:uid="{00000000-0005-0000-0000-000004000000}"/>
    <cellStyle name="Normal_1999" xfId="2" xr:uid="{00000000-0005-0000-0000-000005000000}"/>
    <cellStyle name="Normal_335-06_RD_en_Cifras_2009_Turismo_Laura2" xfId="4" xr:uid="{00000000-0005-0000-0000-000006000000}"/>
    <cellStyle name="Normal_Sheet1 2" xfId="5" xr:uid="{00000000-0005-0000-0000-000007000000}"/>
    <cellStyle name="Normal_Sheet1 2 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O122"/>
  <sheetViews>
    <sheetView showGridLines="0" tabSelected="1" zoomScale="90" zoomScaleNormal="90" workbookViewId="0">
      <pane xSplit="1" ySplit="4" topLeftCell="AY32" activePane="bottomRight" state="frozen"/>
      <selection pane="topRight" activeCell="B1" sqref="B1"/>
      <selection pane="bottomLeft" activeCell="A5" sqref="A5"/>
      <selection pane="bottomRight" activeCell="BM12" sqref="BM12"/>
    </sheetView>
  </sheetViews>
  <sheetFormatPr baseColWidth="10" defaultColWidth="11.44140625" defaultRowHeight="16.2"/>
  <cols>
    <col min="1" max="1" width="32.5546875" style="32" customWidth="1"/>
    <col min="2" max="4" width="11.44140625" style="2"/>
    <col min="5" max="5" width="11" style="2" customWidth="1"/>
    <col min="6" max="6" width="11.44140625" style="2"/>
    <col min="7" max="7" width="14.109375" style="2" customWidth="1"/>
    <col min="8" max="11" width="11.44140625" style="2"/>
    <col min="12" max="12" width="11.6640625" style="2" customWidth="1"/>
    <col min="13" max="13" width="11.44140625" style="2"/>
    <col min="14" max="14" width="15" style="2" customWidth="1"/>
    <col min="15" max="15" width="11.44140625" style="2"/>
    <col min="16" max="16" width="14.88671875" style="2" customWidth="1"/>
    <col min="17" max="17" width="13.5546875" style="2" customWidth="1"/>
    <col min="18" max="18" width="10.33203125" style="2" customWidth="1"/>
    <col min="19" max="19" width="11" style="2" customWidth="1"/>
    <col min="20" max="20" width="11.44140625" style="2"/>
    <col min="21" max="21" width="14.109375" style="2" customWidth="1"/>
    <col min="22" max="22" width="11.44140625" style="2"/>
    <col min="23" max="23" width="14.88671875" style="2" customWidth="1"/>
    <col min="24" max="24" width="13.5546875" style="2" customWidth="1"/>
    <col min="25" max="25" width="10.33203125" style="2" customWidth="1"/>
    <col min="26" max="26" width="11.44140625" style="2" customWidth="1"/>
    <col min="27" max="27" width="11.44140625" style="2"/>
    <col min="28" max="28" width="14" style="2" customWidth="1"/>
    <col min="29" max="29" width="11.44140625" style="2"/>
    <col min="30" max="30" width="14.88671875" style="2" customWidth="1"/>
    <col min="31" max="31" width="13.5546875" style="2" customWidth="1"/>
    <col min="32" max="32" width="10.33203125" style="2" customWidth="1"/>
    <col min="33" max="33" width="11.44140625" style="2" customWidth="1"/>
    <col min="34" max="34" width="11.44140625" style="2"/>
    <col min="35" max="35" width="13.88671875" style="2" customWidth="1"/>
    <col min="36" max="36" width="11.44140625" style="2"/>
    <col min="37" max="37" width="14.88671875" style="2" customWidth="1"/>
    <col min="38" max="38" width="13.5546875" style="2" customWidth="1"/>
    <col min="39" max="39" width="10.33203125" style="2" customWidth="1"/>
    <col min="40" max="40" width="11.44140625" style="2" customWidth="1"/>
    <col min="41" max="41" width="11.44140625" style="2"/>
    <col min="42" max="42" width="13.88671875" style="2" customWidth="1"/>
    <col min="43" max="44" width="11.44140625" style="2"/>
    <col min="45" max="45" width="12.44140625" style="2" bestFit="1" customWidth="1"/>
    <col min="46" max="48" width="11.44140625" style="2"/>
    <col min="49" max="49" width="13.6640625" style="2" customWidth="1"/>
    <col min="50" max="50" width="11.44140625" style="2"/>
    <col min="51" max="51" width="12.88671875" style="2" bestFit="1" customWidth="1"/>
    <col min="52" max="54" width="11.5546875" style="2" bestFit="1" customWidth="1"/>
    <col min="55" max="55" width="12.88671875" style="2" bestFit="1" customWidth="1"/>
    <col min="56" max="56" width="13.5546875" style="2" customWidth="1"/>
    <col min="57" max="57" width="11.44140625" style="2"/>
    <col min="58" max="58" width="12.88671875" style="2" bestFit="1" customWidth="1"/>
    <col min="59" max="60" width="11.5546875" style="2" bestFit="1" customWidth="1"/>
    <col min="61" max="61" width="10.6640625" style="2" customWidth="1"/>
    <col min="62" max="62" width="12.88671875" style="2" bestFit="1" customWidth="1"/>
    <col min="63" max="63" width="13.33203125" style="2" customWidth="1"/>
    <col min="64" max="64" width="11.44140625" style="2"/>
    <col min="65" max="66" width="11.44140625" style="42"/>
    <col min="67" max="161" width="11.44140625" style="2"/>
    <col min="162" max="162" width="23.6640625" style="2" customWidth="1"/>
    <col min="163" max="163" width="11.6640625" style="2" customWidth="1"/>
    <col min="164" max="164" width="12.109375" style="2" customWidth="1"/>
    <col min="165" max="165" width="10" style="2" customWidth="1"/>
    <col min="166" max="166" width="9.88671875" style="2" customWidth="1"/>
    <col min="167" max="167" width="9.44140625" style="2" customWidth="1"/>
    <col min="168" max="168" width="10.33203125" style="2" customWidth="1"/>
    <col min="169" max="169" width="10.44140625" style="2" customWidth="1"/>
    <col min="170" max="170" width="12.109375" style="2" customWidth="1"/>
    <col min="171" max="171" width="13.33203125" style="2" customWidth="1"/>
    <col min="172" max="172" width="10.44140625" style="2" customWidth="1"/>
    <col min="173" max="173" width="9" style="2" customWidth="1"/>
    <col min="174" max="174" width="8.88671875" style="2" customWidth="1"/>
    <col min="175" max="175" width="10.5546875" style="2" customWidth="1"/>
    <col min="176" max="176" width="8.88671875" style="2" customWidth="1"/>
    <col min="177" max="177" width="11.88671875" style="2" customWidth="1"/>
    <col min="178" max="178" width="12.88671875" style="2" customWidth="1"/>
    <col min="179" max="179" width="10.109375" style="2" customWidth="1"/>
    <col min="180" max="180" width="9.88671875" style="2" customWidth="1"/>
    <col min="181" max="181" width="8.44140625" style="2" customWidth="1"/>
    <col min="182" max="182" width="10" style="2" customWidth="1"/>
    <col min="183" max="183" width="9.109375" style="2" customWidth="1"/>
    <col min="184" max="184" width="11.6640625" style="2" customWidth="1"/>
    <col min="185" max="185" width="12.6640625" style="2" customWidth="1"/>
    <col min="186" max="186" width="10.33203125" style="2" customWidth="1"/>
    <col min="187" max="187" width="9.88671875" style="2" customWidth="1"/>
    <col min="188" max="188" width="8.88671875" style="2" customWidth="1"/>
    <col min="189" max="189" width="10.33203125" style="2" customWidth="1"/>
    <col min="190" max="190" width="9" style="2" customWidth="1"/>
    <col min="191" max="191" width="11.6640625" style="2" customWidth="1"/>
    <col min="192" max="192" width="12.6640625" style="2" customWidth="1"/>
    <col min="193" max="193" width="10.33203125" style="2" customWidth="1"/>
    <col min="194" max="194" width="9.88671875" style="2" customWidth="1"/>
    <col min="195" max="195" width="8.88671875" style="2" customWidth="1"/>
    <col min="196" max="196" width="10.33203125" style="2" customWidth="1"/>
    <col min="197" max="197" width="9" style="2" customWidth="1"/>
    <col min="198" max="417" width="11.44140625" style="2"/>
    <col min="418" max="418" width="23.6640625" style="2" customWidth="1"/>
    <col min="419" max="419" width="11.6640625" style="2" customWidth="1"/>
    <col min="420" max="420" width="12.109375" style="2" customWidth="1"/>
    <col min="421" max="421" width="10" style="2" customWidth="1"/>
    <col min="422" max="422" width="9.88671875" style="2" customWidth="1"/>
    <col min="423" max="423" width="9.44140625" style="2" customWidth="1"/>
    <col min="424" max="424" width="10.33203125" style="2" customWidth="1"/>
    <col min="425" max="425" width="10.44140625" style="2" customWidth="1"/>
    <col min="426" max="426" width="12.109375" style="2" customWidth="1"/>
    <col min="427" max="427" width="13.33203125" style="2" customWidth="1"/>
    <col min="428" max="428" width="10.44140625" style="2" customWidth="1"/>
    <col min="429" max="429" width="9" style="2" customWidth="1"/>
    <col min="430" max="430" width="8.88671875" style="2" customWidth="1"/>
    <col min="431" max="431" width="10.5546875" style="2" customWidth="1"/>
    <col min="432" max="432" width="8.88671875" style="2" customWidth="1"/>
    <col min="433" max="433" width="11.88671875" style="2" customWidth="1"/>
    <col min="434" max="434" width="12.88671875" style="2" customWidth="1"/>
    <col min="435" max="435" width="10.109375" style="2" customWidth="1"/>
    <col min="436" max="436" width="9.88671875" style="2" customWidth="1"/>
    <col min="437" max="437" width="8.44140625" style="2" customWidth="1"/>
    <col min="438" max="438" width="10" style="2" customWidth="1"/>
    <col min="439" max="439" width="9.109375" style="2" customWidth="1"/>
    <col min="440" max="440" width="11.6640625" style="2" customWidth="1"/>
    <col min="441" max="441" width="12.6640625" style="2" customWidth="1"/>
    <col min="442" max="442" width="10.33203125" style="2" customWidth="1"/>
    <col min="443" max="443" width="9.88671875" style="2" customWidth="1"/>
    <col min="444" max="444" width="8.88671875" style="2" customWidth="1"/>
    <col min="445" max="445" width="10.33203125" style="2" customWidth="1"/>
    <col min="446" max="446" width="9" style="2" customWidth="1"/>
    <col min="447" max="447" width="11.6640625" style="2" customWidth="1"/>
    <col min="448" max="448" width="12.6640625" style="2" customWidth="1"/>
    <col min="449" max="449" width="10.33203125" style="2" customWidth="1"/>
    <col min="450" max="450" width="9.88671875" style="2" customWidth="1"/>
    <col min="451" max="451" width="8.88671875" style="2" customWidth="1"/>
    <col min="452" max="452" width="10.33203125" style="2" customWidth="1"/>
    <col min="453" max="453" width="9" style="2" customWidth="1"/>
    <col min="454" max="673" width="11.44140625" style="2"/>
    <col min="674" max="674" width="23.6640625" style="2" customWidth="1"/>
    <col min="675" max="675" width="11.6640625" style="2" customWidth="1"/>
    <col min="676" max="676" width="12.109375" style="2" customWidth="1"/>
    <col min="677" max="677" width="10" style="2" customWidth="1"/>
    <col min="678" max="678" width="9.88671875" style="2" customWidth="1"/>
    <col min="679" max="679" width="9.44140625" style="2" customWidth="1"/>
    <col min="680" max="680" width="10.33203125" style="2" customWidth="1"/>
    <col min="681" max="681" width="10.44140625" style="2" customWidth="1"/>
    <col min="682" max="682" width="12.109375" style="2" customWidth="1"/>
    <col min="683" max="683" width="13.33203125" style="2" customWidth="1"/>
    <col min="684" max="684" width="10.44140625" style="2" customWidth="1"/>
    <col min="685" max="685" width="9" style="2" customWidth="1"/>
    <col min="686" max="686" width="8.88671875" style="2" customWidth="1"/>
    <col min="687" max="687" width="10.5546875" style="2" customWidth="1"/>
    <col min="688" max="688" width="8.88671875" style="2" customWidth="1"/>
    <col min="689" max="689" width="11.88671875" style="2" customWidth="1"/>
    <col min="690" max="690" width="12.88671875" style="2" customWidth="1"/>
    <col min="691" max="691" width="10.109375" style="2" customWidth="1"/>
    <col min="692" max="692" width="9.88671875" style="2" customWidth="1"/>
    <col min="693" max="693" width="8.44140625" style="2" customWidth="1"/>
    <col min="694" max="694" width="10" style="2" customWidth="1"/>
    <col min="695" max="695" width="9.109375" style="2" customWidth="1"/>
    <col min="696" max="696" width="11.6640625" style="2" customWidth="1"/>
    <col min="697" max="697" width="12.6640625" style="2" customWidth="1"/>
    <col min="698" max="698" width="10.33203125" style="2" customWidth="1"/>
    <col min="699" max="699" width="9.88671875" style="2" customWidth="1"/>
    <col min="700" max="700" width="8.88671875" style="2" customWidth="1"/>
    <col min="701" max="701" width="10.33203125" style="2" customWidth="1"/>
    <col min="702" max="702" width="9" style="2" customWidth="1"/>
    <col min="703" max="703" width="11.6640625" style="2" customWidth="1"/>
    <col min="704" max="704" width="12.6640625" style="2" customWidth="1"/>
    <col min="705" max="705" width="10.33203125" style="2" customWidth="1"/>
    <col min="706" max="706" width="9.88671875" style="2" customWidth="1"/>
    <col min="707" max="707" width="8.88671875" style="2" customWidth="1"/>
    <col min="708" max="708" width="10.33203125" style="2" customWidth="1"/>
    <col min="709" max="709" width="9" style="2" customWidth="1"/>
    <col min="710" max="929" width="11.44140625" style="2"/>
    <col min="930" max="930" width="23.6640625" style="2" customWidth="1"/>
    <col min="931" max="931" width="11.6640625" style="2" customWidth="1"/>
    <col min="932" max="932" width="12.109375" style="2" customWidth="1"/>
    <col min="933" max="933" width="10" style="2" customWidth="1"/>
    <col min="934" max="934" width="9.88671875" style="2" customWidth="1"/>
    <col min="935" max="935" width="9.44140625" style="2" customWidth="1"/>
    <col min="936" max="936" width="10.33203125" style="2" customWidth="1"/>
    <col min="937" max="937" width="10.44140625" style="2" customWidth="1"/>
    <col min="938" max="938" width="12.109375" style="2" customWidth="1"/>
    <col min="939" max="939" width="13.33203125" style="2" customWidth="1"/>
    <col min="940" max="940" width="10.44140625" style="2" customWidth="1"/>
    <col min="941" max="941" width="9" style="2" customWidth="1"/>
    <col min="942" max="942" width="8.88671875" style="2" customWidth="1"/>
    <col min="943" max="943" width="10.5546875" style="2" customWidth="1"/>
    <col min="944" max="944" width="8.88671875" style="2" customWidth="1"/>
    <col min="945" max="945" width="11.88671875" style="2" customWidth="1"/>
    <col min="946" max="946" width="12.88671875" style="2" customWidth="1"/>
    <col min="947" max="947" width="10.109375" style="2" customWidth="1"/>
    <col min="948" max="948" width="9.88671875" style="2" customWidth="1"/>
    <col min="949" max="949" width="8.44140625" style="2" customWidth="1"/>
    <col min="950" max="950" width="10" style="2" customWidth="1"/>
    <col min="951" max="951" width="9.109375" style="2" customWidth="1"/>
    <col min="952" max="952" width="11.6640625" style="2" customWidth="1"/>
    <col min="953" max="953" width="12.6640625" style="2" customWidth="1"/>
    <col min="954" max="954" width="10.33203125" style="2" customWidth="1"/>
    <col min="955" max="955" width="9.88671875" style="2" customWidth="1"/>
    <col min="956" max="956" width="8.88671875" style="2" customWidth="1"/>
    <col min="957" max="957" width="10.33203125" style="2" customWidth="1"/>
    <col min="958" max="958" width="9" style="2" customWidth="1"/>
    <col min="959" max="959" width="11.6640625" style="2" customWidth="1"/>
    <col min="960" max="960" width="12.6640625" style="2" customWidth="1"/>
    <col min="961" max="961" width="10.33203125" style="2" customWidth="1"/>
    <col min="962" max="962" width="9.88671875" style="2" customWidth="1"/>
    <col min="963" max="963" width="8.88671875" style="2" customWidth="1"/>
    <col min="964" max="964" width="10.33203125" style="2" customWidth="1"/>
    <col min="965" max="965" width="9" style="2" customWidth="1"/>
    <col min="966" max="1185" width="11.44140625" style="2"/>
    <col min="1186" max="1186" width="23.6640625" style="2" customWidth="1"/>
    <col min="1187" max="1187" width="11.6640625" style="2" customWidth="1"/>
    <col min="1188" max="1188" width="12.109375" style="2" customWidth="1"/>
    <col min="1189" max="1189" width="10" style="2" customWidth="1"/>
    <col min="1190" max="1190" width="9.88671875" style="2" customWidth="1"/>
    <col min="1191" max="1191" width="9.44140625" style="2" customWidth="1"/>
    <col min="1192" max="1192" width="10.33203125" style="2" customWidth="1"/>
    <col min="1193" max="1193" width="10.44140625" style="2" customWidth="1"/>
    <col min="1194" max="1194" width="12.109375" style="2" customWidth="1"/>
    <col min="1195" max="1195" width="13.33203125" style="2" customWidth="1"/>
    <col min="1196" max="1196" width="10.44140625" style="2" customWidth="1"/>
    <col min="1197" max="1197" width="9" style="2" customWidth="1"/>
    <col min="1198" max="1198" width="8.88671875" style="2" customWidth="1"/>
    <col min="1199" max="1199" width="10.5546875" style="2" customWidth="1"/>
    <col min="1200" max="1200" width="8.88671875" style="2" customWidth="1"/>
    <col min="1201" max="1201" width="11.88671875" style="2" customWidth="1"/>
    <col min="1202" max="1202" width="12.88671875" style="2" customWidth="1"/>
    <col min="1203" max="1203" width="10.109375" style="2" customWidth="1"/>
    <col min="1204" max="1204" width="9.88671875" style="2" customWidth="1"/>
    <col min="1205" max="1205" width="8.44140625" style="2" customWidth="1"/>
    <col min="1206" max="1206" width="10" style="2" customWidth="1"/>
    <col min="1207" max="1207" width="9.109375" style="2" customWidth="1"/>
    <col min="1208" max="1208" width="11.6640625" style="2" customWidth="1"/>
    <col min="1209" max="1209" width="12.6640625" style="2" customWidth="1"/>
    <col min="1210" max="1210" width="10.33203125" style="2" customWidth="1"/>
    <col min="1211" max="1211" width="9.88671875" style="2" customWidth="1"/>
    <col min="1212" max="1212" width="8.88671875" style="2" customWidth="1"/>
    <col min="1213" max="1213" width="10.33203125" style="2" customWidth="1"/>
    <col min="1214" max="1214" width="9" style="2" customWidth="1"/>
    <col min="1215" max="1215" width="11.6640625" style="2" customWidth="1"/>
    <col min="1216" max="1216" width="12.6640625" style="2" customWidth="1"/>
    <col min="1217" max="1217" width="10.33203125" style="2" customWidth="1"/>
    <col min="1218" max="1218" width="9.88671875" style="2" customWidth="1"/>
    <col min="1219" max="1219" width="8.88671875" style="2" customWidth="1"/>
    <col min="1220" max="1220" width="10.33203125" style="2" customWidth="1"/>
    <col min="1221" max="1221" width="9" style="2" customWidth="1"/>
    <col min="1222" max="1441" width="11.44140625" style="2"/>
    <col min="1442" max="1442" width="23.6640625" style="2" customWidth="1"/>
    <col min="1443" max="1443" width="11.6640625" style="2" customWidth="1"/>
    <col min="1444" max="1444" width="12.109375" style="2" customWidth="1"/>
    <col min="1445" max="1445" width="10" style="2" customWidth="1"/>
    <col min="1446" max="1446" width="9.88671875" style="2" customWidth="1"/>
    <col min="1447" max="1447" width="9.44140625" style="2" customWidth="1"/>
    <col min="1448" max="1448" width="10.33203125" style="2" customWidth="1"/>
    <col min="1449" max="1449" width="10.44140625" style="2" customWidth="1"/>
    <col min="1450" max="1450" width="12.109375" style="2" customWidth="1"/>
    <col min="1451" max="1451" width="13.33203125" style="2" customWidth="1"/>
    <col min="1452" max="1452" width="10.44140625" style="2" customWidth="1"/>
    <col min="1453" max="1453" width="9" style="2" customWidth="1"/>
    <col min="1454" max="1454" width="8.88671875" style="2" customWidth="1"/>
    <col min="1455" max="1455" width="10.5546875" style="2" customWidth="1"/>
    <col min="1456" max="1456" width="8.88671875" style="2" customWidth="1"/>
    <col min="1457" max="1457" width="11.88671875" style="2" customWidth="1"/>
    <col min="1458" max="1458" width="12.88671875" style="2" customWidth="1"/>
    <col min="1459" max="1459" width="10.109375" style="2" customWidth="1"/>
    <col min="1460" max="1460" width="9.88671875" style="2" customWidth="1"/>
    <col min="1461" max="1461" width="8.44140625" style="2" customWidth="1"/>
    <col min="1462" max="1462" width="10" style="2" customWidth="1"/>
    <col min="1463" max="1463" width="9.109375" style="2" customWidth="1"/>
    <col min="1464" max="1464" width="11.6640625" style="2" customWidth="1"/>
    <col min="1465" max="1465" width="12.6640625" style="2" customWidth="1"/>
    <col min="1466" max="1466" width="10.33203125" style="2" customWidth="1"/>
    <col min="1467" max="1467" width="9.88671875" style="2" customWidth="1"/>
    <col min="1468" max="1468" width="8.88671875" style="2" customWidth="1"/>
    <col min="1469" max="1469" width="10.33203125" style="2" customWidth="1"/>
    <col min="1470" max="1470" width="9" style="2" customWidth="1"/>
    <col min="1471" max="1471" width="11.6640625" style="2" customWidth="1"/>
    <col min="1472" max="1472" width="12.6640625" style="2" customWidth="1"/>
    <col min="1473" max="1473" width="10.33203125" style="2" customWidth="1"/>
    <col min="1474" max="1474" width="9.88671875" style="2" customWidth="1"/>
    <col min="1475" max="1475" width="8.88671875" style="2" customWidth="1"/>
    <col min="1476" max="1476" width="10.33203125" style="2" customWidth="1"/>
    <col min="1477" max="1477" width="9" style="2" customWidth="1"/>
    <col min="1478" max="1697" width="11.44140625" style="2"/>
    <col min="1698" max="1698" width="23.6640625" style="2" customWidth="1"/>
    <col min="1699" max="1699" width="11.6640625" style="2" customWidth="1"/>
    <col min="1700" max="1700" width="12.109375" style="2" customWidth="1"/>
    <col min="1701" max="1701" width="10" style="2" customWidth="1"/>
    <col min="1702" max="1702" width="9.88671875" style="2" customWidth="1"/>
    <col min="1703" max="1703" width="9.44140625" style="2" customWidth="1"/>
    <col min="1704" max="1704" width="10.33203125" style="2" customWidth="1"/>
    <col min="1705" max="1705" width="10.44140625" style="2" customWidth="1"/>
    <col min="1706" max="1706" width="12.109375" style="2" customWidth="1"/>
    <col min="1707" max="1707" width="13.33203125" style="2" customWidth="1"/>
    <col min="1708" max="1708" width="10.44140625" style="2" customWidth="1"/>
    <col min="1709" max="1709" width="9" style="2" customWidth="1"/>
    <col min="1710" max="1710" width="8.88671875" style="2" customWidth="1"/>
    <col min="1711" max="1711" width="10.5546875" style="2" customWidth="1"/>
    <col min="1712" max="1712" width="8.88671875" style="2" customWidth="1"/>
    <col min="1713" max="1713" width="11.88671875" style="2" customWidth="1"/>
    <col min="1714" max="1714" width="12.88671875" style="2" customWidth="1"/>
    <col min="1715" max="1715" width="10.109375" style="2" customWidth="1"/>
    <col min="1716" max="1716" width="9.88671875" style="2" customWidth="1"/>
    <col min="1717" max="1717" width="8.44140625" style="2" customWidth="1"/>
    <col min="1718" max="1718" width="10" style="2" customWidth="1"/>
    <col min="1719" max="1719" width="9.109375" style="2" customWidth="1"/>
    <col min="1720" max="1720" width="11.6640625" style="2" customWidth="1"/>
    <col min="1721" max="1721" width="12.6640625" style="2" customWidth="1"/>
    <col min="1722" max="1722" width="10.33203125" style="2" customWidth="1"/>
    <col min="1723" max="1723" width="9.88671875" style="2" customWidth="1"/>
    <col min="1724" max="1724" width="8.88671875" style="2" customWidth="1"/>
    <col min="1725" max="1725" width="10.33203125" style="2" customWidth="1"/>
    <col min="1726" max="1726" width="9" style="2" customWidth="1"/>
    <col min="1727" max="1727" width="11.6640625" style="2" customWidth="1"/>
    <col min="1728" max="1728" width="12.6640625" style="2" customWidth="1"/>
    <col min="1729" max="1729" width="10.33203125" style="2" customWidth="1"/>
    <col min="1730" max="1730" width="9.88671875" style="2" customWidth="1"/>
    <col min="1731" max="1731" width="8.88671875" style="2" customWidth="1"/>
    <col min="1732" max="1732" width="10.33203125" style="2" customWidth="1"/>
    <col min="1733" max="1733" width="9" style="2" customWidth="1"/>
    <col min="1734" max="1953" width="11.44140625" style="2"/>
    <col min="1954" max="1954" width="23.6640625" style="2" customWidth="1"/>
    <col min="1955" max="1955" width="11.6640625" style="2" customWidth="1"/>
    <col min="1956" max="1956" width="12.109375" style="2" customWidth="1"/>
    <col min="1957" max="1957" width="10" style="2" customWidth="1"/>
    <col min="1958" max="1958" width="9.88671875" style="2" customWidth="1"/>
    <col min="1959" max="1959" width="9.44140625" style="2" customWidth="1"/>
    <col min="1960" max="1960" width="10.33203125" style="2" customWidth="1"/>
    <col min="1961" max="1961" width="10.44140625" style="2" customWidth="1"/>
    <col min="1962" max="1962" width="12.109375" style="2" customWidth="1"/>
    <col min="1963" max="1963" width="13.33203125" style="2" customWidth="1"/>
    <col min="1964" max="1964" width="10.44140625" style="2" customWidth="1"/>
    <col min="1965" max="1965" width="9" style="2" customWidth="1"/>
    <col min="1966" max="1966" width="8.88671875" style="2" customWidth="1"/>
    <col min="1967" max="1967" width="10.5546875" style="2" customWidth="1"/>
    <col min="1968" max="1968" width="8.88671875" style="2" customWidth="1"/>
    <col min="1969" max="1969" width="11.88671875" style="2" customWidth="1"/>
    <col min="1970" max="1970" width="12.88671875" style="2" customWidth="1"/>
    <col min="1971" max="1971" width="10.109375" style="2" customWidth="1"/>
    <col min="1972" max="1972" width="9.88671875" style="2" customWidth="1"/>
    <col min="1973" max="1973" width="8.44140625" style="2" customWidth="1"/>
    <col min="1974" max="1974" width="10" style="2" customWidth="1"/>
    <col min="1975" max="1975" width="9.109375" style="2" customWidth="1"/>
    <col min="1976" max="1976" width="11.6640625" style="2" customWidth="1"/>
    <col min="1977" max="1977" width="12.6640625" style="2" customWidth="1"/>
    <col min="1978" max="1978" width="10.33203125" style="2" customWidth="1"/>
    <col min="1979" max="1979" width="9.88671875" style="2" customWidth="1"/>
    <col min="1980" max="1980" width="8.88671875" style="2" customWidth="1"/>
    <col min="1981" max="1981" width="10.33203125" style="2" customWidth="1"/>
    <col min="1982" max="1982" width="9" style="2" customWidth="1"/>
    <col min="1983" max="1983" width="11.6640625" style="2" customWidth="1"/>
    <col min="1984" max="1984" width="12.6640625" style="2" customWidth="1"/>
    <col min="1985" max="1985" width="10.33203125" style="2" customWidth="1"/>
    <col min="1986" max="1986" width="9.88671875" style="2" customWidth="1"/>
    <col min="1987" max="1987" width="8.88671875" style="2" customWidth="1"/>
    <col min="1988" max="1988" width="10.33203125" style="2" customWidth="1"/>
    <col min="1989" max="1989" width="9" style="2" customWidth="1"/>
    <col min="1990" max="2209" width="11.44140625" style="2"/>
    <col min="2210" max="2210" width="23.6640625" style="2" customWidth="1"/>
    <col min="2211" max="2211" width="11.6640625" style="2" customWidth="1"/>
    <col min="2212" max="2212" width="12.109375" style="2" customWidth="1"/>
    <col min="2213" max="2213" width="10" style="2" customWidth="1"/>
    <col min="2214" max="2214" width="9.88671875" style="2" customWidth="1"/>
    <col min="2215" max="2215" width="9.44140625" style="2" customWidth="1"/>
    <col min="2216" max="2216" width="10.33203125" style="2" customWidth="1"/>
    <col min="2217" max="2217" width="10.44140625" style="2" customWidth="1"/>
    <col min="2218" max="2218" width="12.109375" style="2" customWidth="1"/>
    <col min="2219" max="2219" width="13.33203125" style="2" customWidth="1"/>
    <col min="2220" max="2220" width="10.44140625" style="2" customWidth="1"/>
    <col min="2221" max="2221" width="9" style="2" customWidth="1"/>
    <col min="2222" max="2222" width="8.88671875" style="2" customWidth="1"/>
    <col min="2223" max="2223" width="10.5546875" style="2" customWidth="1"/>
    <col min="2224" max="2224" width="8.88671875" style="2" customWidth="1"/>
    <col min="2225" max="2225" width="11.88671875" style="2" customWidth="1"/>
    <col min="2226" max="2226" width="12.88671875" style="2" customWidth="1"/>
    <col min="2227" max="2227" width="10.109375" style="2" customWidth="1"/>
    <col min="2228" max="2228" width="9.88671875" style="2" customWidth="1"/>
    <col min="2229" max="2229" width="8.44140625" style="2" customWidth="1"/>
    <col min="2230" max="2230" width="10" style="2" customWidth="1"/>
    <col min="2231" max="2231" width="9.109375" style="2" customWidth="1"/>
    <col min="2232" max="2232" width="11.6640625" style="2" customWidth="1"/>
    <col min="2233" max="2233" width="12.6640625" style="2" customWidth="1"/>
    <col min="2234" max="2234" width="10.33203125" style="2" customWidth="1"/>
    <col min="2235" max="2235" width="9.88671875" style="2" customWidth="1"/>
    <col min="2236" max="2236" width="8.88671875" style="2" customWidth="1"/>
    <col min="2237" max="2237" width="10.33203125" style="2" customWidth="1"/>
    <col min="2238" max="2238" width="9" style="2" customWidth="1"/>
    <col min="2239" max="2239" width="11.6640625" style="2" customWidth="1"/>
    <col min="2240" max="2240" width="12.6640625" style="2" customWidth="1"/>
    <col min="2241" max="2241" width="10.33203125" style="2" customWidth="1"/>
    <col min="2242" max="2242" width="9.88671875" style="2" customWidth="1"/>
    <col min="2243" max="2243" width="8.88671875" style="2" customWidth="1"/>
    <col min="2244" max="2244" width="10.33203125" style="2" customWidth="1"/>
    <col min="2245" max="2245" width="9" style="2" customWidth="1"/>
    <col min="2246" max="2465" width="11.44140625" style="2"/>
    <col min="2466" max="2466" width="23.6640625" style="2" customWidth="1"/>
    <col min="2467" max="2467" width="11.6640625" style="2" customWidth="1"/>
    <col min="2468" max="2468" width="12.109375" style="2" customWidth="1"/>
    <col min="2469" max="2469" width="10" style="2" customWidth="1"/>
    <col min="2470" max="2470" width="9.88671875" style="2" customWidth="1"/>
    <col min="2471" max="2471" width="9.44140625" style="2" customWidth="1"/>
    <col min="2472" max="2472" width="10.33203125" style="2" customWidth="1"/>
    <col min="2473" max="2473" width="10.44140625" style="2" customWidth="1"/>
    <col min="2474" max="2474" width="12.109375" style="2" customWidth="1"/>
    <col min="2475" max="2475" width="13.33203125" style="2" customWidth="1"/>
    <col min="2476" max="2476" width="10.44140625" style="2" customWidth="1"/>
    <col min="2477" max="2477" width="9" style="2" customWidth="1"/>
    <col min="2478" max="2478" width="8.88671875" style="2" customWidth="1"/>
    <col min="2479" max="2479" width="10.5546875" style="2" customWidth="1"/>
    <col min="2480" max="2480" width="8.88671875" style="2" customWidth="1"/>
    <col min="2481" max="2481" width="11.88671875" style="2" customWidth="1"/>
    <col min="2482" max="2482" width="12.88671875" style="2" customWidth="1"/>
    <col min="2483" max="2483" width="10.109375" style="2" customWidth="1"/>
    <col min="2484" max="2484" width="9.88671875" style="2" customWidth="1"/>
    <col min="2485" max="2485" width="8.44140625" style="2" customWidth="1"/>
    <col min="2486" max="2486" width="10" style="2" customWidth="1"/>
    <col min="2487" max="2487" width="9.109375" style="2" customWidth="1"/>
    <col min="2488" max="2488" width="11.6640625" style="2" customWidth="1"/>
    <col min="2489" max="2489" width="12.6640625" style="2" customWidth="1"/>
    <col min="2490" max="2490" width="10.33203125" style="2" customWidth="1"/>
    <col min="2491" max="2491" width="9.88671875" style="2" customWidth="1"/>
    <col min="2492" max="2492" width="8.88671875" style="2" customWidth="1"/>
    <col min="2493" max="2493" width="10.33203125" style="2" customWidth="1"/>
    <col min="2494" max="2494" width="9" style="2" customWidth="1"/>
    <col min="2495" max="2495" width="11.6640625" style="2" customWidth="1"/>
    <col min="2496" max="2496" width="12.6640625" style="2" customWidth="1"/>
    <col min="2497" max="2497" width="10.33203125" style="2" customWidth="1"/>
    <col min="2498" max="2498" width="9.88671875" style="2" customWidth="1"/>
    <col min="2499" max="2499" width="8.88671875" style="2" customWidth="1"/>
    <col min="2500" max="2500" width="10.33203125" style="2" customWidth="1"/>
    <col min="2501" max="2501" width="9" style="2" customWidth="1"/>
    <col min="2502" max="2721" width="11.44140625" style="2"/>
    <col min="2722" max="2722" width="23.6640625" style="2" customWidth="1"/>
    <col min="2723" max="2723" width="11.6640625" style="2" customWidth="1"/>
    <col min="2724" max="2724" width="12.109375" style="2" customWidth="1"/>
    <col min="2725" max="2725" width="10" style="2" customWidth="1"/>
    <col min="2726" max="2726" width="9.88671875" style="2" customWidth="1"/>
    <col min="2727" max="2727" width="9.44140625" style="2" customWidth="1"/>
    <col min="2728" max="2728" width="10.33203125" style="2" customWidth="1"/>
    <col min="2729" max="2729" width="10.44140625" style="2" customWidth="1"/>
    <col min="2730" max="2730" width="12.109375" style="2" customWidth="1"/>
    <col min="2731" max="2731" width="13.33203125" style="2" customWidth="1"/>
    <col min="2732" max="2732" width="10.44140625" style="2" customWidth="1"/>
    <col min="2733" max="2733" width="9" style="2" customWidth="1"/>
    <col min="2734" max="2734" width="8.88671875" style="2" customWidth="1"/>
    <col min="2735" max="2735" width="10.5546875" style="2" customWidth="1"/>
    <col min="2736" max="2736" width="8.88671875" style="2" customWidth="1"/>
    <col min="2737" max="2737" width="11.88671875" style="2" customWidth="1"/>
    <col min="2738" max="2738" width="12.88671875" style="2" customWidth="1"/>
    <col min="2739" max="2739" width="10.109375" style="2" customWidth="1"/>
    <col min="2740" max="2740" width="9.88671875" style="2" customWidth="1"/>
    <col min="2741" max="2741" width="8.44140625" style="2" customWidth="1"/>
    <col min="2742" max="2742" width="10" style="2" customWidth="1"/>
    <col min="2743" max="2743" width="9.109375" style="2" customWidth="1"/>
    <col min="2744" max="2744" width="11.6640625" style="2" customWidth="1"/>
    <col min="2745" max="2745" width="12.6640625" style="2" customWidth="1"/>
    <col min="2746" max="2746" width="10.33203125" style="2" customWidth="1"/>
    <col min="2747" max="2747" width="9.88671875" style="2" customWidth="1"/>
    <col min="2748" max="2748" width="8.88671875" style="2" customWidth="1"/>
    <col min="2749" max="2749" width="10.33203125" style="2" customWidth="1"/>
    <col min="2750" max="2750" width="9" style="2" customWidth="1"/>
    <col min="2751" max="2751" width="11.6640625" style="2" customWidth="1"/>
    <col min="2752" max="2752" width="12.6640625" style="2" customWidth="1"/>
    <col min="2753" max="2753" width="10.33203125" style="2" customWidth="1"/>
    <col min="2754" max="2754" width="9.88671875" style="2" customWidth="1"/>
    <col min="2755" max="2755" width="8.88671875" style="2" customWidth="1"/>
    <col min="2756" max="2756" width="10.33203125" style="2" customWidth="1"/>
    <col min="2757" max="2757" width="9" style="2" customWidth="1"/>
    <col min="2758" max="2977" width="11.44140625" style="2"/>
    <col min="2978" max="2978" width="23.6640625" style="2" customWidth="1"/>
    <col min="2979" max="2979" width="11.6640625" style="2" customWidth="1"/>
    <col min="2980" max="2980" width="12.109375" style="2" customWidth="1"/>
    <col min="2981" max="2981" width="10" style="2" customWidth="1"/>
    <col min="2982" max="2982" width="9.88671875" style="2" customWidth="1"/>
    <col min="2983" max="2983" width="9.44140625" style="2" customWidth="1"/>
    <col min="2984" max="2984" width="10.33203125" style="2" customWidth="1"/>
    <col min="2985" max="2985" width="10.44140625" style="2" customWidth="1"/>
    <col min="2986" max="2986" width="12.109375" style="2" customWidth="1"/>
    <col min="2987" max="2987" width="13.33203125" style="2" customWidth="1"/>
    <col min="2988" max="2988" width="10.44140625" style="2" customWidth="1"/>
    <col min="2989" max="2989" width="9" style="2" customWidth="1"/>
    <col min="2990" max="2990" width="8.88671875" style="2" customWidth="1"/>
    <col min="2991" max="2991" width="10.5546875" style="2" customWidth="1"/>
    <col min="2992" max="2992" width="8.88671875" style="2" customWidth="1"/>
    <col min="2993" max="2993" width="11.88671875" style="2" customWidth="1"/>
    <col min="2994" max="2994" width="12.88671875" style="2" customWidth="1"/>
    <col min="2995" max="2995" width="10.109375" style="2" customWidth="1"/>
    <col min="2996" max="2996" width="9.88671875" style="2" customWidth="1"/>
    <col min="2997" max="2997" width="8.44140625" style="2" customWidth="1"/>
    <col min="2998" max="2998" width="10" style="2" customWidth="1"/>
    <col min="2999" max="2999" width="9.109375" style="2" customWidth="1"/>
    <col min="3000" max="3000" width="11.6640625" style="2" customWidth="1"/>
    <col min="3001" max="3001" width="12.6640625" style="2" customWidth="1"/>
    <col min="3002" max="3002" width="10.33203125" style="2" customWidth="1"/>
    <col min="3003" max="3003" width="9.88671875" style="2" customWidth="1"/>
    <col min="3004" max="3004" width="8.88671875" style="2" customWidth="1"/>
    <col min="3005" max="3005" width="10.33203125" style="2" customWidth="1"/>
    <col min="3006" max="3006" width="9" style="2" customWidth="1"/>
    <col min="3007" max="3007" width="11.6640625" style="2" customWidth="1"/>
    <col min="3008" max="3008" width="12.6640625" style="2" customWidth="1"/>
    <col min="3009" max="3009" width="10.33203125" style="2" customWidth="1"/>
    <col min="3010" max="3010" width="9.88671875" style="2" customWidth="1"/>
    <col min="3011" max="3011" width="8.88671875" style="2" customWidth="1"/>
    <col min="3012" max="3012" width="10.33203125" style="2" customWidth="1"/>
    <col min="3013" max="3013" width="9" style="2" customWidth="1"/>
    <col min="3014" max="3233" width="11.44140625" style="2"/>
    <col min="3234" max="3234" width="23.6640625" style="2" customWidth="1"/>
    <col min="3235" max="3235" width="11.6640625" style="2" customWidth="1"/>
    <col min="3236" max="3236" width="12.109375" style="2" customWidth="1"/>
    <col min="3237" max="3237" width="10" style="2" customWidth="1"/>
    <col min="3238" max="3238" width="9.88671875" style="2" customWidth="1"/>
    <col min="3239" max="3239" width="9.44140625" style="2" customWidth="1"/>
    <col min="3240" max="3240" width="10.33203125" style="2" customWidth="1"/>
    <col min="3241" max="3241" width="10.44140625" style="2" customWidth="1"/>
    <col min="3242" max="3242" width="12.109375" style="2" customWidth="1"/>
    <col min="3243" max="3243" width="13.33203125" style="2" customWidth="1"/>
    <col min="3244" max="3244" width="10.44140625" style="2" customWidth="1"/>
    <col min="3245" max="3245" width="9" style="2" customWidth="1"/>
    <col min="3246" max="3246" width="8.88671875" style="2" customWidth="1"/>
    <col min="3247" max="3247" width="10.5546875" style="2" customWidth="1"/>
    <col min="3248" max="3248" width="8.88671875" style="2" customWidth="1"/>
    <col min="3249" max="3249" width="11.88671875" style="2" customWidth="1"/>
    <col min="3250" max="3250" width="12.88671875" style="2" customWidth="1"/>
    <col min="3251" max="3251" width="10.109375" style="2" customWidth="1"/>
    <col min="3252" max="3252" width="9.88671875" style="2" customWidth="1"/>
    <col min="3253" max="3253" width="8.44140625" style="2" customWidth="1"/>
    <col min="3254" max="3254" width="10" style="2" customWidth="1"/>
    <col min="3255" max="3255" width="9.109375" style="2" customWidth="1"/>
    <col min="3256" max="3256" width="11.6640625" style="2" customWidth="1"/>
    <col min="3257" max="3257" width="12.6640625" style="2" customWidth="1"/>
    <col min="3258" max="3258" width="10.33203125" style="2" customWidth="1"/>
    <col min="3259" max="3259" width="9.88671875" style="2" customWidth="1"/>
    <col min="3260" max="3260" width="8.88671875" style="2" customWidth="1"/>
    <col min="3261" max="3261" width="10.33203125" style="2" customWidth="1"/>
    <col min="3262" max="3262" width="9" style="2" customWidth="1"/>
    <col min="3263" max="3263" width="11.6640625" style="2" customWidth="1"/>
    <col min="3264" max="3264" width="12.6640625" style="2" customWidth="1"/>
    <col min="3265" max="3265" width="10.33203125" style="2" customWidth="1"/>
    <col min="3266" max="3266" width="9.88671875" style="2" customWidth="1"/>
    <col min="3267" max="3267" width="8.88671875" style="2" customWidth="1"/>
    <col min="3268" max="3268" width="10.33203125" style="2" customWidth="1"/>
    <col min="3269" max="3269" width="9" style="2" customWidth="1"/>
    <col min="3270" max="3489" width="11.44140625" style="2"/>
    <col min="3490" max="3490" width="23.6640625" style="2" customWidth="1"/>
    <col min="3491" max="3491" width="11.6640625" style="2" customWidth="1"/>
    <col min="3492" max="3492" width="12.109375" style="2" customWidth="1"/>
    <col min="3493" max="3493" width="10" style="2" customWidth="1"/>
    <col min="3494" max="3494" width="9.88671875" style="2" customWidth="1"/>
    <col min="3495" max="3495" width="9.44140625" style="2" customWidth="1"/>
    <col min="3496" max="3496" width="10.33203125" style="2" customWidth="1"/>
    <col min="3497" max="3497" width="10.44140625" style="2" customWidth="1"/>
    <col min="3498" max="3498" width="12.109375" style="2" customWidth="1"/>
    <col min="3499" max="3499" width="13.33203125" style="2" customWidth="1"/>
    <col min="3500" max="3500" width="10.44140625" style="2" customWidth="1"/>
    <col min="3501" max="3501" width="9" style="2" customWidth="1"/>
    <col min="3502" max="3502" width="8.88671875" style="2" customWidth="1"/>
    <col min="3503" max="3503" width="10.5546875" style="2" customWidth="1"/>
    <col min="3504" max="3504" width="8.88671875" style="2" customWidth="1"/>
    <col min="3505" max="3505" width="11.88671875" style="2" customWidth="1"/>
    <col min="3506" max="3506" width="12.88671875" style="2" customWidth="1"/>
    <col min="3507" max="3507" width="10.109375" style="2" customWidth="1"/>
    <col min="3508" max="3508" width="9.88671875" style="2" customWidth="1"/>
    <col min="3509" max="3509" width="8.44140625" style="2" customWidth="1"/>
    <col min="3510" max="3510" width="10" style="2" customWidth="1"/>
    <col min="3511" max="3511" width="9.109375" style="2" customWidth="1"/>
    <col min="3512" max="3512" width="11.6640625" style="2" customWidth="1"/>
    <col min="3513" max="3513" width="12.6640625" style="2" customWidth="1"/>
    <col min="3514" max="3514" width="10.33203125" style="2" customWidth="1"/>
    <col min="3515" max="3515" width="9.88671875" style="2" customWidth="1"/>
    <col min="3516" max="3516" width="8.88671875" style="2" customWidth="1"/>
    <col min="3517" max="3517" width="10.33203125" style="2" customWidth="1"/>
    <col min="3518" max="3518" width="9" style="2" customWidth="1"/>
    <col min="3519" max="3519" width="11.6640625" style="2" customWidth="1"/>
    <col min="3520" max="3520" width="12.6640625" style="2" customWidth="1"/>
    <col min="3521" max="3521" width="10.33203125" style="2" customWidth="1"/>
    <col min="3522" max="3522" width="9.88671875" style="2" customWidth="1"/>
    <col min="3523" max="3523" width="8.88671875" style="2" customWidth="1"/>
    <col min="3524" max="3524" width="10.33203125" style="2" customWidth="1"/>
    <col min="3525" max="3525" width="9" style="2" customWidth="1"/>
    <col min="3526" max="3745" width="11.44140625" style="2"/>
    <col min="3746" max="3746" width="23.6640625" style="2" customWidth="1"/>
    <col min="3747" max="3747" width="11.6640625" style="2" customWidth="1"/>
    <col min="3748" max="3748" width="12.109375" style="2" customWidth="1"/>
    <col min="3749" max="3749" width="10" style="2" customWidth="1"/>
    <col min="3750" max="3750" width="9.88671875" style="2" customWidth="1"/>
    <col min="3751" max="3751" width="9.44140625" style="2" customWidth="1"/>
    <col min="3752" max="3752" width="10.33203125" style="2" customWidth="1"/>
    <col min="3753" max="3753" width="10.44140625" style="2" customWidth="1"/>
    <col min="3754" max="3754" width="12.109375" style="2" customWidth="1"/>
    <col min="3755" max="3755" width="13.33203125" style="2" customWidth="1"/>
    <col min="3756" max="3756" width="10.44140625" style="2" customWidth="1"/>
    <col min="3757" max="3757" width="9" style="2" customWidth="1"/>
    <col min="3758" max="3758" width="8.88671875" style="2" customWidth="1"/>
    <col min="3759" max="3759" width="10.5546875" style="2" customWidth="1"/>
    <col min="3760" max="3760" width="8.88671875" style="2" customWidth="1"/>
    <col min="3761" max="3761" width="11.88671875" style="2" customWidth="1"/>
    <col min="3762" max="3762" width="12.88671875" style="2" customWidth="1"/>
    <col min="3763" max="3763" width="10.109375" style="2" customWidth="1"/>
    <col min="3764" max="3764" width="9.88671875" style="2" customWidth="1"/>
    <col min="3765" max="3765" width="8.44140625" style="2" customWidth="1"/>
    <col min="3766" max="3766" width="10" style="2" customWidth="1"/>
    <col min="3767" max="3767" width="9.109375" style="2" customWidth="1"/>
    <col min="3768" max="3768" width="11.6640625" style="2" customWidth="1"/>
    <col min="3769" max="3769" width="12.6640625" style="2" customWidth="1"/>
    <col min="3770" max="3770" width="10.33203125" style="2" customWidth="1"/>
    <col min="3771" max="3771" width="9.88671875" style="2" customWidth="1"/>
    <col min="3772" max="3772" width="8.88671875" style="2" customWidth="1"/>
    <col min="3773" max="3773" width="10.33203125" style="2" customWidth="1"/>
    <col min="3774" max="3774" width="9" style="2" customWidth="1"/>
    <col min="3775" max="3775" width="11.6640625" style="2" customWidth="1"/>
    <col min="3776" max="3776" width="12.6640625" style="2" customWidth="1"/>
    <col min="3777" max="3777" width="10.33203125" style="2" customWidth="1"/>
    <col min="3778" max="3778" width="9.88671875" style="2" customWidth="1"/>
    <col min="3779" max="3779" width="8.88671875" style="2" customWidth="1"/>
    <col min="3780" max="3780" width="10.33203125" style="2" customWidth="1"/>
    <col min="3781" max="3781" width="9" style="2" customWidth="1"/>
    <col min="3782" max="4001" width="11.44140625" style="2"/>
    <col min="4002" max="4002" width="23.6640625" style="2" customWidth="1"/>
    <col min="4003" max="4003" width="11.6640625" style="2" customWidth="1"/>
    <col min="4004" max="4004" width="12.109375" style="2" customWidth="1"/>
    <col min="4005" max="4005" width="10" style="2" customWidth="1"/>
    <col min="4006" max="4006" width="9.88671875" style="2" customWidth="1"/>
    <col min="4007" max="4007" width="9.44140625" style="2" customWidth="1"/>
    <col min="4008" max="4008" width="10.33203125" style="2" customWidth="1"/>
    <col min="4009" max="4009" width="10.44140625" style="2" customWidth="1"/>
    <col min="4010" max="4010" width="12.109375" style="2" customWidth="1"/>
    <col min="4011" max="4011" width="13.33203125" style="2" customWidth="1"/>
    <col min="4012" max="4012" width="10.44140625" style="2" customWidth="1"/>
    <col min="4013" max="4013" width="9" style="2" customWidth="1"/>
    <col min="4014" max="4014" width="8.88671875" style="2" customWidth="1"/>
    <col min="4015" max="4015" width="10.5546875" style="2" customWidth="1"/>
    <col min="4016" max="4016" width="8.88671875" style="2" customWidth="1"/>
    <col min="4017" max="4017" width="11.88671875" style="2" customWidth="1"/>
    <col min="4018" max="4018" width="12.88671875" style="2" customWidth="1"/>
    <col min="4019" max="4019" width="10.109375" style="2" customWidth="1"/>
    <col min="4020" max="4020" width="9.88671875" style="2" customWidth="1"/>
    <col min="4021" max="4021" width="8.44140625" style="2" customWidth="1"/>
    <col min="4022" max="4022" width="10" style="2" customWidth="1"/>
    <col min="4023" max="4023" width="9.109375" style="2" customWidth="1"/>
    <col min="4024" max="4024" width="11.6640625" style="2" customWidth="1"/>
    <col min="4025" max="4025" width="12.6640625" style="2" customWidth="1"/>
    <col min="4026" max="4026" width="10.33203125" style="2" customWidth="1"/>
    <col min="4027" max="4027" width="9.88671875" style="2" customWidth="1"/>
    <col min="4028" max="4028" width="8.88671875" style="2" customWidth="1"/>
    <col min="4029" max="4029" width="10.33203125" style="2" customWidth="1"/>
    <col min="4030" max="4030" width="9" style="2" customWidth="1"/>
    <col min="4031" max="4031" width="11.6640625" style="2" customWidth="1"/>
    <col min="4032" max="4032" width="12.6640625" style="2" customWidth="1"/>
    <col min="4033" max="4033" width="10.33203125" style="2" customWidth="1"/>
    <col min="4034" max="4034" width="9.88671875" style="2" customWidth="1"/>
    <col min="4035" max="4035" width="8.88671875" style="2" customWidth="1"/>
    <col min="4036" max="4036" width="10.33203125" style="2" customWidth="1"/>
    <col min="4037" max="4037" width="9" style="2" customWidth="1"/>
    <col min="4038" max="4257" width="11.44140625" style="2"/>
    <col min="4258" max="4258" width="23.6640625" style="2" customWidth="1"/>
    <col min="4259" max="4259" width="11.6640625" style="2" customWidth="1"/>
    <col min="4260" max="4260" width="12.109375" style="2" customWidth="1"/>
    <col min="4261" max="4261" width="10" style="2" customWidth="1"/>
    <col min="4262" max="4262" width="9.88671875" style="2" customWidth="1"/>
    <col min="4263" max="4263" width="9.44140625" style="2" customWidth="1"/>
    <col min="4264" max="4264" width="10.33203125" style="2" customWidth="1"/>
    <col min="4265" max="4265" width="10.44140625" style="2" customWidth="1"/>
    <col min="4266" max="4266" width="12.109375" style="2" customWidth="1"/>
    <col min="4267" max="4267" width="13.33203125" style="2" customWidth="1"/>
    <col min="4268" max="4268" width="10.44140625" style="2" customWidth="1"/>
    <col min="4269" max="4269" width="9" style="2" customWidth="1"/>
    <col min="4270" max="4270" width="8.88671875" style="2" customWidth="1"/>
    <col min="4271" max="4271" width="10.5546875" style="2" customWidth="1"/>
    <col min="4272" max="4272" width="8.88671875" style="2" customWidth="1"/>
    <col min="4273" max="4273" width="11.88671875" style="2" customWidth="1"/>
    <col min="4274" max="4274" width="12.88671875" style="2" customWidth="1"/>
    <col min="4275" max="4275" width="10.109375" style="2" customWidth="1"/>
    <col min="4276" max="4276" width="9.88671875" style="2" customWidth="1"/>
    <col min="4277" max="4277" width="8.44140625" style="2" customWidth="1"/>
    <col min="4278" max="4278" width="10" style="2" customWidth="1"/>
    <col min="4279" max="4279" width="9.109375" style="2" customWidth="1"/>
    <col min="4280" max="4280" width="11.6640625" style="2" customWidth="1"/>
    <col min="4281" max="4281" width="12.6640625" style="2" customWidth="1"/>
    <col min="4282" max="4282" width="10.33203125" style="2" customWidth="1"/>
    <col min="4283" max="4283" width="9.88671875" style="2" customWidth="1"/>
    <col min="4284" max="4284" width="8.88671875" style="2" customWidth="1"/>
    <col min="4285" max="4285" width="10.33203125" style="2" customWidth="1"/>
    <col min="4286" max="4286" width="9" style="2" customWidth="1"/>
    <col min="4287" max="4287" width="11.6640625" style="2" customWidth="1"/>
    <col min="4288" max="4288" width="12.6640625" style="2" customWidth="1"/>
    <col min="4289" max="4289" width="10.33203125" style="2" customWidth="1"/>
    <col min="4290" max="4290" width="9.88671875" style="2" customWidth="1"/>
    <col min="4291" max="4291" width="8.88671875" style="2" customWidth="1"/>
    <col min="4292" max="4292" width="10.33203125" style="2" customWidth="1"/>
    <col min="4293" max="4293" width="9" style="2" customWidth="1"/>
    <col min="4294" max="4513" width="11.44140625" style="2"/>
    <col min="4514" max="4514" width="23.6640625" style="2" customWidth="1"/>
    <col min="4515" max="4515" width="11.6640625" style="2" customWidth="1"/>
    <col min="4516" max="4516" width="12.109375" style="2" customWidth="1"/>
    <col min="4517" max="4517" width="10" style="2" customWidth="1"/>
    <col min="4518" max="4518" width="9.88671875" style="2" customWidth="1"/>
    <col min="4519" max="4519" width="9.44140625" style="2" customWidth="1"/>
    <col min="4520" max="4520" width="10.33203125" style="2" customWidth="1"/>
    <col min="4521" max="4521" width="10.44140625" style="2" customWidth="1"/>
    <col min="4522" max="4522" width="12.109375" style="2" customWidth="1"/>
    <col min="4523" max="4523" width="13.33203125" style="2" customWidth="1"/>
    <col min="4524" max="4524" width="10.44140625" style="2" customWidth="1"/>
    <col min="4525" max="4525" width="9" style="2" customWidth="1"/>
    <col min="4526" max="4526" width="8.88671875" style="2" customWidth="1"/>
    <col min="4527" max="4527" width="10.5546875" style="2" customWidth="1"/>
    <col min="4528" max="4528" width="8.88671875" style="2" customWidth="1"/>
    <col min="4529" max="4529" width="11.88671875" style="2" customWidth="1"/>
    <col min="4530" max="4530" width="12.88671875" style="2" customWidth="1"/>
    <col min="4531" max="4531" width="10.109375" style="2" customWidth="1"/>
    <col min="4532" max="4532" width="9.88671875" style="2" customWidth="1"/>
    <col min="4533" max="4533" width="8.44140625" style="2" customWidth="1"/>
    <col min="4534" max="4534" width="10" style="2" customWidth="1"/>
    <col min="4535" max="4535" width="9.109375" style="2" customWidth="1"/>
    <col min="4536" max="4536" width="11.6640625" style="2" customWidth="1"/>
    <col min="4537" max="4537" width="12.6640625" style="2" customWidth="1"/>
    <col min="4538" max="4538" width="10.33203125" style="2" customWidth="1"/>
    <col min="4539" max="4539" width="9.88671875" style="2" customWidth="1"/>
    <col min="4540" max="4540" width="8.88671875" style="2" customWidth="1"/>
    <col min="4541" max="4541" width="10.33203125" style="2" customWidth="1"/>
    <col min="4542" max="4542" width="9" style="2" customWidth="1"/>
    <col min="4543" max="4543" width="11.6640625" style="2" customWidth="1"/>
    <col min="4544" max="4544" width="12.6640625" style="2" customWidth="1"/>
    <col min="4545" max="4545" width="10.33203125" style="2" customWidth="1"/>
    <col min="4546" max="4546" width="9.88671875" style="2" customWidth="1"/>
    <col min="4547" max="4547" width="8.88671875" style="2" customWidth="1"/>
    <col min="4548" max="4548" width="10.33203125" style="2" customWidth="1"/>
    <col min="4549" max="4549" width="9" style="2" customWidth="1"/>
    <col min="4550" max="4769" width="11.44140625" style="2"/>
    <col min="4770" max="4770" width="23.6640625" style="2" customWidth="1"/>
    <col min="4771" max="4771" width="11.6640625" style="2" customWidth="1"/>
    <col min="4772" max="4772" width="12.109375" style="2" customWidth="1"/>
    <col min="4773" max="4773" width="10" style="2" customWidth="1"/>
    <col min="4774" max="4774" width="9.88671875" style="2" customWidth="1"/>
    <col min="4775" max="4775" width="9.44140625" style="2" customWidth="1"/>
    <col min="4776" max="4776" width="10.33203125" style="2" customWidth="1"/>
    <col min="4777" max="4777" width="10.44140625" style="2" customWidth="1"/>
    <col min="4778" max="4778" width="12.109375" style="2" customWidth="1"/>
    <col min="4779" max="4779" width="13.33203125" style="2" customWidth="1"/>
    <col min="4780" max="4780" width="10.44140625" style="2" customWidth="1"/>
    <col min="4781" max="4781" width="9" style="2" customWidth="1"/>
    <col min="4782" max="4782" width="8.88671875" style="2" customWidth="1"/>
    <col min="4783" max="4783" width="10.5546875" style="2" customWidth="1"/>
    <col min="4784" max="4784" width="8.88671875" style="2" customWidth="1"/>
    <col min="4785" max="4785" width="11.88671875" style="2" customWidth="1"/>
    <col min="4786" max="4786" width="12.88671875" style="2" customWidth="1"/>
    <col min="4787" max="4787" width="10.109375" style="2" customWidth="1"/>
    <col min="4788" max="4788" width="9.88671875" style="2" customWidth="1"/>
    <col min="4789" max="4789" width="8.44140625" style="2" customWidth="1"/>
    <col min="4790" max="4790" width="10" style="2" customWidth="1"/>
    <col min="4791" max="4791" width="9.109375" style="2" customWidth="1"/>
    <col min="4792" max="4792" width="11.6640625" style="2" customWidth="1"/>
    <col min="4793" max="4793" width="12.6640625" style="2" customWidth="1"/>
    <col min="4794" max="4794" width="10.33203125" style="2" customWidth="1"/>
    <col min="4795" max="4795" width="9.88671875" style="2" customWidth="1"/>
    <col min="4796" max="4796" width="8.88671875" style="2" customWidth="1"/>
    <col min="4797" max="4797" width="10.33203125" style="2" customWidth="1"/>
    <col min="4798" max="4798" width="9" style="2" customWidth="1"/>
    <col min="4799" max="4799" width="11.6640625" style="2" customWidth="1"/>
    <col min="4800" max="4800" width="12.6640625" style="2" customWidth="1"/>
    <col min="4801" max="4801" width="10.33203125" style="2" customWidth="1"/>
    <col min="4802" max="4802" width="9.88671875" style="2" customWidth="1"/>
    <col min="4803" max="4803" width="8.88671875" style="2" customWidth="1"/>
    <col min="4804" max="4804" width="10.33203125" style="2" customWidth="1"/>
    <col min="4805" max="4805" width="9" style="2" customWidth="1"/>
    <col min="4806" max="5025" width="11.44140625" style="2"/>
    <col min="5026" max="5026" width="23.6640625" style="2" customWidth="1"/>
    <col min="5027" max="5027" width="11.6640625" style="2" customWidth="1"/>
    <col min="5028" max="5028" width="12.109375" style="2" customWidth="1"/>
    <col min="5029" max="5029" width="10" style="2" customWidth="1"/>
    <col min="5030" max="5030" width="9.88671875" style="2" customWidth="1"/>
    <col min="5031" max="5031" width="9.44140625" style="2" customWidth="1"/>
    <col min="5032" max="5032" width="10.33203125" style="2" customWidth="1"/>
    <col min="5033" max="5033" width="10.44140625" style="2" customWidth="1"/>
    <col min="5034" max="5034" width="12.109375" style="2" customWidth="1"/>
    <col min="5035" max="5035" width="13.33203125" style="2" customWidth="1"/>
    <col min="5036" max="5036" width="10.44140625" style="2" customWidth="1"/>
    <col min="5037" max="5037" width="9" style="2" customWidth="1"/>
    <col min="5038" max="5038" width="8.88671875" style="2" customWidth="1"/>
    <col min="5039" max="5039" width="10.5546875" style="2" customWidth="1"/>
    <col min="5040" max="5040" width="8.88671875" style="2" customWidth="1"/>
    <col min="5041" max="5041" width="11.88671875" style="2" customWidth="1"/>
    <col min="5042" max="5042" width="12.88671875" style="2" customWidth="1"/>
    <col min="5043" max="5043" width="10.109375" style="2" customWidth="1"/>
    <col min="5044" max="5044" width="9.88671875" style="2" customWidth="1"/>
    <col min="5045" max="5045" width="8.44140625" style="2" customWidth="1"/>
    <col min="5046" max="5046" width="10" style="2" customWidth="1"/>
    <col min="5047" max="5047" width="9.109375" style="2" customWidth="1"/>
    <col min="5048" max="5048" width="11.6640625" style="2" customWidth="1"/>
    <col min="5049" max="5049" width="12.6640625" style="2" customWidth="1"/>
    <col min="5050" max="5050" width="10.33203125" style="2" customWidth="1"/>
    <col min="5051" max="5051" width="9.88671875" style="2" customWidth="1"/>
    <col min="5052" max="5052" width="8.88671875" style="2" customWidth="1"/>
    <col min="5053" max="5053" width="10.33203125" style="2" customWidth="1"/>
    <col min="5054" max="5054" width="9" style="2" customWidth="1"/>
    <col min="5055" max="5055" width="11.6640625" style="2" customWidth="1"/>
    <col min="5056" max="5056" width="12.6640625" style="2" customWidth="1"/>
    <col min="5057" max="5057" width="10.33203125" style="2" customWidth="1"/>
    <col min="5058" max="5058" width="9.88671875" style="2" customWidth="1"/>
    <col min="5059" max="5059" width="8.88671875" style="2" customWidth="1"/>
    <col min="5060" max="5060" width="10.33203125" style="2" customWidth="1"/>
    <col min="5061" max="5061" width="9" style="2" customWidth="1"/>
    <col min="5062" max="5281" width="11.44140625" style="2"/>
    <col min="5282" max="5282" width="23.6640625" style="2" customWidth="1"/>
    <col min="5283" max="5283" width="11.6640625" style="2" customWidth="1"/>
    <col min="5284" max="5284" width="12.109375" style="2" customWidth="1"/>
    <col min="5285" max="5285" width="10" style="2" customWidth="1"/>
    <col min="5286" max="5286" width="9.88671875" style="2" customWidth="1"/>
    <col min="5287" max="5287" width="9.44140625" style="2" customWidth="1"/>
    <col min="5288" max="5288" width="10.33203125" style="2" customWidth="1"/>
    <col min="5289" max="5289" width="10.44140625" style="2" customWidth="1"/>
    <col min="5290" max="5290" width="12.109375" style="2" customWidth="1"/>
    <col min="5291" max="5291" width="13.33203125" style="2" customWidth="1"/>
    <col min="5292" max="5292" width="10.44140625" style="2" customWidth="1"/>
    <col min="5293" max="5293" width="9" style="2" customWidth="1"/>
    <col min="5294" max="5294" width="8.88671875" style="2" customWidth="1"/>
    <col min="5295" max="5295" width="10.5546875" style="2" customWidth="1"/>
    <col min="5296" max="5296" width="8.88671875" style="2" customWidth="1"/>
    <col min="5297" max="5297" width="11.88671875" style="2" customWidth="1"/>
    <col min="5298" max="5298" width="12.88671875" style="2" customWidth="1"/>
    <col min="5299" max="5299" width="10.109375" style="2" customWidth="1"/>
    <col min="5300" max="5300" width="9.88671875" style="2" customWidth="1"/>
    <col min="5301" max="5301" width="8.44140625" style="2" customWidth="1"/>
    <col min="5302" max="5302" width="10" style="2" customWidth="1"/>
    <col min="5303" max="5303" width="9.109375" style="2" customWidth="1"/>
    <col min="5304" max="5304" width="11.6640625" style="2" customWidth="1"/>
    <col min="5305" max="5305" width="12.6640625" style="2" customWidth="1"/>
    <col min="5306" max="5306" width="10.33203125" style="2" customWidth="1"/>
    <col min="5307" max="5307" width="9.88671875" style="2" customWidth="1"/>
    <col min="5308" max="5308" width="8.88671875" style="2" customWidth="1"/>
    <col min="5309" max="5309" width="10.33203125" style="2" customWidth="1"/>
    <col min="5310" max="5310" width="9" style="2" customWidth="1"/>
    <col min="5311" max="5311" width="11.6640625" style="2" customWidth="1"/>
    <col min="5312" max="5312" width="12.6640625" style="2" customWidth="1"/>
    <col min="5313" max="5313" width="10.33203125" style="2" customWidth="1"/>
    <col min="5314" max="5314" width="9.88671875" style="2" customWidth="1"/>
    <col min="5315" max="5315" width="8.88671875" style="2" customWidth="1"/>
    <col min="5316" max="5316" width="10.33203125" style="2" customWidth="1"/>
    <col min="5317" max="5317" width="9" style="2" customWidth="1"/>
    <col min="5318" max="5537" width="11.44140625" style="2"/>
    <col min="5538" max="5538" width="23.6640625" style="2" customWidth="1"/>
    <col min="5539" max="5539" width="11.6640625" style="2" customWidth="1"/>
    <col min="5540" max="5540" width="12.109375" style="2" customWidth="1"/>
    <col min="5541" max="5541" width="10" style="2" customWidth="1"/>
    <col min="5542" max="5542" width="9.88671875" style="2" customWidth="1"/>
    <col min="5543" max="5543" width="9.44140625" style="2" customWidth="1"/>
    <col min="5544" max="5544" width="10.33203125" style="2" customWidth="1"/>
    <col min="5545" max="5545" width="10.44140625" style="2" customWidth="1"/>
    <col min="5546" max="5546" width="12.109375" style="2" customWidth="1"/>
    <col min="5547" max="5547" width="13.33203125" style="2" customWidth="1"/>
    <col min="5548" max="5548" width="10.44140625" style="2" customWidth="1"/>
    <col min="5549" max="5549" width="9" style="2" customWidth="1"/>
    <col min="5550" max="5550" width="8.88671875" style="2" customWidth="1"/>
    <col min="5551" max="5551" width="10.5546875" style="2" customWidth="1"/>
    <col min="5552" max="5552" width="8.88671875" style="2" customWidth="1"/>
    <col min="5553" max="5553" width="11.88671875" style="2" customWidth="1"/>
    <col min="5554" max="5554" width="12.88671875" style="2" customWidth="1"/>
    <col min="5555" max="5555" width="10.109375" style="2" customWidth="1"/>
    <col min="5556" max="5556" width="9.88671875" style="2" customWidth="1"/>
    <col min="5557" max="5557" width="8.44140625" style="2" customWidth="1"/>
    <col min="5558" max="5558" width="10" style="2" customWidth="1"/>
    <col min="5559" max="5559" width="9.109375" style="2" customWidth="1"/>
    <col min="5560" max="5560" width="11.6640625" style="2" customWidth="1"/>
    <col min="5561" max="5561" width="12.6640625" style="2" customWidth="1"/>
    <col min="5562" max="5562" width="10.33203125" style="2" customWidth="1"/>
    <col min="5563" max="5563" width="9.88671875" style="2" customWidth="1"/>
    <col min="5564" max="5564" width="8.88671875" style="2" customWidth="1"/>
    <col min="5565" max="5565" width="10.33203125" style="2" customWidth="1"/>
    <col min="5566" max="5566" width="9" style="2" customWidth="1"/>
    <col min="5567" max="5567" width="11.6640625" style="2" customWidth="1"/>
    <col min="5568" max="5568" width="12.6640625" style="2" customWidth="1"/>
    <col min="5569" max="5569" width="10.33203125" style="2" customWidth="1"/>
    <col min="5570" max="5570" width="9.88671875" style="2" customWidth="1"/>
    <col min="5571" max="5571" width="8.88671875" style="2" customWidth="1"/>
    <col min="5572" max="5572" width="10.33203125" style="2" customWidth="1"/>
    <col min="5573" max="5573" width="9" style="2" customWidth="1"/>
    <col min="5574" max="5793" width="11.44140625" style="2"/>
    <col min="5794" max="5794" width="23.6640625" style="2" customWidth="1"/>
    <col min="5795" max="5795" width="11.6640625" style="2" customWidth="1"/>
    <col min="5796" max="5796" width="12.109375" style="2" customWidth="1"/>
    <col min="5797" max="5797" width="10" style="2" customWidth="1"/>
    <col min="5798" max="5798" width="9.88671875" style="2" customWidth="1"/>
    <col min="5799" max="5799" width="9.44140625" style="2" customWidth="1"/>
    <col min="5800" max="5800" width="10.33203125" style="2" customWidth="1"/>
    <col min="5801" max="5801" width="10.44140625" style="2" customWidth="1"/>
    <col min="5802" max="5802" width="12.109375" style="2" customWidth="1"/>
    <col min="5803" max="5803" width="13.33203125" style="2" customWidth="1"/>
    <col min="5804" max="5804" width="10.44140625" style="2" customWidth="1"/>
    <col min="5805" max="5805" width="9" style="2" customWidth="1"/>
    <col min="5806" max="5806" width="8.88671875" style="2" customWidth="1"/>
    <col min="5807" max="5807" width="10.5546875" style="2" customWidth="1"/>
    <col min="5808" max="5808" width="8.88671875" style="2" customWidth="1"/>
    <col min="5809" max="5809" width="11.88671875" style="2" customWidth="1"/>
    <col min="5810" max="5810" width="12.88671875" style="2" customWidth="1"/>
    <col min="5811" max="5811" width="10.109375" style="2" customWidth="1"/>
    <col min="5812" max="5812" width="9.88671875" style="2" customWidth="1"/>
    <col min="5813" max="5813" width="8.44140625" style="2" customWidth="1"/>
    <col min="5814" max="5814" width="10" style="2" customWidth="1"/>
    <col min="5815" max="5815" width="9.109375" style="2" customWidth="1"/>
    <col min="5816" max="5816" width="11.6640625" style="2" customWidth="1"/>
    <col min="5817" max="5817" width="12.6640625" style="2" customWidth="1"/>
    <col min="5818" max="5818" width="10.33203125" style="2" customWidth="1"/>
    <col min="5819" max="5819" width="9.88671875" style="2" customWidth="1"/>
    <col min="5820" max="5820" width="8.88671875" style="2" customWidth="1"/>
    <col min="5821" max="5821" width="10.33203125" style="2" customWidth="1"/>
    <col min="5822" max="5822" width="9" style="2" customWidth="1"/>
    <col min="5823" max="5823" width="11.6640625" style="2" customWidth="1"/>
    <col min="5824" max="5824" width="12.6640625" style="2" customWidth="1"/>
    <col min="5825" max="5825" width="10.33203125" style="2" customWidth="1"/>
    <col min="5826" max="5826" width="9.88671875" style="2" customWidth="1"/>
    <col min="5827" max="5827" width="8.88671875" style="2" customWidth="1"/>
    <col min="5828" max="5828" width="10.33203125" style="2" customWidth="1"/>
    <col min="5829" max="5829" width="9" style="2" customWidth="1"/>
    <col min="5830" max="6049" width="11.44140625" style="2"/>
    <col min="6050" max="6050" width="23.6640625" style="2" customWidth="1"/>
    <col min="6051" max="6051" width="11.6640625" style="2" customWidth="1"/>
    <col min="6052" max="6052" width="12.109375" style="2" customWidth="1"/>
    <col min="6053" max="6053" width="10" style="2" customWidth="1"/>
    <col min="6054" max="6054" width="9.88671875" style="2" customWidth="1"/>
    <col min="6055" max="6055" width="9.44140625" style="2" customWidth="1"/>
    <col min="6056" max="6056" width="10.33203125" style="2" customWidth="1"/>
    <col min="6057" max="6057" width="10.44140625" style="2" customWidth="1"/>
    <col min="6058" max="6058" width="12.109375" style="2" customWidth="1"/>
    <col min="6059" max="6059" width="13.33203125" style="2" customWidth="1"/>
    <col min="6060" max="6060" width="10.44140625" style="2" customWidth="1"/>
    <col min="6061" max="6061" width="9" style="2" customWidth="1"/>
    <col min="6062" max="6062" width="8.88671875" style="2" customWidth="1"/>
    <col min="6063" max="6063" width="10.5546875" style="2" customWidth="1"/>
    <col min="6064" max="6064" width="8.88671875" style="2" customWidth="1"/>
    <col min="6065" max="6065" width="11.88671875" style="2" customWidth="1"/>
    <col min="6066" max="6066" width="12.88671875" style="2" customWidth="1"/>
    <col min="6067" max="6067" width="10.109375" style="2" customWidth="1"/>
    <col min="6068" max="6068" width="9.88671875" style="2" customWidth="1"/>
    <col min="6069" max="6069" width="8.44140625" style="2" customWidth="1"/>
    <col min="6070" max="6070" width="10" style="2" customWidth="1"/>
    <col min="6071" max="6071" width="9.109375" style="2" customWidth="1"/>
    <col min="6072" max="6072" width="11.6640625" style="2" customWidth="1"/>
    <col min="6073" max="6073" width="12.6640625" style="2" customWidth="1"/>
    <col min="6074" max="6074" width="10.33203125" style="2" customWidth="1"/>
    <col min="6075" max="6075" width="9.88671875" style="2" customWidth="1"/>
    <col min="6076" max="6076" width="8.88671875" style="2" customWidth="1"/>
    <col min="6077" max="6077" width="10.33203125" style="2" customWidth="1"/>
    <col min="6078" max="6078" width="9" style="2" customWidth="1"/>
    <col min="6079" max="6079" width="11.6640625" style="2" customWidth="1"/>
    <col min="6080" max="6080" width="12.6640625" style="2" customWidth="1"/>
    <col min="6081" max="6081" width="10.33203125" style="2" customWidth="1"/>
    <col min="6082" max="6082" width="9.88671875" style="2" customWidth="1"/>
    <col min="6083" max="6083" width="8.88671875" style="2" customWidth="1"/>
    <col min="6084" max="6084" width="10.33203125" style="2" customWidth="1"/>
    <col min="6085" max="6085" width="9" style="2" customWidth="1"/>
    <col min="6086" max="6305" width="11.44140625" style="2"/>
    <col min="6306" max="6306" width="23.6640625" style="2" customWidth="1"/>
    <col min="6307" max="6307" width="11.6640625" style="2" customWidth="1"/>
    <col min="6308" max="6308" width="12.109375" style="2" customWidth="1"/>
    <col min="6309" max="6309" width="10" style="2" customWidth="1"/>
    <col min="6310" max="6310" width="9.88671875" style="2" customWidth="1"/>
    <col min="6311" max="6311" width="9.44140625" style="2" customWidth="1"/>
    <col min="6312" max="6312" width="10.33203125" style="2" customWidth="1"/>
    <col min="6313" max="6313" width="10.44140625" style="2" customWidth="1"/>
    <col min="6314" max="6314" width="12.109375" style="2" customWidth="1"/>
    <col min="6315" max="6315" width="13.33203125" style="2" customWidth="1"/>
    <col min="6316" max="6316" width="10.44140625" style="2" customWidth="1"/>
    <col min="6317" max="6317" width="9" style="2" customWidth="1"/>
    <col min="6318" max="6318" width="8.88671875" style="2" customWidth="1"/>
    <col min="6319" max="6319" width="10.5546875" style="2" customWidth="1"/>
    <col min="6320" max="6320" width="8.88671875" style="2" customWidth="1"/>
    <col min="6321" max="6321" width="11.88671875" style="2" customWidth="1"/>
    <col min="6322" max="6322" width="12.88671875" style="2" customWidth="1"/>
    <col min="6323" max="6323" width="10.109375" style="2" customWidth="1"/>
    <col min="6324" max="6324" width="9.88671875" style="2" customWidth="1"/>
    <col min="6325" max="6325" width="8.44140625" style="2" customWidth="1"/>
    <col min="6326" max="6326" width="10" style="2" customWidth="1"/>
    <col min="6327" max="6327" width="9.109375" style="2" customWidth="1"/>
    <col min="6328" max="6328" width="11.6640625" style="2" customWidth="1"/>
    <col min="6329" max="6329" width="12.6640625" style="2" customWidth="1"/>
    <col min="6330" max="6330" width="10.33203125" style="2" customWidth="1"/>
    <col min="6331" max="6331" width="9.88671875" style="2" customWidth="1"/>
    <col min="6332" max="6332" width="8.88671875" style="2" customWidth="1"/>
    <col min="6333" max="6333" width="10.33203125" style="2" customWidth="1"/>
    <col min="6334" max="6334" width="9" style="2" customWidth="1"/>
    <col min="6335" max="6335" width="11.6640625" style="2" customWidth="1"/>
    <col min="6336" max="6336" width="12.6640625" style="2" customWidth="1"/>
    <col min="6337" max="6337" width="10.33203125" style="2" customWidth="1"/>
    <col min="6338" max="6338" width="9.88671875" style="2" customWidth="1"/>
    <col min="6339" max="6339" width="8.88671875" style="2" customWidth="1"/>
    <col min="6340" max="6340" width="10.33203125" style="2" customWidth="1"/>
    <col min="6341" max="6341" width="9" style="2" customWidth="1"/>
    <col min="6342" max="6561" width="11.44140625" style="2"/>
    <col min="6562" max="6562" width="23.6640625" style="2" customWidth="1"/>
    <col min="6563" max="6563" width="11.6640625" style="2" customWidth="1"/>
    <col min="6564" max="6564" width="12.109375" style="2" customWidth="1"/>
    <col min="6565" max="6565" width="10" style="2" customWidth="1"/>
    <col min="6566" max="6566" width="9.88671875" style="2" customWidth="1"/>
    <col min="6567" max="6567" width="9.44140625" style="2" customWidth="1"/>
    <col min="6568" max="6568" width="10.33203125" style="2" customWidth="1"/>
    <col min="6569" max="6569" width="10.44140625" style="2" customWidth="1"/>
    <col min="6570" max="6570" width="12.109375" style="2" customWidth="1"/>
    <col min="6571" max="6571" width="13.33203125" style="2" customWidth="1"/>
    <col min="6572" max="6572" width="10.44140625" style="2" customWidth="1"/>
    <col min="6573" max="6573" width="9" style="2" customWidth="1"/>
    <col min="6574" max="6574" width="8.88671875" style="2" customWidth="1"/>
    <col min="6575" max="6575" width="10.5546875" style="2" customWidth="1"/>
    <col min="6576" max="6576" width="8.88671875" style="2" customWidth="1"/>
    <col min="6577" max="6577" width="11.88671875" style="2" customWidth="1"/>
    <col min="6578" max="6578" width="12.88671875" style="2" customWidth="1"/>
    <col min="6579" max="6579" width="10.109375" style="2" customWidth="1"/>
    <col min="6580" max="6580" width="9.88671875" style="2" customWidth="1"/>
    <col min="6581" max="6581" width="8.44140625" style="2" customWidth="1"/>
    <col min="6582" max="6582" width="10" style="2" customWidth="1"/>
    <col min="6583" max="6583" width="9.109375" style="2" customWidth="1"/>
    <col min="6584" max="6584" width="11.6640625" style="2" customWidth="1"/>
    <col min="6585" max="6585" width="12.6640625" style="2" customWidth="1"/>
    <col min="6586" max="6586" width="10.33203125" style="2" customWidth="1"/>
    <col min="6587" max="6587" width="9.88671875" style="2" customWidth="1"/>
    <col min="6588" max="6588" width="8.88671875" style="2" customWidth="1"/>
    <col min="6589" max="6589" width="10.33203125" style="2" customWidth="1"/>
    <col min="6590" max="6590" width="9" style="2" customWidth="1"/>
    <col min="6591" max="6591" width="11.6640625" style="2" customWidth="1"/>
    <col min="6592" max="6592" width="12.6640625" style="2" customWidth="1"/>
    <col min="6593" max="6593" width="10.33203125" style="2" customWidth="1"/>
    <col min="6594" max="6594" width="9.88671875" style="2" customWidth="1"/>
    <col min="6595" max="6595" width="8.88671875" style="2" customWidth="1"/>
    <col min="6596" max="6596" width="10.33203125" style="2" customWidth="1"/>
    <col min="6597" max="6597" width="9" style="2" customWidth="1"/>
    <col min="6598" max="6817" width="11.44140625" style="2"/>
    <col min="6818" max="6818" width="23.6640625" style="2" customWidth="1"/>
    <col min="6819" max="6819" width="11.6640625" style="2" customWidth="1"/>
    <col min="6820" max="6820" width="12.109375" style="2" customWidth="1"/>
    <col min="6821" max="6821" width="10" style="2" customWidth="1"/>
    <col min="6822" max="6822" width="9.88671875" style="2" customWidth="1"/>
    <col min="6823" max="6823" width="9.44140625" style="2" customWidth="1"/>
    <col min="6824" max="6824" width="10.33203125" style="2" customWidth="1"/>
    <col min="6825" max="6825" width="10.44140625" style="2" customWidth="1"/>
    <col min="6826" max="6826" width="12.109375" style="2" customWidth="1"/>
    <col min="6827" max="6827" width="13.33203125" style="2" customWidth="1"/>
    <col min="6828" max="6828" width="10.44140625" style="2" customWidth="1"/>
    <col min="6829" max="6829" width="9" style="2" customWidth="1"/>
    <col min="6830" max="6830" width="8.88671875" style="2" customWidth="1"/>
    <col min="6831" max="6831" width="10.5546875" style="2" customWidth="1"/>
    <col min="6832" max="6832" width="8.88671875" style="2" customWidth="1"/>
    <col min="6833" max="6833" width="11.88671875" style="2" customWidth="1"/>
    <col min="6834" max="6834" width="12.88671875" style="2" customWidth="1"/>
    <col min="6835" max="6835" width="10.109375" style="2" customWidth="1"/>
    <col min="6836" max="6836" width="9.88671875" style="2" customWidth="1"/>
    <col min="6837" max="6837" width="8.44140625" style="2" customWidth="1"/>
    <col min="6838" max="6838" width="10" style="2" customWidth="1"/>
    <col min="6839" max="6839" width="9.109375" style="2" customWidth="1"/>
    <col min="6840" max="6840" width="11.6640625" style="2" customWidth="1"/>
    <col min="6841" max="6841" width="12.6640625" style="2" customWidth="1"/>
    <col min="6842" max="6842" width="10.33203125" style="2" customWidth="1"/>
    <col min="6843" max="6843" width="9.88671875" style="2" customWidth="1"/>
    <col min="6844" max="6844" width="8.88671875" style="2" customWidth="1"/>
    <col min="6845" max="6845" width="10.33203125" style="2" customWidth="1"/>
    <col min="6846" max="6846" width="9" style="2" customWidth="1"/>
    <col min="6847" max="6847" width="11.6640625" style="2" customWidth="1"/>
    <col min="6848" max="6848" width="12.6640625" style="2" customWidth="1"/>
    <col min="6849" max="6849" width="10.33203125" style="2" customWidth="1"/>
    <col min="6850" max="6850" width="9.88671875" style="2" customWidth="1"/>
    <col min="6851" max="6851" width="8.88671875" style="2" customWidth="1"/>
    <col min="6852" max="6852" width="10.33203125" style="2" customWidth="1"/>
    <col min="6853" max="6853" width="9" style="2" customWidth="1"/>
    <col min="6854" max="7073" width="11.44140625" style="2"/>
    <col min="7074" max="7074" width="23.6640625" style="2" customWidth="1"/>
    <col min="7075" max="7075" width="11.6640625" style="2" customWidth="1"/>
    <col min="7076" max="7076" width="12.109375" style="2" customWidth="1"/>
    <col min="7077" max="7077" width="10" style="2" customWidth="1"/>
    <col min="7078" max="7078" width="9.88671875" style="2" customWidth="1"/>
    <col min="7079" max="7079" width="9.44140625" style="2" customWidth="1"/>
    <col min="7080" max="7080" width="10.33203125" style="2" customWidth="1"/>
    <col min="7081" max="7081" width="10.44140625" style="2" customWidth="1"/>
    <col min="7082" max="7082" width="12.109375" style="2" customWidth="1"/>
    <col min="7083" max="7083" width="13.33203125" style="2" customWidth="1"/>
    <col min="7084" max="7084" width="10.44140625" style="2" customWidth="1"/>
    <col min="7085" max="7085" width="9" style="2" customWidth="1"/>
    <col min="7086" max="7086" width="8.88671875" style="2" customWidth="1"/>
    <col min="7087" max="7087" width="10.5546875" style="2" customWidth="1"/>
    <col min="7088" max="7088" width="8.88671875" style="2" customWidth="1"/>
    <col min="7089" max="7089" width="11.88671875" style="2" customWidth="1"/>
    <col min="7090" max="7090" width="12.88671875" style="2" customWidth="1"/>
    <col min="7091" max="7091" width="10.109375" style="2" customWidth="1"/>
    <col min="7092" max="7092" width="9.88671875" style="2" customWidth="1"/>
    <col min="7093" max="7093" width="8.44140625" style="2" customWidth="1"/>
    <col min="7094" max="7094" width="10" style="2" customWidth="1"/>
    <col min="7095" max="7095" width="9.109375" style="2" customWidth="1"/>
    <col min="7096" max="7096" width="11.6640625" style="2" customWidth="1"/>
    <col min="7097" max="7097" width="12.6640625" style="2" customWidth="1"/>
    <col min="7098" max="7098" width="10.33203125" style="2" customWidth="1"/>
    <col min="7099" max="7099" width="9.88671875" style="2" customWidth="1"/>
    <col min="7100" max="7100" width="8.88671875" style="2" customWidth="1"/>
    <col min="7101" max="7101" width="10.33203125" style="2" customWidth="1"/>
    <col min="7102" max="7102" width="9" style="2" customWidth="1"/>
    <col min="7103" max="7103" width="11.6640625" style="2" customWidth="1"/>
    <col min="7104" max="7104" width="12.6640625" style="2" customWidth="1"/>
    <col min="7105" max="7105" width="10.33203125" style="2" customWidth="1"/>
    <col min="7106" max="7106" width="9.88671875" style="2" customWidth="1"/>
    <col min="7107" max="7107" width="8.88671875" style="2" customWidth="1"/>
    <col min="7108" max="7108" width="10.33203125" style="2" customWidth="1"/>
    <col min="7109" max="7109" width="9" style="2" customWidth="1"/>
    <col min="7110" max="7329" width="11.44140625" style="2"/>
    <col min="7330" max="7330" width="23.6640625" style="2" customWidth="1"/>
    <col min="7331" max="7331" width="11.6640625" style="2" customWidth="1"/>
    <col min="7332" max="7332" width="12.109375" style="2" customWidth="1"/>
    <col min="7333" max="7333" width="10" style="2" customWidth="1"/>
    <col min="7334" max="7334" width="9.88671875" style="2" customWidth="1"/>
    <col min="7335" max="7335" width="9.44140625" style="2" customWidth="1"/>
    <col min="7336" max="7336" width="10.33203125" style="2" customWidth="1"/>
    <col min="7337" max="7337" width="10.44140625" style="2" customWidth="1"/>
    <col min="7338" max="7338" width="12.109375" style="2" customWidth="1"/>
    <col min="7339" max="7339" width="13.33203125" style="2" customWidth="1"/>
    <col min="7340" max="7340" width="10.44140625" style="2" customWidth="1"/>
    <col min="7341" max="7341" width="9" style="2" customWidth="1"/>
    <col min="7342" max="7342" width="8.88671875" style="2" customWidth="1"/>
    <col min="7343" max="7343" width="10.5546875" style="2" customWidth="1"/>
    <col min="7344" max="7344" width="8.88671875" style="2" customWidth="1"/>
    <col min="7345" max="7345" width="11.88671875" style="2" customWidth="1"/>
    <col min="7346" max="7346" width="12.88671875" style="2" customWidth="1"/>
    <col min="7347" max="7347" width="10.109375" style="2" customWidth="1"/>
    <col min="7348" max="7348" width="9.88671875" style="2" customWidth="1"/>
    <col min="7349" max="7349" width="8.44140625" style="2" customWidth="1"/>
    <col min="7350" max="7350" width="10" style="2" customWidth="1"/>
    <col min="7351" max="7351" width="9.109375" style="2" customWidth="1"/>
    <col min="7352" max="7352" width="11.6640625" style="2" customWidth="1"/>
    <col min="7353" max="7353" width="12.6640625" style="2" customWidth="1"/>
    <col min="7354" max="7354" width="10.33203125" style="2" customWidth="1"/>
    <col min="7355" max="7355" width="9.88671875" style="2" customWidth="1"/>
    <col min="7356" max="7356" width="8.88671875" style="2" customWidth="1"/>
    <col min="7357" max="7357" width="10.33203125" style="2" customWidth="1"/>
    <col min="7358" max="7358" width="9" style="2" customWidth="1"/>
    <col min="7359" max="7359" width="11.6640625" style="2" customWidth="1"/>
    <col min="7360" max="7360" width="12.6640625" style="2" customWidth="1"/>
    <col min="7361" max="7361" width="10.33203125" style="2" customWidth="1"/>
    <col min="7362" max="7362" width="9.88671875" style="2" customWidth="1"/>
    <col min="7363" max="7363" width="8.88671875" style="2" customWidth="1"/>
    <col min="7364" max="7364" width="10.33203125" style="2" customWidth="1"/>
    <col min="7365" max="7365" width="9" style="2" customWidth="1"/>
    <col min="7366" max="7585" width="11.44140625" style="2"/>
    <col min="7586" max="7586" width="23.6640625" style="2" customWidth="1"/>
    <col min="7587" max="7587" width="11.6640625" style="2" customWidth="1"/>
    <col min="7588" max="7588" width="12.109375" style="2" customWidth="1"/>
    <col min="7589" max="7589" width="10" style="2" customWidth="1"/>
    <col min="7590" max="7590" width="9.88671875" style="2" customWidth="1"/>
    <col min="7591" max="7591" width="9.44140625" style="2" customWidth="1"/>
    <col min="7592" max="7592" width="10.33203125" style="2" customWidth="1"/>
    <col min="7593" max="7593" width="10.44140625" style="2" customWidth="1"/>
    <col min="7594" max="7594" width="12.109375" style="2" customWidth="1"/>
    <col min="7595" max="7595" width="13.33203125" style="2" customWidth="1"/>
    <col min="7596" max="7596" width="10.44140625" style="2" customWidth="1"/>
    <col min="7597" max="7597" width="9" style="2" customWidth="1"/>
    <col min="7598" max="7598" width="8.88671875" style="2" customWidth="1"/>
    <col min="7599" max="7599" width="10.5546875" style="2" customWidth="1"/>
    <col min="7600" max="7600" width="8.88671875" style="2" customWidth="1"/>
    <col min="7601" max="7601" width="11.88671875" style="2" customWidth="1"/>
    <col min="7602" max="7602" width="12.88671875" style="2" customWidth="1"/>
    <col min="7603" max="7603" width="10.109375" style="2" customWidth="1"/>
    <col min="7604" max="7604" width="9.88671875" style="2" customWidth="1"/>
    <col min="7605" max="7605" width="8.44140625" style="2" customWidth="1"/>
    <col min="7606" max="7606" width="10" style="2" customWidth="1"/>
    <col min="7607" max="7607" width="9.109375" style="2" customWidth="1"/>
    <col min="7608" max="7608" width="11.6640625" style="2" customWidth="1"/>
    <col min="7609" max="7609" width="12.6640625" style="2" customWidth="1"/>
    <col min="7610" max="7610" width="10.33203125" style="2" customWidth="1"/>
    <col min="7611" max="7611" width="9.88671875" style="2" customWidth="1"/>
    <col min="7612" max="7612" width="8.88671875" style="2" customWidth="1"/>
    <col min="7613" max="7613" width="10.33203125" style="2" customWidth="1"/>
    <col min="7614" max="7614" width="9" style="2" customWidth="1"/>
    <col min="7615" max="7615" width="11.6640625" style="2" customWidth="1"/>
    <col min="7616" max="7616" width="12.6640625" style="2" customWidth="1"/>
    <col min="7617" max="7617" width="10.33203125" style="2" customWidth="1"/>
    <col min="7618" max="7618" width="9.88671875" style="2" customWidth="1"/>
    <col min="7619" max="7619" width="8.88671875" style="2" customWidth="1"/>
    <col min="7620" max="7620" width="10.33203125" style="2" customWidth="1"/>
    <col min="7621" max="7621" width="9" style="2" customWidth="1"/>
    <col min="7622" max="7841" width="11.44140625" style="2"/>
    <col min="7842" max="7842" width="23.6640625" style="2" customWidth="1"/>
    <col min="7843" max="7843" width="11.6640625" style="2" customWidth="1"/>
    <col min="7844" max="7844" width="12.109375" style="2" customWidth="1"/>
    <col min="7845" max="7845" width="10" style="2" customWidth="1"/>
    <col min="7846" max="7846" width="9.88671875" style="2" customWidth="1"/>
    <col min="7847" max="7847" width="9.44140625" style="2" customWidth="1"/>
    <col min="7848" max="7848" width="10.33203125" style="2" customWidth="1"/>
    <col min="7849" max="7849" width="10.44140625" style="2" customWidth="1"/>
    <col min="7850" max="7850" width="12.109375" style="2" customWidth="1"/>
    <col min="7851" max="7851" width="13.33203125" style="2" customWidth="1"/>
    <col min="7852" max="7852" width="10.44140625" style="2" customWidth="1"/>
    <col min="7853" max="7853" width="9" style="2" customWidth="1"/>
    <col min="7854" max="7854" width="8.88671875" style="2" customWidth="1"/>
    <col min="7855" max="7855" width="10.5546875" style="2" customWidth="1"/>
    <col min="7856" max="7856" width="8.88671875" style="2" customWidth="1"/>
    <col min="7857" max="7857" width="11.88671875" style="2" customWidth="1"/>
    <col min="7858" max="7858" width="12.88671875" style="2" customWidth="1"/>
    <col min="7859" max="7859" width="10.109375" style="2" customWidth="1"/>
    <col min="7860" max="7860" width="9.88671875" style="2" customWidth="1"/>
    <col min="7861" max="7861" width="8.44140625" style="2" customWidth="1"/>
    <col min="7862" max="7862" width="10" style="2" customWidth="1"/>
    <col min="7863" max="7863" width="9.109375" style="2" customWidth="1"/>
    <col min="7864" max="7864" width="11.6640625" style="2" customWidth="1"/>
    <col min="7865" max="7865" width="12.6640625" style="2" customWidth="1"/>
    <col min="7866" max="7866" width="10.33203125" style="2" customWidth="1"/>
    <col min="7867" max="7867" width="9.88671875" style="2" customWidth="1"/>
    <col min="7868" max="7868" width="8.88671875" style="2" customWidth="1"/>
    <col min="7869" max="7869" width="10.33203125" style="2" customWidth="1"/>
    <col min="7870" max="7870" width="9" style="2" customWidth="1"/>
    <col min="7871" max="7871" width="11.6640625" style="2" customWidth="1"/>
    <col min="7872" max="7872" width="12.6640625" style="2" customWidth="1"/>
    <col min="7873" max="7873" width="10.33203125" style="2" customWidth="1"/>
    <col min="7874" max="7874" width="9.88671875" style="2" customWidth="1"/>
    <col min="7875" max="7875" width="8.88671875" style="2" customWidth="1"/>
    <col min="7876" max="7876" width="10.33203125" style="2" customWidth="1"/>
    <col min="7877" max="7877" width="9" style="2" customWidth="1"/>
    <col min="7878" max="8097" width="11.44140625" style="2"/>
    <col min="8098" max="8098" width="23.6640625" style="2" customWidth="1"/>
    <col min="8099" max="8099" width="11.6640625" style="2" customWidth="1"/>
    <col min="8100" max="8100" width="12.109375" style="2" customWidth="1"/>
    <col min="8101" max="8101" width="10" style="2" customWidth="1"/>
    <col min="8102" max="8102" width="9.88671875" style="2" customWidth="1"/>
    <col min="8103" max="8103" width="9.44140625" style="2" customWidth="1"/>
    <col min="8104" max="8104" width="10.33203125" style="2" customWidth="1"/>
    <col min="8105" max="8105" width="10.44140625" style="2" customWidth="1"/>
    <col min="8106" max="8106" width="12.109375" style="2" customWidth="1"/>
    <col min="8107" max="8107" width="13.33203125" style="2" customWidth="1"/>
    <col min="8108" max="8108" width="10.44140625" style="2" customWidth="1"/>
    <col min="8109" max="8109" width="9" style="2" customWidth="1"/>
    <col min="8110" max="8110" width="8.88671875" style="2" customWidth="1"/>
    <col min="8111" max="8111" width="10.5546875" style="2" customWidth="1"/>
    <col min="8112" max="8112" width="8.88671875" style="2" customWidth="1"/>
    <col min="8113" max="8113" width="11.88671875" style="2" customWidth="1"/>
    <col min="8114" max="8114" width="12.88671875" style="2" customWidth="1"/>
    <col min="8115" max="8115" width="10.109375" style="2" customWidth="1"/>
    <col min="8116" max="8116" width="9.88671875" style="2" customWidth="1"/>
    <col min="8117" max="8117" width="8.44140625" style="2" customWidth="1"/>
    <col min="8118" max="8118" width="10" style="2" customWidth="1"/>
    <col min="8119" max="8119" width="9.109375" style="2" customWidth="1"/>
    <col min="8120" max="8120" width="11.6640625" style="2" customWidth="1"/>
    <col min="8121" max="8121" width="12.6640625" style="2" customWidth="1"/>
    <col min="8122" max="8122" width="10.33203125" style="2" customWidth="1"/>
    <col min="8123" max="8123" width="9.88671875" style="2" customWidth="1"/>
    <col min="8124" max="8124" width="8.88671875" style="2" customWidth="1"/>
    <col min="8125" max="8125" width="10.33203125" style="2" customWidth="1"/>
    <col min="8126" max="8126" width="9" style="2" customWidth="1"/>
    <col min="8127" max="8127" width="11.6640625" style="2" customWidth="1"/>
    <col min="8128" max="8128" width="12.6640625" style="2" customWidth="1"/>
    <col min="8129" max="8129" width="10.33203125" style="2" customWidth="1"/>
    <col min="8130" max="8130" width="9.88671875" style="2" customWidth="1"/>
    <col min="8131" max="8131" width="8.88671875" style="2" customWidth="1"/>
    <col min="8132" max="8132" width="10.33203125" style="2" customWidth="1"/>
    <col min="8133" max="8133" width="9" style="2" customWidth="1"/>
    <col min="8134" max="8353" width="11.44140625" style="2"/>
    <col min="8354" max="8354" width="23.6640625" style="2" customWidth="1"/>
    <col min="8355" max="8355" width="11.6640625" style="2" customWidth="1"/>
    <col min="8356" max="8356" width="12.109375" style="2" customWidth="1"/>
    <col min="8357" max="8357" width="10" style="2" customWidth="1"/>
    <col min="8358" max="8358" width="9.88671875" style="2" customWidth="1"/>
    <col min="8359" max="8359" width="9.44140625" style="2" customWidth="1"/>
    <col min="8360" max="8360" width="10.33203125" style="2" customWidth="1"/>
    <col min="8361" max="8361" width="10.44140625" style="2" customWidth="1"/>
    <col min="8362" max="8362" width="12.109375" style="2" customWidth="1"/>
    <col min="8363" max="8363" width="13.33203125" style="2" customWidth="1"/>
    <col min="8364" max="8364" width="10.44140625" style="2" customWidth="1"/>
    <col min="8365" max="8365" width="9" style="2" customWidth="1"/>
    <col min="8366" max="8366" width="8.88671875" style="2" customWidth="1"/>
    <col min="8367" max="8367" width="10.5546875" style="2" customWidth="1"/>
    <col min="8368" max="8368" width="8.88671875" style="2" customWidth="1"/>
    <col min="8369" max="8369" width="11.88671875" style="2" customWidth="1"/>
    <col min="8370" max="8370" width="12.88671875" style="2" customWidth="1"/>
    <col min="8371" max="8371" width="10.109375" style="2" customWidth="1"/>
    <col min="8372" max="8372" width="9.88671875" style="2" customWidth="1"/>
    <col min="8373" max="8373" width="8.44140625" style="2" customWidth="1"/>
    <col min="8374" max="8374" width="10" style="2" customWidth="1"/>
    <col min="8375" max="8375" width="9.109375" style="2" customWidth="1"/>
    <col min="8376" max="8376" width="11.6640625" style="2" customWidth="1"/>
    <col min="8377" max="8377" width="12.6640625" style="2" customWidth="1"/>
    <col min="8378" max="8378" width="10.33203125" style="2" customWidth="1"/>
    <col min="8379" max="8379" width="9.88671875" style="2" customWidth="1"/>
    <col min="8380" max="8380" width="8.88671875" style="2" customWidth="1"/>
    <col min="8381" max="8381" width="10.33203125" style="2" customWidth="1"/>
    <col min="8382" max="8382" width="9" style="2" customWidth="1"/>
    <col min="8383" max="8383" width="11.6640625" style="2" customWidth="1"/>
    <col min="8384" max="8384" width="12.6640625" style="2" customWidth="1"/>
    <col min="8385" max="8385" width="10.33203125" style="2" customWidth="1"/>
    <col min="8386" max="8386" width="9.88671875" style="2" customWidth="1"/>
    <col min="8387" max="8387" width="8.88671875" style="2" customWidth="1"/>
    <col min="8388" max="8388" width="10.33203125" style="2" customWidth="1"/>
    <col min="8389" max="8389" width="9" style="2" customWidth="1"/>
    <col min="8390" max="8609" width="11.44140625" style="2"/>
    <col min="8610" max="8610" width="23.6640625" style="2" customWidth="1"/>
    <col min="8611" max="8611" width="11.6640625" style="2" customWidth="1"/>
    <col min="8612" max="8612" width="12.109375" style="2" customWidth="1"/>
    <col min="8613" max="8613" width="10" style="2" customWidth="1"/>
    <col min="8614" max="8614" width="9.88671875" style="2" customWidth="1"/>
    <col min="8615" max="8615" width="9.44140625" style="2" customWidth="1"/>
    <col min="8616" max="8616" width="10.33203125" style="2" customWidth="1"/>
    <col min="8617" max="8617" width="10.44140625" style="2" customWidth="1"/>
    <col min="8618" max="8618" width="12.109375" style="2" customWidth="1"/>
    <col min="8619" max="8619" width="13.33203125" style="2" customWidth="1"/>
    <col min="8620" max="8620" width="10.44140625" style="2" customWidth="1"/>
    <col min="8621" max="8621" width="9" style="2" customWidth="1"/>
    <col min="8622" max="8622" width="8.88671875" style="2" customWidth="1"/>
    <col min="8623" max="8623" width="10.5546875" style="2" customWidth="1"/>
    <col min="8624" max="8624" width="8.88671875" style="2" customWidth="1"/>
    <col min="8625" max="8625" width="11.88671875" style="2" customWidth="1"/>
    <col min="8626" max="8626" width="12.88671875" style="2" customWidth="1"/>
    <col min="8627" max="8627" width="10.109375" style="2" customWidth="1"/>
    <col min="8628" max="8628" width="9.88671875" style="2" customWidth="1"/>
    <col min="8629" max="8629" width="8.44140625" style="2" customWidth="1"/>
    <col min="8630" max="8630" width="10" style="2" customWidth="1"/>
    <col min="8631" max="8631" width="9.109375" style="2" customWidth="1"/>
    <col min="8632" max="8632" width="11.6640625" style="2" customWidth="1"/>
    <col min="8633" max="8633" width="12.6640625" style="2" customWidth="1"/>
    <col min="8634" max="8634" width="10.33203125" style="2" customWidth="1"/>
    <col min="8635" max="8635" width="9.88671875" style="2" customWidth="1"/>
    <col min="8636" max="8636" width="8.88671875" style="2" customWidth="1"/>
    <col min="8637" max="8637" width="10.33203125" style="2" customWidth="1"/>
    <col min="8638" max="8638" width="9" style="2" customWidth="1"/>
    <col min="8639" max="8639" width="11.6640625" style="2" customWidth="1"/>
    <col min="8640" max="8640" width="12.6640625" style="2" customWidth="1"/>
    <col min="8641" max="8641" width="10.33203125" style="2" customWidth="1"/>
    <col min="8642" max="8642" width="9.88671875" style="2" customWidth="1"/>
    <col min="8643" max="8643" width="8.88671875" style="2" customWidth="1"/>
    <col min="8644" max="8644" width="10.33203125" style="2" customWidth="1"/>
    <col min="8645" max="8645" width="9" style="2" customWidth="1"/>
    <col min="8646" max="8865" width="11.44140625" style="2"/>
    <col min="8866" max="8866" width="23.6640625" style="2" customWidth="1"/>
    <col min="8867" max="8867" width="11.6640625" style="2" customWidth="1"/>
    <col min="8868" max="8868" width="12.109375" style="2" customWidth="1"/>
    <col min="8869" max="8869" width="10" style="2" customWidth="1"/>
    <col min="8870" max="8870" width="9.88671875" style="2" customWidth="1"/>
    <col min="8871" max="8871" width="9.44140625" style="2" customWidth="1"/>
    <col min="8872" max="8872" width="10.33203125" style="2" customWidth="1"/>
    <col min="8873" max="8873" width="10.44140625" style="2" customWidth="1"/>
    <col min="8874" max="8874" width="12.109375" style="2" customWidth="1"/>
    <col min="8875" max="8875" width="13.33203125" style="2" customWidth="1"/>
    <col min="8876" max="8876" width="10.44140625" style="2" customWidth="1"/>
    <col min="8877" max="8877" width="9" style="2" customWidth="1"/>
    <col min="8878" max="8878" width="8.88671875" style="2" customWidth="1"/>
    <col min="8879" max="8879" width="10.5546875" style="2" customWidth="1"/>
    <col min="8880" max="8880" width="8.88671875" style="2" customWidth="1"/>
    <col min="8881" max="8881" width="11.88671875" style="2" customWidth="1"/>
    <col min="8882" max="8882" width="12.88671875" style="2" customWidth="1"/>
    <col min="8883" max="8883" width="10.109375" style="2" customWidth="1"/>
    <col min="8884" max="8884" width="9.88671875" style="2" customWidth="1"/>
    <col min="8885" max="8885" width="8.44140625" style="2" customWidth="1"/>
    <col min="8886" max="8886" width="10" style="2" customWidth="1"/>
    <col min="8887" max="8887" width="9.109375" style="2" customWidth="1"/>
    <col min="8888" max="8888" width="11.6640625" style="2" customWidth="1"/>
    <col min="8889" max="8889" width="12.6640625" style="2" customWidth="1"/>
    <col min="8890" max="8890" width="10.33203125" style="2" customWidth="1"/>
    <col min="8891" max="8891" width="9.88671875" style="2" customWidth="1"/>
    <col min="8892" max="8892" width="8.88671875" style="2" customWidth="1"/>
    <col min="8893" max="8893" width="10.33203125" style="2" customWidth="1"/>
    <col min="8894" max="8894" width="9" style="2" customWidth="1"/>
    <col min="8895" max="8895" width="11.6640625" style="2" customWidth="1"/>
    <col min="8896" max="8896" width="12.6640625" style="2" customWidth="1"/>
    <col min="8897" max="8897" width="10.33203125" style="2" customWidth="1"/>
    <col min="8898" max="8898" width="9.88671875" style="2" customWidth="1"/>
    <col min="8899" max="8899" width="8.88671875" style="2" customWidth="1"/>
    <col min="8900" max="8900" width="10.33203125" style="2" customWidth="1"/>
    <col min="8901" max="8901" width="9" style="2" customWidth="1"/>
    <col min="8902" max="9121" width="11.44140625" style="2"/>
    <col min="9122" max="9122" width="23.6640625" style="2" customWidth="1"/>
    <col min="9123" max="9123" width="11.6640625" style="2" customWidth="1"/>
    <col min="9124" max="9124" width="12.109375" style="2" customWidth="1"/>
    <col min="9125" max="9125" width="10" style="2" customWidth="1"/>
    <col min="9126" max="9126" width="9.88671875" style="2" customWidth="1"/>
    <col min="9127" max="9127" width="9.44140625" style="2" customWidth="1"/>
    <col min="9128" max="9128" width="10.33203125" style="2" customWidth="1"/>
    <col min="9129" max="9129" width="10.44140625" style="2" customWidth="1"/>
    <col min="9130" max="9130" width="12.109375" style="2" customWidth="1"/>
    <col min="9131" max="9131" width="13.33203125" style="2" customWidth="1"/>
    <col min="9132" max="9132" width="10.44140625" style="2" customWidth="1"/>
    <col min="9133" max="9133" width="9" style="2" customWidth="1"/>
    <col min="9134" max="9134" width="8.88671875" style="2" customWidth="1"/>
    <col min="9135" max="9135" width="10.5546875" style="2" customWidth="1"/>
    <col min="9136" max="9136" width="8.88671875" style="2" customWidth="1"/>
    <col min="9137" max="9137" width="11.88671875" style="2" customWidth="1"/>
    <col min="9138" max="9138" width="12.88671875" style="2" customWidth="1"/>
    <col min="9139" max="9139" width="10.109375" style="2" customWidth="1"/>
    <col min="9140" max="9140" width="9.88671875" style="2" customWidth="1"/>
    <col min="9141" max="9141" width="8.44140625" style="2" customWidth="1"/>
    <col min="9142" max="9142" width="10" style="2" customWidth="1"/>
    <col min="9143" max="9143" width="9.109375" style="2" customWidth="1"/>
    <col min="9144" max="9144" width="11.6640625" style="2" customWidth="1"/>
    <col min="9145" max="9145" width="12.6640625" style="2" customWidth="1"/>
    <col min="9146" max="9146" width="10.33203125" style="2" customWidth="1"/>
    <col min="9147" max="9147" width="9.88671875" style="2" customWidth="1"/>
    <col min="9148" max="9148" width="8.88671875" style="2" customWidth="1"/>
    <col min="9149" max="9149" width="10.33203125" style="2" customWidth="1"/>
    <col min="9150" max="9150" width="9" style="2" customWidth="1"/>
    <col min="9151" max="9151" width="11.6640625" style="2" customWidth="1"/>
    <col min="9152" max="9152" width="12.6640625" style="2" customWidth="1"/>
    <col min="9153" max="9153" width="10.33203125" style="2" customWidth="1"/>
    <col min="9154" max="9154" width="9.88671875" style="2" customWidth="1"/>
    <col min="9155" max="9155" width="8.88671875" style="2" customWidth="1"/>
    <col min="9156" max="9156" width="10.33203125" style="2" customWidth="1"/>
    <col min="9157" max="9157" width="9" style="2" customWidth="1"/>
    <col min="9158" max="9377" width="11.44140625" style="2"/>
    <col min="9378" max="9378" width="23.6640625" style="2" customWidth="1"/>
    <col min="9379" max="9379" width="11.6640625" style="2" customWidth="1"/>
    <col min="9380" max="9380" width="12.109375" style="2" customWidth="1"/>
    <col min="9381" max="9381" width="10" style="2" customWidth="1"/>
    <col min="9382" max="9382" width="9.88671875" style="2" customWidth="1"/>
    <col min="9383" max="9383" width="9.44140625" style="2" customWidth="1"/>
    <col min="9384" max="9384" width="10.33203125" style="2" customWidth="1"/>
    <col min="9385" max="9385" width="10.44140625" style="2" customWidth="1"/>
    <col min="9386" max="9386" width="12.109375" style="2" customWidth="1"/>
    <col min="9387" max="9387" width="13.33203125" style="2" customWidth="1"/>
    <col min="9388" max="9388" width="10.44140625" style="2" customWidth="1"/>
    <col min="9389" max="9389" width="9" style="2" customWidth="1"/>
    <col min="9390" max="9390" width="8.88671875" style="2" customWidth="1"/>
    <col min="9391" max="9391" width="10.5546875" style="2" customWidth="1"/>
    <col min="9392" max="9392" width="8.88671875" style="2" customWidth="1"/>
    <col min="9393" max="9393" width="11.88671875" style="2" customWidth="1"/>
    <col min="9394" max="9394" width="12.88671875" style="2" customWidth="1"/>
    <col min="9395" max="9395" width="10.109375" style="2" customWidth="1"/>
    <col min="9396" max="9396" width="9.88671875" style="2" customWidth="1"/>
    <col min="9397" max="9397" width="8.44140625" style="2" customWidth="1"/>
    <col min="9398" max="9398" width="10" style="2" customWidth="1"/>
    <col min="9399" max="9399" width="9.109375" style="2" customWidth="1"/>
    <col min="9400" max="9400" width="11.6640625" style="2" customWidth="1"/>
    <col min="9401" max="9401" width="12.6640625" style="2" customWidth="1"/>
    <col min="9402" max="9402" width="10.33203125" style="2" customWidth="1"/>
    <col min="9403" max="9403" width="9.88671875" style="2" customWidth="1"/>
    <col min="9404" max="9404" width="8.88671875" style="2" customWidth="1"/>
    <col min="9405" max="9405" width="10.33203125" style="2" customWidth="1"/>
    <col min="9406" max="9406" width="9" style="2" customWidth="1"/>
    <col min="9407" max="9407" width="11.6640625" style="2" customWidth="1"/>
    <col min="9408" max="9408" width="12.6640625" style="2" customWidth="1"/>
    <col min="9409" max="9409" width="10.33203125" style="2" customWidth="1"/>
    <col min="9410" max="9410" width="9.88671875" style="2" customWidth="1"/>
    <col min="9411" max="9411" width="8.88671875" style="2" customWidth="1"/>
    <col min="9412" max="9412" width="10.33203125" style="2" customWidth="1"/>
    <col min="9413" max="9413" width="9" style="2" customWidth="1"/>
    <col min="9414" max="9633" width="11.44140625" style="2"/>
    <col min="9634" max="9634" width="23.6640625" style="2" customWidth="1"/>
    <col min="9635" max="9635" width="11.6640625" style="2" customWidth="1"/>
    <col min="9636" max="9636" width="12.109375" style="2" customWidth="1"/>
    <col min="9637" max="9637" width="10" style="2" customWidth="1"/>
    <col min="9638" max="9638" width="9.88671875" style="2" customWidth="1"/>
    <col min="9639" max="9639" width="9.44140625" style="2" customWidth="1"/>
    <col min="9640" max="9640" width="10.33203125" style="2" customWidth="1"/>
    <col min="9641" max="9641" width="10.44140625" style="2" customWidth="1"/>
    <col min="9642" max="9642" width="12.109375" style="2" customWidth="1"/>
    <col min="9643" max="9643" width="13.33203125" style="2" customWidth="1"/>
    <col min="9644" max="9644" width="10.44140625" style="2" customWidth="1"/>
    <col min="9645" max="9645" width="9" style="2" customWidth="1"/>
    <col min="9646" max="9646" width="8.88671875" style="2" customWidth="1"/>
    <col min="9647" max="9647" width="10.5546875" style="2" customWidth="1"/>
    <col min="9648" max="9648" width="8.88671875" style="2" customWidth="1"/>
    <col min="9649" max="9649" width="11.88671875" style="2" customWidth="1"/>
    <col min="9650" max="9650" width="12.88671875" style="2" customWidth="1"/>
    <col min="9651" max="9651" width="10.109375" style="2" customWidth="1"/>
    <col min="9652" max="9652" width="9.88671875" style="2" customWidth="1"/>
    <col min="9653" max="9653" width="8.44140625" style="2" customWidth="1"/>
    <col min="9654" max="9654" width="10" style="2" customWidth="1"/>
    <col min="9655" max="9655" width="9.109375" style="2" customWidth="1"/>
    <col min="9656" max="9656" width="11.6640625" style="2" customWidth="1"/>
    <col min="9657" max="9657" width="12.6640625" style="2" customWidth="1"/>
    <col min="9658" max="9658" width="10.33203125" style="2" customWidth="1"/>
    <col min="9659" max="9659" width="9.88671875" style="2" customWidth="1"/>
    <col min="9660" max="9660" width="8.88671875" style="2" customWidth="1"/>
    <col min="9661" max="9661" width="10.33203125" style="2" customWidth="1"/>
    <col min="9662" max="9662" width="9" style="2" customWidth="1"/>
    <col min="9663" max="9663" width="11.6640625" style="2" customWidth="1"/>
    <col min="9664" max="9664" width="12.6640625" style="2" customWidth="1"/>
    <col min="9665" max="9665" width="10.33203125" style="2" customWidth="1"/>
    <col min="9666" max="9666" width="9.88671875" style="2" customWidth="1"/>
    <col min="9667" max="9667" width="8.88671875" style="2" customWidth="1"/>
    <col min="9668" max="9668" width="10.33203125" style="2" customWidth="1"/>
    <col min="9669" max="9669" width="9" style="2" customWidth="1"/>
    <col min="9670" max="9889" width="11.44140625" style="2"/>
    <col min="9890" max="9890" width="23.6640625" style="2" customWidth="1"/>
    <col min="9891" max="9891" width="11.6640625" style="2" customWidth="1"/>
    <col min="9892" max="9892" width="12.109375" style="2" customWidth="1"/>
    <col min="9893" max="9893" width="10" style="2" customWidth="1"/>
    <col min="9894" max="9894" width="9.88671875" style="2" customWidth="1"/>
    <col min="9895" max="9895" width="9.44140625" style="2" customWidth="1"/>
    <col min="9896" max="9896" width="10.33203125" style="2" customWidth="1"/>
    <col min="9897" max="9897" width="10.44140625" style="2" customWidth="1"/>
    <col min="9898" max="9898" width="12.109375" style="2" customWidth="1"/>
    <col min="9899" max="9899" width="13.33203125" style="2" customWidth="1"/>
    <col min="9900" max="9900" width="10.44140625" style="2" customWidth="1"/>
    <col min="9901" max="9901" width="9" style="2" customWidth="1"/>
    <col min="9902" max="9902" width="8.88671875" style="2" customWidth="1"/>
    <col min="9903" max="9903" width="10.5546875" style="2" customWidth="1"/>
    <col min="9904" max="9904" width="8.88671875" style="2" customWidth="1"/>
    <col min="9905" max="9905" width="11.88671875" style="2" customWidth="1"/>
    <col min="9906" max="9906" width="12.88671875" style="2" customWidth="1"/>
    <col min="9907" max="9907" width="10.109375" style="2" customWidth="1"/>
    <col min="9908" max="9908" width="9.88671875" style="2" customWidth="1"/>
    <col min="9909" max="9909" width="8.44140625" style="2" customWidth="1"/>
    <col min="9910" max="9910" width="10" style="2" customWidth="1"/>
    <col min="9911" max="9911" width="9.109375" style="2" customWidth="1"/>
    <col min="9912" max="9912" width="11.6640625" style="2" customWidth="1"/>
    <col min="9913" max="9913" width="12.6640625" style="2" customWidth="1"/>
    <col min="9914" max="9914" width="10.33203125" style="2" customWidth="1"/>
    <col min="9915" max="9915" width="9.88671875" style="2" customWidth="1"/>
    <col min="9916" max="9916" width="8.88671875" style="2" customWidth="1"/>
    <col min="9917" max="9917" width="10.33203125" style="2" customWidth="1"/>
    <col min="9918" max="9918" width="9" style="2" customWidth="1"/>
    <col min="9919" max="9919" width="11.6640625" style="2" customWidth="1"/>
    <col min="9920" max="9920" width="12.6640625" style="2" customWidth="1"/>
    <col min="9921" max="9921" width="10.33203125" style="2" customWidth="1"/>
    <col min="9922" max="9922" width="9.88671875" style="2" customWidth="1"/>
    <col min="9923" max="9923" width="8.88671875" style="2" customWidth="1"/>
    <col min="9924" max="9924" width="10.33203125" style="2" customWidth="1"/>
    <col min="9925" max="9925" width="9" style="2" customWidth="1"/>
    <col min="9926" max="10145" width="11.44140625" style="2"/>
    <col min="10146" max="10146" width="23.6640625" style="2" customWidth="1"/>
    <col min="10147" max="10147" width="11.6640625" style="2" customWidth="1"/>
    <col min="10148" max="10148" width="12.109375" style="2" customWidth="1"/>
    <col min="10149" max="10149" width="10" style="2" customWidth="1"/>
    <col min="10150" max="10150" width="9.88671875" style="2" customWidth="1"/>
    <col min="10151" max="10151" width="9.44140625" style="2" customWidth="1"/>
    <col min="10152" max="10152" width="10.33203125" style="2" customWidth="1"/>
    <col min="10153" max="10153" width="10.44140625" style="2" customWidth="1"/>
    <col min="10154" max="10154" width="12.109375" style="2" customWidth="1"/>
    <col min="10155" max="10155" width="13.33203125" style="2" customWidth="1"/>
    <col min="10156" max="10156" width="10.44140625" style="2" customWidth="1"/>
    <col min="10157" max="10157" width="9" style="2" customWidth="1"/>
    <col min="10158" max="10158" width="8.88671875" style="2" customWidth="1"/>
    <col min="10159" max="10159" width="10.5546875" style="2" customWidth="1"/>
    <col min="10160" max="10160" width="8.88671875" style="2" customWidth="1"/>
    <col min="10161" max="10161" width="11.88671875" style="2" customWidth="1"/>
    <col min="10162" max="10162" width="12.88671875" style="2" customWidth="1"/>
    <col min="10163" max="10163" width="10.109375" style="2" customWidth="1"/>
    <col min="10164" max="10164" width="9.88671875" style="2" customWidth="1"/>
    <col min="10165" max="10165" width="8.44140625" style="2" customWidth="1"/>
    <col min="10166" max="10166" width="10" style="2" customWidth="1"/>
    <col min="10167" max="10167" width="9.109375" style="2" customWidth="1"/>
    <col min="10168" max="10168" width="11.6640625" style="2" customWidth="1"/>
    <col min="10169" max="10169" width="12.6640625" style="2" customWidth="1"/>
    <col min="10170" max="10170" width="10.33203125" style="2" customWidth="1"/>
    <col min="10171" max="10171" width="9.88671875" style="2" customWidth="1"/>
    <col min="10172" max="10172" width="8.88671875" style="2" customWidth="1"/>
    <col min="10173" max="10173" width="10.33203125" style="2" customWidth="1"/>
    <col min="10174" max="10174" width="9" style="2" customWidth="1"/>
    <col min="10175" max="10175" width="11.6640625" style="2" customWidth="1"/>
    <col min="10176" max="10176" width="12.6640625" style="2" customWidth="1"/>
    <col min="10177" max="10177" width="10.33203125" style="2" customWidth="1"/>
    <col min="10178" max="10178" width="9.88671875" style="2" customWidth="1"/>
    <col min="10179" max="10179" width="8.88671875" style="2" customWidth="1"/>
    <col min="10180" max="10180" width="10.33203125" style="2" customWidth="1"/>
    <col min="10181" max="10181" width="9" style="2" customWidth="1"/>
    <col min="10182" max="10401" width="11.44140625" style="2"/>
    <col min="10402" max="10402" width="23.6640625" style="2" customWidth="1"/>
    <col min="10403" max="10403" width="11.6640625" style="2" customWidth="1"/>
    <col min="10404" max="10404" width="12.109375" style="2" customWidth="1"/>
    <col min="10405" max="10405" width="10" style="2" customWidth="1"/>
    <col min="10406" max="10406" width="9.88671875" style="2" customWidth="1"/>
    <col min="10407" max="10407" width="9.44140625" style="2" customWidth="1"/>
    <col min="10408" max="10408" width="10.33203125" style="2" customWidth="1"/>
    <col min="10409" max="10409" width="10.44140625" style="2" customWidth="1"/>
    <col min="10410" max="10410" width="12.109375" style="2" customWidth="1"/>
    <col min="10411" max="10411" width="13.33203125" style="2" customWidth="1"/>
    <col min="10412" max="10412" width="10.44140625" style="2" customWidth="1"/>
    <col min="10413" max="10413" width="9" style="2" customWidth="1"/>
    <col min="10414" max="10414" width="8.88671875" style="2" customWidth="1"/>
    <col min="10415" max="10415" width="10.5546875" style="2" customWidth="1"/>
    <col min="10416" max="10416" width="8.88671875" style="2" customWidth="1"/>
    <col min="10417" max="10417" width="11.88671875" style="2" customWidth="1"/>
    <col min="10418" max="10418" width="12.88671875" style="2" customWidth="1"/>
    <col min="10419" max="10419" width="10.109375" style="2" customWidth="1"/>
    <col min="10420" max="10420" width="9.88671875" style="2" customWidth="1"/>
    <col min="10421" max="10421" width="8.44140625" style="2" customWidth="1"/>
    <col min="10422" max="10422" width="10" style="2" customWidth="1"/>
    <col min="10423" max="10423" width="9.109375" style="2" customWidth="1"/>
    <col min="10424" max="10424" width="11.6640625" style="2" customWidth="1"/>
    <col min="10425" max="10425" width="12.6640625" style="2" customWidth="1"/>
    <col min="10426" max="10426" width="10.33203125" style="2" customWidth="1"/>
    <col min="10427" max="10427" width="9.88671875" style="2" customWidth="1"/>
    <col min="10428" max="10428" width="8.88671875" style="2" customWidth="1"/>
    <col min="10429" max="10429" width="10.33203125" style="2" customWidth="1"/>
    <col min="10430" max="10430" width="9" style="2" customWidth="1"/>
    <col min="10431" max="10431" width="11.6640625" style="2" customWidth="1"/>
    <col min="10432" max="10432" width="12.6640625" style="2" customWidth="1"/>
    <col min="10433" max="10433" width="10.33203125" style="2" customWidth="1"/>
    <col min="10434" max="10434" width="9.88671875" style="2" customWidth="1"/>
    <col min="10435" max="10435" width="8.88671875" style="2" customWidth="1"/>
    <col min="10436" max="10436" width="10.33203125" style="2" customWidth="1"/>
    <col min="10437" max="10437" width="9" style="2" customWidth="1"/>
    <col min="10438" max="10657" width="11.44140625" style="2"/>
    <col min="10658" max="10658" width="23.6640625" style="2" customWidth="1"/>
    <col min="10659" max="10659" width="11.6640625" style="2" customWidth="1"/>
    <col min="10660" max="10660" width="12.109375" style="2" customWidth="1"/>
    <col min="10661" max="10661" width="10" style="2" customWidth="1"/>
    <col min="10662" max="10662" width="9.88671875" style="2" customWidth="1"/>
    <col min="10663" max="10663" width="9.44140625" style="2" customWidth="1"/>
    <col min="10664" max="10664" width="10.33203125" style="2" customWidth="1"/>
    <col min="10665" max="10665" width="10.44140625" style="2" customWidth="1"/>
    <col min="10666" max="10666" width="12.109375" style="2" customWidth="1"/>
    <col min="10667" max="10667" width="13.33203125" style="2" customWidth="1"/>
    <col min="10668" max="10668" width="10.44140625" style="2" customWidth="1"/>
    <col min="10669" max="10669" width="9" style="2" customWidth="1"/>
    <col min="10670" max="10670" width="8.88671875" style="2" customWidth="1"/>
    <col min="10671" max="10671" width="10.5546875" style="2" customWidth="1"/>
    <col min="10672" max="10672" width="8.88671875" style="2" customWidth="1"/>
    <col min="10673" max="10673" width="11.88671875" style="2" customWidth="1"/>
    <col min="10674" max="10674" width="12.88671875" style="2" customWidth="1"/>
    <col min="10675" max="10675" width="10.109375" style="2" customWidth="1"/>
    <col min="10676" max="10676" width="9.88671875" style="2" customWidth="1"/>
    <col min="10677" max="10677" width="8.44140625" style="2" customWidth="1"/>
    <col min="10678" max="10678" width="10" style="2" customWidth="1"/>
    <col min="10679" max="10679" width="9.109375" style="2" customWidth="1"/>
    <col min="10680" max="10680" width="11.6640625" style="2" customWidth="1"/>
    <col min="10681" max="10681" width="12.6640625" style="2" customWidth="1"/>
    <col min="10682" max="10682" width="10.33203125" style="2" customWidth="1"/>
    <col min="10683" max="10683" width="9.88671875" style="2" customWidth="1"/>
    <col min="10684" max="10684" width="8.88671875" style="2" customWidth="1"/>
    <col min="10685" max="10685" width="10.33203125" style="2" customWidth="1"/>
    <col min="10686" max="10686" width="9" style="2" customWidth="1"/>
    <col min="10687" max="10687" width="11.6640625" style="2" customWidth="1"/>
    <col min="10688" max="10688" width="12.6640625" style="2" customWidth="1"/>
    <col min="10689" max="10689" width="10.33203125" style="2" customWidth="1"/>
    <col min="10690" max="10690" width="9.88671875" style="2" customWidth="1"/>
    <col min="10691" max="10691" width="8.88671875" style="2" customWidth="1"/>
    <col min="10692" max="10692" width="10.33203125" style="2" customWidth="1"/>
    <col min="10693" max="10693" width="9" style="2" customWidth="1"/>
    <col min="10694" max="10913" width="11.44140625" style="2"/>
    <col min="10914" max="10914" width="23.6640625" style="2" customWidth="1"/>
    <col min="10915" max="10915" width="11.6640625" style="2" customWidth="1"/>
    <col min="10916" max="10916" width="12.109375" style="2" customWidth="1"/>
    <col min="10917" max="10917" width="10" style="2" customWidth="1"/>
    <col min="10918" max="10918" width="9.88671875" style="2" customWidth="1"/>
    <col min="10919" max="10919" width="9.44140625" style="2" customWidth="1"/>
    <col min="10920" max="10920" width="10.33203125" style="2" customWidth="1"/>
    <col min="10921" max="10921" width="10.44140625" style="2" customWidth="1"/>
    <col min="10922" max="10922" width="12.109375" style="2" customWidth="1"/>
    <col min="10923" max="10923" width="13.33203125" style="2" customWidth="1"/>
    <col min="10924" max="10924" width="10.44140625" style="2" customWidth="1"/>
    <col min="10925" max="10925" width="9" style="2" customWidth="1"/>
    <col min="10926" max="10926" width="8.88671875" style="2" customWidth="1"/>
    <col min="10927" max="10927" width="10.5546875" style="2" customWidth="1"/>
    <col min="10928" max="10928" width="8.88671875" style="2" customWidth="1"/>
    <col min="10929" max="10929" width="11.88671875" style="2" customWidth="1"/>
    <col min="10930" max="10930" width="12.88671875" style="2" customWidth="1"/>
    <col min="10931" max="10931" width="10.109375" style="2" customWidth="1"/>
    <col min="10932" max="10932" width="9.88671875" style="2" customWidth="1"/>
    <col min="10933" max="10933" width="8.44140625" style="2" customWidth="1"/>
    <col min="10934" max="10934" width="10" style="2" customWidth="1"/>
    <col min="10935" max="10935" width="9.109375" style="2" customWidth="1"/>
    <col min="10936" max="10936" width="11.6640625" style="2" customWidth="1"/>
    <col min="10937" max="10937" width="12.6640625" style="2" customWidth="1"/>
    <col min="10938" max="10938" width="10.33203125" style="2" customWidth="1"/>
    <col min="10939" max="10939" width="9.88671875" style="2" customWidth="1"/>
    <col min="10940" max="10940" width="8.88671875" style="2" customWidth="1"/>
    <col min="10941" max="10941" width="10.33203125" style="2" customWidth="1"/>
    <col min="10942" max="10942" width="9" style="2" customWidth="1"/>
    <col min="10943" max="10943" width="11.6640625" style="2" customWidth="1"/>
    <col min="10944" max="10944" width="12.6640625" style="2" customWidth="1"/>
    <col min="10945" max="10945" width="10.33203125" style="2" customWidth="1"/>
    <col min="10946" max="10946" width="9.88671875" style="2" customWidth="1"/>
    <col min="10947" max="10947" width="8.88671875" style="2" customWidth="1"/>
    <col min="10948" max="10948" width="10.33203125" style="2" customWidth="1"/>
    <col min="10949" max="10949" width="9" style="2" customWidth="1"/>
    <col min="10950" max="11169" width="11.44140625" style="2"/>
    <col min="11170" max="11170" width="23.6640625" style="2" customWidth="1"/>
    <col min="11171" max="11171" width="11.6640625" style="2" customWidth="1"/>
    <col min="11172" max="11172" width="12.109375" style="2" customWidth="1"/>
    <col min="11173" max="11173" width="10" style="2" customWidth="1"/>
    <col min="11174" max="11174" width="9.88671875" style="2" customWidth="1"/>
    <col min="11175" max="11175" width="9.44140625" style="2" customWidth="1"/>
    <col min="11176" max="11176" width="10.33203125" style="2" customWidth="1"/>
    <col min="11177" max="11177" width="10.44140625" style="2" customWidth="1"/>
    <col min="11178" max="11178" width="12.109375" style="2" customWidth="1"/>
    <col min="11179" max="11179" width="13.33203125" style="2" customWidth="1"/>
    <col min="11180" max="11180" width="10.44140625" style="2" customWidth="1"/>
    <col min="11181" max="11181" width="9" style="2" customWidth="1"/>
    <col min="11182" max="11182" width="8.88671875" style="2" customWidth="1"/>
    <col min="11183" max="11183" width="10.5546875" style="2" customWidth="1"/>
    <col min="11184" max="11184" width="8.88671875" style="2" customWidth="1"/>
    <col min="11185" max="11185" width="11.88671875" style="2" customWidth="1"/>
    <col min="11186" max="11186" width="12.88671875" style="2" customWidth="1"/>
    <col min="11187" max="11187" width="10.109375" style="2" customWidth="1"/>
    <col min="11188" max="11188" width="9.88671875" style="2" customWidth="1"/>
    <col min="11189" max="11189" width="8.44140625" style="2" customWidth="1"/>
    <col min="11190" max="11190" width="10" style="2" customWidth="1"/>
    <col min="11191" max="11191" width="9.109375" style="2" customWidth="1"/>
    <col min="11192" max="11192" width="11.6640625" style="2" customWidth="1"/>
    <col min="11193" max="11193" width="12.6640625" style="2" customWidth="1"/>
    <col min="11194" max="11194" width="10.33203125" style="2" customWidth="1"/>
    <col min="11195" max="11195" width="9.88671875" style="2" customWidth="1"/>
    <col min="11196" max="11196" width="8.88671875" style="2" customWidth="1"/>
    <col min="11197" max="11197" width="10.33203125" style="2" customWidth="1"/>
    <col min="11198" max="11198" width="9" style="2" customWidth="1"/>
    <col min="11199" max="11199" width="11.6640625" style="2" customWidth="1"/>
    <col min="11200" max="11200" width="12.6640625" style="2" customWidth="1"/>
    <col min="11201" max="11201" width="10.33203125" style="2" customWidth="1"/>
    <col min="11202" max="11202" width="9.88671875" style="2" customWidth="1"/>
    <col min="11203" max="11203" width="8.88671875" style="2" customWidth="1"/>
    <col min="11204" max="11204" width="10.33203125" style="2" customWidth="1"/>
    <col min="11205" max="11205" width="9" style="2" customWidth="1"/>
    <col min="11206" max="11425" width="11.44140625" style="2"/>
    <col min="11426" max="11426" width="23.6640625" style="2" customWidth="1"/>
    <col min="11427" max="11427" width="11.6640625" style="2" customWidth="1"/>
    <col min="11428" max="11428" width="12.109375" style="2" customWidth="1"/>
    <col min="11429" max="11429" width="10" style="2" customWidth="1"/>
    <col min="11430" max="11430" width="9.88671875" style="2" customWidth="1"/>
    <col min="11431" max="11431" width="9.44140625" style="2" customWidth="1"/>
    <col min="11432" max="11432" width="10.33203125" style="2" customWidth="1"/>
    <col min="11433" max="11433" width="10.44140625" style="2" customWidth="1"/>
    <col min="11434" max="11434" width="12.109375" style="2" customWidth="1"/>
    <col min="11435" max="11435" width="13.33203125" style="2" customWidth="1"/>
    <col min="11436" max="11436" width="10.44140625" style="2" customWidth="1"/>
    <col min="11437" max="11437" width="9" style="2" customWidth="1"/>
    <col min="11438" max="11438" width="8.88671875" style="2" customWidth="1"/>
    <col min="11439" max="11439" width="10.5546875" style="2" customWidth="1"/>
    <col min="11440" max="11440" width="8.88671875" style="2" customWidth="1"/>
    <col min="11441" max="11441" width="11.88671875" style="2" customWidth="1"/>
    <col min="11442" max="11442" width="12.88671875" style="2" customWidth="1"/>
    <col min="11443" max="11443" width="10.109375" style="2" customWidth="1"/>
    <col min="11444" max="11444" width="9.88671875" style="2" customWidth="1"/>
    <col min="11445" max="11445" width="8.44140625" style="2" customWidth="1"/>
    <col min="11446" max="11446" width="10" style="2" customWidth="1"/>
    <col min="11447" max="11447" width="9.109375" style="2" customWidth="1"/>
    <col min="11448" max="11448" width="11.6640625" style="2" customWidth="1"/>
    <col min="11449" max="11449" width="12.6640625" style="2" customWidth="1"/>
    <col min="11450" max="11450" width="10.33203125" style="2" customWidth="1"/>
    <col min="11451" max="11451" width="9.88671875" style="2" customWidth="1"/>
    <col min="11452" max="11452" width="8.88671875" style="2" customWidth="1"/>
    <col min="11453" max="11453" width="10.33203125" style="2" customWidth="1"/>
    <col min="11454" max="11454" width="9" style="2" customWidth="1"/>
    <col min="11455" max="11455" width="11.6640625" style="2" customWidth="1"/>
    <col min="11456" max="11456" width="12.6640625" style="2" customWidth="1"/>
    <col min="11457" max="11457" width="10.33203125" style="2" customWidth="1"/>
    <col min="11458" max="11458" width="9.88671875" style="2" customWidth="1"/>
    <col min="11459" max="11459" width="8.88671875" style="2" customWidth="1"/>
    <col min="11460" max="11460" width="10.33203125" style="2" customWidth="1"/>
    <col min="11461" max="11461" width="9" style="2" customWidth="1"/>
    <col min="11462" max="11681" width="11.44140625" style="2"/>
    <col min="11682" max="11682" width="23.6640625" style="2" customWidth="1"/>
    <col min="11683" max="11683" width="11.6640625" style="2" customWidth="1"/>
    <col min="11684" max="11684" width="12.109375" style="2" customWidth="1"/>
    <col min="11685" max="11685" width="10" style="2" customWidth="1"/>
    <col min="11686" max="11686" width="9.88671875" style="2" customWidth="1"/>
    <col min="11687" max="11687" width="9.44140625" style="2" customWidth="1"/>
    <col min="11688" max="11688" width="10.33203125" style="2" customWidth="1"/>
    <col min="11689" max="11689" width="10.44140625" style="2" customWidth="1"/>
    <col min="11690" max="11690" width="12.109375" style="2" customWidth="1"/>
    <col min="11691" max="11691" width="13.33203125" style="2" customWidth="1"/>
    <col min="11692" max="11692" width="10.44140625" style="2" customWidth="1"/>
    <col min="11693" max="11693" width="9" style="2" customWidth="1"/>
    <col min="11694" max="11694" width="8.88671875" style="2" customWidth="1"/>
    <col min="11695" max="11695" width="10.5546875" style="2" customWidth="1"/>
    <col min="11696" max="11696" width="8.88671875" style="2" customWidth="1"/>
    <col min="11697" max="11697" width="11.88671875" style="2" customWidth="1"/>
    <col min="11698" max="11698" width="12.88671875" style="2" customWidth="1"/>
    <col min="11699" max="11699" width="10.109375" style="2" customWidth="1"/>
    <col min="11700" max="11700" width="9.88671875" style="2" customWidth="1"/>
    <col min="11701" max="11701" width="8.44140625" style="2" customWidth="1"/>
    <col min="11702" max="11702" width="10" style="2" customWidth="1"/>
    <col min="11703" max="11703" width="9.109375" style="2" customWidth="1"/>
    <col min="11704" max="11704" width="11.6640625" style="2" customWidth="1"/>
    <col min="11705" max="11705" width="12.6640625" style="2" customWidth="1"/>
    <col min="11706" max="11706" width="10.33203125" style="2" customWidth="1"/>
    <col min="11707" max="11707" width="9.88671875" style="2" customWidth="1"/>
    <col min="11708" max="11708" width="8.88671875" style="2" customWidth="1"/>
    <col min="11709" max="11709" width="10.33203125" style="2" customWidth="1"/>
    <col min="11710" max="11710" width="9" style="2" customWidth="1"/>
    <col min="11711" max="11711" width="11.6640625" style="2" customWidth="1"/>
    <col min="11712" max="11712" width="12.6640625" style="2" customWidth="1"/>
    <col min="11713" max="11713" width="10.33203125" style="2" customWidth="1"/>
    <col min="11714" max="11714" width="9.88671875" style="2" customWidth="1"/>
    <col min="11715" max="11715" width="8.88671875" style="2" customWidth="1"/>
    <col min="11716" max="11716" width="10.33203125" style="2" customWidth="1"/>
    <col min="11717" max="11717" width="9" style="2" customWidth="1"/>
    <col min="11718" max="11937" width="11.44140625" style="2"/>
    <col min="11938" max="11938" width="23.6640625" style="2" customWidth="1"/>
    <col min="11939" max="11939" width="11.6640625" style="2" customWidth="1"/>
    <col min="11940" max="11940" width="12.109375" style="2" customWidth="1"/>
    <col min="11941" max="11941" width="10" style="2" customWidth="1"/>
    <col min="11942" max="11942" width="9.88671875" style="2" customWidth="1"/>
    <col min="11943" max="11943" width="9.44140625" style="2" customWidth="1"/>
    <col min="11944" max="11944" width="10.33203125" style="2" customWidth="1"/>
    <col min="11945" max="11945" width="10.44140625" style="2" customWidth="1"/>
    <col min="11946" max="11946" width="12.109375" style="2" customWidth="1"/>
    <col min="11947" max="11947" width="13.33203125" style="2" customWidth="1"/>
    <col min="11948" max="11948" width="10.44140625" style="2" customWidth="1"/>
    <col min="11949" max="11949" width="9" style="2" customWidth="1"/>
    <col min="11950" max="11950" width="8.88671875" style="2" customWidth="1"/>
    <col min="11951" max="11951" width="10.5546875" style="2" customWidth="1"/>
    <col min="11952" max="11952" width="8.88671875" style="2" customWidth="1"/>
    <col min="11953" max="11953" width="11.88671875" style="2" customWidth="1"/>
    <col min="11954" max="11954" width="12.88671875" style="2" customWidth="1"/>
    <col min="11955" max="11955" width="10.109375" style="2" customWidth="1"/>
    <col min="11956" max="11956" width="9.88671875" style="2" customWidth="1"/>
    <col min="11957" max="11957" width="8.44140625" style="2" customWidth="1"/>
    <col min="11958" max="11958" width="10" style="2" customWidth="1"/>
    <col min="11959" max="11959" width="9.109375" style="2" customWidth="1"/>
    <col min="11960" max="11960" width="11.6640625" style="2" customWidth="1"/>
    <col min="11961" max="11961" width="12.6640625" style="2" customWidth="1"/>
    <col min="11962" max="11962" width="10.33203125" style="2" customWidth="1"/>
    <col min="11963" max="11963" width="9.88671875" style="2" customWidth="1"/>
    <col min="11964" max="11964" width="8.88671875" style="2" customWidth="1"/>
    <col min="11965" max="11965" width="10.33203125" style="2" customWidth="1"/>
    <col min="11966" max="11966" width="9" style="2" customWidth="1"/>
    <col min="11967" max="11967" width="11.6640625" style="2" customWidth="1"/>
    <col min="11968" max="11968" width="12.6640625" style="2" customWidth="1"/>
    <col min="11969" max="11969" width="10.33203125" style="2" customWidth="1"/>
    <col min="11970" max="11970" width="9.88671875" style="2" customWidth="1"/>
    <col min="11971" max="11971" width="8.88671875" style="2" customWidth="1"/>
    <col min="11972" max="11972" width="10.33203125" style="2" customWidth="1"/>
    <col min="11973" max="11973" width="9" style="2" customWidth="1"/>
    <col min="11974" max="12193" width="11.44140625" style="2"/>
    <col min="12194" max="12194" width="23.6640625" style="2" customWidth="1"/>
    <col min="12195" max="12195" width="11.6640625" style="2" customWidth="1"/>
    <col min="12196" max="12196" width="12.109375" style="2" customWidth="1"/>
    <col min="12197" max="12197" width="10" style="2" customWidth="1"/>
    <col min="12198" max="12198" width="9.88671875" style="2" customWidth="1"/>
    <col min="12199" max="12199" width="9.44140625" style="2" customWidth="1"/>
    <col min="12200" max="12200" width="10.33203125" style="2" customWidth="1"/>
    <col min="12201" max="12201" width="10.44140625" style="2" customWidth="1"/>
    <col min="12202" max="12202" width="12.109375" style="2" customWidth="1"/>
    <col min="12203" max="12203" width="13.33203125" style="2" customWidth="1"/>
    <col min="12204" max="12204" width="10.44140625" style="2" customWidth="1"/>
    <col min="12205" max="12205" width="9" style="2" customWidth="1"/>
    <col min="12206" max="12206" width="8.88671875" style="2" customWidth="1"/>
    <col min="12207" max="12207" width="10.5546875" style="2" customWidth="1"/>
    <col min="12208" max="12208" width="8.88671875" style="2" customWidth="1"/>
    <col min="12209" max="12209" width="11.88671875" style="2" customWidth="1"/>
    <col min="12210" max="12210" width="12.88671875" style="2" customWidth="1"/>
    <col min="12211" max="12211" width="10.109375" style="2" customWidth="1"/>
    <col min="12212" max="12212" width="9.88671875" style="2" customWidth="1"/>
    <col min="12213" max="12213" width="8.44140625" style="2" customWidth="1"/>
    <col min="12214" max="12214" width="10" style="2" customWidth="1"/>
    <col min="12215" max="12215" width="9.109375" style="2" customWidth="1"/>
    <col min="12216" max="12216" width="11.6640625" style="2" customWidth="1"/>
    <col min="12217" max="12217" width="12.6640625" style="2" customWidth="1"/>
    <col min="12218" max="12218" width="10.33203125" style="2" customWidth="1"/>
    <col min="12219" max="12219" width="9.88671875" style="2" customWidth="1"/>
    <col min="12220" max="12220" width="8.88671875" style="2" customWidth="1"/>
    <col min="12221" max="12221" width="10.33203125" style="2" customWidth="1"/>
    <col min="12222" max="12222" width="9" style="2" customWidth="1"/>
    <col min="12223" max="12223" width="11.6640625" style="2" customWidth="1"/>
    <col min="12224" max="12224" width="12.6640625" style="2" customWidth="1"/>
    <col min="12225" max="12225" width="10.33203125" style="2" customWidth="1"/>
    <col min="12226" max="12226" width="9.88671875" style="2" customWidth="1"/>
    <col min="12227" max="12227" width="8.88671875" style="2" customWidth="1"/>
    <col min="12228" max="12228" width="10.33203125" style="2" customWidth="1"/>
    <col min="12229" max="12229" width="9" style="2" customWidth="1"/>
    <col min="12230" max="12449" width="11.44140625" style="2"/>
    <col min="12450" max="12450" width="23.6640625" style="2" customWidth="1"/>
    <col min="12451" max="12451" width="11.6640625" style="2" customWidth="1"/>
    <col min="12452" max="12452" width="12.109375" style="2" customWidth="1"/>
    <col min="12453" max="12453" width="10" style="2" customWidth="1"/>
    <col min="12454" max="12454" width="9.88671875" style="2" customWidth="1"/>
    <col min="12455" max="12455" width="9.44140625" style="2" customWidth="1"/>
    <col min="12456" max="12456" width="10.33203125" style="2" customWidth="1"/>
    <col min="12457" max="12457" width="10.44140625" style="2" customWidth="1"/>
    <col min="12458" max="12458" width="12.109375" style="2" customWidth="1"/>
    <col min="12459" max="12459" width="13.33203125" style="2" customWidth="1"/>
    <col min="12460" max="12460" width="10.44140625" style="2" customWidth="1"/>
    <col min="12461" max="12461" width="9" style="2" customWidth="1"/>
    <col min="12462" max="12462" width="8.88671875" style="2" customWidth="1"/>
    <col min="12463" max="12463" width="10.5546875" style="2" customWidth="1"/>
    <col min="12464" max="12464" width="8.88671875" style="2" customWidth="1"/>
    <col min="12465" max="12465" width="11.88671875" style="2" customWidth="1"/>
    <col min="12466" max="12466" width="12.88671875" style="2" customWidth="1"/>
    <col min="12467" max="12467" width="10.109375" style="2" customWidth="1"/>
    <col min="12468" max="12468" width="9.88671875" style="2" customWidth="1"/>
    <col min="12469" max="12469" width="8.44140625" style="2" customWidth="1"/>
    <col min="12470" max="12470" width="10" style="2" customWidth="1"/>
    <col min="12471" max="12471" width="9.109375" style="2" customWidth="1"/>
    <col min="12472" max="12472" width="11.6640625" style="2" customWidth="1"/>
    <col min="12473" max="12473" width="12.6640625" style="2" customWidth="1"/>
    <col min="12474" max="12474" width="10.33203125" style="2" customWidth="1"/>
    <col min="12475" max="12475" width="9.88671875" style="2" customWidth="1"/>
    <col min="12476" max="12476" width="8.88671875" style="2" customWidth="1"/>
    <col min="12477" max="12477" width="10.33203125" style="2" customWidth="1"/>
    <col min="12478" max="12478" width="9" style="2" customWidth="1"/>
    <col min="12479" max="12479" width="11.6640625" style="2" customWidth="1"/>
    <col min="12480" max="12480" width="12.6640625" style="2" customWidth="1"/>
    <col min="12481" max="12481" width="10.33203125" style="2" customWidth="1"/>
    <col min="12482" max="12482" width="9.88671875" style="2" customWidth="1"/>
    <col min="12483" max="12483" width="8.88671875" style="2" customWidth="1"/>
    <col min="12484" max="12484" width="10.33203125" style="2" customWidth="1"/>
    <col min="12485" max="12485" width="9" style="2" customWidth="1"/>
    <col min="12486" max="12705" width="11.44140625" style="2"/>
    <col min="12706" max="12706" width="23.6640625" style="2" customWidth="1"/>
    <col min="12707" max="12707" width="11.6640625" style="2" customWidth="1"/>
    <col min="12708" max="12708" width="12.109375" style="2" customWidth="1"/>
    <col min="12709" max="12709" width="10" style="2" customWidth="1"/>
    <col min="12710" max="12710" width="9.88671875" style="2" customWidth="1"/>
    <col min="12711" max="12711" width="9.44140625" style="2" customWidth="1"/>
    <col min="12712" max="12712" width="10.33203125" style="2" customWidth="1"/>
    <col min="12713" max="12713" width="10.44140625" style="2" customWidth="1"/>
    <col min="12714" max="12714" width="12.109375" style="2" customWidth="1"/>
    <col min="12715" max="12715" width="13.33203125" style="2" customWidth="1"/>
    <col min="12716" max="12716" width="10.44140625" style="2" customWidth="1"/>
    <col min="12717" max="12717" width="9" style="2" customWidth="1"/>
    <col min="12718" max="12718" width="8.88671875" style="2" customWidth="1"/>
    <col min="12719" max="12719" width="10.5546875" style="2" customWidth="1"/>
    <col min="12720" max="12720" width="8.88671875" style="2" customWidth="1"/>
    <col min="12721" max="12721" width="11.88671875" style="2" customWidth="1"/>
    <col min="12722" max="12722" width="12.88671875" style="2" customWidth="1"/>
    <col min="12723" max="12723" width="10.109375" style="2" customWidth="1"/>
    <col min="12724" max="12724" width="9.88671875" style="2" customWidth="1"/>
    <col min="12725" max="12725" width="8.44140625" style="2" customWidth="1"/>
    <col min="12726" max="12726" width="10" style="2" customWidth="1"/>
    <col min="12727" max="12727" width="9.109375" style="2" customWidth="1"/>
    <col min="12728" max="12728" width="11.6640625" style="2" customWidth="1"/>
    <col min="12729" max="12729" width="12.6640625" style="2" customWidth="1"/>
    <col min="12730" max="12730" width="10.33203125" style="2" customWidth="1"/>
    <col min="12731" max="12731" width="9.88671875" style="2" customWidth="1"/>
    <col min="12732" max="12732" width="8.88671875" style="2" customWidth="1"/>
    <col min="12733" max="12733" width="10.33203125" style="2" customWidth="1"/>
    <col min="12734" max="12734" width="9" style="2" customWidth="1"/>
    <col min="12735" max="12735" width="11.6640625" style="2" customWidth="1"/>
    <col min="12736" max="12736" width="12.6640625" style="2" customWidth="1"/>
    <col min="12737" max="12737" width="10.33203125" style="2" customWidth="1"/>
    <col min="12738" max="12738" width="9.88671875" style="2" customWidth="1"/>
    <col min="12739" max="12739" width="8.88671875" style="2" customWidth="1"/>
    <col min="12740" max="12740" width="10.33203125" style="2" customWidth="1"/>
    <col min="12741" max="12741" width="9" style="2" customWidth="1"/>
    <col min="12742" max="12961" width="11.44140625" style="2"/>
    <col min="12962" max="12962" width="23.6640625" style="2" customWidth="1"/>
    <col min="12963" max="12963" width="11.6640625" style="2" customWidth="1"/>
    <col min="12964" max="12964" width="12.109375" style="2" customWidth="1"/>
    <col min="12965" max="12965" width="10" style="2" customWidth="1"/>
    <col min="12966" max="12966" width="9.88671875" style="2" customWidth="1"/>
    <col min="12967" max="12967" width="9.44140625" style="2" customWidth="1"/>
    <col min="12968" max="12968" width="10.33203125" style="2" customWidth="1"/>
    <col min="12969" max="12969" width="10.44140625" style="2" customWidth="1"/>
    <col min="12970" max="12970" width="12.109375" style="2" customWidth="1"/>
    <col min="12971" max="12971" width="13.33203125" style="2" customWidth="1"/>
    <col min="12972" max="12972" width="10.44140625" style="2" customWidth="1"/>
    <col min="12973" max="12973" width="9" style="2" customWidth="1"/>
    <col min="12974" max="12974" width="8.88671875" style="2" customWidth="1"/>
    <col min="12975" max="12975" width="10.5546875" style="2" customWidth="1"/>
    <col min="12976" max="12976" width="8.88671875" style="2" customWidth="1"/>
    <col min="12977" max="12977" width="11.88671875" style="2" customWidth="1"/>
    <col min="12978" max="12978" width="12.88671875" style="2" customWidth="1"/>
    <col min="12979" max="12979" width="10.109375" style="2" customWidth="1"/>
    <col min="12980" max="12980" width="9.88671875" style="2" customWidth="1"/>
    <col min="12981" max="12981" width="8.44140625" style="2" customWidth="1"/>
    <col min="12982" max="12982" width="10" style="2" customWidth="1"/>
    <col min="12983" max="12983" width="9.109375" style="2" customWidth="1"/>
    <col min="12984" max="12984" width="11.6640625" style="2" customWidth="1"/>
    <col min="12985" max="12985" width="12.6640625" style="2" customWidth="1"/>
    <col min="12986" max="12986" width="10.33203125" style="2" customWidth="1"/>
    <col min="12987" max="12987" width="9.88671875" style="2" customWidth="1"/>
    <col min="12988" max="12988" width="8.88671875" style="2" customWidth="1"/>
    <col min="12989" max="12989" width="10.33203125" style="2" customWidth="1"/>
    <col min="12990" max="12990" width="9" style="2" customWidth="1"/>
    <col min="12991" max="12991" width="11.6640625" style="2" customWidth="1"/>
    <col min="12992" max="12992" width="12.6640625" style="2" customWidth="1"/>
    <col min="12993" max="12993" width="10.33203125" style="2" customWidth="1"/>
    <col min="12994" max="12994" width="9.88671875" style="2" customWidth="1"/>
    <col min="12995" max="12995" width="8.88671875" style="2" customWidth="1"/>
    <col min="12996" max="12996" width="10.33203125" style="2" customWidth="1"/>
    <col min="12997" max="12997" width="9" style="2" customWidth="1"/>
    <col min="12998" max="13217" width="11.44140625" style="2"/>
    <col min="13218" max="13218" width="23.6640625" style="2" customWidth="1"/>
    <col min="13219" max="13219" width="11.6640625" style="2" customWidth="1"/>
    <col min="13220" max="13220" width="12.109375" style="2" customWidth="1"/>
    <col min="13221" max="13221" width="10" style="2" customWidth="1"/>
    <col min="13222" max="13222" width="9.88671875" style="2" customWidth="1"/>
    <col min="13223" max="13223" width="9.44140625" style="2" customWidth="1"/>
    <col min="13224" max="13224" width="10.33203125" style="2" customWidth="1"/>
    <col min="13225" max="13225" width="10.44140625" style="2" customWidth="1"/>
    <col min="13226" max="13226" width="12.109375" style="2" customWidth="1"/>
    <col min="13227" max="13227" width="13.33203125" style="2" customWidth="1"/>
    <col min="13228" max="13228" width="10.44140625" style="2" customWidth="1"/>
    <col min="13229" max="13229" width="9" style="2" customWidth="1"/>
    <col min="13230" max="13230" width="8.88671875" style="2" customWidth="1"/>
    <col min="13231" max="13231" width="10.5546875" style="2" customWidth="1"/>
    <col min="13232" max="13232" width="8.88671875" style="2" customWidth="1"/>
    <col min="13233" max="13233" width="11.88671875" style="2" customWidth="1"/>
    <col min="13234" max="13234" width="12.88671875" style="2" customWidth="1"/>
    <col min="13235" max="13235" width="10.109375" style="2" customWidth="1"/>
    <col min="13236" max="13236" width="9.88671875" style="2" customWidth="1"/>
    <col min="13237" max="13237" width="8.44140625" style="2" customWidth="1"/>
    <col min="13238" max="13238" width="10" style="2" customWidth="1"/>
    <col min="13239" max="13239" width="9.109375" style="2" customWidth="1"/>
    <col min="13240" max="13240" width="11.6640625" style="2" customWidth="1"/>
    <col min="13241" max="13241" width="12.6640625" style="2" customWidth="1"/>
    <col min="13242" max="13242" width="10.33203125" style="2" customWidth="1"/>
    <col min="13243" max="13243" width="9.88671875" style="2" customWidth="1"/>
    <col min="13244" max="13244" width="8.88671875" style="2" customWidth="1"/>
    <col min="13245" max="13245" width="10.33203125" style="2" customWidth="1"/>
    <col min="13246" max="13246" width="9" style="2" customWidth="1"/>
    <col min="13247" max="13247" width="11.6640625" style="2" customWidth="1"/>
    <col min="13248" max="13248" width="12.6640625" style="2" customWidth="1"/>
    <col min="13249" max="13249" width="10.33203125" style="2" customWidth="1"/>
    <col min="13250" max="13250" width="9.88671875" style="2" customWidth="1"/>
    <col min="13251" max="13251" width="8.88671875" style="2" customWidth="1"/>
    <col min="13252" max="13252" width="10.33203125" style="2" customWidth="1"/>
    <col min="13253" max="13253" width="9" style="2" customWidth="1"/>
    <col min="13254" max="13473" width="11.44140625" style="2"/>
    <col min="13474" max="13474" width="23.6640625" style="2" customWidth="1"/>
    <col min="13475" max="13475" width="11.6640625" style="2" customWidth="1"/>
    <col min="13476" max="13476" width="12.109375" style="2" customWidth="1"/>
    <col min="13477" max="13477" width="10" style="2" customWidth="1"/>
    <col min="13478" max="13478" width="9.88671875" style="2" customWidth="1"/>
    <col min="13479" max="13479" width="9.44140625" style="2" customWidth="1"/>
    <col min="13480" max="13480" width="10.33203125" style="2" customWidth="1"/>
    <col min="13481" max="13481" width="10.44140625" style="2" customWidth="1"/>
    <col min="13482" max="13482" width="12.109375" style="2" customWidth="1"/>
    <col min="13483" max="13483" width="13.33203125" style="2" customWidth="1"/>
    <col min="13484" max="13484" width="10.44140625" style="2" customWidth="1"/>
    <col min="13485" max="13485" width="9" style="2" customWidth="1"/>
    <col min="13486" max="13486" width="8.88671875" style="2" customWidth="1"/>
    <col min="13487" max="13487" width="10.5546875" style="2" customWidth="1"/>
    <col min="13488" max="13488" width="8.88671875" style="2" customWidth="1"/>
    <col min="13489" max="13489" width="11.88671875" style="2" customWidth="1"/>
    <col min="13490" max="13490" width="12.88671875" style="2" customWidth="1"/>
    <col min="13491" max="13491" width="10.109375" style="2" customWidth="1"/>
    <col min="13492" max="13492" width="9.88671875" style="2" customWidth="1"/>
    <col min="13493" max="13493" width="8.44140625" style="2" customWidth="1"/>
    <col min="13494" max="13494" width="10" style="2" customWidth="1"/>
    <col min="13495" max="13495" width="9.109375" style="2" customWidth="1"/>
    <col min="13496" max="13496" width="11.6640625" style="2" customWidth="1"/>
    <col min="13497" max="13497" width="12.6640625" style="2" customWidth="1"/>
    <col min="13498" max="13498" width="10.33203125" style="2" customWidth="1"/>
    <col min="13499" max="13499" width="9.88671875" style="2" customWidth="1"/>
    <col min="13500" max="13500" width="8.88671875" style="2" customWidth="1"/>
    <col min="13501" max="13501" width="10.33203125" style="2" customWidth="1"/>
    <col min="13502" max="13502" width="9" style="2" customWidth="1"/>
    <col min="13503" max="13503" width="11.6640625" style="2" customWidth="1"/>
    <col min="13504" max="13504" width="12.6640625" style="2" customWidth="1"/>
    <col min="13505" max="13505" width="10.33203125" style="2" customWidth="1"/>
    <col min="13506" max="13506" width="9.88671875" style="2" customWidth="1"/>
    <col min="13507" max="13507" width="8.88671875" style="2" customWidth="1"/>
    <col min="13508" max="13508" width="10.33203125" style="2" customWidth="1"/>
    <col min="13509" max="13509" width="9" style="2" customWidth="1"/>
    <col min="13510" max="13729" width="11.44140625" style="2"/>
    <col min="13730" max="13730" width="23.6640625" style="2" customWidth="1"/>
    <col min="13731" max="13731" width="11.6640625" style="2" customWidth="1"/>
    <col min="13732" max="13732" width="12.109375" style="2" customWidth="1"/>
    <col min="13733" max="13733" width="10" style="2" customWidth="1"/>
    <col min="13734" max="13734" width="9.88671875" style="2" customWidth="1"/>
    <col min="13735" max="13735" width="9.44140625" style="2" customWidth="1"/>
    <col min="13736" max="13736" width="10.33203125" style="2" customWidth="1"/>
    <col min="13737" max="13737" width="10.44140625" style="2" customWidth="1"/>
    <col min="13738" max="13738" width="12.109375" style="2" customWidth="1"/>
    <col min="13739" max="13739" width="13.33203125" style="2" customWidth="1"/>
    <col min="13740" max="13740" width="10.44140625" style="2" customWidth="1"/>
    <col min="13741" max="13741" width="9" style="2" customWidth="1"/>
    <col min="13742" max="13742" width="8.88671875" style="2" customWidth="1"/>
    <col min="13743" max="13743" width="10.5546875" style="2" customWidth="1"/>
    <col min="13744" max="13744" width="8.88671875" style="2" customWidth="1"/>
    <col min="13745" max="13745" width="11.88671875" style="2" customWidth="1"/>
    <col min="13746" max="13746" width="12.88671875" style="2" customWidth="1"/>
    <col min="13747" max="13747" width="10.109375" style="2" customWidth="1"/>
    <col min="13748" max="13748" width="9.88671875" style="2" customWidth="1"/>
    <col min="13749" max="13749" width="8.44140625" style="2" customWidth="1"/>
    <col min="13750" max="13750" width="10" style="2" customWidth="1"/>
    <col min="13751" max="13751" width="9.109375" style="2" customWidth="1"/>
    <col min="13752" max="13752" width="11.6640625" style="2" customWidth="1"/>
    <col min="13753" max="13753" width="12.6640625" style="2" customWidth="1"/>
    <col min="13754" max="13754" width="10.33203125" style="2" customWidth="1"/>
    <col min="13755" max="13755" width="9.88671875" style="2" customWidth="1"/>
    <col min="13756" max="13756" width="8.88671875" style="2" customWidth="1"/>
    <col min="13757" max="13757" width="10.33203125" style="2" customWidth="1"/>
    <col min="13758" max="13758" width="9" style="2" customWidth="1"/>
    <col min="13759" max="13759" width="11.6640625" style="2" customWidth="1"/>
    <col min="13760" max="13760" width="12.6640625" style="2" customWidth="1"/>
    <col min="13761" max="13761" width="10.33203125" style="2" customWidth="1"/>
    <col min="13762" max="13762" width="9.88671875" style="2" customWidth="1"/>
    <col min="13763" max="13763" width="8.88671875" style="2" customWidth="1"/>
    <col min="13764" max="13764" width="10.33203125" style="2" customWidth="1"/>
    <col min="13765" max="13765" width="9" style="2" customWidth="1"/>
    <col min="13766" max="13985" width="11.44140625" style="2"/>
    <col min="13986" max="13986" width="23.6640625" style="2" customWidth="1"/>
    <col min="13987" max="13987" width="11.6640625" style="2" customWidth="1"/>
    <col min="13988" max="13988" width="12.109375" style="2" customWidth="1"/>
    <col min="13989" max="13989" width="10" style="2" customWidth="1"/>
    <col min="13990" max="13990" width="9.88671875" style="2" customWidth="1"/>
    <col min="13991" max="13991" width="9.44140625" style="2" customWidth="1"/>
    <col min="13992" max="13992" width="10.33203125" style="2" customWidth="1"/>
    <col min="13993" max="13993" width="10.44140625" style="2" customWidth="1"/>
    <col min="13994" max="13994" width="12.109375" style="2" customWidth="1"/>
    <col min="13995" max="13995" width="13.33203125" style="2" customWidth="1"/>
    <col min="13996" max="13996" width="10.44140625" style="2" customWidth="1"/>
    <col min="13997" max="13997" width="9" style="2" customWidth="1"/>
    <col min="13998" max="13998" width="8.88671875" style="2" customWidth="1"/>
    <col min="13999" max="13999" width="10.5546875" style="2" customWidth="1"/>
    <col min="14000" max="14000" width="8.88671875" style="2" customWidth="1"/>
    <col min="14001" max="14001" width="11.88671875" style="2" customWidth="1"/>
    <col min="14002" max="14002" width="12.88671875" style="2" customWidth="1"/>
    <col min="14003" max="14003" width="10.109375" style="2" customWidth="1"/>
    <col min="14004" max="14004" width="9.88671875" style="2" customWidth="1"/>
    <col min="14005" max="14005" width="8.44140625" style="2" customWidth="1"/>
    <col min="14006" max="14006" width="10" style="2" customWidth="1"/>
    <col min="14007" max="14007" width="9.109375" style="2" customWidth="1"/>
    <col min="14008" max="14008" width="11.6640625" style="2" customWidth="1"/>
    <col min="14009" max="14009" width="12.6640625" style="2" customWidth="1"/>
    <col min="14010" max="14010" width="10.33203125" style="2" customWidth="1"/>
    <col min="14011" max="14011" width="9.88671875" style="2" customWidth="1"/>
    <col min="14012" max="14012" width="8.88671875" style="2" customWidth="1"/>
    <col min="14013" max="14013" width="10.33203125" style="2" customWidth="1"/>
    <col min="14014" max="14014" width="9" style="2" customWidth="1"/>
    <col min="14015" max="14015" width="11.6640625" style="2" customWidth="1"/>
    <col min="14016" max="14016" width="12.6640625" style="2" customWidth="1"/>
    <col min="14017" max="14017" width="10.33203125" style="2" customWidth="1"/>
    <col min="14018" max="14018" width="9.88671875" style="2" customWidth="1"/>
    <col min="14019" max="14019" width="8.88671875" style="2" customWidth="1"/>
    <col min="14020" max="14020" width="10.33203125" style="2" customWidth="1"/>
    <col min="14021" max="14021" width="9" style="2" customWidth="1"/>
    <col min="14022" max="14241" width="11.44140625" style="2"/>
    <col min="14242" max="14242" width="23.6640625" style="2" customWidth="1"/>
    <col min="14243" max="14243" width="11.6640625" style="2" customWidth="1"/>
    <col min="14244" max="14244" width="12.109375" style="2" customWidth="1"/>
    <col min="14245" max="14245" width="10" style="2" customWidth="1"/>
    <col min="14246" max="14246" width="9.88671875" style="2" customWidth="1"/>
    <col min="14247" max="14247" width="9.44140625" style="2" customWidth="1"/>
    <col min="14248" max="14248" width="10.33203125" style="2" customWidth="1"/>
    <col min="14249" max="14249" width="10.44140625" style="2" customWidth="1"/>
    <col min="14250" max="14250" width="12.109375" style="2" customWidth="1"/>
    <col min="14251" max="14251" width="13.33203125" style="2" customWidth="1"/>
    <col min="14252" max="14252" width="10.44140625" style="2" customWidth="1"/>
    <col min="14253" max="14253" width="9" style="2" customWidth="1"/>
    <col min="14254" max="14254" width="8.88671875" style="2" customWidth="1"/>
    <col min="14255" max="14255" width="10.5546875" style="2" customWidth="1"/>
    <col min="14256" max="14256" width="8.88671875" style="2" customWidth="1"/>
    <col min="14257" max="14257" width="11.88671875" style="2" customWidth="1"/>
    <col min="14258" max="14258" width="12.88671875" style="2" customWidth="1"/>
    <col min="14259" max="14259" width="10.109375" style="2" customWidth="1"/>
    <col min="14260" max="14260" width="9.88671875" style="2" customWidth="1"/>
    <col min="14261" max="14261" width="8.44140625" style="2" customWidth="1"/>
    <col min="14262" max="14262" width="10" style="2" customWidth="1"/>
    <col min="14263" max="14263" width="9.109375" style="2" customWidth="1"/>
    <col min="14264" max="14264" width="11.6640625" style="2" customWidth="1"/>
    <col min="14265" max="14265" width="12.6640625" style="2" customWidth="1"/>
    <col min="14266" max="14266" width="10.33203125" style="2" customWidth="1"/>
    <col min="14267" max="14267" width="9.88671875" style="2" customWidth="1"/>
    <col min="14268" max="14268" width="8.88671875" style="2" customWidth="1"/>
    <col min="14269" max="14269" width="10.33203125" style="2" customWidth="1"/>
    <col min="14270" max="14270" width="9" style="2" customWidth="1"/>
    <col min="14271" max="14271" width="11.6640625" style="2" customWidth="1"/>
    <col min="14272" max="14272" width="12.6640625" style="2" customWidth="1"/>
    <col min="14273" max="14273" width="10.33203125" style="2" customWidth="1"/>
    <col min="14274" max="14274" width="9.88671875" style="2" customWidth="1"/>
    <col min="14275" max="14275" width="8.88671875" style="2" customWidth="1"/>
    <col min="14276" max="14276" width="10.33203125" style="2" customWidth="1"/>
    <col min="14277" max="14277" width="9" style="2" customWidth="1"/>
    <col min="14278" max="14497" width="11.44140625" style="2"/>
    <col min="14498" max="14498" width="23.6640625" style="2" customWidth="1"/>
    <col min="14499" max="14499" width="11.6640625" style="2" customWidth="1"/>
    <col min="14500" max="14500" width="12.109375" style="2" customWidth="1"/>
    <col min="14501" max="14501" width="10" style="2" customWidth="1"/>
    <col min="14502" max="14502" width="9.88671875" style="2" customWidth="1"/>
    <col min="14503" max="14503" width="9.44140625" style="2" customWidth="1"/>
    <col min="14504" max="14504" width="10.33203125" style="2" customWidth="1"/>
    <col min="14505" max="14505" width="10.44140625" style="2" customWidth="1"/>
    <col min="14506" max="14506" width="12.109375" style="2" customWidth="1"/>
    <col min="14507" max="14507" width="13.33203125" style="2" customWidth="1"/>
    <col min="14508" max="14508" width="10.44140625" style="2" customWidth="1"/>
    <col min="14509" max="14509" width="9" style="2" customWidth="1"/>
    <col min="14510" max="14510" width="8.88671875" style="2" customWidth="1"/>
    <col min="14511" max="14511" width="10.5546875" style="2" customWidth="1"/>
    <col min="14512" max="14512" width="8.88671875" style="2" customWidth="1"/>
    <col min="14513" max="14513" width="11.88671875" style="2" customWidth="1"/>
    <col min="14514" max="14514" width="12.88671875" style="2" customWidth="1"/>
    <col min="14515" max="14515" width="10.109375" style="2" customWidth="1"/>
    <col min="14516" max="14516" width="9.88671875" style="2" customWidth="1"/>
    <col min="14517" max="14517" width="8.44140625" style="2" customWidth="1"/>
    <col min="14518" max="14518" width="10" style="2" customWidth="1"/>
    <col min="14519" max="14519" width="9.109375" style="2" customWidth="1"/>
    <col min="14520" max="14520" width="11.6640625" style="2" customWidth="1"/>
    <col min="14521" max="14521" width="12.6640625" style="2" customWidth="1"/>
    <col min="14522" max="14522" width="10.33203125" style="2" customWidth="1"/>
    <col min="14523" max="14523" width="9.88671875" style="2" customWidth="1"/>
    <col min="14524" max="14524" width="8.88671875" style="2" customWidth="1"/>
    <col min="14525" max="14525" width="10.33203125" style="2" customWidth="1"/>
    <col min="14526" max="14526" width="9" style="2" customWidth="1"/>
    <col min="14527" max="14527" width="11.6640625" style="2" customWidth="1"/>
    <col min="14528" max="14528" width="12.6640625" style="2" customWidth="1"/>
    <col min="14529" max="14529" width="10.33203125" style="2" customWidth="1"/>
    <col min="14530" max="14530" width="9.88671875" style="2" customWidth="1"/>
    <col min="14531" max="14531" width="8.88671875" style="2" customWidth="1"/>
    <col min="14532" max="14532" width="10.33203125" style="2" customWidth="1"/>
    <col min="14533" max="14533" width="9" style="2" customWidth="1"/>
    <col min="14534" max="14753" width="11.44140625" style="2"/>
    <col min="14754" max="14754" width="23.6640625" style="2" customWidth="1"/>
    <col min="14755" max="14755" width="11.6640625" style="2" customWidth="1"/>
    <col min="14756" max="14756" width="12.109375" style="2" customWidth="1"/>
    <col min="14757" max="14757" width="10" style="2" customWidth="1"/>
    <col min="14758" max="14758" width="9.88671875" style="2" customWidth="1"/>
    <col min="14759" max="14759" width="9.44140625" style="2" customWidth="1"/>
    <col min="14760" max="14760" width="10.33203125" style="2" customWidth="1"/>
    <col min="14761" max="14761" width="10.44140625" style="2" customWidth="1"/>
    <col min="14762" max="14762" width="12.109375" style="2" customWidth="1"/>
    <col min="14763" max="14763" width="13.33203125" style="2" customWidth="1"/>
    <col min="14764" max="14764" width="10.44140625" style="2" customWidth="1"/>
    <col min="14765" max="14765" width="9" style="2" customWidth="1"/>
    <col min="14766" max="14766" width="8.88671875" style="2" customWidth="1"/>
    <col min="14767" max="14767" width="10.5546875" style="2" customWidth="1"/>
    <col min="14768" max="14768" width="8.88671875" style="2" customWidth="1"/>
    <col min="14769" max="14769" width="11.88671875" style="2" customWidth="1"/>
    <col min="14770" max="14770" width="12.88671875" style="2" customWidth="1"/>
    <col min="14771" max="14771" width="10.109375" style="2" customWidth="1"/>
    <col min="14772" max="14772" width="9.88671875" style="2" customWidth="1"/>
    <col min="14773" max="14773" width="8.44140625" style="2" customWidth="1"/>
    <col min="14774" max="14774" width="10" style="2" customWidth="1"/>
    <col min="14775" max="14775" width="9.109375" style="2" customWidth="1"/>
    <col min="14776" max="14776" width="11.6640625" style="2" customWidth="1"/>
    <col min="14777" max="14777" width="12.6640625" style="2" customWidth="1"/>
    <col min="14778" max="14778" width="10.33203125" style="2" customWidth="1"/>
    <col min="14779" max="14779" width="9.88671875" style="2" customWidth="1"/>
    <col min="14780" max="14780" width="8.88671875" style="2" customWidth="1"/>
    <col min="14781" max="14781" width="10.33203125" style="2" customWidth="1"/>
    <col min="14782" max="14782" width="9" style="2" customWidth="1"/>
    <col min="14783" max="14783" width="11.6640625" style="2" customWidth="1"/>
    <col min="14784" max="14784" width="12.6640625" style="2" customWidth="1"/>
    <col min="14785" max="14785" width="10.33203125" style="2" customWidth="1"/>
    <col min="14786" max="14786" width="9.88671875" style="2" customWidth="1"/>
    <col min="14787" max="14787" width="8.88671875" style="2" customWidth="1"/>
    <col min="14788" max="14788" width="10.33203125" style="2" customWidth="1"/>
    <col min="14789" max="14789" width="9" style="2" customWidth="1"/>
    <col min="14790" max="15009" width="11.44140625" style="2"/>
    <col min="15010" max="15010" width="23.6640625" style="2" customWidth="1"/>
    <col min="15011" max="15011" width="11.6640625" style="2" customWidth="1"/>
    <col min="15012" max="15012" width="12.109375" style="2" customWidth="1"/>
    <col min="15013" max="15013" width="10" style="2" customWidth="1"/>
    <col min="15014" max="15014" width="9.88671875" style="2" customWidth="1"/>
    <col min="15015" max="15015" width="9.44140625" style="2" customWidth="1"/>
    <col min="15016" max="15016" width="10.33203125" style="2" customWidth="1"/>
    <col min="15017" max="15017" width="10.44140625" style="2" customWidth="1"/>
    <col min="15018" max="15018" width="12.109375" style="2" customWidth="1"/>
    <col min="15019" max="15019" width="13.33203125" style="2" customWidth="1"/>
    <col min="15020" max="15020" width="10.44140625" style="2" customWidth="1"/>
    <col min="15021" max="15021" width="9" style="2" customWidth="1"/>
    <col min="15022" max="15022" width="8.88671875" style="2" customWidth="1"/>
    <col min="15023" max="15023" width="10.5546875" style="2" customWidth="1"/>
    <col min="15024" max="15024" width="8.88671875" style="2" customWidth="1"/>
    <col min="15025" max="15025" width="11.88671875" style="2" customWidth="1"/>
    <col min="15026" max="15026" width="12.88671875" style="2" customWidth="1"/>
    <col min="15027" max="15027" width="10.109375" style="2" customWidth="1"/>
    <col min="15028" max="15028" width="9.88671875" style="2" customWidth="1"/>
    <col min="15029" max="15029" width="8.44140625" style="2" customWidth="1"/>
    <col min="15030" max="15030" width="10" style="2" customWidth="1"/>
    <col min="15031" max="15031" width="9.109375" style="2" customWidth="1"/>
    <col min="15032" max="15032" width="11.6640625" style="2" customWidth="1"/>
    <col min="15033" max="15033" width="12.6640625" style="2" customWidth="1"/>
    <col min="15034" max="15034" width="10.33203125" style="2" customWidth="1"/>
    <col min="15035" max="15035" width="9.88671875" style="2" customWidth="1"/>
    <col min="15036" max="15036" width="8.88671875" style="2" customWidth="1"/>
    <col min="15037" max="15037" width="10.33203125" style="2" customWidth="1"/>
    <col min="15038" max="15038" width="9" style="2" customWidth="1"/>
    <col min="15039" max="15039" width="11.6640625" style="2" customWidth="1"/>
    <col min="15040" max="15040" width="12.6640625" style="2" customWidth="1"/>
    <col min="15041" max="15041" width="10.33203125" style="2" customWidth="1"/>
    <col min="15042" max="15042" width="9.88671875" style="2" customWidth="1"/>
    <col min="15043" max="15043" width="8.88671875" style="2" customWidth="1"/>
    <col min="15044" max="15044" width="10.33203125" style="2" customWidth="1"/>
    <col min="15045" max="15045" width="9" style="2" customWidth="1"/>
    <col min="15046" max="15265" width="11.44140625" style="2"/>
    <col min="15266" max="15266" width="23.6640625" style="2" customWidth="1"/>
    <col min="15267" max="15267" width="11.6640625" style="2" customWidth="1"/>
    <col min="15268" max="15268" width="12.109375" style="2" customWidth="1"/>
    <col min="15269" max="15269" width="10" style="2" customWidth="1"/>
    <col min="15270" max="15270" width="9.88671875" style="2" customWidth="1"/>
    <col min="15271" max="15271" width="9.44140625" style="2" customWidth="1"/>
    <col min="15272" max="15272" width="10.33203125" style="2" customWidth="1"/>
    <col min="15273" max="15273" width="10.44140625" style="2" customWidth="1"/>
    <col min="15274" max="15274" width="12.109375" style="2" customWidth="1"/>
    <col min="15275" max="15275" width="13.33203125" style="2" customWidth="1"/>
    <col min="15276" max="15276" width="10.44140625" style="2" customWidth="1"/>
    <col min="15277" max="15277" width="9" style="2" customWidth="1"/>
    <col min="15278" max="15278" width="8.88671875" style="2" customWidth="1"/>
    <col min="15279" max="15279" width="10.5546875" style="2" customWidth="1"/>
    <col min="15280" max="15280" width="8.88671875" style="2" customWidth="1"/>
    <col min="15281" max="15281" width="11.88671875" style="2" customWidth="1"/>
    <col min="15282" max="15282" width="12.88671875" style="2" customWidth="1"/>
    <col min="15283" max="15283" width="10.109375" style="2" customWidth="1"/>
    <col min="15284" max="15284" width="9.88671875" style="2" customWidth="1"/>
    <col min="15285" max="15285" width="8.44140625" style="2" customWidth="1"/>
    <col min="15286" max="15286" width="10" style="2" customWidth="1"/>
    <col min="15287" max="15287" width="9.109375" style="2" customWidth="1"/>
    <col min="15288" max="15288" width="11.6640625" style="2" customWidth="1"/>
    <col min="15289" max="15289" width="12.6640625" style="2" customWidth="1"/>
    <col min="15290" max="15290" width="10.33203125" style="2" customWidth="1"/>
    <col min="15291" max="15291" width="9.88671875" style="2" customWidth="1"/>
    <col min="15292" max="15292" width="8.88671875" style="2" customWidth="1"/>
    <col min="15293" max="15293" width="10.33203125" style="2" customWidth="1"/>
    <col min="15294" max="15294" width="9" style="2" customWidth="1"/>
    <col min="15295" max="15295" width="11.6640625" style="2" customWidth="1"/>
    <col min="15296" max="15296" width="12.6640625" style="2" customWidth="1"/>
    <col min="15297" max="15297" width="10.33203125" style="2" customWidth="1"/>
    <col min="15298" max="15298" width="9.88671875" style="2" customWidth="1"/>
    <col min="15299" max="15299" width="8.88671875" style="2" customWidth="1"/>
    <col min="15300" max="15300" width="10.33203125" style="2" customWidth="1"/>
    <col min="15301" max="15301" width="9" style="2" customWidth="1"/>
    <col min="15302" max="15521" width="11.44140625" style="2"/>
    <col min="15522" max="15522" width="23.6640625" style="2" customWidth="1"/>
    <col min="15523" max="15523" width="11.6640625" style="2" customWidth="1"/>
    <col min="15524" max="15524" width="12.109375" style="2" customWidth="1"/>
    <col min="15525" max="15525" width="10" style="2" customWidth="1"/>
    <col min="15526" max="15526" width="9.88671875" style="2" customWidth="1"/>
    <col min="15527" max="15527" width="9.44140625" style="2" customWidth="1"/>
    <col min="15528" max="15528" width="10.33203125" style="2" customWidth="1"/>
    <col min="15529" max="15529" width="10.44140625" style="2" customWidth="1"/>
    <col min="15530" max="15530" width="12.109375" style="2" customWidth="1"/>
    <col min="15531" max="15531" width="13.33203125" style="2" customWidth="1"/>
    <col min="15532" max="15532" width="10.44140625" style="2" customWidth="1"/>
    <col min="15533" max="15533" width="9" style="2" customWidth="1"/>
    <col min="15534" max="15534" width="8.88671875" style="2" customWidth="1"/>
    <col min="15535" max="15535" width="10.5546875" style="2" customWidth="1"/>
    <col min="15536" max="15536" width="8.88671875" style="2" customWidth="1"/>
    <col min="15537" max="15537" width="11.88671875" style="2" customWidth="1"/>
    <col min="15538" max="15538" width="12.88671875" style="2" customWidth="1"/>
    <col min="15539" max="15539" width="10.109375" style="2" customWidth="1"/>
    <col min="15540" max="15540" width="9.88671875" style="2" customWidth="1"/>
    <col min="15541" max="15541" width="8.44140625" style="2" customWidth="1"/>
    <col min="15542" max="15542" width="10" style="2" customWidth="1"/>
    <col min="15543" max="15543" width="9.109375" style="2" customWidth="1"/>
    <col min="15544" max="15544" width="11.6640625" style="2" customWidth="1"/>
    <col min="15545" max="15545" width="12.6640625" style="2" customWidth="1"/>
    <col min="15546" max="15546" width="10.33203125" style="2" customWidth="1"/>
    <col min="15547" max="15547" width="9.88671875" style="2" customWidth="1"/>
    <col min="15548" max="15548" width="8.88671875" style="2" customWidth="1"/>
    <col min="15549" max="15549" width="10.33203125" style="2" customWidth="1"/>
    <col min="15550" max="15550" width="9" style="2" customWidth="1"/>
    <col min="15551" max="15551" width="11.6640625" style="2" customWidth="1"/>
    <col min="15552" max="15552" width="12.6640625" style="2" customWidth="1"/>
    <col min="15553" max="15553" width="10.33203125" style="2" customWidth="1"/>
    <col min="15554" max="15554" width="9.88671875" style="2" customWidth="1"/>
    <col min="15555" max="15555" width="8.88671875" style="2" customWidth="1"/>
    <col min="15556" max="15556" width="10.33203125" style="2" customWidth="1"/>
    <col min="15557" max="15557" width="9" style="2" customWidth="1"/>
    <col min="15558" max="15777" width="11.44140625" style="2"/>
    <col min="15778" max="15778" width="23.6640625" style="2" customWidth="1"/>
    <col min="15779" max="15779" width="11.6640625" style="2" customWidth="1"/>
    <col min="15780" max="15780" width="12.109375" style="2" customWidth="1"/>
    <col min="15781" max="15781" width="10" style="2" customWidth="1"/>
    <col min="15782" max="15782" width="9.88671875" style="2" customWidth="1"/>
    <col min="15783" max="15783" width="9.44140625" style="2" customWidth="1"/>
    <col min="15784" max="15784" width="10.33203125" style="2" customWidth="1"/>
    <col min="15785" max="15785" width="10.44140625" style="2" customWidth="1"/>
    <col min="15786" max="15786" width="12.109375" style="2" customWidth="1"/>
    <col min="15787" max="15787" width="13.33203125" style="2" customWidth="1"/>
    <col min="15788" max="15788" width="10.44140625" style="2" customWidth="1"/>
    <col min="15789" max="15789" width="9" style="2" customWidth="1"/>
    <col min="15790" max="15790" width="8.88671875" style="2" customWidth="1"/>
    <col min="15791" max="15791" width="10.5546875" style="2" customWidth="1"/>
    <col min="15792" max="15792" width="8.88671875" style="2" customWidth="1"/>
    <col min="15793" max="15793" width="11.88671875" style="2" customWidth="1"/>
    <col min="15794" max="15794" width="12.88671875" style="2" customWidth="1"/>
    <col min="15795" max="15795" width="10.109375" style="2" customWidth="1"/>
    <col min="15796" max="15796" width="9.88671875" style="2" customWidth="1"/>
    <col min="15797" max="15797" width="8.44140625" style="2" customWidth="1"/>
    <col min="15798" max="15798" width="10" style="2" customWidth="1"/>
    <col min="15799" max="15799" width="9.109375" style="2" customWidth="1"/>
    <col min="15800" max="15800" width="11.6640625" style="2" customWidth="1"/>
    <col min="15801" max="15801" width="12.6640625" style="2" customWidth="1"/>
    <col min="15802" max="15802" width="10.33203125" style="2" customWidth="1"/>
    <col min="15803" max="15803" width="9.88671875" style="2" customWidth="1"/>
    <col min="15804" max="15804" width="8.88671875" style="2" customWidth="1"/>
    <col min="15805" max="15805" width="10.33203125" style="2" customWidth="1"/>
    <col min="15806" max="15806" width="9" style="2" customWidth="1"/>
    <col min="15807" max="15807" width="11.6640625" style="2" customWidth="1"/>
    <col min="15808" max="15808" width="12.6640625" style="2" customWidth="1"/>
    <col min="15809" max="15809" width="10.33203125" style="2" customWidth="1"/>
    <col min="15810" max="15810" width="9.88671875" style="2" customWidth="1"/>
    <col min="15811" max="15811" width="8.88671875" style="2" customWidth="1"/>
    <col min="15812" max="15812" width="10.33203125" style="2" customWidth="1"/>
    <col min="15813" max="15813" width="9" style="2" customWidth="1"/>
    <col min="15814" max="16033" width="11.44140625" style="2"/>
    <col min="16034" max="16034" width="23.6640625" style="2" customWidth="1"/>
    <col min="16035" max="16035" width="11.6640625" style="2" customWidth="1"/>
    <col min="16036" max="16036" width="12.109375" style="2" customWidth="1"/>
    <col min="16037" max="16037" width="10" style="2" customWidth="1"/>
    <col min="16038" max="16038" width="9.88671875" style="2" customWidth="1"/>
    <col min="16039" max="16039" width="9.44140625" style="2" customWidth="1"/>
    <col min="16040" max="16040" width="10.33203125" style="2" customWidth="1"/>
    <col min="16041" max="16041" width="10.44140625" style="2" customWidth="1"/>
    <col min="16042" max="16042" width="12.109375" style="2" customWidth="1"/>
    <col min="16043" max="16043" width="13.33203125" style="2" customWidth="1"/>
    <col min="16044" max="16044" width="10.44140625" style="2" customWidth="1"/>
    <col min="16045" max="16045" width="9" style="2" customWidth="1"/>
    <col min="16046" max="16046" width="8.88671875" style="2" customWidth="1"/>
    <col min="16047" max="16047" width="10.5546875" style="2" customWidth="1"/>
    <col min="16048" max="16048" width="8.88671875" style="2" customWidth="1"/>
    <col min="16049" max="16049" width="11.88671875" style="2" customWidth="1"/>
    <col min="16050" max="16050" width="12.88671875" style="2" customWidth="1"/>
    <col min="16051" max="16051" width="10.109375" style="2" customWidth="1"/>
    <col min="16052" max="16052" width="9.88671875" style="2" customWidth="1"/>
    <col min="16053" max="16053" width="8.44140625" style="2" customWidth="1"/>
    <col min="16054" max="16054" width="10" style="2" customWidth="1"/>
    <col min="16055" max="16055" width="9.109375" style="2" customWidth="1"/>
    <col min="16056" max="16056" width="11.6640625" style="2" customWidth="1"/>
    <col min="16057" max="16057" width="12.6640625" style="2" customWidth="1"/>
    <col min="16058" max="16058" width="10.33203125" style="2" customWidth="1"/>
    <col min="16059" max="16059" width="9.88671875" style="2" customWidth="1"/>
    <col min="16060" max="16060" width="8.88671875" style="2" customWidth="1"/>
    <col min="16061" max="16061" width="10.33203125" style="2" customWidth="1"/>
    <col min="16062" max="16062" width="9" style="2" customWidth="1"/>
    <col min="16063" max="16063" width="11.6640625" style="2" customWidth="1"/>
    <col min="16064" max="16064" width="12.6640625" style="2" customWidth="1"/>
    <col min="16065" max="16065" width="10.33203125" style="2" customWidth="1"/>
    <col min="16066" max="16066" width="9.88671875" style="2" customWidth="1"/>
    <col min="16067" max="16067" width="8.88671875" style="2" customWidth="1"/>
    <col min="16068" max="16068" width="10.33203125" style="2" customWidth="1"/>
    <col min="16069" max="16069" width="9" style="2" customWidth="1"/>
    <col min="16070" max="16384" width="11.44140625" style="2"/>
  </cols>
  <sheetData>
    <row r="1" spans="1:66" ht="19.5" customHeight="1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6" ht="9.1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6" s="5" customFormat="1" ht="15.75" customHeight="1">
      <c r="A3" s="48" t="s">
        <v>0</v>
      </c>
      <c r="B3" s="46">
        <v>2017</v>
      </c>
      <c r="C3" s="46"/>
      <c r="D3" s="46"/>
      <c r="E3" s="46"/>
      <c r="F3" s="46"/>
      <c r="G3" s="46"/>
      <c r="H3" s="46"/>
      <c r="I3" s="46">
        <v>2018</v>
      </c>
      <c r="J3" s="46"/>
      <c r="K3" s="46"/>
      <c r="L3" s="46"/>
      <c r="M3" s="46"/>
      <c r="N3" s="46"/>
      <c r="O3" s="46"/>
      <c r="P3" s="46">
        <v>2019</v>
      </c>
      <c r="Q3" s="46"/>
      <c r="R3" s="46"/>
      <c r="S3" s="46"/>
      <c r="T3" s="46"/>
      <c r="U3" s="46"/>
      <c r="V3" s="46"/>
      <c r="W3" s="46">
        <v>2020</v>
      </c>
      <c r="X3" s="46"/>
      <c r="Y3" s="46"/>
      <c r="Z3" s="46"/>
      <c r="AA3" s="46"/>
      <c r="AB3" s="46"/>
      <c r="AC3" s="46"/>
      <c r="AD3" s="46">
        <v>2021</v>
      </c>
      <c r="AE3" s="46"/>
      <c r="AF3" s="46"/>
      <c r="AG3" s="46"/>
      <c r="AH3" s="46"/>
      <c r="AI3" s="46"/>
      <c r="AJ3" s="46"/>
      <c r="AK3" s="46">
        <v>2022</v>
      </c>
      <c r="AL3" s="46"/>
      <c r="AM3" s="46"/>
      <c r="AN3" s="46"/>
      <c r="AO3" s="46"/>
      <c r="AP3" s="46"/>
      <c r="AQ3" s="46"/>
      <c r="AR3" s="46">
        <v>2023</v>
      </c>
      <c r="AS3" s="46"/>
      <c r="AT3" s="46"/>
      <c r="AU3" s="46"/>
      <c r="AV3" s="46"/>
      <c r="AW3" s="46"/>
      <c r="AX3" s="46"/>
      <c r="AY3" s="46">
        <v>2024</v>
      </c>
      <c r="AZ3" s="46"/>
      <c r="BA3" s="46"/>
      <c r="BB3" s="46"/>
      <c r="BC3" s="46"/>
      <c r="BD3" s="46"/>
      <c r="BE3" s="46"/>
      <c r="BF3" s="46">
        <v>2025</v>
      </c>
      <c r="BG3" s="46"/>
      <c r="BH3" s="46"/>
      <c r="BI3" s="46"/>
      <c r="BJ3" s="46"/>
      <c r="BK3" s="46"/>
      <c r="BL3" s="46"/>
      <c r="BM3" s="43"/>
      <c r="BN3" s="43"/>
    </row>
    <row r="4" spans="1:66" s="5" customFormat="1" ht="24">
      <c r="A4" s="49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7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6" t="s">
        <v>6</v>
      </c>
      <c r="O4" s="6" t="s">
        <v>7</v>
      </c>
      <c r="P4" s="7" t="s">
        <v>1</v>
      </c>
      <c r="Q4" s="6" t="s">
        <v>2</v>
      </c>
      <c r="R4" s="6" t="s">
        <v>3</v>
      </c>
      <c r="S4" s="6" t="s">
        <v>4</v>
      </c>
      <c r="T4" s="6" t="s">
        <v>5</v>
      </c>
      <c r="U4" s="6" t="s">
        <v>6</v>
      </c>
      <c r="V4" s="6" t="s">
        <v>7</v>
      </c>
      <c r="W4" s="7" t="s">
        <v>1</v>
      </c>
      <c r="X4" s="6" t="s">
        <v>2</v>
      </c>
      <c r="Y4" s="6" t="s">
        <v>3</v>
      </c>
      <c r="Z4" s="6" t="s">
        <v>4</v>
      </c>
      <c r="AA4" s="6" t="s">
        <v>5</v>
      </c>
      <c r="AB4" s="6" t="s">
        <v>6</v>
      </c>
      <c r="AC4" s="6" t="s">
        <v>7</v>
      </c>
      <c r="AD4" s="7" t="s">
        <v>1</v>
      </c>
      <c r="AE4" s="6" t="s">
        <v>2</v>
      </c>
      <c r="AF4" s="6" t="s">
        <v>3</v>
      </c>
      <c r="AG4" s="6" t="s">
        <v>4</v>
      </c>
      <c r="AH4" s="6" t="s">
        <v>5</v>
      </c>
      <c r="AI4" s="6" t="s">
        <v>6</v>
      </c>
      <c r="AJ4" s="6" t="s">
        <v>7</v>
      </c>
      <c r="AK4" s="7" t="s">
        <v>1</v>
      </c>
      <c r="AL4" s="6" t="s">
        <v>2</v>
      </c>
      <c r="AM4" s="6" t="s">
        <v>3</v>
      </c>
      <c r="AN4" s="6" t="s">
        <v>4</v>
      </c>
      <c r="AO4" s="6" t="s">
        <v>5</v>
      </c>
      <c r="AP4" s="6" t="s">
        <v>6</v>
      </c>
      <c r="AQ4" s="6" t="s">
        <v>7</v>
      </c>
      <c r="AR4" s="7" t="s">
        <v>1</v>
      </c>
      <c r="AS4" s="6" t="s">
        <v>2</v>
      </c>
      <c r="AT4" s="6" t="s">
        <v>3</v>
      </c>
      <c r="AU4" s="6" t="s">
        <v>4</v>
      </c>
      <c r="AV4" s="6" t="s">
        <v>5</v>
      </c>
      <c r="AW4" s="6" t="s">
        <v>6</v>
      </c>
      <c r="AX4" s="6" t="s">
        <v>7</v>
      </c>
      <c r="AY4" s="7" t="s">
        <v>1</v>
      </c>
      <c r="AZ4" s="6" t="s">
        <v>2</v>
      </c>
      <c r="BA4" s="6" t="s">
        <v>3</v>
      </c>
      <c r="BB4" s="6" t="s">
        <v>4</v>
      </c>
      <c r="BC4" s="6" t="s">
        <v>5</v>
      </c>
      <c r="BD4" s="6" t="s">
        <v>6</v>
      </c>
      <c r="BE4" s="6" t="s">
        <v>7</v>
      </c>
      <c r="BF4" s="7" t="s">
        <v>1</v>
      </c>
      <c r="BG4" s="6" t="s">
        <v>2</v>
      </c>
      <c r="BH4" s="6" t="s">
        <v>3</v>
      </c>
      <c r="BI4" s="6" t="s">
        <v>4</v>
      </c>
      <c r="BJ4" s="6" t="s">
        <v>5</v>
      </c>
      <c r="BK4" s="6" t="s">
        <v>6</v>
      </c>
      <c r="BL4" s="6" t="s">
        <v>7</v>
      </c>
      <c r="BM4" s="43"/>
      <c r="BN4" s="43"/>
    </row>
    <row r="5" spans="1:66" s="10" customFormat="1" ht="12.75" customHeight="1">
      <c r="A5" s="8" t="s">
        <v>1</v>
      </c>
      <c r="B5" s="9">
        <f t="shared" ref="B5:H5" si="0">SUM(B6+B9)</f>
        <v>6831883</v>
      </c>
      <c r="C5" s="9">
        <f t="shared" si="0"/>
        <v>6260249</v>
      </c>
      <c r="D5" s="9">
        <f t="shared" si="0"/>
        <v>93489</v>
      </c>
      <c r="E5" s="9">
        <f t="shared" si="0"/>
        <v>26573</v>
      </c>
      <c r="F5" s="9">
        <f t="shared" si="0"/>
        <v>5707</v>
      </c>
      <c r="G5" s="9">
        <f t="shared" si="0"/>
        <v>373748</v>
      </c>
      <c r="H5" s="9">
        <f t="shared" si="0"/>
        <v>72117</v>
      </c>
      <c r="I5" s="9">
        <f>+I6+I9</f>
        <v>7220334</v>
      </c>
      <c r="J5" s="9">
        <f t="shared" ref="J5:O5" si="1">+J6+J9</f>
        <v>6554112</v>
      </c>
      <c r="K5" s="9">
        <f t="shared" si="1"/>
        <v>95706</v>
      </c>
      <c r="L5" s="9">
        <f t="shared" si="1"/>
        <v>23795</v>
      </c>
      <c r="M5" s="9">
        <f t="shared" si="1"/>
        <v>47740</v>
      </c>
      <c r="N5" s="9">
        <f t="shared" si="1"/>
        <v>436790</v>
      </c>
      <c r="O5" s="9">
        <f t="shared" si="1"/>
        <v>62191</v>
      </c>
      <c r="P5" s="9">
        <v>7126857</v>
      </c>
      <c r="Q5" s="9">
        <v>6388191</v>
      </c>
      <c r="R5" s="9">
        <v>96312</v>
      </c>
      <c r="S5" s="9">
        <v>22102</v>
      </c>
      <c r="T5" s="9">
        <v>25982</v>
      </c>
      <c r="U5" s="9">
        <v>519117</v>
      </c>
      <c r="V5" s="9">
        <v>75153</v>
      </c>
      <c r="W5" s="9">
        <v>2707423</v>
      </c>
      <c r="X5" s="9">
        <v>2202847</v>
      </c>
      <c r="Y5" s="9">
        <v>65096</v>
      </c>
      <c r="Z5" s="9">
        <v>4155</v>
      </c>
      <c r="AA5" s="9">
        <v>19354</v>
      </c>
      <c r="AB5" s="9">
        <v>385036</v>
      </c>
      <c r="AC5" s="9">
        <v>30935</v>
      </c>
      <c r="AD5" s="9">
        <v>5590124</v>
      </c>
      <c r="AE5" s="9">
        <v>4244123</v>
      </c>
      <c r="AF5" s="9">
        <v>104506</v>
      </c>
      <c r="AG5" s="9">
        <v>21465</v>
      </c>
      <c r="AH5" s="9">
        <v>10876</v>
      </c>
      <c r="AI5" s="9">
        <v>946513</v>
      </c>
      <c r="AJ5" s="9">
        <v>262641</v>
      </c>
      <c r="AK5" s="9">
        <f>SUM(AL5:AQ5)</f>
        <v>7942710</v>
      </c>
      <c r="AL5" s="9">
        <v>6246045</v>
      </c>
      <c r="AM5" s="9">
        <v>209853</v>
      </c>
      <c r="AN5" s="9">
        <v>73405</v>
      </c>
      <c r="AO5" s="9">
        <v>25537</v>
      </c>
      <c r="AP5" s="9">
        <v>828518</v>
      </c>
      <c r="AQ5" s="9">
        <v>559352</v>
      </c>
      <c r="AR5" s="9">
        <f>SUM(AS5:AX5)</f>
        <v>9009094.1079244614</v>
      </c>
      <c r="AS5" s="9">
        <f>SUM(AS6+AS9)</f>
        <v>6546452.3935617385</v>
      </c>
      <c r="AT5" s="9">
        <f t="shared" ref="AT5:AX5" si="2">SUM(AT6+AT9)</f>
        <v>220739.03967000259</v>
      </c>
      <c r="AU5" s="9">
        <f t="shared" si="2"/>
        <v>83711.868927883261</v>
      </c>
      <c r="AV5" s="9">
        <f t="shared" si="2"/>
        <v>27868.339705456601</v>
      </c>
      <c r="AW5" s="9">
        <f t="shared" si="2"/>
        <v>1069215.2655020265</v>
      </c>
      <c r="AX5" s="9">
        <f t="shared" si="2"/>
        <v>1061107.2005573546</v>
      </c>
      <c r="AY5" s="9">
        <v>9519908.8306038938</v>
      </c>
      <c r="AZ5" s="9">
        <v>7376809.2261442747</v>
      </c>
      <c r="BA5" s="9">
        <v>214559.76559829959</v>
      </c>
      <c r="BB5" s="9">
        <v>101762.76482350424</v>
      </c>
      <c r="BC5" s="9">
        <v>38384.200016152427</v>
      </c>
      <c r="BD5" s="9">
        <v>1328578.0409473386</v>
      </c>
      <c r="BE5" s="9">
        <v>459814.83307432459</v>
      </c>
      <c r="BF5" s="9">
        <v>9882364.932695128</v>
      </c>
      <c r="BG5" s="9">
        <v>7171297.3840455189</v>
      </c>
      <c r="BH5" s="9">
        <v>210662.1244053072</v>
      </c>
      <c r="BI5" s="9">
        <v>94127.891364921772</v>
      </c>
      <c r="BJ5" s="9">
        <v>46044.7625724221</v>
      </c>
      <c r="BK5" s="9">
        <v>1412973.3093530128</v>
      </c>
      <c r="BL5" s="9">
        <v>947259.46095394494</v>
      </c>
      <c r="BM5" s="44"/>
      <c r="BN5" s="44"/>
    </row>
    <row r="6" spans="1:66" ht="12.75" customHeight="1">
      <c r="A6" s="8" t="s">
        <v>8</v>
      </c>
      <c r="B6" s="9">
        <f t="shared" ref="B6:H6" si="3">SUM(B7:B8)</f>
        <v>644341</v>
      </c>
      <c r="C6" s="9">
        <f t="shared" si="3"/>
        <v>545114</v>
      </c>
      <c r="D6" s="9">
        <f t="shared" si="3"/>
        <v>10843</v>
      </c>
      <c r="E6" s="9">
        <f t="shared" si="3"/>
        <v>7186</v>
      </c>
      <c r="F6" s="9">
        <f t="shared" si="3"/>
        <v>754</v>
      </c>
      <c r="G6" s="9">
        <f t="shared" si="3"/>
        <v>68214</v>
      </c>
      <c r="H6" s="9">
        <f t="shared" si="3"/>
        <v>12230</v>
      </c>
      <c r="I6" s="9">
        <f>+J6+K6+L6+M6+N6+O6</f>
        <v>651446</v>
      </c>
      <c r="J6" s="9">
        <f t="shared" ref="J6:O6" si="4">+J7+J8</f>
        <v>532480</v>
      </c>
      <c r="K6" s="9">
        <f t="shared" si="4"/>
        <v>10817</v>
      </c>
      <c r="L6" s="9">
        <f t="shared" si="4"/>
        <v>6496</v>
      </c>
      <c r="M6" s="9">
        <f t="shared" si="4"/>
        <v>14579</v>
      </c>
      <c r="N6" s="9">
        <f t="shared" si="4"/>
        <v>73226</v>
      </c>
      <c r="O6" s="9">
        <f t="shared" si="4"/>
        <v>13848</v>
      </c>
      <c r="P6" s="9">
        <v>680821</v>
      </c>
      <c r="Q6" s="9">
        <v>560521</v>
      </c>
      <c r="R6" s="9">
        <v>10763</v>
      </c>
      <c r="S6" s="9">
        <v>5856</v>
      </c>
      <c r="T6" s="9">
        <v>5229</v>
      </c>
      <c r="U6" s="9">
        <v>79891</v>
      </c>
      <c r="V6" s="9">
        <v>18561</v>
      </c>
      <c r="W6" s="9">
        <v>302113</v>
      </c>
      <c r="X6" s="9">
        <v>237641</v>
      </c>
      <c r="Y6" s="9">
        <v>3170</v>
      </c>
      <c r="Z6" s="9">
        <v>947</v>
      </c>
      <c r="AA6" s="9">
        <v>4428</v>
      </c>
      <c r="AB6" s="9">
        <v>47393</v>
      </c>
      <c r="AC6" s="9">
        <v>8534</v>
      </c>
      <c r="AD6" s="9">
        <v>595815</v>
      </c>
      <c r="AE6" s="9">
        <v>391996</v>
      </c>
      <c r="AF6" s="9">
        <v>14019</v>
      </c>
      <c r="AG6" s="9">
        <v>4276</v>
      </c>
      <c r="AH6" s="9">
        <v>4938</v>
      </c>
      <c r="AI6" s="9">
        <v>99925</v>
      </c>
      <c r="AJ6" s="9">
        <v>80661</v>
      </c>
      <c r="AK6" s="9">
        <f>SUM(AL6:AQ6)</f>
        <v>779295</v>
      </c>
      <c r="AL6" s="9">
        <v>435564</v>
      </c>
      <c r="AM6" s="9">
        <v>31607</v>
      </c>
      <c r="AN6" s="9">
        <v>16129</v>
      </c>
      <c r="AO6" s="9">
        <v>11578</v>
      </c>
      <c r="AP6" s="9">
        <v>82063</v>
      </c>
      <c r="AQ6" s="9">
        <v>202354</v>
      </c>
      <c r="AR6" s="9">
        <v>950423.12916640297</v>
      </c>
      <c r="AS6" s="9">
        <v>63022.984394757848</v>
      </c>
      <c r="AT6" s="9">
        <v>247.88059164715625</v>
      </c>
      <c r="AU6" s="9">
        <v>88.300269358979534</v>
      </c>
      <c r="AV6" s="9">
        <v>86.055397330598424</v>
      </c>
      <c r="AW6" s="9">
        <v>482.79736037104072</v>
      </c>
      <c r="AX6" s="9">
        <v>886495.84198342625</v>
      </c>
      <c r="AY6" s="9">
        <v>984208.27723726118</v>
      </c>
      <c r="AZ6" s="12">
        <v>546356.92477162275</v>
      </c>
      <c r="BA6" s="12">
        <v>3.6197865082418583</v>
      </c>
      <c r="BB6" s="12">
        <v>3.1756730570053224</v>
      </c>
      <c r="BC6" s="12">
        <v>2.2863302511640109</v>
      </c>
      <c r="BD6" s="12">
        <v>45.132939906748582</v>
      </c>
      <c r="BE6" s="12">
        <v>437797.13773591549</v>
      </c>
      <c r="BF6" s="9">
        <v>1021655.8087302666</v>
      </c>
      <c r="BG6" s="12">
        <v>118646.84400096595</v>
      </c>
      <c r="BH6" s="12">
        <v>3.6835125540065343</v>
      </c>
      <c r="BI6" s="12">
        <v>1.2030864197530864</v>
      </c>
      <c r="BJ6" s="12">
        <v>1.0707926019278586</v>
      </c>
      <c r="BK6" s="12">
        <v>55.413873460047768</v>
      </c>
      <c r="BL6" s="12">
        <v>902947.59346426476</v>
      </c>
    </row>
    <row r="7" spans="1:66" ht="12.75" customHeight="1">
      <c r="A7" s="11" t="s">
        <v>9</v>
      </c>
      <c r="B7" s="9">
        <f>SUM(C7:H7)</f>
        <v>604197</v>
      </c>
      <c r="C7" s="12">
        <v>510422</v>
      </c>
      <c r="D7" s="12">
        <v>8906</v>
      </c>
      <c r="E7" s="12">
        <v>6751</v>
      </c>
      <c r="F7" s="12">
        <v>616</v>
      </c>
      <c r="G7" s="12">
        <v>66073</v>
      </c>
      <c r="H7" s="12">
        <v>11429</v>
      </c>
      <c r="I7" s="9">
        <f>+J7+K7+L7+M7+N7+O7</f>
        <v>609107</v>
      </c>
      <c r="J7" s="12">
        <v>497552</v>
      </c>
      <c r="K7" s="12">
        <v>8551</v>
      </c>
      <c r="L7" s="12">
        <v>6111</v>
      </c>
      <c r="M7" s="12">
        <v>13933</v>
      </c>
      <c r="N7" s="12">
        <v>70416</v>
      </c>
      <c r="O7" s="12">
        <v>12544</v>
      </c>
      <c r="P7" s="13">
        <v>636167</v>
      </c>
      <c r="Q7" s="12">
        <v>523795</v>
      </c>
      <c r="R7" s="12">
        <v>8249</v>
      </c>
      <c r="S7" s="12">
        <v>5424</v>
      </c>
      <c r="T7" s="12">
        <v>4980</v>
      </c>
      <c r="U7" s="12">
        <v>76605</v>
      </c>
      <c r="V7" s="12">
        <v>17114</v>
      </c>
      <c r="W7" s="13">
        <v>284915</v>
      </c>
      <c r="X7" s="12">
        <v>223671</v>
      </c>
      <c r="Y7" s="12">
        <v>2271</v>
      </c>
      <c r="Z7" s="12">
        <v>860</v>
      </c>
      <c r="AA7" s="12">
        <v>4258</v>
      </c>
      <c r="AB7" s="12">
        <v>45698</v>
      </c>
      <c r="AC7" s="12">
        <v>8157</v>
      </c>
      <c r="AD7" s="9">
        <v>529214</v>
      </c>
      <c r="AE7" s="12">
        <v>350270</v>
      </c>
      <c r="AF7" s="12">
        <v>9143</v>
      </c>
      <c r="AG7" s="12">
        <v>3900</v>
      </c>
      <c r="AH7" s="12">
        <v>4029</v>
      </c>
      <c r="AI7" s="12">
        <v>91665</v>
      </c>
      <c r="AJ7" s="12">
        <v>70207</v>
      </c>
      <c r="AK7" s="9">
        <f t="shared" ref="AK7:AK11" si="5">SUM(AL7:AQ7)</f>
        <v>647085</v>
      </c>
      <c r="AL7" s="12">
        <v>360111</v>
      </c>
      <c r="AM7" s="12">
        <v>19322</v>
      </c>
      <c r="AN7" s="12">
        <v>14633</v>
      </c>
      <c r="AO7" s="12">
        <v>9588</v>
      </c>
      <c r="AP7" s="12">
        <v>68929</v>
      </c>
      <c r="AQ7" s="12">
        <v>174502</v>
      </c>
      <c r="AR7" s="9">
        <v>797076.90040572628</v>
      </c>
      <c r="AS7" s="12">
        <v>50917.931661661882</v>
      </c>
      <c r="AT7" s="12">
        <v>131.60572654027797</v>
      </c>
      <c r="AU7" s="12">
        <v>60.340634126554356</v>
      </c>
      <c r="AV7" s="12">
        <v>36.644485144213391</v>
      </c>
      <c r="AW7" s="12">
        <v>293.43214560376157</v>
      </c>
      <c r="AX7" s="12">
        <v>745637.30074941914</v>
      </c>
      <c r="AY7" s="9">
        <v>835752.82957113523</v>
      </c>
      <c r="AZ7" s="12">
        <v>460820.90023626917</v>
      </c>
      <c r="BA7" s="12">
        <v>2.3029725351778856</v>
      </c>
      <c r="BB7" s="12">
        <v>3.1756730570053224</v>
      </c>
      <c r="BC7" s="12">
        <v>2.2863302511640109</v>
      </c>
      <c r="BD7" s="12">
        <v>39.518984070769662</v>
      </c>
      <c r="BE7" s="12">
        <v>374884.64537495188</v>
      </c>
      <c r="BF7" s="9">
        <v>871500.32530988799</v>
      </c>
      <c r="BG7" s="12">
        <v>101944.74059938661</v>
      </c>
      <c r="BH7" s="12">
        <v>3.6835125540065343</v>
      </c>
      <c r="BI7" s="12">
        <v>1.2030864197530864</v>
      </c>
      <c r="BJ7" s="12">
        <v>1.0707926019278586</v>
      </c>
      <c r="BK7" s="12">
        <v>53.361846841777961</v>
      </c>
      <c r="BL7" s="12">
        <v>769496.26547208405</v>
      </c>
    </row>
    <row r="8" spans="1:66" ht="12.75" customHeight="1">
      <c r="A8" s="14" t="s">
        <v>10</v>
      </c>
      <c r="B8" s="15">
        <f>SUM(C8:H8)</f>
        <v>40144</v>
      </c>
      <c r="C8" s="16">
        <v>34692</v>
      </c>
      <c r="D8" s="16">
        <v>1937</v>
      </c>
      <c r="E8" s="16">
        <v>435</v>
      </c>
      <c r="F8" s="16">
        <v>138</v>
      </c>
      <c r="G8" s="16">
        <v>2141</v>
      </c>
      <c r="H8" s="16">
        <v>801</v>
      </c>
      <c r="I8" s="15">
        <f>+J8+K8+L8+M8+N8+O8</f>
        <v>42339</v>
      </c>
      <c r="J8" s="16">
        <v>34928</v>
      </c>
      <c r="K8" s="16">
        <v>2266</v>
      </c>
      <c r="L8" s="16">
        <v>385</v>
      </c>
      <c r="M8" s="16">
        <v>646</v>
      </c>
      <c r="N8" s="16">
        <v>2810</v>
      </c>
      <c r="O8" s="16">
        <v>1304</v>
      </c>
      <c r="P8" s="17">
        <v>44654</v>
      </c>
      <c r="Q8" s="16">
        <v>36726</v>
      </c>
      <c r="R8" s="16">
        <v>2514</v>
      </c>
      <c r="S8" s="16">
        <v>432</v>
      </c>
      <c r="T8" s="16">
        <v>249</v>
      </c>
      <c r="U8" s="16">
        <v>3286</v>
      </c>
      <c r="V8" s="16">
        <v>1447</v>
      </c>
      <c r="W8" s="17">
        <v>17198</v>
      </c>
      <c r="X8" s="16">
        <v>13970</v>
      </c>
      <c r="Y8" s="16">
        <v>899</v>
      </c>
      <c r="Z8" s="16">
        <v>87</v>
      </c>
      <c r="AA8" s="16">
        <v>170</v>
      </c>
      <c r="AB8" s="16">
        <v>1695</v>
      </c>
      <c r="AC8" s="16">
        <v>377</v>
      </c>
      <c r="AD8" s="15">
        <v>66601</v>
      </c>
      <c r="AE8" s="16">
        <v>41726</v>
      </c>
      <c r="AF8" s="16">
        <v>4876</v>
      </c>
      <c r="AG8" s="16">
        <v>376</v>
      </c>
      <c r="AH8" s="16">
        <v>909</v>
      </c>
      <c r="AI8" s="16">
        <v>8260</v>
      </c>
      <c r="AJ8" s="16">
        <v>10454</v>
      </c>
      <c r="AK8" s="9">
        <f t="shared" si="5"/>
        <v>132210</v>
      </c>
      <c r="AL8" s="16">
        <v>75453</v>
      </c>
      <c r="AM8" s="16">
        <v>12285</v>
      </c>
      <c r="AN8" s="16">
        <v>1496</v>
      </c>
      <c r="AO8" s="16">
        <v>1990</v>
      </c>
      <c r="AP8" s="16">
        <v>13134</v>
      </c>
      <c r="AQ8" s="16">
        <v>27852</v>
      </c>
      <c r="AR8" s="9">
        <v>153346.22876067701</v>
      </c>
      <c r="AS8" s="16">
        <v>12105.052733095983</v>
      </c>
      <c r="AT8" s="16">
        <v>116.27486510687828</v>
      </c>
      <c r="AU8" s="16">
        <v>27.959635232425189</v>
      </c>
      <c r="AV8" s="16">
        <v>49.410912186385033</v>
      </c>
      <c r="AW8" s="16">
        <v>189.36521476727913</v>
      </c>
      <c r="AX8" s="16">
        <v>140858.54123400702</v>
      </c>
      <c r="AY8" s="9">
        <v>148455.44766612607</v>
      </c>
      <c r="AZ8" s="12">
        <v>85536.024535353528</v>
      </c>
      <c r="BA8" s="12">
        <v>1.3168139730639732</v>
      </c>
      <c r="BB8" s="12">
        <v>0</v>
      </c>
      <c r="BC8" s="12">
        <v>0</v>
      </c>
      <c r="BD8" s="12">
        <v>5.6139558359789135</v>
      </c>
      <c r="BE8" s="12">
        <v>62912.49236096353</v>
      </c>
      <c r="BF8" s="9">
        <v>150155.48342037847</v>
      </c>
      <c r="BG8" s="12">
        <v>16702.103401579367</v>
      </c>
      <c r="BH8" s="12">
        <v>0</v>
      </c>
      <c r="BI8" s="12">
        <v>0</v>
      </c>
      <c r="BJ8" s="12">
        <v>0</v>
      </c>
      <c r="BK8" s="12">
        <v>2.0520266182698128</v>
      </c>
      <c r="BL8" s="12">
        <v>133451.32799218086</v>
      </c>
    </row>
    <row r="9" spans="1:66" ht="12.75" customHeight="1">
      <c r="A9" s="18" t="s">
        <v>11</v>
      </c>
      <c r="B9" s="15">
        <f>SUM(B10:B11)</f>
        <v>6187542</v>
      </c>
      <c r="C9" s="15">
        <f>SUM(C10:C11)</f>
        <v>5715135</v>
      </c>
      <c r="D9" s="15">
        <f t="shared" ref="D9:I9" si="6">SUM(D10:D11)</f>
        <v>82646</v>
      </c>
      <c r="E9" s="15">
        <f t="shared" si="6"/>
        <v>19387</v>
      </c>
      <c r="F9" s="15">
        <f t="shared" si="6"/>
        <v>4953</v>
      </c>
      <c r="G9" s="15">
        <f t="shared" si="6"/>
        <v>305534</v>
      </c>
      <c r="H9" s="15">
        <f t="shared" si="6"/>
        <v>59887</v>
      </c>
      <c r="I9" s="15">
        <f t="shared" si="6"/>
        <v>6568888</v>
      </c>
      <c r="J9" s="15">
        <f t="shared" ref="J9:O9" si="7">+J10+J11</f>
        <v>6021632</v>
      </c>
      <c r="K9" s="15">
        <f t="shared" si="7"/>
        <v>84889</v>
      </c>
      <c r="L9" s="15">
        <f t="shared" si="7"/>
        <v>17299</v>
      </c>
      <c r="M9" s="15">
        <f t="shared" si="7"/>
        <v>33161</v>
      </c>
      <c r="N9" s="15">
        <f t="shared" si="7"/>
        <v>363564</v>
      </c>
      <c r="O9" s="15">
        <f t="shared" si="7"/>
        <v>48343</v>
      </c>
      <c r="P9" s="15">
        <v>6446036</v>
      </c>
      <c r="Q9" s="15">
        <v>5827670</v>
      </c>
      <c r="R9" s="15">
        <v>85549</v>
      </c>
      <c r="S9" s="15">
        <v>16246</v>
      </c>
      <c r="T9" s="15">
        <v>20753</v>
      </c>
      <c r="U9" s="15">
        <v>439226</v>
      </c>
      <c r="V9" s="15">
        <v>56592</v>
      </c>
      <c r="W9" s="15">
        <v>2405310</v>
      </c>
      <c r="X9" s="15">
        <f t="shared" ref="X9:AC9" si="8">+X10+X11</f>
        <v>1965206</v>
      </c>
      <c r="Y9" s="15">
        <f t="shared" si="8"/>
        <v>61926</v>
      </c>
      <c r="Z9" s="15">
        <f t="shared" si="8"/>
        <v>3208</v>
      </c>
      <c r="AA9" s="15">
        <f t="shared" si="8"/>
        <v>14926</v>
      </c>
      <c r="AB9" s="15">
        <f t="shared" si="8"/>
        <v>337643</v>
      </c>
      <c r="AC9" s="15">
        <f t="shared" si="8"/>
        <v>22401</v>
      </c>
      <c r="AD9" s="15">
        <v>4994309</v>
      </c>
      <c r="AE9" s="15">
        <v>3852127</v>
      </c>
      <c r="AF9" s="15">
        <v>90487</v>
      </c>
      <c r="AG9" s="15">
        <v>17189</v>
      </c>
      <c r="AH9" s="15">
        <v>5938</v>
      </c>
      <c r="AI9" s="15">
        <v>846588</v>
      </c>
      <c r="AJ9" s="15">
        <v>181980</v>
      </c>
      <c r="AK9" s="9">
        <f t="shared" si="5"/>
        <v>7163415</v>
      </c>
      <c r="AL9" s="15">
        <f>SUM(AL10:AL11)</f>
        <v>5810481</v>
      </c>
      <c r="AM9" s="15">
        <f t="shared" ref="AM9:AQ9" si="9">SUM(AM10:AM11)</f>
        <v>178246</v>
      </c>
      <c r="AN9" s="15">
        <f t="shared" si="9"/>
        <v>57276</v>
      </c>
      <c r="AO9" s="15">
        <f t="shared" si="9"/>
        <v>13959</v>
      </c>
      <c r="AP9" s="15">
        <f t="shared" si="9"/>
        <v>746455</v>
      </c>
      <c r="AQ9" s="15">
        <f t="shared" si="9"/>
        <v>356998</v>
      </c>
      <c r="AR9" s="9">
        <v>8058671.3847315302</v>
      </c>
      <c r="AS9" s="15">
        <v>6483429.4091669805</v>
      </c>
      <c r="AT9" s="15">
        <v>220491.15907835544</v>
      </c>
      <c r="AU9" s="15">
        <v>83623.56865852428</v>
      </c>
      <c r="AV9" s="15">
        <v>27782.284308126003</v>
      </c>
      <c r="AW9" s="15">
        <v>1068732.4681416554</v>
      </c>
      <c r="AX9" s="15">
        <v>174611.35857392845</v>
      </c>
      <c r="AY9" s="9">
        <v>8535700.553366635</v>
      </c>
      <c r="AZ9" s="12">
        <v>6830452.3013726529</v>
      </c>
      <c r="BA9" s="12">
        <v>214556.14581179133</v>
      </c>
      <c r="BB9" s="12">
        <v>101759.58915044724</v>
      </c>
      <c r="BC9" s="12">
        <v>38381.913685901265</v>
      </c>
      <c r="BD9" s="12">
        <v>1328532.9080074318</v>
      </c>
      <c r="BE9" s="12">
        <v>22017.695338409103</v>
      </c>
      <c r="BF9" s="9">
        <v>8860709.123964861</v>
      </c>
      <c r="BG9" s="12">
        <v>7052650.5400445508</v>
      </c>
      <c r="BH9" s="12">
        <v>210658.44089275319</v>
      </c>
      <c r="BI9" s="12">
        <v>94126.688278502013</v>
      </c>
      <c r="BJ9" s="12">
        <v>46043.691779820176</v>
      </c>
      <c r="BK9" s="12">
        <v>1412917.8954795529</v>
      </c>
      <c r="BL9" s="12">
        <v>44311.867489680226</v>
      </c>
    </row>
    <row r="10" spans="1:66" ht="12.75" customHeight="1">
      <c r="A10" s="19" t="s">
        <v>12</v>
      </c>
      <c r="B10" s="15">
        <f t="shared" ref="B10:B18" si="10">SUM(C10:H10)</f>
        <v>833525</v>
      </c>
      <c r="C10" s="16">
        <v>623320</v>
      </c>
      <c r="D10" s="16">
        <v>5383</v>
      </c>
      <c r="E10" s="16">
        <v>1798</v>
      </c>
      <c r="F10" s="16">
        <v>335</v>
      </c>
      <c r="G10" s="16">
        <v>176440</v>
      </c>
      <c r="H10" s="16">
        <v>26249</v>
      </c>
      <c r="I10" s="15">
        <f>+J10+K10+L10+M10+N10+O10</f>
        <v>950327</v>
      </c>
      <c r="J10" s="16">
        <v>672247</v>
      </c>
      <c r="K10" s="16">
        <v>5320</v>
      </c>
      <c r="L10" s="16">
        <v>1546</v>
      </c>
      <c r="M10" s="16">
        <v>29433</v>
      </c>
      <c r="N10" s="16">
        <v>216301</v>
      </c>
      <c r="O10" s="16">
        <v>25480</v>
      </c>
      <c r="P10" s="17">
        <v>1088417</v>
      </c>
      <c r="Q10" s="20">
        <v>758855</v>
      </c>
      <c r="R10" s="20">
        <v>6038</v>
      </c>
      <c r="S10" s="20">
        <v>1854</v>
      </c>
      <c r="T10" s="20">
        <v>17085</v>
      </c>
      <c r="U10" s="20">
        <v>274223</v>
      </c>
      <c r="V10" s="20">
        <v>30362</v>
      </c>
      <c r="W10" s="15">
        <v>706116</v>
      </c>
      <c r="X10" s="16">
        <v>447566</v>
      </c>
      <c r="Y10" s="16">
        <v>3091</v>
      </c>
      <c r="Z10" s="16">
        <v>589</v>
      </c>
      <c r="AA10" s="16">
        <v>13639</v>
      </c>
      <c r="AB10" s="16">
        <v>227360</v>
      </c>
      <c r="AC10" s="16">
        <v>13871</v>
      </c>
      <c r="AD10" s="15">
        <v>1339092</v>
      </c>
      <c r="AE10" s="16">
        <v>764640</v>
      </c>
      <c r="AF10" s="16">
        <v>9851</v>
      </c>
      <c r="AG10" s="16">
        <v>1827</v>
      </c>
      <c r="AH10" s="16">
        <v>1666</v>
      </c>
      <c r="AI10" s="16">
        <v>515699</v>
      </c>
      <c r="AJ10" s="20">
        <v>45409</v>
      </c>
      <c r="AK10" s="9">
        <f t="shared" si="5"/>
        <v>1358050</v>
      </c>
      <c r="AL10" s="16">
        <v>826153</v>
      </c>
      <c r="AM10" s="16">
        <v>17692</v>
      </c>
      <c r="AN10" s="16">
        <v>3046</v>
      </c>
      <c r="AO10" s="16">
        <v>3509</v>
      </c>
      <c r="AP10" s="16">
        <v>401938</v>
      </c>
      <c r="AQ10" s="20">
        <v>105712</v>
      </c>
      <c r="AR10" s="9">
        <f>SUM(AS10:AX10)</f>
        <v>1327869.0573880393</v>
      </c>
      <c r="AS10" s="12">
        <v>748428.96603368304</v>
      </c>
      <c r="AT10" s="16">
        <v>18253.126522638449</v>
      </c>
      <c r="AU10" s="16">
        <v>3586.7529013903568</v>
      </c>
      <c r="AV10" s="16">
        <v>7057.3082940431404</v>
      </c>
      <c r="AW10" s="16">
        <v>518782.94880488288</v>
      </c>
      <c r="AX10" s="20">
        <v>31759.954831401315</v>
      </c>
      <c r="AY10" s="9">
        <f>SUM(AZ10:BE10)</f>
        <v>1410338.1914542988</v>
      </c>
      <c r="AZ10" s="12">
        <v>714171.89923234633</v>
      </c>
      <c r="BA10" s="12">
        <v>12435.013647488047</v>
      </c>
      <c r="BB10" s="12">
        <v>5264.9328135620217</v>
      </c>
      <c r="BC10" s="12">
        <v>11996.36440711407</v>
      </c>
      <c r="BD10" s="12">
        <v>663179.50412552035</v>
      </c>
      <c r="BE10" s="12">
        <v>3290.4772282681629</v>
      </c>
      <c r="BF10" s="9">
        <v>1518964.3651826654</v>
      </c>
      <c r="BG10" s="12">
        <v>740816.80788178218</v>
      </c>
      <c r="BH10" s="12">
        <v>18440.829493661939</v>
      </c>
      <c r="BI10" s="12">
        <v>3905.075284890087</v>
      </c>
      <c r="BJ10" s="12">
        <v>9675.0639819500739</v>
      </c>
      <c r="BK10" s="12">
        <v>743700.16792881628</v>
      </c>
      <c r="BL10" s="12">
        <v>2426.4206115652819</v>
      </c>
    </row>
    <row r="11" spans="1:66" ht="12.75" customHeight="1">
      <c r="A11" s="19" t="s">
        <v>13</v>
      </c>
      <c r="B11" s="15">
        <f t="shared" si="10"/>
        <v>5354017</v>
      </c>
      <c r="C11" s="16">
        <v>5091815</v>
      </c>
      <c r="D11" s="16">
        <v>77263</v>
      </c>
      <c r="E11" s="16">
        <v>17589</v>
      </c>
      <c r="F11" s="16">
        <v>4618</v>
      </c>
      <c r="G11" s="16">
        <v>129094</v>
      </c>
      <c r="H11" s="16">
        <v>33638</v>
      </c>
      <c r="I11" s="15">
        <f>+J11+K11+L11+M11+N11+O11</f>
        <v>5618561</v>
      </c>
      <c r="J11" s="16">
        <v>5349385</v>
      </c>
      <c r="K11" s="16">
        <v>79569</v>
      </c>
      <c r="L11" s="16">
        <v>15753</v>
      </c>
      <c r="M11" s="16">
        <v>3728</v>
      </c>
      <c r="N11" s="16">
        <v>147263</v>
      </c>
      <c r="O11" s="16">
        <v>22863</v>
      </c>
      <c r="P11" s="17">
        <v>5357619</v>
      </c>
      <c r="Q11" s="20">
        <v>5068815</v>
      </c>
      <c r="R11" s="20">
        <v>79511</v>
      </c>
      <c r="S11" s="20">
        <v>14392</v>
      </c>
      <c r="T11" s="20">
        <v>3668</v>
      </c>
      <c r="U11" s="20">
        <v>165003</v>
      </c>
      <c r="V11" s="20">
        <v>26230</v>
      </c>
      <c r="W11" s="15">
        <v>1699194</v>
      </c>
      <c r="X11" s="16">
        <v>1517640</v>
      </c>
      <c r="Y11" s="16">
        <v>58835</v>
      </c>
      <c r="Z11" s="16">
        <v>2619</v>
      </c>
      <c r="AA11" s="16">
        <v>1287</v>
      </c>
      <c r="AB11" s="16">
        <v>110283</v>
      </c>
      <c r="AC11" s="16">
        <v>8530</v>
      </c>
      <c r="AD11" s="15">
        <v>3655217</v>
      </c>
      <c r="AE11" s="16">
        <v>3087487</v>
      </c>
      <c r="AF11" s="16">
        <v>80636</v>
      </c>
      <c r="AG11" s="16">
        <v>15362</v>
      </c>
      <c r="AH11" s="16">
        <v>4272</v>
      </c>
      <c r="AI11" s="16">
        <v>330889</v>
      </c>
      <c r="AJ11" s="20">
        <v>136571</v>
      </c>
      <c r="AK11" s="9">
        <f t="shared" si="5"/>
        <v>5805365</v>
      </c>
      <c r="AL11" s="16">
        <v>4984328</v>
      </c>
      <c r="AM11" s="16">
        <v>160554</v>
      </c>
      <c r="AN11" s="16">
        <v>54230</v>
      </c>
      <c r="AO11" s="16">
        <v>10450</v>
      </c>
      <c r="AP11" s="16">
        <v>344517</v>
      </c>
      <c r="AQ11" s="20">
        <v>251286</v>
      </c>
      <c r="AR11" s="9">
        <f>SUM(AS11:AX11)</f>
        <v>6730801.1905395314</v>
      </c>
      <c r="AS11" s="37">
        <v>5735000.4431332964</v>
      </c>
      <c r="AT11" s="16">
        <v>202238.03255571696</v>
      </c>
      <c r="AU11" s="16">
        <v>80036.815757133911</v>
      </c>
      <c r="AV11" s="16">
        <v>20724.976014082858</v>
      </c>
      <c r="AW11" s="16">
        <v>549949.51933677262</v>
      </c>
      <c r="AX11" s="20">
        <v>142851.40374252712</v>
      </c>
      <c r="AY11" s="9">
        <f t="shared" ref="AY11" si="11">SUM(AZ11:BE11)</f>
        <v>7125362.3619123353</v>
      </c>
      <c r="AZ11" s="12">
        <v>6116280.4021403063</v>
      </c>
      <c r="BA11" s="12">
        <v>202121.13216430333</v>
      </c>
      <c r="BB11" s="12">
        <v>96494.656336885222</v>
      </c>
      <c r="BC11" s="12">
        <v>26385.549278787195</v>
      </c>
      <c r="BD11" s="12">
        <v>665353.40388191165</v>
      </c>
      <c r="BE11" s="12">
        <v>18727.218110140937</v>
      </c>
      <c r="BF11" s="9">
        <v>7341744.758782194</v>
      </c>
      <c r="BG11" s="12">
        <v>6311833.7321627699</v>
      </c>
      <c r="BH11" s="12">
        <v>192217.6113990912</v>
      </c>
      <c r="BI11" s="12">
        <v>90221.61299361194</v>
      </c>
      <c r="BJ11" s="12">
        <v>36368.627797870104</v>
      </c>
      <c r="BK11" s="12">
        <v>669217.72755073686</v>
      </c>
      <c r="BL11" s="12">
        <v>41885.446878114933</v>
      </c>
    </row>
    <row r="12" spans="1:66" ht="12.75" customHeight="1">
      <c r="A12" s="18" t="s">
        <v>87</v>
      </c>
      <c r="B12" s="15"/>
      <c r="C12" s="16"/>
      <c r="D12" s="16"/>
      <c r="E12" s="16"/>
      <c r="F12" s="16"/>
      <c r="G12" s="16"/>
      <c r="H12" s="16"/>
      <c r="I12" s="15"/>
      <c r="J12" s="16"/>
      <c r="K12" s="16"/>
      <c r="L12" s="16"/>
      <c r="M12" s="16"/>
      <c r="N12" s="16"/>
      <c r="O12" s="16"/>
      <c r="P12" s="17"/>
      <c r="Q12" s="20"/>
      <c r="R12" s="20"/>
      <c r="S12" s="20"/>
      <c r="T12" s="20"/>
      <c r="U12" s="20"/>
      <c r="V12" s="20"/>
      <c r="W12" s="15"/>
      <c r="X12" s="16"/>
      <c r="Y12" s="16"/>
      <c r="Z12" s="16"/>
      <c r="AA12" s="16"/>
      <c r="AB12" s="16"/>
      <c r="AC12" s="16"/>
      <c r="AD12" s="15"/>
      <c r="AE12" s="16"/>
      <c r="AF12" s="16"/>
      <c r="AG12" s="16"/>
      <c r="AH12" s="16"/>
      <c r="AI12" s="16"/>
      <c r="AJ12" s="20"/>
      <c r="AK12" s="15"/>
      <c r="AL12" s="16"/>
      <c r="AM12" s="16"/>
      <c r="AN12" s="16"/>
      <c r="AO12" s="16"/>
      <c r="AP12" s="16"/>
      <c r="AQ12" s="20"/>
      <c r="AR12" s="9"/>
      <c r="AS12" s="12"/>
      <c r="AT12" s="12"/>
      <c r="AU12" s="12"/>
      <c r="AV12" s="12"/>
      <c r="AW12" s="12"/>
      <c r="AX12" s="38"/>
      <c r="AY12" s="9"/>
      <c r="AZ12" s="12"/>
      <c r="BA12" s="12"/>
      <c r="BB12" s="12"/>
      <c r="BC12" s="12"/>
      <c r="BD12" s="12"/>
      <c r="BE12" s="12"/>
      <c r="BF12" s="9"/>
      <c r="BG12" s="12"/>
      <c r="BH12" s="12"/>
      <c r="BI12" s="12"/>
      <c r="BJ12" s="12"/>
      <c r="BK12" s="12"/>
      <c r="BL12" s="12"/>
    </row>
    <row r="13" spans="1:66" ht="12.75" customHeight="1">
      <c r="A13" s="18" t="s">
        <v>14</v>
      </c>
      <c r="B13" s="15">
        <f t="shared" si="10"/>
        <v>3017262</v>
      </c>
      <c r="C13" s="15">
        <f>SUM(C14:C16)</f>
        <v>2851058</v>
      </c>
      <c r="D13" s="15">
        <f t="shared" ref="D13:I13" si="12">SUM(D14:D16)</f>
        <v>32958</v>
      </c>
      <c r="E13" s="15">
        <f t="shared" si="12"/>
        <v>5254</v>
      </c>
      <c r="F13" s="15">
        <f t="shared" si="12"/>
        <v>3047</v>
      </c>
      <c r="G13" s="15">
        <f t="shared" si="12"/>
        <v>103157</v>
      </c>
      <c r="H13" s="15">
        <f t="shared" si="12"/>
        <v>21788</v>
      </c>
      <c r="I13" s="15">
        <f t="shared" si="12"/>
        <v>3279892</v>
      </c>
      <c r="J13" s="15">
        <f t="shared" ref="J13:O13" si="13">+J14+J15+J16</f>
        <v>3103431</v>
      </c>
      <c r="K13" s="15">
        <f t="shared" si="13"/>
        <v>32665</v>
      </c>
      <c r="L13" s="15">
        <f t="shared" si="13"/>
        <v>4986</v>
      </c>
      <c r="M13" s="15">
        <f t="shared" si="13"/>
        <v>2382</v>
      </c>
      <c r="N13" s="15">
        <f t="shared" si="13"/>
        <v>122938</v>
      </c>
      <c r="O13" s="15">
        <f t="shared" si="13"/>
        <v>13490</v>
      </c>
      <c r="P13" s="15">
        <v>3128148</v>
      </c>
      <c r="Q13" s="15">
        <v>2927293</v>
      </c>
      <c r="R13" s="15">
        <v>33854</v>
      </c>
      <c r="S13" s="15">
        <v>4268</v>
      </c>
      <c r="T13" s="15">
        <v>2442</v>
      </c>
      <c r="U13" s="15">
        <v>144092</v>
      </c>
      <c r="V13" s="15">
        <v>16199</v>
      </c>
      <c r="W13" s="15">
        <v>1081410</v>
      </c>
      <c r="X13" s="15">
        <v>963261</v>
      </c>
      <c r="Y13" s="15">
        <v>10186</v>
      </c>
      <c r="Z13" s="15">
        <v>1090</v>
      </c>
      <c r="AA13" s="15">
        <v>920</v>
      </c>
      <c r="AB13" s="15">
        <v>101718</v>
      </c>
      <c r="AC13" s="15">
        <v>4235</v>
      </c>
      <c r="AD13" s="15">
        <v>2265587</v>
      </c>
      <c r="AE13" s="15">
        <v>1918573</v>
      </c>
      <c r="AF13" s="15">
        <v>35968</v>
      </c>
      <c r="AG13" s="15">
        <v>6239</v>
      </c>
      <c r="AH13" s="15">
        <v>2566</v>
      </c>
      <c r="AI13" s="15">
        <v>262286</v>
      </c>
      <c r="AJ13" s="15">
        <v>39955</v>
      </c>
      <c r="AK13" s="15">
        <f>SUM(AL13:AQ13)</f>
        <v>3367206</v>
      </c>
      <c r="AL13" s="15">
        <f>SUM(AL14:AL16)</f>
        <v>2924887</v>
      </c>
      <c r="AM13" s="15">
        <f t="shared" ref="AM13:AQ13" si="14">SUM(AM14:AM16)</f>
        <v>77567</v>
      </c>
      <c r="AN13" s="15">
        <f t="shared" si="14"/>
        <v>20601</v>
      </c>
      <c r="AO13" s="15">
        <f t="shared" si="14"/>
        <v>5786</v>
      </c>
      <c r="AP13" s="15">
        <f t="shared" si="14"/>
        <v>235363</v>
      </c>
      <c r="AQ13" s="15">
        <f t="shared" si="14"/>
        <v>103002</v>
      </c>
      <c r="AR13" s="9">
        <v>6730801.1006703796</v>
      </c>
      <c r="AS13" s="9">
        <v>5735000.4431332964</v>
      </c>
      <c r="AT13" s="9">
        <v>202238.03255571696</v>
      </c>
      <c r="AU13" s="9">
        <v>80036.815757133911</v>
      </c>
      <c r="AV13" s="9">
        <v>20724.976014082858</v>
      </c>
      <c r="AW13" s="9">
        <v>549949.51933677262</v>
      </c>
      <c r="AX13" s="9">
        <v>142851.40374252712</v>
      </c>
      <c r="AY13" s="9">
        <v>4619979.7706889668</v>
      </c>
      <c r="AZ13" s="9">
        <v>3966778.7611488421</v>
      </c>
      <c r="BA13" s="9">
        <v>98220.392292979013</v>
      </c>
      <c r="BB13" s="9">
        <v>43846.367365553531</v>
      </c>
      <c r="BC13" s="9">
        <v>17687.679031592303</v>
      </c>
      <c r="BD13" s="9">
        <v>485031.81565869862</v>
      </c>
      <c r="BE13" s="9">
        <v>8414.7551913006992</v>
      </c>
      <c r="BF13" s="9">
        <v>4570742.4001033949</v>
      </c>
      <c r="BG13" s="9">
        <v>3913796.5566962329</v>
      </c>
      <c r="BH13" s="9">
        <v>90460.032998132388</v>
      </c>
      <c r="BI13" s="9">
        <v>43255.082014143045</v>
      </c>
      <c r="BJ13" s="9">
        <v>21097.344391475148</v>
      </c>
      <c r="BK13" s="9">
        <v>485222.26052895829</v>
      </c>
      <c r="BL13" s="9">
        <v>16911.12347445414</v>
      </c>
    </row>
    <row r="14" spans="1:66" ht="12.75" customHeight="1">
      <c r="A14" s="14" t="s">
        <v>15</v>
      </c>
      <c r="B14" s="15">
        <f t="shared" si="10"/>
        <v>837104</v>
      </c>
      <c r="C14" s="16">
        <v>833038</v>
      </c>
      <c r="D14" s="16">
        <v>1034</v>
      </c>
      <c r="E14" s="16">
        <v>316</v>
      </c>
      <c r="F14" s="16">
        <v>20</v>
      </c>
      <c r="G14" s="16">
        <v>570</v>
      </c>
      <c r="H14" s="16">
        <v>2126</v>
      </c>
      <c r="I14" s="15">
        <f>+J14+K14+L14+M14+N14+O14</f>
        <v>904460</v>
      </c>
      <c r="J14" s="16">
        <v>901304</v>
      </c>
      <c r="K14" s="16">
        <v>1131</v>
      </c>
      <c r="L14" s="16">
        <v>610</v>
      </c>
      <c r="M14" s="16">
        <v>51</v>
      </c>
      <c r="N14" s="16">
        <v>478</v>
      </c>
      <c r="O14" s="16">
        <v>886</v>
      </c>
      <c r="P14" s="17">
        <v>891976</v>
      </c>
      <c r="Q14" s="16">
        <v>888739</v>
      </c>
      <c r="R14" s="16">
        <v>1251</v>
      </c>
      <c r="S14" s="16">
        <v>145</v>
      </c>
      <c r="T14" s="16">
        <v>128</v>
      </c>
      <c r="U14" s="16">
        <v>603</v>
      </c>
      <c r="V14" s="16">
        <v>1110</v>
      </c>
      <c r="W14" s="15">
        <v>357952</v>
      </c>
      <c r="X14" s="16">
        <v>356051</v>
      </c>
      <c r="Y14" s="16">
        <v>956</v>
      </c>
      <c r="Z14" s="16">
        <v>75</v>
      </c>
      <c r="AA14" s="16">
        <v>67</v>
      </c>
      <c r="AB14" s="16">
        <v>503</v>
      </c>
      <c r="AC14" s="16">
        <v>300</v>
      </c>
      <c r="AD14" s="15">
        <v>162700</v>
      </c>
      <c r="AE14" s="16">
        <v>153738</v>
      </c>
      <c r="AF14" s="16">
        <v>1521</v>
      </c>
      <c r="AG14" s="16">
        <v>242</v>
      </c>
      <c r="AH14" s="16">
        <v>44</v>
      </c>
      <c r="AI14" s="16">
        <v>4761</v>
      </c>
      <c r="AJ14" s="20">
        <v>2394</v>
      </c>
      <c r="AK14" s="15">
        <f>SUM(AL14:AQ14)</f>
        <v>714292</v>
      </c>
      <c r="AL14" s="16">
        <v>688002</v>
      </c>
      <c r="AM14" s="16">
        <v>5064</v>
      </c>
      <c r="AN14" s="16">
        <v>1786</v>
      </c>
      <c r="AO14" s="16">
        <v>272</v>
      </c>
      <c r="AP14" s="16">
        <v>9817</v>
      </c>
      <c r="AQ14" s="20">
        <v>9351</v>
      </c>
      <c r="AR14" s="9">
        <v>4332028.4041365357</v>
      </c>
      <c r="AS14" s="12">
        <v>3728341.9179368974</v>
      </c>
      <c r="AT14" s="16">
        <v>98676.637355777435</v>
      </c>
      <c r="AU14" s="16">
        <v>33589.639019713817</v>
      </c>
      <c r="AV14" s="16">
        <v>12740.195994201706</v>
      </c>
      <c r="AW14" s="16">
        <v>387920.97338031587</v>
      </c>
      <c r="AX14" s="20">
        <v>70759.040449630498</v>
      </c>
      <c r="AY14" s="9">
        <v>1188655.9512192945</v>
      </c>
      <c r="AZ14" s="12">
        <v>1150967.4924967808</v>
      </c>
      <c r="BA14" s="12">
        <v>8539.2146130613728</v>
      </c>
      <c r="BB14" s="12">
        <v>5897.4091266000569</v>
      </c>
      <c r="BC14" s="12">
        <v>897.2516963834488</v>
      </c>
      <c r="BD14" s="12">
        <v>21068.975116730639</v>
      </c>
      <c r="BE14" s="12">
        <v>1285.6081697383097</v>
      </c>
      <c r="BF14" s="9">
        <v>1144242.2763718606</v>
      </c>
      <c r="BG14" s="12">
        <v>1104713.2928208367</v>
      </c>
      <c r="BH14" s="12">
        <v>7074.5526246224572</v>
      </c>
      <c r="BI14" s="12">
        <v>7178.6943430068277</v>
      </c>
      <c r="BJ14" s="12">
        <v>1067.0031093374355</v>
      </c>
      <c r="BK14" s="12">
        <v>21621.773645460358</v>
      </c>
      <c r="BL14" s="12">
        <v>2586.9598285967932</v>
      </c>
    </row>
    <row r="15" spans="1:66" ht="12.75" customHeight="1">
      <c r="A15" s="14" t="s">
        <v>16</v>
      </c>
      <c r="B15" s="15">
        <f t="shared" si="10"/>
        <v>2146448</v>
      </c>
      <c r="C15" s="16">
        <v>1991323</v>
      </c>
      <c r="D15" s="16">
        <v>27449</v>
      </c>
      <c r="E15" s="16">
        <v>3542</v>
      </c>
      <c r="F15" s="16">
        <v>2957</v>
      </c>
      <c r="G15" s="16">
        <v>101902</v>
      </c>
      <c r="H15" s="16">
        <v>19275</v>
      </c>
      <c r="I15" s="15">
        <f>+J15+K15+L15+M15+N15+O15</f>
        <v>2334987</v>
      </c>
      <c r="J15" s="16">
        <v>2168439</v>
      </c>
      <c r="K15" s="16">
        <v>26651</v>
      </c>
      <c r="L15" s="16">
        <v>3549</v>
      </c>
      <c r="M15" s="16">
        <v>2287</v>
      </c>
      <c r="N15" s="16">
        <v>121822</v>
      </c>
      <c r="O15" s="16">
        <v>12239</v>
      </c>
      <c r="P15" s="17">
        <v>2186722</v>
      </c>
      <c r="Q15" s="16">
        <v>1996194</v>
      </c>
      <c r="R15" s="16">
        <v>27426</v>
      </c>
      <c r="S15" s="16">
        <v>3323</v>
      </c>
      <c r="T15" s="16">
        <v>2265</v>
      </c>
      <c r="U15" s="16">
        <v>142798</v>
      </c>
      <c r="V15" s="16">
        <v>14716</v>
      </c>
      <c r="W15" s="15">
        <v>709772</v>
      </c>
      <c r="X15" s="16">
        <v>595376</v>
      </c>
      <c r="Y15" s="16">
        <v>7878</v>
      </c>
      <c r="Z15" s="16">
        <v>873</v>
      </c>
      <c r="AA15" s="16">
        <v>840</v>
      </c>
      <c r="AB15" s="16">
        <v>100951</v>
      </c>
      <c r="AC15" s="16">
        <v>3854</v>
      </c>
      <c r="AD15" s="15">
        <v>2070980</v>
      </c>
      <c r="AE15" s="16">
        <v>1741866</v>
      </c>
      <c r="AF15" s="16">
        <v>30355</v>
      </c>
      <c r="AG15" s="16">
        <v>4697</v>
      </c>
      <c r="AH15" s="16">
        <v>2446</v>
      </c>
      <c r="AI15" s="16">
        <v>255820</v>
      </c>
      <c r="AJ15" s="20">
        <v>35796</v>
      </c>
      <c r="AK15" s="15">
        <f t="shared" ref="AK15:AK16" si="15">SUM(AL15:AQ15)</f>
        <v>2597210</v>
      </c>
      <c r="AL15" s="16">
        <v>2202693</v>
      </c>
      <c r="AM15" s="16">
        <v>63369</v>
      </c>
      <c r="AN15" s="16">
        <v>13601</v>
      </c>
      <c r="AO15" s="16">
        <v>5350</v>
      </c>
      <c r="AP15" s="16">
        <v>222035</v>
      </c>
      <c r="AQ15" s="20">
        <v>90162</v>
      </c>
      <c r="AR15" s="15">
        <v>3153334.2714193864</v>
      </c>
      <c r="AS15" s="16">
        <v>2618548.2946074922</v>
      </c>
      <c r="AT15" s="16">
        <v>78846.078039078478</v>
      </c>
      <c r="AU15" s="16">
        <v>22923.561494387766</v>
      </c>
      <c r="AV15" s="16">
        <v>11723.849827702019</v>
      </c>
      <c r="AW15" s="16">
        <v>363945.04279791965</v>
      </c>
      <c r="AX15" s="20">
        <v>57347.444652805912</v>
      </c>
      <c r="AY15" s="9">
        <v>3316237.426829169</v>
      </c>
      <c r="AZ15" s="12">
        <v>2733824.2682315861</v>
      </c>
      <c r="BA15" s="12">
        <v>75955.144249471196</v>
      </c>
      <c r="BB15" s="12">
        <v>29912.504186422015</v>
      </c>
      <c r="BC15" s="12">
        <v>16312.057673600699</v>
      </c>
      <c r="BD15" s="12">
        <v>453980.51027796936</v>
      </c>
      <c r="BE15" s="12">
        <v>6252.9422101198461</v>
      </c>
      <c r="BF15" s="9">
        <v>3265254.6289800536</v>
      </c>
      <c r="BG15" s="12">
        <v>2687916.5998986331</v>
      </c>
      <c r="BH15" s="12">
        <v>69439.929544791783</v>
      </c>
      <c r="BI15" s="12">
        <v>26451.391623929041</v>
      </c>
      <c r="BJ15" s="12">
        <v>18354.726232428387</v>
      </c>
      <c r="BK15" s="12">
        <v>451974.39955115219</v>
      </c>
      <c r="BL15" s="12">
        <v>11117.58212911888</v>
      </c>
    </row>
    <row r="16" spans="1:66" ht="12.75" customHeight="1">
      <c r="A16" s="14" t="s">
        <v>17</v>
      </c>
      <c r="B16" s="15">
        <f t="shared" si="10"/>
        <v>33710</v>
      </c>
      <c r="C16" s="16">
        <v>26697</v>
      </c>
      <c r="D16" s="16">
        <v>4475</v>
      </c>
      <c r="E16" s="16">
        <v>1396</v>
      </c>
      <c r="F16" s="16">
        <v>70</v>
      </c>
      <c r="G16" s="16">
        <v>685</v>
      </c>
      <c r="H16" s="16">
        <v>387</v>
      </c>
      <c r="I16" s="15">
        <f>+J16+K16+L16+M16+N16+O16</f>
        <v>40445</v>
      </c>
      <c r="J16" s="16">
        <v>33688</v>
      </c>
      <c r="K16" s="16">
        <v>4883</v>
      </c>
      <c r="L16" s="16">
        <v>827</v>
      </c>
      <c r="M16" s="16">
        <v>44</v>
      </c>
      <c r="N16" s="16">
        <v>638</v>
      </c>
      <c r="O16" s="16">
        <v>365</v>
      </c>
      <c r="P16" s="17">
        <v>49450</v>
      </c>
      <c r="Q16" s="16">
        <v>42360</v>
      </c>
      <c r="R16" s="16">
        <v>5177</v>
      </c>
      <c r="S16" s="16">
        <v>800</v>
      </c>
      <c r="T16" s="16">
        <v>49</v>
      </c>
      <c r="U16" s="16">
        <v>691</v>
      </c>
      <c r="V16" s="16">
        <v>373</v>
      </c>
      <c r="W16" s="15">
        <v>13686</v>
      </c>
      <c r="X16" s="16">
        <v>11834</v>
      </c>
      <c r="Y16" s="16">
        <v>1352</v>
      </c>
      <c r="Z16" s="16">
        <v>142</v>
      </c>
      <c r="AA16" s="16">
        <v>13</v>
      </c>
      <c r="AB16" s="16">
        <v>264</v>
      </c>
      <c r="AC16" s="16">
        <v>81</v>
      </c>
      <c r="AD16" s="15">
        <v>31907</v>
      </c>
      <c r="AE16" s="16">
        <v>22969</v>
      </c>
      <c r="AF16" s="16">
        <v>4092</v>
      </c>
      <c r="AG16" s="16">
        <v>1300</v>
      </c>
      <c r="AH16" s="16">
        <v>76</v>
      </c>
      <c r="AI16" s="16">
        <v>1705</v>
      </c>
      <c r="AJ16" s="20">
        <v>1765</v>
      </c>
      <c r="AK16" s="15">
        <f t="shared" si="15"/>
        <v>55704</v>
      </c>
      <c r="AL16" s="16">
        <v>34192</v>
      </c>
      <c r="AM16" s="16">
        <v>9134</v>
      </c>
      <c r="AN16" s="16">
        <v>5214</v>
      </c>
      <c r="AO16" s="16">
        <v>164</v>
      </c>
      <c r="AP16" s="16">
        <v>3511</v>
      </c>
      <c r="AQ16" s="20">
        <v>3489</v>
      </c>
      <c r="AR16" s="15">
        <v>86447.60036840316</v>
      </c>
      <c r="AS16" s="16">
        <v>56711.48281339556</v>
      </c>
      <c r="AT16" s="16">
        <v>12079.498702088131</v>
      </c>
      <c r="AU16" s="16">
        <v>6440.7971240095694</v>
      </c>
      <c r="AV16" s="16">
        <v>333.86488980819433</v>
      </c>
      <c r="AW16" s="16">
        <v>7068.9956673916768</v>
      </c>
      <c r="AX16" s="20">
        <v>3812.9611717100456</v>
      </c>
      <c r="AY16" s="9">
        <v>115086.39264050266</v>
      </c>
      <c r="AZ16" s="12">
        <v>81987.000420475495</v>
      </c>
      <c r="BA16" s="12">
        <v>13726.033430446443</v>
      </c>
      <c r="BB16" s="12">
        <v>8036.454052531456</v>
      </c>
      <c r="BC16" s="12">
        <v>478.36966160815416</v>
      </c>
      <c r="BD16" s="12">
        <v>9982.3302639985977</v>
      </c>
      <c r="BE16" s="12">
        <v>876.2048114425429</v>
      </c>
      <c r="BF16" s="9">
        <v>161245.49475148154</v>
      </c>
      <c r="BG16" s="12">
        <v>121166.66397676279</v>
      </c>
      <c r="BH16" s="12">
        <v>13945.550828718131</v>
      </c>
      <c r="BI16" s="12">
        <v>9624.9960472071816</v>
      </c>
      <c r="BJ16" s="12">
        <v>1675.6150497093163</v>
      </c>
      <c r="BK16" s="12">
        <v>11626.087332345638</v>
      </c>
      <c r="BL16" s="12">
        <v>3206.5815167384681</v>
      </c>
    </row>
    <row r="17" spans="1:66" s="10" customFormat="1" ht="12.75" customHeight="1">
      <c r="A17" s="18" t="s">
        <v>18</v>
      </c>
      <c r="B17" s="15">
        <f t="shared" si="10"/>
        <v>247854</v>
      </c>
      <c r="C17" s="15">
        <f>SUM(C18:C35)</f>
        <v>210194</v>
      </c>
      <c r="D17" s="15">
        <f t="shared" ref="D17:I17" si="16">SUM(D18:D35)</f>
        <v>17570</v>
      </c>
      <c r="E17" s="15">
        <f t="shared" si="16"/>
        <v>5291</v>
      </c>
      <c r="F17" s="15">
        <f t="shared" si="16"/>
        <v>976</v>
      </c>
      <c r="G17" s="15">
        <f t="shared" si="16"/>
        <v>9743</v>
      </c>
      <c r="H17" s="15">
        <f t="shared" si="16"/>
        <v>4080</v>
      </c>
      <c r="I17" s="15">
        <f t="shared" si="16"/>
        <v>224100</v>
      </c>
      <c r="J17" s="15">
        <f t="shared" ref="J17:O17" si="17">+J18+J19+J20+J21+J22+J23+J24+J25+J26+J27+J28+J29+J30+J31+J32+J33+J34+J35</f>
        <v>185985</v>
      </c>
      <c r="K17" s="15">
        <f t="shared" si="17"/>
        <v>18413</v>
      </c>
      <c r="L17" s="15">
        <f t="shared" si="17"/>
        <v>4507</v>
      </c>
      <c r="M17" s="15">
        <f t="shared" si="17"/>
        <v>755</v>
      </c>
      <c r="N17" s="15">
        <f t="shared" si="17"/>
        <v>10028</v>
      </c>
      <c r="O17" s="15">
        <f t="shared" si="17"/>
        <v>4412</v>
      </c>
      <c r="P17" s="15">
        <v>228545</v>
      </c>
      <c r="Q17" s="15">
        <v>193694</v>
      </c>
      <c r="R17" s="15">
        <v>18414</v>
      </c>
      <c r="S17" s="15">
        <v>4093</v>
      </c>
      <c r="T17" s="15">
        <v>586</v>
      </c>
      <c r="U17" s="15">
        <v>7688</v>
      </c>
      <c r="V17" s="15">
        <v>4070</v>
      </c>
      <c r="W17" s="15">
        <v>63073</v>
      </c>
      <c r="X17" s="15">
        <v>54181</v>
      </c>
      <c r="Y17" s="15">
        <v>3739</v>
      </c>
      <c r="Z17" s="15">
        <v>572</v>
      </c>
      <c r="AA17" s="15">
        <v>282</v>
      </c>
      <c r="AB17" s="15">
        <v>3438</v>
      </c>
      <c r="AC17" s="15">
        <v>861</v>
      </c>
      <c r="AD17" s="15">
        <v>166570</v>
      </c>
      <c r="AE17" s="15">
        <v>126947</v>
      </c>
      <c r="AF17" s="15">
        <v>12256</v>
      </c>
      <c r="AG17" s="15">
        <v>2556</v>
      </c>
      <c r="AH17" s="15">
        <v>554</v>
      </c>
      <c r="AI17" s="15">
        <v>14101</v>
      </c>
      <c r="AJ17" s="15">
        <v>10156</v>
      </c>
      <c r="AK17" s="15">
        <v>269350</v>
      </c>
      <c r="AL17" s="15">
        <v>175270</v>
      </c>
      <c r="AM17" s="15">
        <v>25050</v>
      </c>
      <c r="AN17" s="15">
        <v>10425</v>
      </c>
      <c r="AO17" s="15">
        <v>1815</v>
      </c>
      <c r="AP17" s="15">
        <v>27953</v>
      </c>
      <c r="AQ17" s="15">
        <v>28837</v>
      </c>
      <c r="AR17" s="15">
        <v>408798.7192563999</v>
      </c>
      <c r="AS17" s="15">
        <v>280687.66035446001</v>
      </c>
      <c r="AT17" s="15">
        <v>34697.339717260729</v>
      </c>
      <c r="AU17" s="15">
        <v>16991.412400844602</v>
      </c>
      <c r="AV17" s="15">
        <v>3172.2906846152505</v>
      </c>
      <c r="AW17" s="15">
        <v>50376.414848011067</v>
      </c>
      <c r="AX17" s="15">
        <v>22873.601251208194</v>
      </c>
      <c r="AY17" s="9">
        <v>419146.25021987833</v>
      </c>
      <c r="AZ17" s="9">
        <v>301599.52399703307</v>
      </c>
      <c r="BA17" s="9">
        <v>34213.203575550171</v>
      </c>
      <c r="BB17" s="9">
        <v>20619.441986624923</v>
      </c>
      <c r="BC17" s="9">
        <v>2958.2065866475455</v>
      </c>
      <c r="BD17" s="9">
        <v>55356.226867723526</v>
      </c>
      <c r="BE17" s="9">
        <v>4399.6472062991133</v>
      </c>
      <c r="BF17" s="9">
        <v>429206.52556653169</v>
      </c>
      <c r="BG17" s="9">
        <v>301266.63159693015</v>
      </c>
      <c r="BH17" s="9">
        <v>32467.893249161392</v>
      </c>
      <c r="BI17" s="9">
        <v>17551.170110408035</v>
      </c>
      <c r="BJ17" s="9">
        <v>5388.4540270501811</v>
      </c>
      <c r="BK17" s="9">
        <v>60403.20481146971</v>
      </c>
      <c r="BL17" s="9">
        <v>12129.17177151221</v>
      </c>
      <c r="BM17" s="44"/>
      <c r="BN17" s="44"/>
    </row>
    <row r="18" spans="1:66" ht="12.75" customHeight="1">
      <c r="A18" s="14" t="s">
        <v>19</v>
      </c>
      <c r="B18" s="15">
        <f t="shared" si="10"/>
        <v>1950</v>
      </c>
      <c r="C18" s="16">
        <v>1725</v>
      </c>
      <c r="D18" s="16">
        <v>65</v>
      </c>
      <c r="E18" s="16">
        <v>70</v>
      </c>
      <c r="F18" s="16">
        <v>5</v>
      </c>
      <c r="G18" s="16">
        <v>55</v>
      </c>
      <c r="H18" s="16">
        <v>30</v>
      </c>
      <c r="I18" s="15">
        <f>+J18+K18+L18+M18+N18+O18</f>
        <v>1681</v>
      </c>
      <c r="J18" s="16">
        <v>1522</v>
      </c>
      <c r="K18" s="16">
        <v>30</v>
      </c>
      <c r="L18" s="16">
        <v>25</v>
      </c>
      <c r="M18" s="16">
        <v>4</v>
      </c>
      <c r="N18" s="16">
        <v>47</v>
      </c>
      <c r="O18" s="16">
        <v>53</v>
      </c>
      <c r="P18" s="17">
        <v>1128</v>
      </c>
      <c r="Q18" s="16">
        <v>998</v>
      </c>
      <c r="R18" s="16">
        <v>24</v>
      </c>
      <c r="S18" s="16">
        <v>12</v>
      </c>
      <c r="T18" s="16">
        <v>0</v>
      </c>
      <c r="U18" s="16">
        <v>54</v>
      </c>
      <c r="V18" s="16">
        <v>40</v>
      </c>
      <c r="W18" s="15">
        <v>179</v>
      </c>
      <c r="X18" s="16">
        <v>139</v>
      </c>
      <c r="Y18" s="16">
        <v>20</v>
      </c>
      <c r="Z18" s="16">
        <v>4</v>
      </c>
      <c r="AA18" s="16">
        <v>4</v>
      </c>
      <c r="AB18" s="16">
        <v>12</v>
      </c>
      <c r="AC18" s="16">
        <v>0</v>
      </c>
      <c r="AD18" s="15">
        <v>1480</v>
      </c>
      <c r="AE18" s="16">
        <v>769</v>
      </c>
      <c r="AF18" s="16">
        <v>33</v>
      </c>
      <c r="AG18" s="16">
        <v>15</v>
      </c>
      <c r="AH18" s="16">
        <v>3</v>
      </c>
      <c r="AI18" s="16">
        <v>432</v>
      </c>
      <c r="AJ18" s="20">
        <v>228</v>
      </c>
      <c r="AK18" s="15">
        <v>2598</v>
      </c>
      <c r="AL18" s="16">
        <v>1214</v>
      </c>
      <c r="AM18" s="16">
        <v>52</v>
      </c>
      <c r="AN18" s="16">
        <v>84</v>
      </c>
      <c r="AO18" s="16">
        <v>12</v>
      </c>
      <c r="AP18" s="16">
        <v>641</v>
      </c>
      <c r="AQ18" s="20">
        <v>595</v>
      </c>
      <c r="AR18" s="15">
        <v>2754.5703182509533</v>
      </c>
      <c r="AS18" s="16">
        <v>1206.5223002180687</v>
      </c>
      <c r="AT18" s="16">
        <v>110.94558407796694</v>
      </c>
      <c r="AU18" s="16">
        <v>119.21501671110245</v>
      </c>
      <c r="AV18" s="16">
        <v>17.14587528260725</v>
      </c>
      <c r="AW18" s="16">
        <v>870.13704820468479</v>
      </c>
      <c r="AX18" s="20">
        <v>430.6044937565232</v>
      </c>
      <c r="AY18" s="9">
        <v>3162.9969789816814</v>
      </c>
      <c r="AZ18" s="12">
        <v>1576.0922874618909</v>
      </c>
      <c r="BA18" s="12">
        <v>121.05230605319751</v>
      </c>
      <c r="BB18" s="12">
        <v>111.36076281311384</v>
      </c>
      <c r="BC18" s="12">
        <v>18.422653693577509</v>
      </c>
      <c r="BD18" s="12">
        <v>1157.7148458061699</v>
      </c>
      <c r="BE18" s="12">
        <v>178.35412315373225</v>
      </c>
      <c r="BF18" s="9">
        <v>3441.0179468938013</v>
      </c>
      <c r="BG18" s="12">
        <v>1409.3418457794116</v>
      </c>
      <c r="BH18" s="12">
        <v>112.11664458370686</v>
      </c>
      <c r="BI18" s="12">
        <v>154.08439703212926</v>
      </c>
      <c r="BJ18" s="12">
        <v>26.313321221952883</v>
      </c>
      <c r="BK18" s="12">
        <v>1326.4036705611895</v>
      </c>
      <c r="BL18" s="12">
        <v>412.75806771541102</v>
      </c>
    </row>
    <row r="19" spans="1:66" ht="12.75" customHeight="1">
      <c r="A19" s="14" t="s">
        <v>20</v>
      </c>
      <c r="B19" s="15">
        <f t="shared" ref="B19:B35" si="18">SUM(C19:H19)</f>
        <v>1733</v>
      </c>
      <c r="C19" s="16">
        <v>1228</v>
      </c>
      <c r="D19" s="16">
        <v>95</v>
      </c>
      <c r="E19" s="16">
        <v>5</v>
      </c>
      <c r="F19" s="16">
        <v>0</v>
      </c>
      <c r="G19" s="16">
        <v>195</v>
      </c>
      <c r="H19" s="16">
        <v>210</v>
      </c>
      <c r="I19" s="15">
        <f t="shared" ref="I19:I35" si="19">+J19+K19+L19+M19+N19+O19</f>
        <v>2444</v>
      </c>
      <c r="J19" s="16">
        <v>1689</v>
      </c>
      <c r="K19" s="16">
        <v>109</v>
      </c>
      <c r="L19" s="16">
        <v>4</v>
      </c>
      <c r="M19" s="16">
        <v>0</v>
      </c>
      <c r="N19" s="16">
        <v>438</v>
      </c>
      <c r="O19" s="16">
        <v>204</v>
      </c>
      <c r="P19" s="17">
        <v>2430</v>
      </c>
      <c r="Q19" s="16">
        <v>1544</v>
      </c>
      <c r="R19" s="16">
        <v>108</v>
      </c>
      <c r="S19" s="16">
        <v>14</v>
      </c>
      <c r="T19" s="16">
        <v>0</v>
      </c>
      <c r="U19" s="16">
        <v>593</v>
      </c>
      <c r="V19" s="16">
        <v>171</v>
      </c>
      <c r="W19" s="15">
        <v>799</v>
      </c>
      <c r="X19" s="16">
        <v>457</v>
      </c>
      <c r="Y19" s="16">
        <v>14</v>
      </c>
      <c r="Z19" s="16">
        <v>4</v>
      </c>
      <c r="AA19" s="16">
        <v>0</v>
      </c>
      <c r="AB19" s="16">
        <v>299</v>
      </c>
      <c r="AC19" s="16">
        <v>25</v>
      </c>
      <c r="AD19" s="15">
        <v>2273</v>
      </c>
      <c r="AE19" s="16">
        <v>1190</v>
      </c>
      <c r="AF19" s="16">
        <v>101</v>
      </c>
      <c r="AG19" s="16">
        <v>5</v>
      </c>
      <c r="AH19" s="16">
        <v>1</v>
      </c>
      <c r="AI19" s="16">
        <v>620</v>
      </c>
      <c r="AJ19" s="20">
        <v>356</v>
      </c>
      <c r="AK19" s="15">
        <v>4065</v>
      </c>
      <c r="AL19" s="16">
        <v>2385</v>
      </c>
      <c r="AM19" s="16">
        <v>159</v>
      </c>
      <c r="AN19" s="16">
        <v>25</v>
      </c>
      <c r="AO19" s="16">
        <v>0</v>
      </c>
      <c r="AP19" s="16">
        <v>477</v>
      </c>
      <c r="AQ19" s="20">
        <v>1019</v>
      </c>
      <c r="AR19" s="15">
        <v>4873.9785716778815</v>
      </c>
      <c r="AS19" s="16">
        <v>3238.9131668190198</v>
      </c>
      <c r="AT19" s="16">
        <v>321.15600658157962</v>
      </c>
      <c r="AU19" s="16">
        <v>26.485473688331226</v>
      </c>
      <c r="AV19" s="16">
        <v>13.977879013139219</v>
      </c>
      <c r="AW19" s="16">
        <v>794.19226189249002</v>
      </c>
      <c r="AX19" s="20">
        <v>479.2537836833223</v>
      </c>
      <c r="AY19" s="9">
        <v>5000.1267722088251</v>
      </c>
      <c r="AZ19" s="12">
        <v>3481.695616671238</v>
      </c>
      <c r="BA19" s="12">
        <v>369.64318811986044</v>
      </c>
      <c r="BB19" s="12">
        <v>52.520642681213168</v>
      </c>
      <c r="BC19" s="12">
        <v>29.756850051863648</v>
      </c>
      <c r="BD19" s="12">
        <v>1037.9384389068844</v>
      </c>
      <c r="BE19" s="12">
        <v>28.572035777765763</v>
      </c>
      <c r="BF19" s="9">
        <v>5213.5144233129431</v>
      </c>
      <c r="BG19" s="12">
        <v>3476.3178367479691</v>
      </c>
      <c r="BH19" s="12">
        <v>331.32264453954178</v>
      </c>
      <c r="BI19" s="12">
        <v>64.060183393059475</v>
      </c>
      <c r="BJ19" s="12">
        <v>55.001417667123647</v>
      </c>
      <c r="BK19" s="12">
        <v>1180.9659219524194</v>
      </c>
      <c r="BL19" s="12">
        <v>105.84641901282865</v>
      </c>
    </row>
    <row r="20" spans="1:66" ht="12.75" customHeight="1">
      <c r="A20" s="14" t="s">
        <v>21</v>
      </c>
      <c r="B20" s="15">
        <f t="shared" si="18"/>
        <v>12612</v>
      </c>
      <c r="C20" s="16">
        <v>9186</v>
      </c>
      <c r="D20" s="16">
        <v>2676</v>
      </c>
      <c r="E20" s="16">
        <v>415</v>
      </c>
      <c r="F20" s="16">
        <v>15</v>
      </c>
      <c r="G20" s="16">
        <v>230</v>
      </c>
      <c r="H20" s="16">
        <v>90</v>
      </c>
      <c r="I20" s="15">
        <f t="shared" si="19"/>
        <v>12003</v>
      </c>
      <c r="J20" s="16">
        <v>8115</v>
      </c>
      <c r="K20" s="16">
        <v>3014</v>
      </c>
      <c r="L20" s="16">
        <v>488</v>
      </c>
      <c r="M20" s="16">
        <v>12</v>
      </c>
      <c r="N20" s="16">
        <v>265</v>
      </c>
      <c r="O20" s="16">
        <v>109</v>
      </c>
      <c r="P20" s="17">
        <v>12638</v>
      </c>
      <c r="Q20" s="16">
        <v>8644</v>
      </c>
      <c r="R20" s="16">
        <v>3133</v>
      </c>
      <c r="S20" s="16">
        <v>389</v>
      </c>
      <c r="T20" s="16">
        <v>33</v>
      </c>
      <c r="U20" s="16">
        <v>329</v>
      </c>
      <c r="V20" s="16">
        <v>110</v>
      </c>
      <c r="W20" s="15">
        <v>3241</v>
      </c>
      <c r="X20" s="16">
        <v>2478</v>
      </c>
      <c r="Y20" s="16">
        <v>575</v>
      </c>
      <c r="Z20" s="16">
        <v>68</v>
      </c>
      <c r="AA20" s="16">
        <v>0</v>
      </c>
      <c r="AB20" s="16">
        <v>111</v>
      </c>
      <c r="AC20" s="16">
        <v>9</v>
      </c>
      <c r="AD20" s="15">
        <v>6454</v>
      </c>
      <c r="AE20" s="16">
        <v>4832</v>
      </c>
      <c r="AF20" s="16">
        <v>955</v>
      </c>
      <c r="AG20" s="16">
        <v>218</v>
      </c>
      <c r="AH20" s="16">
        <v>11</v>
      </c>
      <c r="AI20" s="16">
        <v>281</v>
      </c>
      <c r="AJ20" s="20">
        <v>157</v>
      </c>
      <c r="AK20" s="15">
        <v>10862</v>
      </c>
      <c r="AL20" s="16">
        <v>5207</v>
      </c>
      <c r="AM20" s="16">
        <v>3106</v>
      </c>
      <c r="AN20" s="16">
        <v>976</v>
      </c>
      <c r="AO20" s="16">
        <v>64</v>
      </c>
      <c r="AP20" s="16">
        <v>818</v>
      </c>
      <c r="AQ20" s="20">
        <v>691</v>
      </c>
      <c r="AR20" s="15">
        <v>22592.788318798681</v>
      </c>
      <c r="AS20" s="16">
        <v>13184.113143549739</v>
      </c>
      <c r="AT20" s="16">
        <v>4467.8637437979369</v>
      </c>
      <c r="AU20" s="16">
        <v>1942.1035117865017</v>
      </c>
      <c r="AV20" s="16">
        <v>74.247219940666412</v>
      </c>
      <c r="AW20" s="16">
        <v>1759.8025604912689</v>
      </c>
      <c r="AX20" s="20">
        <v>1164.6581392325693</v>
      </c>
      <c r="AY20" s="9">
        <v>26815.246707074468</v>
      </c>
      <c r="AZ20" s="12">
        <v>17217.913832813505</v>
      </c>
      <c r="BA20" s="12">
        <v>4729.0658113583804</v>
      </c>
      <c r="BB20" s="12">
        <v>2173.8933455577539</v>
      </c>
      <c r="BC20" s="12">
        <v>97.97947241089328</v>
      </c>
      <c r="BD20" s="12">
        <v>2301.5934732272272</v>
      </c>
      <c r="BE20" s="12">
        <v>294.80077170670882</v>
      </c>
      <c r="BF20" s="9">
        <v>31352.125538110948</v>
      </c>
      <c r="BG20" s="12">
        <v>21518.290458482705</v>
      </c>
      <c r="BH20" s="12">
        <v>3891.9645417329184</v>
      </c>
      <c r="BI20" s="12">
        <v>1994.3582630419144</v>
      </c>
      <c r="BJ20" s="12">
        <v>496.53635623825755</v>
      </c>
      <c r="BK20" s="12">
        <v>2584.8043531461553</v>
      </c>
      <c r="BL20" s="12">
        <v>866.17156546900617</v>
      </c>
    </row>
    <row r="21" spans="1:66" ht="12.75" customHeight="1">
      <c r="A21" s="14" t="s">
        <v>22</v>
      </c>
      <c r="B21" s="15">
        <f t="shared" si="18"/>
        <v>28304</v>
      </c>
      <c r="C21" s="16">
        <v>25921</v>
      </c>
      <c r="D21" s="16">
        <v>687</v>
      </c>
      <c r="E21" s="16">
        <v>430</v>
      </c>
      <c r="F21" s="16">
        <v>45</v>
      </c>
      <c r="G21" s="16">
        <v>841</v>
      </c>
      <c r="H21" s="16">
        <v>380</v>
      </c>
      <c r="I21" s="15">
        <f t="shared" si="19"/>
        <v>21226</v>
      </c>
      <c r="J21" s="16">
        <v>18906</v>
      </c>
      <c r="K21" s="16">
        <v>642</v>
      </c>
      <c r="L21" s="16">
        <v>368</v>
      </c>
      <c r="M21" s="16">
        <v>50</v>
      </c>
      <c r="N21" s="16">
        <v>839</v>
      </c>
      <c r="O21" s="16">
        <v>421</v>
      </c>
      <c r="P21" s="17">
        <v>19389</v>
      </c>
      <c r="Q21" s="16">
        <v>17542</v>
      </c>
      <c r="R21" s="16">
        <v>565</v>
      </c>
      <c r="S21" s="16">
        <v>318</v>
      </c>
      <c r="T21" s="16">
        <v>20</v>
      </c>
      <c r="U21" s="16">
        <v>583</v>
      </c>
      <c r="V21" s="16">
        <v>361</v>
      </c>
      <c r="W21" s="15">
        <v>3665</v>
      </c>
      <c r="X21" s="16">
        <v>3320</v>
      </c>
      <c r="Y21" s="16">
        <v>142</v>
      </c>
      <c r="Z21" s="16">
        <v>61</v>
      </c>
      <c r="AA21" s="16">
        <v>4</v>
      </c>
      <c r="AB21" s="16">
        <v>78</v>
      </c>
      <c r="AC21" s="16">
        <v>60</v>
      </c>
      <c r="AD21" s="15">
        <v>3175</v>
      </c>
      <c r="AE21" s="16">
        <v>2041</v>
      </c>
      <c r="AF21" s="16">
        <v>254</v>
      </c>
      <c r="AG21" s="16">
        <v>71</v>
      </c>
      <c r="AH21" s="16">
        <v>17</v>
      </c>
      <c r="AI21" s="16">
        <v>432</v>
      </c>
      <c r="AJ21" s="20">
        <v>360</v>
      </c>
      <c r="AK21" s="15">
        <v>10793</v>
      </c>
      <c r="AL21" s="16">
        <v>6574</v>
      </c>
      <c r="AM21" s="16">
        <v>807</v>
      </c>
      <c r="AN21" s="16">
        <v>397</v>
      </c>
      <c r="AO21" s="16">
        <v>37</v>
      </c>
      <c r="AP21" s="16">
        <v>1641</v>
      </c>
      <c r="AQ21" s="20">
        <v>1337</v>
      </c>
      <c r="AR21" s="15">
        <v>11474.258966224597</v>
      </c>
      <c r="AS21" s="16">
        <v>5920.7395995583738</v>
      </c>
      <c r="AT21" s="16">
        <v>1197.1985330910097</v>
      </c>
      <c r="AU21" s="16">
        <v>730.35276855449797</v>
      </c>
      <c r="AV21" s="16">
        <v>125.61217869346817</v>
      </c>
      <c r="AW21" s="16">
        <v>2440.9424821644284</v>
      </c>
      <c r="AX21" s="20">
        <v>1059.4134041628197</v>
      </c>
      <c r="AY21" s="9">
        <v>13203.206693009904</v>
      </c>
      <c r="AZ21" s="12">
        <v>7461.2148231888541</v>
      </c>
      <c r="BA21" s="12">
        <v>1521.4058682398174</v>
      </c>
      <c r="BB21" s="12">
        <v>853.94161247846444</v>
      </c>
      <c r="BC21" s="12">
        <v>108.5457575028496</v>
      </c>
      <c r="BD21" s="12">
        <v>3062.8956625352548</v>
      </c>
      <c r="BE21" s="12">
        <v>195.20296906466444</v>
      </c>
      <c r="BF21" s="9">
        <v>20675.905520271805</v>
      </c>
      <c r="BG21" s="12">
        <v>13897.978441218613</v>
      </c>
      <c r="BH21" s="12">
        <v>1769.0943721209339</v>
      </c>
      <c r="BI21" s="12">
        <v>689.2449572087919</v>
      </c>
      <c r="BJ21" s="12">
        <v>267.82723341147579</v>
      </c>
      <c r="BK21" s="12">
        <v>3711.017860926193</v>
      </c>
      <c r="BL21" s="12">
        <v>340.74265538579806</v>
      </c>
    </row>
    <row r="22" spans="1:66" ht="12.75" customHeight="1">
      <c r="A22" s="14" t="s">
        <v>23</v>
      </c>
      <c r="B22" s="15">
        <f t="shared" si="18"/>
        <v>5630</v>
      </c>
      <c r="C22" s="16">
        <v>4989</v>
      </c>
      <c r="D22" s="16">
        <v>225</v>
      </c>
      <c r="E22" s="16">
        <v>130</v>
      </c>
      <c r="F22" s="16">
        <v>0</v>
      </c>
      <c r="G22" s="16">
        <v>140</v>
      </c>
      <c r="H22" s="16">
        <v>146</v>
      </c>
      <c r="I22" s="15">
        <f t="shared" si="19"/>
        <v>3251</v>
      </c>
      <c r="J22" s="16">
        <v>2742</v>
      </c>
      <c r="K22" s="16">
        <v>194</v>
      </c>
      <c r="L22" s="16">
        <v>41</v>
      </c>
      <c r="M22" s="16">
        <v>24</v>
      </c>
      <c r="N22" s="16">
        <v>126</v>
      </c>
      <c r="O22" s="16">
        <v>124</v>
      </c>
      <c r="P22" s="17">
        <v>1632</v>
      </c>
      <c r="Q22" s="16">
        <v>1461</v>
      </c>
      <c r="R22" s="16">
        <v>68</v>
      </c>
      <c r="S22" s="16">
        <v>16</v>
      </c>
      <c r="T22" s="16">
        <v>4</v>
      </c>
      <c r="U22" s="16">
        <v>59</v>
      </c>
      <c r="V22" s="16">
        <v>24</v>
      </c>
      <c r="W22" s="15">
        <v>253</v>
      </c>
      <c r="X22" s="16">
        <v>208</v>
      </c>
      <c r="Y22" s="16">
        <v>0</v>
      </c>
      <c r="Z22" s="16">
        <v>4</v>
      </c>
      <c r="AA22" s="16">
        <v>0</v>
      </c>
      <c r="AB22" s="16">
        <v>29</v>
      </c>
      <c r="AC22" s="16">
        <v>12</v>
      </c>
      <c r="AD22" s="15">
        <v>2866</v>
      </c>
      <c r="AE22" s="16">
        <v>1939</v>
      </c>
      <c r="AF22" s="16">
        <v>89</v>
      </c>
      <c r="AG22" s="16">
        <v>8</v>
      </c>
      <c r="AH22" s="16">
        <v>7</v>
      </c>
      <c r="AI22" s="16">
        <v>418</v>
      </c>
      <c r="AJ22" s="20">
        <v>405</v>
      </c>
      <c r="AK22" s="15">
        <v>5145</v>
      </c>
      <c r="AL22" s="16">
        <v>3115</v>
      </c>
      <c r="AM22" s="16">
        <v>229</v>
      </c>
      <c r="AN22" s="16">
        <v>89</v>
      </c>
      <c r="AO22" s="16">
        <v>25</v>
      </c>
      <c r="AP22" s="16">
        <v>738</v>
      </c>
      <c r="AQ22" s="20">
        <v>949</v>
      </c>
      <c r="AR22" s="15">
        <v>5181.555942662274</v>
      </c>
      <c r="AS22" s="16">
        <v>3339.5169795538254</v>
      </c>
      <c r="AT22" s="16">
        <v>208.25104310679461</v>
      </c>
      <c r="AU22" s="16">
        <v>92.222491791397331</v>
      </c>
      <c r="AV22" s="16">
        <v>20.432732175906743</v>
      </c>
      <c r="AW22" s="16">
        <v>931.85254055444011</v>
      </c>
      <c r="AX22" s="20">
        <v>589.28015547991026</v>
      </c>
      <c r="AY22" s="9">
        <v>5548.4697831463964</v>
      </c>
      <c r="AZ22" s="12">
        <v>3709.6156705674343</v>
      </c>
      <c r="BA22" s="12">
        <v>224.76960718891903</v>
      </c>
      <c r="BB22" s="12">
        <v>80.778889896802738</v>
      </c>
      <c r="BC22" s="12">
        <v>74.663058382053549</v>
      </c>
      <c r="BD22" s="12">
        <v>1198.7454960950038</v>
      </c>
      <c r="BE22" s="12">
        <v>259.89706101618248</v>
      </c>
      <c r="BF22" s="9">
        <v>6516.8237071150888</v>
      </c>
      <c r="BG22" s="12">
        <v>3893.9352561588494</v>
      </c>
      <c r="BH22" s="12">
        <v>269.49350842683015</v>
      </c>
      <c r="BI22" s="12">
        <v>146.58478172556096</v>
      </c>
      <c r="BJ22" s="12">
        <v>70.71680229687162</v>
      </c>
      <c r="BK22" s="12">
        <v>1582.9170987442335</v>
      </c>
      <c r="BL22" s="12">
        <v>553.17625976274394</v>
      </c>
    </row>
    <row r="23" spans="1:66" ht="12.75" customHeight="1">
      <c r="A23" s="14" t="s">
        <v>24</v>
      </c>
      <c r="B23" s="15">
        <f t="shared" si="18"/>
        <v>3615</v>
      </c>
      <c r="C23" s="16">
        <v>2675</v>
      </c>
      <c r="D23" s="16">
        <v>575</v>
      </c>
      <c r="E23" s="16">
        <v>250</v>
      </c>
      <c r="F23" s="16">
        <v>10</v>
      </c>
      <c r="G23" s="16">
        <v>90</v>
      </c>
      <c r="H23" s="16">
        <v>15</v>
      </c>
      <c r="I23" s="15">
        <f t="shared" si="19"/>
        <v>4736</v>
      </c>
      <c r="J23" s="16">
        <v>3695</v>
      </c>
      <c r="K23" s="16">
        <v>593</v>
      </c>
      <c r="L23" s="16">
        <v>267</v>
      </c>
      <c r="M23" s="16">
        <v>8</v>
      </c>
      <c r="N23" s="16">
        <v>123</v>
      </c>
      <c r="O23" s="16">
        <v>50</v>
      </c>
      <c r="P23" s="17">
        <v>4126</v>
      </c>
      <c r="Q23" s="16">
        <v>3193</v>
      </c>
      <c r="R23" s="16">
        <v>573</v>
      </c>
      <c r="S23" s="16">
        <v>222</v>
      </c>
      <c r="T23" s="16">
        <v>14</v>
      </c>
      <c r="U23" s="16">
        <v>98</v>
      </c>
      <c r="V23" s="16">
        <v>26</v>
      </c>
      <c r="W23" s="15">
        <v>1144</v>
      </c>
      <c r="X23" s="16">
        <v>958</v>
      </c>
      <c r="Y23" s="16">
        <v>96</v>
      </c>
      <c r="Z23" s="16">
        <v>41</v>
      </c>
      <c r="AA23" s="16">
        <v>0</v>
      </c>
      <c r="AB23" s="16">
        <v>32</v>
      </c>
      <c r="AC23" s="16">
        <v>17</v>
      </c>
      <c r="AD23" s="15">
        <v>2847</v>
      </c>
      <c r="AE23" s="16">
        <v>2061</v>
      </c>
      <c r="AF23" s="16">
        <v>257</v>
      </c>
      <c r="AG23" s="16">
        <v>160</v>
      </c>
      <c r="AH23" s="16">
        <v>31</v>
      </c>
      <c r="AI23" s="16">
        <v>173</v>
      </c>
      <c r="AJ23" s="20">
        <v>165</v>
      </c>
      <c r="AK23" s="15">
        <v>6153</v>
      </c>
      <c r="AL23" s="16">
        <v>3939</v>
      </c>
      <c r="AM23" s="16">
        <v>677</v>
      </c>
      <c r="AN23" s="16">
        <v>728</v>
      </c>
      <c r="AO23" s="16">
        <v>28</v>
      </c>
      <c r="AP23" s="16">
        <v>375</v>
      </c>
      <c r="AQ23" s="20">
        <v>406</v>
      </c>
      <c r="AR23" s="15">
        <v>16006.206748582581</v>
      </c>
      <c r="AS23" s="16">
        <v>12433.260278040792</v>
      </c>
      <c r="AT23" s="16">
        <v>1077.8903328787915</v>
      </c>
      <c r="AU23" s="16">
        <v>1020.2080917778362</v>
      </c>
      <c r="AV23" s="16">
        <v>51.746796545670961</v>
      </c>
      <c r="AW23" s="16">
        <v>845.97535270315439</v>
      </c>
      <c r="AX23" s="20">
        <v>577.12589663633776</v>
      </c>
      <c r="AY23" s="9">
        <v>17066.995848510589</v>
      </c>
      <c r="AZ23" s="12">
        <v>13191.721559673198</v>
      </c>
      <c r="BA23" s="12">
        <v>1086.2043853039067</v>
      </c>
      <c r="BB23" s="12">
        <v>1465.4343180026951</v>
      </c>
      <c r="BC23" s="12">
        <v>60.035430408464819</v>
      </c>
      <c r="BD23" s="12">
        <v>1164.8124978638439</v>
      </c>
      <c r="BE23" s="12">
        <v>98.787657258479541</v>
      </c>
      <c r="BF23" s="9">
        <v>13321.217987890082</v>
      </c>
      <c r="BG23" s="12">
        <v>9474.7869467667806</v>
      </c>
      <c r="BH23" s="12">
        <v>1106.4783275294494</v>
      </c>
      <c r="BI23" s="12">
        <v>1035.6356326313867</v>
      </c>
      <c r="BJ23" s="12">
        <v>162.01630527287966</v>
      </c>
      <c r="BK23" s="12">
        <v>1252.8472906333548</v>
      </c>
      <c r="BL23" s="12">
        <v>289.45348505623258</v>
      </c>
    </row>
    <row r="24" spans="1:66" ht="12.75" customHeight="1">
      <c r="A24" s="14" t="s">
        <v>25</v>
      </c>
      <c r="B24" s="15">
        <f t="shared" si="18"/>
        <v>4040</v>
      </c>
      <c r="C24" s="16">
        <v>3564</v>
      </c>
      <c r="D24" s="16">
        <v>146</v>
      </c>
      <c r="E24" s="16">
        <v>170</v>
      </c>
      <c r="F24" s="16">
        <v>0</v>
      </c>
      <c r="G24" s="16">
        <v>125</v>
      </c>
      <c r="H24" s="16">
        <v>35</v>
      </c>
      <c r="I24" s="15">
        <f t="shared" si="19"/>
        <v>3468</v>
      </c>
      <c r="J24" s="16">
        <v>3076</v>
      </c>
      <c r="K24" s="16">
        <v>188</v>
      </c>
      <c r="L24" s="16">
        <v>40</v>
      </c>
      <c r="M24" s="16">
        <v>20</v>
      </c>
      <c r="N24" s="16">
        <v>56</v>
      </c>
      <c r="O24" s="16">
        <v>88</v>
      </c>
      <c r="P24" s="17">
        <v>3877</v>
      </c>
      <c r="Q24" s="16">
        <v>3405</v>
      </c>
      <c r="R24" s="16">
        <v>236</v>
      </c>
      <c r="S24" s="16">
        <v>76</v>
      </c>
      <c r="T24" s="16">
        <v>8</v>
      </c>
      <c r="U24" s="16">
        <v>88</v>
      </c>
      <c r="V24" s="16">
        <v>64</v>
      </c>
      <c r="W24" s="15">
        <v>577</v>
      </c>
      <c r="X24" s="16">
        <v>485</v>
      </c>
      <c r="Y24" s="16">
        <v>44</v>
      </c>
      <c r="Z24" s="16">
        <v>4</v>
      </c>
      <c r="AA24" s="16">
        <v>0</v>
      </c>
      <c r="AB24" s="16">
        <v>40</v>
      </c>
      <c r="AC24" s="16">
        <v>4</v>
      </c>
      <c r="AD24" s="15">
        <v>2599</v>
      </c>
      <c r="AE24" s="16">
        <v>1393</v>
      </c>
      <c r="AF24" s="16">
        <v>211</v>
      </c>
      <c r="AG24" s="16">
        <v>24</v>
      </c>
      <c r="AH24" s="16">
        <v>8</v>
      </c>
      <c r="AI24" s="16">
        <v>644</v>
      </c>
      <c r="AJ24" s="20">
        <v>319</v>
      </c>
      <c r="AK24" s="15">
        <v>7972</v>
      </c>
      <c r="AL24" s="16">
        <v>5048</v>
      </c>
      <c r="AM24" s="16">
        <v>443</v>
      </c>
      <c r="AN24" s="16">
        <v>274</v>
      </c>
      <c r="AO24" s="16">
        <v>17</v>
      </c>
      <c r="AP24" s="16">
        <v>1206</v>
      </c>
      <c r="AQ24" s="20">
        <v>984</v>
      </c>
      <c r="AR24" s="15">
        <v>9185.6781739226535</v>
      </c>
      <c r="AS24" s="16">
        <v>6174.6937275925338</v>
      </c>
      <c r="AT24" s="16">
        <v>412.0003906377936</v>
      </c>
      <c r="AU24" s="16">
        <v>425.26799154447042</v>
      </c>
      <c r="AV24" s="16">
        <v>153.88582988471845</v>
      </c>
      <c r="AW24" s="16">
        <v>1453.2525187767858</v>
      </c>
      <c r="AX24" s="20">
        <v>566.57771548635026</v>
      </c>
      <c r="AY24" s="9">
        <v>7874.4695362642087</v>
      </c>
      <c r="AZ24" s="12">
        <v>5652.518730853898</v>
      </c>
      <c r="BA24" s="12">
        <v>325.40114359003564</v>
      </c>
      <c r="BB24" s="12">
        <v>416.56264730587895</v>
      </c>
      <c r="BC24" s="12">
        <v>37.88220460062864</v>
      </c>
      <c r="BD24" s="12">
        <v>1385.219462560304</v>
      </c>
      <c r="BE24" s="12">
        <v>56.885347353462002</v>
      </c>
      <c r="BF24" s="9">
        <v>7966.6337024678614</v>
      </c>
      <c r="BG24" s="12">
        <v>5389.8497430498419</v>
      </c>
      <c r="BH24" s="12">
        <v>298.07187843998446</v>
      </c>
      <c r="BI24" s="12">
        <v>397.9066353476245</v>
      </c>
      <c r="BJ24" s="12">
        <v>57.156825292247348</v>
      </c>
      <c r="BK24" s="12">
        <v>1719.8025709186322</v>
      </c>
      <c r="BL24" s="12">
        <v>103.84604941953087</v>
      </c>
    </row>
    <row r="25" spans="1:66" ht="12.75" customHeight="1">
      <c r="A25" s="14" t="s">
        <v>26</v>
      </c>
      <c r="B25" s="15">
        <f t="shared" si="18"/>
        <v>7878</v>
      </c>
      <c r="C25" s="16">
        <v>5498</v>
      </c>
      <c r="D25" s="16">
        <v>1570</v>
      </c>
      <c r="E25" s="16">
        <v>520</v>
      </c>
      <c r="F25" s="16">
        <v>10</v>
      </c>
      <c r="G25" s="16">
        <v>195</v>
      </c>
      <c r="H25" s="16">
        <v>85</v>
      </c>
      <c r="I25" s="15">
        <f t="shared" si="19"/>
        <v>8351</v>
      </c>
      <c r="J25" s="16">
        <v>6047</v>
      </c>
      <c r="K25" s="16">
        <v>1586</v>
      </c>
      <c r="L25" s="16">
        <v>410</v>
      </c>
      <c r="M25" s="16">
        <v>30</v>
      </c>
      <c r="N25" s="16">
        <v>166</v>
      </c>
      <c r="O25" s="16">
        <v>112</v>
      </c>
      <c r="P25" s="17">
        <v>9038</v>
      </c>
      <c r="Q25" s="16">
        <v>6659</v>
      </c>
      <c r="R25" s="16">
        <v>1693</v>
      </c>
      <c r="S25" s="16">
        <v>355</v>
      </c>
      <c r="T25" s="16">
        <v>13</v>
      </c>
      <c r="U25" s="16">
        <v>250</v>
      </c>
      <c r="V25" s="16">
        <v>68</v>
      </c>
      <c r="W25" s="15">
        <v>2342</v>
      </c>
      <c r="X25" s="16">
        <v>1743</v>
      </c>
      <c r="Y25" s="16">
        <v>423</v>
      </c>
      <c r="Z25" s="16">
        <v>62</v>
      </c>
      <c r="AA25" s="16">
        <v>8</v>
      </c>
      <c r="AB25" s="16">
        <v>84</v>
      </c>
      <c r="AC25" s="16">
        <v>22</v>
      </c>
      <c r="AD25" s="15">
        <v>6639</v>
      </c>
      <c r="AE25" s="16">
        <v>4608</v>
      </c>
      <c r="AF25" s="16">
        <v>1142</v>
      </c>
      <c r="AG25" s="16">
        <v>255</v>
      </c>
      <c r="AH25" s="16">
        <v>19</v>
      </c>
      <c r="AI25" s="16">
        <v>332</v>
      </c>
      <c r="AJ25" s="20">
        <v>283</v>
      </c>
      <c r="AK25" s="15">
        <v>13487</v>
      </c>
      <c r="AL25" s="16">
        <v>8264</v>
      </c>
      <c r="AM25" s="16">
        <v>2434</v>
      </c>
      <c r="AN25" s="16">
        <v>1195</v>
      </c>
      <c r="AO25" s="16">
        <v>48</v>
      </c>
      <c r="AP25" s="16">
        <v>689</v>
      </c>
      <c r="AQ25" s="20">
        <v>857</v>
      </c>
      <c r="AR25" s="15">
        <v>29988.248608810947</v>
      </c>
      <c r="AS25" s="16">
        <v>21987.839864043879</v>
      </c>
      <c r="AT25" s="16">
        <v>3350.4994934629362</v>
      </c>
      <c r="AU25" s="16">
        <v>2076.1750385743671</v>
      </c>
      <c r="AV25" s="16">
        <v>114.91191852758638</v>
      </c>
      <c r="AW25" s="16">
        <v>1562.7872701360927</v>
      </c>
      <c r="AX25" s="20">
        <v>896.03502406608618</v>
      </c>
      <c r="AY25" s="9">
        <v>36475.853209626803</v>
      </c>
      <c r="AZ25" s="12">
        <v>27357.11873508522</v>
      </c>
      <c r="BA25" s="12">
        <v>4116.0920507288629</v>
      </c>
      <c r="BB25" s="12">
        <v>2434.4018315442941</v>
      </c>
      <c r="BC25" s="12">
        <v>198.8333122248273</v>
      </c>
      <c r="BD25" s="12">
        <v>2067.1677742460438</v>
      </c>
      <c r="BE25" s="12">
        <v>302.23950579755791</v>
      </c>
      <c r="BF25" s="9">
        <v>34554.703739717675</v>
      </c>
      <c r="BG25" s="12">
        <v>25168.927550383596</v>
      </c>
      <c r="BH25" s="12">
        <v>3873.7966406990877</v>
      </c>
      <c r="BI25" s="12">
        <v>1895.5918812324844</v>
      </c>
      <c r="BJ25" s="12">
        <v>545.41164794849442</v>
      </c>
      <c r="BK25" s="12">
        <v>2384.1965216919634</v>
      </c>
      <c r="BL25" s="12">
        <v>686.77949776204866</v>
      </c>
    </row>
    <row r="26" spans="1:66" ht="12.75" customHeight="1">
      <c r="A26" s="14" t="s">
        <v>27</v>
      </c>
      <c r="B26" s="15">
        <f t="shared" si="18"/>
        <v>10087</v>
      </c>
      <c r="C26" s="16">
        <v>9373</v>
      </c>
      <c r="D26" s="16">
        <v>120</v>
      </c>
      <c r="E26" s="16">
        <v>95</v>
      </c>
      <c r="F26" s="16">
        <v>45</v>
      </c>
      <c r="G26" s="16">
        <v>275</v>
      </c>
      <c r="H26" s="16">
        <v>179</v>
      </c>
      <c r="I26" s="15">
        <f t="shared" si="19"/>
        <v>12406</v>
      </c>
      <c r="J26" s="16">
        <v>11576</v>
      </c>
      <c r="K26" s="16">
        <v>121</v>
      </c>
      <c r="L26" s="16">
        <v>56</v>
      </c>
      <c r="M26" s="16">
        <v>17</v>
      </c>
      <c r="N26" s="16">
        <v>314</v>
      </c>
      <c r="O26" s="16">
        <v>322</v>
      </c>
      <c r="P26" s="17">
        <v>17534</v>
      </c>
      <c r="Q26" s="16">
        <v>15967</v>
      </c>
      <c r="R26" s="16">
        <v>154</v>
      </c>
      <c r="S26" s="16">
        <v>66</v>
      </c>
      <c r="T26" s="16">
        <v>18</v>
      </c>
      <c r="U26" s="16">
        <v>857</v>
      </c>
      <c r="V26" s="16">
        <v>472</v>
      </c>
      <c r="W26" s="15">
        <v>10746</v>
      </c>
      <c r="X26" s="16">
        <v>10221</v>
      </c>
      <c r="Y26" s="16">
        <v>67</v>
      </c>
      <c r="Z26" s="16">
        <v>25</v>
      </c>
      <c r="AA26" s="16">
        <v>6</v>
      </c>
      <c r="AB26" s="16">
        <v>325</v>
      </c>
      <c r="AC26" s="16">
        <v>102</v>
      </c>
      <c r="AD26" s="15">
        <v>18954</v>
      </c>
      <c r="AE26" s="16">
        <v>13416</v>
      </c>
      <c r="AF26" s="16">
        <v>1773</v>
      </c>
      <c r="AG26" s="16">
        <v>202</v>
      </c>
      <c r="AH26" s="16">
        <v>148</v>
      </c>
      <c r="AI26" s="16">
        <v>1431</v>
      </c>
      <c r="AJ26" s="20">
        <v>1984</v>
      </c>
      <c r="AK26" s="15">
        <v>28893</v>
      </c>
      <c r="AL26" s="16">
        <v>14691</v>
      </c>
      <c r="AM26" s="16">
        <v>2599</v>
      </c>
      <c r="AN26" s="16">
        <v>680</v>
      </c>
      <c r="AO26" s="16">
        <v>486</v>
      </c>
      <c r="AP26" s="16">
        <v>4786</v>
      </c>
      <c r="AQ26" s="20">
        <v>5651</v>
      </c>
      <c r="AR26" s="15">
        <v>32456.456375048441</v>
      </c>
      <c r="AS26" s="16">
        <v>14722.361261982594</v>
      </c>
      <c r="AT26" s="16">
        <v>3730.8232964079079</v>
      </c>
      <c r="AU26" s="16">
        <v>1051.791421671614</v>
      </c>
      <c r="AV26" s="16">
        <v>706.85177166623248</v>
      </c>
      <c r="AW26" s="16">
        <v>9024.8608379756552</v>
      </c>
      <c r="AX26" s="20">
        <v>3219.7677853444407</v>
      </c>
      <c r="AY26" s="9">
        <v>7727.4376652042265</v>
      </c>
      <c r="AZ26" s="12">
        <v>3725.9782487045159</v>
      </c>
      <c r="BA26" s="12">
        <v>1022.3966901046709</v>
      </c>
      <c r="BB26" s="12">
        <v>195.36917083575369</v>
      </c>
      <c r="BC26" s="12">
        <v>211.851020475838</v>
      </c>
      <c r="BD26" s="12">
        <v>2546.283057476106</v>
      </c>
      <c r="BE26" s="12">
        <v>25.559477607342274</v>
      </c>
      <c r="BF26" s="9">
        <v>5272.5060248937216</v>
      </c>
      <c r="BG26" s="12">
        <v>2234.8595881231986</v>
      </c>
      <c r="BH26" s="12">
        <v>755.16725988412077</v>
      </c>
      <c r="BI26" s="12">
        <v>171.6328635120517</v>
      </c>
      <c r="BJ26" s="12">
        <v>175.45904316569252</v>
      </c>
      <c r="BK26" s="12">
        <v>1784.0802718644827</v>
      </c>
      <c r="BL26" s="12">
        <v>151.30699834417513</v>
      </c>
    </row>
    <row r="27" spans="1:66" ht="12.75" customHeight="1">
      <c r="A27" s="14" t="s">
        <v>28</v>
      </c>
      <c r="B27" s="15">
        <f t="shared" si="18"/>
        <v>2876</v>
      </c>
      <c r="C27" s="16">
        <v>1956</v>
      </c>
      <c r="D27" s="16">
        <v>410</v>
      </c>
      <c r="E27" s="16">
        <v>290</v>
      </c>
      <c r="F27" s="16">
        <v>20</v>
      </c>
      <c r="G27" s="16">
        <v>130</v>
      </c>
      <c r="H27" s="16">
        <v>70</v>
      </c>
      <c r="I27" s="15">
        <f t="shared" si="19"/>
        <v>3630</v>
      </c>
      <c r="J27" s="16">
        <v>2684</v>
      </c>
      <c r="K27" s="16">
        <v>508</v>
      </c>
      <c r="L27" s="16">
        <v>255</v>
      </c>
      <c r="M27" s="16">
        <v>16</v>
      </c>
      <c r="N27" s="16">
        <v>113</v>
      </c>
      <c r="O27" s="16">
        <v>54</v>
      </c>
      <c r="P27" s="17">
        <v>3432</v>
      </c>
      <c r="Q27" s="16">
        <v>2594</v>
      </c>
      <c r="R27" s="16">
        <v>489</v>
      </c>
      <c r="S27" s="16">
        <v>146</v>
      </c>
      <c r="T27" s="16">
        <v>32</v>
      </c>
      <c r="U27" s="16">
        <v>133</v>
      </c>
      <c r="V27" s="16">
        <v>38</v>
      </c>
      <c r="W27" s="15">
        <v>976</v>
      </c>
      <c r="X27" s="16">
        <v>714</v>
      </c>
      <c r="Y27" s="16">
        <v>126</v>
      </c>
      <c r="Z27" s="16">
        <v>42</v>
      </c>
      <c r="AA27" s="16">
        <v>18</v>
      </c>
      <c r="AB27" s="16">
        <v>58</v>
      </c>
      <c r="AC27" s="16">
        <v>18</v>
      </c>
      <c r="AD27" s="15">
        <v>3291</v>
      </c>
      <c r="AE27" s="16">
        <v>2158</v>
      </c>
      <c r="AF27" s="16">
        <v>333</v>
      </c>
      <c r="AG27" s="16">
        <v>218</v>
      </c>
      <c r="AH27" s="16">
        <v>19</v>
      </c>
      <c r="AI27" s="16">
        <v>278</v>
      </c>
      <c r="AJ27" s="20">
        <v>285</v>
      </c>
      <c r="AK27" s="15">
        <v>5279</v>
      </c>
      <c r="AL27" s="16">
        <v>2643</v>
      </c>
      <c r="AM27" s="16">
        <v>639</v>
      </c>
      <c r="AN27" s="16">
        <v>832</v>
      </c>
      <c r="AO27" s="16">
        <v>37</v>
      </c>
      <c r="AP27" s="16">
        <v>388</v>
      </c>
      <c r="AQ27" s="20">
        <v>740</v>
      </c>
      <c r="AR27" s="15">
        <v>7587.820524189573</v>
      </c>
      <c r="AS27" s="16">
        <v>3958.7086997323045</v>
      </c>
      <c r="AT27" s="16">
        <v>1049.2599866518742</v>
      </c>
      <c r="AU27" s="16">
        <v>1063.50999639671</v>
      </c>
      <c r="AV27" s="16">
        <v>113.00855129648197</v>
      </c>
      <c r="AW27" s="16">
        <v>849.84768113063649</v>
      </c>
      <c r="AX27" s="20">
        <v>553.48560898156609</v>
      </c>
      <c r="AY27" s="9">
        <v>9047.1704885334639</v>
      </c>
      <c r="AZ27" s="12">
        <v>5025.0296980675203</v>
      </c>
      <c r="BA27" s="12">
        <v>1165.4753252224054</v>
      </c>
      <c r="BB27" s="12">
        <v>1523.878693781322</v>
      </c>
      <c r="BC27" s="12">
        <v>74.235937678345024</v>
      </c>
      <c r="BD27" s="12">
        <v>1189.5083997561537</v>
      </c>
      <c r="BE27" s="12">
        <v>69.04243402771769</v>
      </c>
      <c r="BF27" s="9">
        <v>9160.2202110943417</v>
      </c>
      <c r="BG27" s="12">
        <v>5337.2783949804179</v>
      </c>
      <c r="BH27" s="12">
        <v>1120.6831131628899</v>
      </c>
      <c r="BI27" s="12">
        <v>1117.9913486474927</v>
      </c>
      <c r="BJ27" s="12">
        <v>163.02520300241829</v>
      </c>
      <c r="BK27" s="12">
        <v>1153.3358772124175</v>
      </c>
      <c r="BL27" s="12">
        <v>267.90627408870529</v>
      </c>
    </row>
    <row r="28" spans="1:66" ht="12.75" customHeight="1">
      <c r="A28" s="14" t="s">
        <v>29</v>
      </c>
      <c r="B28" s="15">
        <f t="shared" si="18"/>
        <v>2203</v>
      </c>
      <c r="C28" s="16">
        <v>1718</v>
      </c>
      <c r="D28" s="16">
        <v>265</v>
      </c>
      <c r="E28" s="16">
        <v>135</v>
      </c>
      <c r="F28" s="16">
        <v>0</v>
      </c>
      <c r="G28" s="16">
        <v>25</v>
      </c>
      <c r="H28" s="16">
        <v>60</v>
      </c>
      <c r="I28" s="15">
        <f t="shared" si="19"/>
        <v>2391</v>
      </c>
      <c r="J28" s="16">
        <v>1878</v>
      </c>
      <c r="K28" s="16">
        <v>311</v>
      </c>
      <c r="L28" s="16">
        <v>57</v>
      </c>
      <c r="M28" s="16">
        <v>0</v>
      </c>
      <c r="N28" s="16">
        <v>25</v>
      </c>
      <c r="O28" s="16">
        <v>120</v>
      </c>
      <c r="P28" s="17">
        <v>2621</v>
      </c>
      <c r="Q28" s="16">
        <v>2097</v>
      </c>
      <c r="R28" s="16">
        <v>276</v>
      </c>
      <c r="S28" s="16">
        <v>121</v>
      </c>
      <c r="T28" s="16">
        <v>8</v>
      </c>
      <c r="U28" s="16">
        <v>37</v>
      </c>
      <c r="V28" s="16">
        <v>82</v>
      </c>
      <c r="W28" s="15">
        <v>828</v>
      </c>
      <c r="X28" s="16">
        <v>725</v>
      </c>
      <c r="Y28" s="16">
        <v>46</v>
      </c>
      <c r="Z28" s="16">
        <v>0</v>
      </c>
      <c r="AA28" s="16">
        <v>0</v>
      </c>
      <c r="AB28" s="16">
        <v>21</v>
      </c>
      <c r="AC28" s="16">
        <v>36</v>
      </c>
      <c r="AD28" s="15">
        <v>1768</v>
      </c>
      <c r="AE28" s="16">
        <v>1151</v>
      </c>
      <c r="AF28" s="16">
        <v>275</v>
      </c>
      <c r="AG28" s="16">
        <v>29</v>
      </c>
      <c r="AH28" s="16">
        <v>3</v>
      </c>
      <c r="AI28" s="16">
        <v>114</v>
      </c>
      <c r="AJ28" s="20">
        <v>196</v>
      </c>
      <c r="AK28" s="15">
        <v>5059</v>
      </c>
      <c r="AL28" s="16">
        <v>3285</v>
      </c>
      <c r="AM28" s="16">
        <v>480</v>
      </c>
      <c r="AN28" s="16">
        <v>266</v>
      </c>
      <c r="AO28" s="16">
        <v>19</v>
      </c>
      <c r="AP28" s="16">
        <v>202</v>
      </c>
      <c r="AQ28" s="20">
        <v>807</v>
      </c>
      <c r="AR28" s="15">
        <v>14500.959978267285</v>
      </c>
      <c r="AS28" s="16">
        <v>11882.027713726553</v>
      </c>
      <c r="AT28" s="16">
        <v>693.65611668372355</v>
      </c>
      <c r="AU28" s="16">
        <v>480.58958675670959</v>
      </c>
      <c r="AV28" s="16">
        <v>64.419946491667787</v>
      </c>
      <c r="AW28" s="16">
        <v>542.91220329467842</v>
      </c>
      <c r="AX28" s="20">
        <v>837.35441131395464</v>
      </c>
      <c r="AY28" s="9">
        <v>17698.440521544606</v>
      </c>
      <c r="AZ28" s="12">
        <v>15049.090762750542</v>
      </c>
      <c r="BA28" s="12">
        <v>694.38944534585642</v>
      </c>
      <c r="BB28" s="12">
        <v>758.50112489569051</v>
      </c>
      <c r="BC28" s="12">
        <v>122.41139984211078</v>
      </c>
      <c r="BD28" s="12">
        <v>970.10959524918451</v>
      </c>
      <c r="BE28" s="12">
        <v>103.93819346122393</v>
      </c>
      <c r="BF28" s="9">
        <v>14270.96495113182</v>
      </c>
      <c r="BG28" s="12">
        <v>11934.227926414678</v>
      </c>
      <c r="BH28" s="12">
        <v>563.38095729449617</v>
      </c>
      <c r="BI28" s="12">
        <v>569.14626115729118</v>
      </c>
      <c r="BJ28" s="12">
        <v>81.268533220904047</v>
      </c>
      <c r="BK28" s="12">
        <v>850.90245583624107</v>
      </c>
      <c r="BL28" s="12">
        <v>272.03881720820812</v>
      </c>
    </row>
    <row r="29" spans="1:66" ht="12.75" customHeight="1">
      <c r="A29" s="14" t="s">
        <v>30</v>
      </c>
      <c r="B29" s="15">
        <f t="shared" si="18"/>
        <v>2342</v>
      </c>
      <c r="C29" s="16">
        <v>1912</v>
      </c>
      <c r="D29" s="16">
        <v>100</v>
      </c>
      <c r="E29" s="16">
        <v>185</v>
      </c>
      <c r="F29" s="16">
        <v>0</v>
      </c>
      <c r="G29" s="16">
        <v>50</v>
      </c>
      <c r="H29" s="16">
        <v>95</v>
      </c>
      <c r="I29" s="15">
        <f t="shared" si="19"/>
        <v>1778</v>
      </c>
      <c r="J29" s="16">
        <v>1478</v>
      </c>
      <c r="K29" s="16">
        <v>84</v>
      </c>
      <c r="L29" s="16">
        <v>68</v>
      </c>
      <c r="M29" s="16">
        <v>0</v>
      </c>
      <c r="N29" s="16">
        <v>36</v>
      </c>
      <c r="O29" s="16">
        <v>112</v>
      </c>
      <c r="P29" s="17">
        <v>1829</v>
      </c>
      <c r="Q29" s="16">
        <v>1529</v>
      </c>
      <c r="R29" s="16">
        <v>108</v>
      </c>
      <c r="S29" s="16">
        <v>52</v>
      </c>
      <c r="T29" s="16">
        <v>4</v>
      </c>
      <c r="U29" s="16">
        <v>56</v>
      </c>
      <c r="V29" s="16">
        <v>80</v>
      </c>
      <c r="W29" s="15">
        <v>292</v>
      </c>
      <c r="X29" s="16">
        <v>256</v>
      </c>
      <c r="Y29" s="16">
        <v>16</v>
      </c>
      <c r="Z29" s="16">
        <v>8</v>
      </c>
      <c r="AA29" s="16">
        <v>0</v>
      </c>
      <c r="AB29" s="16">
        <v>4</v>
      </c>
      <c r="AC29" s="16">
        <v>8</v>
      </c>
      <c r="AD29" s="15">
        <v>2087</v>
      </c>
      <c r="AE29" s="16">
        <v>1286</v>
      </c>
      <c r="AF29" s="16">
        <v>171</v>
      </c>
      <c r="AG29" s="16">
        <v>32</v>
      </c>
      <c r="AH29" s="16">
        <v>6</v>
      </c>
      <c r="AI29" s="16">
        <v>352</v>
      </c>
      <c r="AJ29" s="20">
        <v>240</v>
      </c>
      <c r="AK29" s="15">
        <v>6393</v>
      </c>
      <c r="AL29" s="16">
        <v>4222</v>
      </c>
      <c r="AM29" s="16">
        <v>275</v>
      </c>
      <c r="AN29" s="16">
        <v>135</v>
      </c>
      <c r="AO29" s="16">
        <v>79</v>
      </c>
      <c r="AP29" s="16">
        <v>862</v>
      </c>
      <c r="AQ29" s="20">
        <v>820</v>
      </c>
      <c r="AR29" s="15">
        <v>7972.0761587572042</v>
      </c>
      <c r="AS29" s="16">
        <v>5638.0674888629792</v>
      </c>
      <c r="AT29" s="16">
        <v>383.50956019538739</v>
      </c>
      <c r="AU29" s="16">
        <v>215.2368506868313</v>
      </c>
      <c r="AV29" s="16">
        <v>35.500979556938425</v>
      </c>
      <c r="AW29" s="16">
        <v>1046.3456307252261</v>
      </c>
      <c r="AX29" s="20">
        <v>653.41564872984213</v>
      </c>
      <c r="AY29" s="9">
        <v>8761.7973763177069</v>
      </c>
      <c r="AZ29" s="12">
        <v>6599.5017519588328</v>
      </c>
      <c r="BA29" s="12">
        <v>418.03198179697978</v>
      </c>
      <c r="BB29" s="12">
        <v>397.60043389302359</v>
      </c>
      <c r="BC29" s="12">
        <v>57.815432687104561</v>
      </c>
      <c r="BD29" s="12">
        <v>1273.1537095812182</v>
      </c>
      <c r="BE29" s="12">
        <v>15.69406640054811</v>
      </c>
      <c r="BF29" s="9">
        <v>8463.107308017843</v>
      </c>
      <c r="BG29" s="12">
        <v>6272.641445709467</v>
      </c>
      <c r="BH29" s="12">
        <v>372.88518058078688</v>
      </c>
      <c r="BI29" s="12">
        <v>403.59264580607214</v>
      </c>
      <c r="BJ29" s="12">
        <v>85.858300536735555</v>
      </c>
      <c r="BK29" s="12">
        <v>1261.3553404158426</v>
      </c>
      <c r="BL29" s="12">
        <v>66.774394968938338</v>
      </c>
    </row>
    <row r="30" spans="1:66" ht="12.75" customHeight="1">
      <c r="A30" s="14" t="s">
        <v>31</v>
      </c>
      <c r="B30" s="15">
        <f t="shared" si="18"/>
        <v>31155</v>
      </c>
      <c r="C30" s="16">
        <v>26095</v>
      </c>
      <c r="D30" s="16">
        <v>3378</v>
      </c>
      <c r="E30" s="16">
        <v>635</v>
      </c>
      <c r="F30" s="16">
        <v>45</v>
      </c>
      <c r="G30" s="16">
        <v>787</v>
      </c>
      <c r="H30" s="16">
        <v>215</v>
      </c>
      <c r="I30" s="15">
        <f t="shared" si="19"/>
        <v>22795</v>
      </c>
      <c r="J30" s="16">
        <v>16998</v>
      </c>
      <c r="K30" s="16">
        <v>3768</v>
      </c>
      <c r="L30" s="16">
        <v>697</v>
      </c>
      <c r="M30" s="16">
        <v>74</v>
      </c>
      <c r="N30" s="16">
        <v>970</v>
      </c>
      <c r="O30" s="16">
        <v>288</v>
      </c>
      <c r="P30" s="17">
        <v>20204</v>
      </c>
      <c r="Q30" s="16">
        <v>14414</v>
      </c>
      <c r="R30" s="16">
        <v>3847</v>
      </c>
      <c r="S30" s="16">
        <v>674</v>
      </c>
      <c r="T30" s="16">
        <v>45</v>
      </c>
      <c r="U30" s="16">
        <v>957</v>
      </c>
      <c r="V30" s="16">
        <v>267</v>
      </c>
      <c r="W30" s="15">
        <v>6351</v>
      </c>
      <c r="X30" s="16">
        <v>5122</v>
      </c>
      <c r="Y30" s="16">
        <v>765</v>
      </c>
      <c r="Z30" s="16">
        <v>80</v>
      </c>
      <c r="AA30" s="16">
        <v>8</v>
      </c>
      <c r="AB30" s="16">
        <v>308</v>
      </c>
      <c r="AC30" s="16">
        <v>68</v>
      </c>
      <c r="AD30" s="15">
        <v>16255</v>
      </c>
      <c r="AE30" s="16">
        <v>11471</v>
      </c>
      <c r="AF30" s="16">
        <v>2232</v>
      </c>
      <c r="AG30" s="16">
        <v>548</v>
      </c>
      <c r="AH30" s="16">
        <v>28</v>
      </c>
      <c r="AI30" s="16">
        <v>1124</v>
      </c>
      <c r="AJ30" s="20">
        <v>852</v>
      </c>
      <c r="AK30" s="15">
        <v>25280</v>
      </c>
      <c r="AL30" s="16">
        <v>13544</v>
      </c>
      <c r="AM30" s="16">
        <v>5730</v>
      </c>
      <c r="AN30" s="16">
        <v>1837</v>
      </c>
      <c r="AO30" s="16">
        <v>105</v>
      </c>
      <c r="AP30" s="16">
        <v>1982</v>
      </c>
      <c r="AQ30" s="20">
        <v>2082</v>
      </c>
      <c r="AR30" s="15">
        <v>36761.385521889402</v>
      </c>
      <c r="AS30" s="16">
        <v>19390.862964789336</v>
      </c>
      <c r="AT30" s="16">
        <v>7969.3192992279519</v>
      </c>
      <c r="AU30" s="16">
        <v>3020.5759049139451</v>
      </c>
      <c r="AV30" s="16">
        <v>182.58000276885502</v>
      </c>
      <c r="AW30" s="16">
        <v>3814.1004638293898</v>
      </c>
      <c r="AX30" s="20">
        <v>2383.9468863599232</v>
      </c>
      <c r="AY30" s="9">
        <v>36470.448159043328</v>
      </c>
      <c r="AZ30" s="12">
        <v>19308.498755357465</v>
      </c>
      <c r="BA30" s="12">
        <v>8626.4607650543203</v>
      </c>
      <c r="BB30" s="12">
        <v>3717.3064773295009</v>
      </c>
      <c r="BC30" s="12">
        <v>212.48655268231343</v>
      </c>
      <c r="BD30" s="12">
        <v>4137.0541634035117</v>
      </c>
      <c r="BE30" s="12">
        <v>468.64144521621267</v>
      </c>
      <c r="BF30" s="9">
        <v>39163.887936682877</v>
      </c>
      <c r="BG30" s="12">
        <v>20058.440324435018</v>
      </c>
      <c r="BH30" s="12">
        <v>8731.3466333973665</v>
      </c>
      <c r="BI30" s="12">
        <v>3315.9092227691185</v>
      </c>
      <c r="BJ30" s="12">
        <v>978.73634039979481</v>
      </c>
      <c r="BK30" s="12">
        <v>4609.2139219581759</v>
      </c>
      <c r="BL30" s="12">
        <v>1470.2414937234025</v>
      </c>
    </row>
    <row r="31" spans="1:66" ht="12.75" customHeight="1">
      <c r="A31" s="14" t="s">
        <v>32</v>
      </c>
      <c r="B31" s="15">
        <f t="shared" si="18"/>
        <v>116846</v>
      </c>
      <c r="C31" s="16">
        <v>100766</v>
      </c>
      <c r="D31" s="16">
        <v>6268</v>
      </c>
      <c r="E31" s="16">
        <v>1251</v>
      </c>
      <c r="F31" s="16">
        <v>756</v>
      </c>
      <c r="G31" s="16">
        <v>6025</v>
      </c>
      <c r="H31" s="16">
        <v>1780</v>
      </c>
      <c r="I31" s="15">
        <f t="shared" si="19"/>
        <v>108643</v>
      </c>
      <c r="J31" s="16">
        <v>93423</v>
      </c>
      <c r="K31" s="16">
        <v>6235</v>
      </c>
      <c r="L31" s="16">
        <v>1136</v>
      </c>
      <c r="M31" s="16">
        <v>466</v>
      </c>
      <c r="N31" s="16">
        <v>5994</v>
      </c>
      <c r="O31" s="16">
        <v>1389</v>
      </c>
      <c r="P31" s="17">
        <v>114068</v>
      </c>
      <c r="Q31" s="16">
        <v>101860</v>
      </c>
      <c r="R31" s="16">
        <v>6071</v>
      </c>
      <c r="S31" s="16">
        <v>1094</v>
      </c>
      <c r="T31" s="16">
        <v>333</v>
      </c>
      <c r="U31" s="16">
        <v>3057</v>
      </c>
      <c r="V31" s="16">
        <v>1653</v>
      </c>
      <c r="W31" s="15">
        <v>28471</v>
      </c>
      <c r="X31" s="16">
        <v>24760</v>
      </c>
      <c r="Y31" s="16">
        <v>1187</v>
      </c>
      <c r="Z31" s="16">
        <v>124</v>
      </c>
      <c r="AA31" s="16">
        <v>226</v>
      </c>
      <c r="AB31" s="16">
        <v>1825</v>
      </c>
      <c r="AC31" s="16">
        <v>349</v>
      </c>
      <c r="AD31" s="15">
        <v>86844</v>
      </c>
      <c r="AE31" s="16">
        <v>73273</v>
      </c>
      <c r="AF31" s="16">
        <v>3814</v>
      </c>
      <c r="AG31" s="16">
        <v>676</v>
      </c>
      <c r="AH31" s="16">
        <v>228</v>
      </c>
      <c r="AI31" s="16">
        <v>6220</v>
      </c>
      <c r="AJ31" s="20">
        <v>2633</v>
      </c>
      <c r="AK31" s="15">
        <v>119045</v>
      </c>
      <c r="AL31" s="16">
        <v>91355</v>
      </c>
      <c r="AM31" s="16">
        <v>6273</v>
      </c>
      <c r="AN31" s="16">
        <v>1943</v>
      </c>
      <c r="AO31" s="16">
        <v>777</v>
      </c>
      <c r="AP31" s="16">
        <v>10229</v>
      </c>
      <c r="AQ31" s="20">
        <v>8468</v>
      </c>
      <c r="AR31" s="15">
        <v>182107.37246714436</v>
      </c>
      <c r="AS31" s="16">
        <v>142990.89098318457</v>
      </c>
      <c r="AT31" s="16">
        <v>7985.0926490199108</v>
      </c>
      <c r="AU31" s="16">
        <v>3258.6687611482744</v>
      </c>
      <c r="AV31" s="16">
        <v>1332.5573783746577</v>
      </c>
      <c r="AW31" s="16">
        <v>19759.081863041207</v>
      </c>
      <c r="AX31" s="20">
        <v>6781.0808323757374</v>
      </c>
      <c r="AY31" s="9">
        <v>196032.50697964063</v>
      </c>
      <c r="AZ31" s="12">
        <v>154146.95878734603</v>
      </c>
      <c r="BA31" s="12">
        <v>7947.5430195163335</v>
      </c>
      <c r="BB31" s="12">
        <v>4327.8084385372977</v>
      </c>
      <c r="BC31" s="12">
        <v>1503.4147671816538</v>
      </c>
      <c r="BD31" s="12">
        <v>26277.476209134798</v>
      </c>
      <c r="BE31" s="12">
        <v>1829.3057579244721</v>
      </c>
      <c r="BF31" s="9">
        <v>200054.21970822636</v>
      </c>
      <c r="BG31" s="12">
        <v>153348.24734691533</v>
      </c>
      <c r="BH31" s="12">
        <v>7335.6873189023718</v>
      </c>
      <c r="BI31" s="12">
        <v>3597.3830152147611</v>
      </c>
      <c r="BJ31" s="12">
        <v>1865.5784342101372</v>
      </c>
      <c r="BK31" s="12">
        <v>28760.540070354466</v>
      </c>
      <c r="BL31" s="12">
        <v>5146.7835226292782</v>
      </c>
    </row>
    <row r="32" spans="1:66" ht="12.75" customHeight="1">
      <c r="A32" s="14" t="s">
        <v>33</v>
      </c>
      <c r="B32" s="15">
        <f t="shared" si="18"/>
        <v>4244</v>
      </c>
      <c r="C32" s="16">
        <v>3539</v>
      </c>
      <c r="D32" s="16">
        <v>170</v>
      </c>
      <c r="E32" s="16">
        <v>35</v>
      </c>
      <c r="F32" s="16">
        <v>0</v>
      </c>
      <c r="G32" s="16">
        <v>180</v>
      </c>
      <c r="H32" s="16">
        <v>320</v>
      </c>
      <c r="I32" s="15">
        <f t="shared" si="19"/>
        <v>3686</v>
      </c>
      <c r="J32" s="16">
        <v>3053</v>
      </c>
      <c r="K32" s="16">
        <v>100</v>
      </c>
      <c r="L32" s="16">
        <v>24</v>
      </c>
      <c r="M32" s="16">
        <v>0</v>
      </c>
      <c r="N32" s="16">
        <v>57</v>
      </c>
      <c r="O32" s="16">
        <v>452</v>
      </c>
      <c r="P32" s="17">
        <v>2308</v>
      </c>
      <c r="Q32" s="16">
        <v>1891</v>
      </c>
      <c r="R32" s="16">
        <v>117</v>
      </c>
      <c r="S32" s="16">
        <v>20</v>
      </c>
      <c r="T32" s="16">
        <v>0</v>
      </c>
      <c r="U32" s="16">
        <v>84</v>
      </c>
      <c r="V32" s="16">
        <v>196</v>
      </c>
      <c r="W32" s="15">
        <v>448</v>
      </c>
      <c r="X32" s="16">
        <v>396</v>
      </c>
      <c r="Y32" s="16">
        <v>16</v>
      </c>
      <c r="Z32" s="16">
        <v>0</v>
      </c>
      <c r="AA32" s="16">
        <v>0</v>
      </c>
      <c r="AB32" s="16">
        <v>28</v>
      </c>
      <c r="AC32" s="16">
        <v>8</v>
      </c>
      <c r="AD32" s="15">
        <v>1752</v>
      </c>
      <c r="AE32" s="16">
        <v>1050</v>
      </c>
      <c r="AF32" s="16">
        <v>51</v>
      </c>
      <c r="AG32" s="16">
        <v>6</v>
      </c>
      <c r="AH32" s="16">
        <v>4</v>
      </c>
      <c r="AI32" s="16">
        <v>449</v>
      </c>
      <c r="AJ32" s="20">
        <v>192</v>
      </c>
      <c r="AK32" s="15">
        <v>2795</v>
      </c>
      <c r="AL32" s="16">
        <v>1406</v>
      </c>
      <c r="AM32" s="16">
        <v>80</v>
      </c>
      <c r="AN32" s="16">
        <v>37</v>
      </c>
      <c r="AO32" s="16">
        <v>24</v>
      </c>
      <c r="AP32" s="16">
        <v>833</v>
      </c>
      <c r="AQ32" s="20">
        <v>415</v>
      </c>
      <c r="AR32" s="15">
        <v>4626.1959321151508</v>
      </c>
      <c r="AS32" s="16">
        <v>2813.8149180536111</v>
      </c>
      <c r="AT32" s="16">
        <v>181.31496677552158</v>
      </c>
      <c r="AU32" s="16">
        <v>43.109178344628667</v>
      </c>
      <c r="AV32" s="16">
        <v>54.03857250962534</v>
      </c>
      <c r="AW32" s="16">
        <v>1304.2313065892047</v>
      </c>
      <c r="AX32" s="20">
        <v>229.68698984255977</v>
      </c>
      <c r="AY32" s="9">
        <v>4792.3104946143048</v>
      </c>
      <c r="AZ32" s="12">
        <v>2921.8730454929246</v>
      </c>
      <c r="BA32" s="12">
        <v>176.2568407141967</v>
      </c>
      <c r="BB32" s="12">
        <v>41.949835905582674</v>
      </c>
      <c r="BC32" s="12">
        <v>23.357901294740639</v>
      </c>
      <c r="BD32" s="12">
        <v>1602.1057541614889</v>
      </c>
      <c r="BE32" s="12">
        <v>26.767117045373244</v>
      </c>
      <c r="BF32" s="9">
        <v>5198.2214755762434</v>
      </c>
      <c r="BG32" s="12">
        <v>2975.1563635008761</v>
      </c>
      <c r="BH32" s="12">
        <v>165.12633481863256</v>
      </c>
      <c r="BI32" s="12">
        <v>49.6544881258842</v>
      </c>
      <c r="BJ32" s="12">
        <v>38.630601375928563</v>
      </c>
      <c r="BK32" s="12">
        <v>1902.1903842845886</v>
      </c>
      <c r="BL32" s="12">
        <v>67.463303470333528</v>
      </c>
    </row>
    <row r="33" spans="1:66" ht="12.75" customHeight="1">
      <c r="A33" s="14" t="s">
        <v>34</v>
      </c>
      <c r="B33" s="15">
        <f t="shared" si="18"/>
        <v>4455</v>
      </c>
      <c r="C33" s="16">
        <v>3990</v>
      </c>
      <c r="D33" s="16">
        <v>265</v>
      </c>
      <c r="E33" s="16">
        <v>125</v>
      </c>
      <c r="F33" s="16">
        <v>0</v>
      </c>
      <c r="G33" s="16">
        <v>50</v>
      </c>
      <c r="H33" s="16">
        <v>25</v>
      </c>
      <c r="I33" s="15">
        <f t="shared" si="19"/>
        <v>2824</v>
      </c>
      <c r="J33" s="16">
        <v>2363</v>
      </c>
      <c r="K33" s="16">
        <v>225</v>
      </c>
      <c r="L33" s="16">
        <v>98</v>
      </c>
      <c r="M33" s="16">
        <v>0</v>
      </c>
      <c r="N33" s="16">
        <v>85</v>
      </c>
      <c r="O33" s="16">
        <v>53</v>
      </c>
      <c r="P33" s="17">
        <v>3621</v>
      </c>
      <c r="Q33" s="16">
        <v>3230</v>
      </c>
      <c r="R33" s="16">
        <v>191</v>
      </c>
      <c r="S33" s="16">
        <v>57</v>
      </c>
      <c r="T33" s="16">
        <v>32</v>
      </c>
      <c r="U33" s="16">
        <v>75</v>
      </c>
      <c r="V33" s="16">
        <v>36</v>
      </c>
      <c r="W33" s="15">
        <v>479</v>
      </c>
      <c r="X33" s="16">
        <v>419</v>
      </c>
      <c r="Y33" s="16">
        <v>24</v>
      </c>
      <c r="Z33" s="16">
        <v>5</v>
      </c>
      <c r="AA33" s="16">
        <v>0</v>
      </c>
      <c r="AB33" s="16">
        <v>27</v>
      </c>
      <c r="AC33" s="16">
        <v>4</v>
      </c>
      <c r="AD33" s="15">
        <v>429</v>
      </c>
      <c r="AE33" s="16">
        <v>195</v>
      </c>
      <c r="AF33" s="16">
        <v>90</v>
      </c>
      <c r="AG33" s="16">
        <v>9</v>
      </c>
      <c r="AH33" s="16">
        <v>4</v>
      </c>
      <c r="AI33" s="16">
        <v>56</v>
      </c>
      <c r="AJ33" s="20">
        <v>75</v>
      </c>
      <c r="AK33" s="15">
        <v>3047</v>
      </c>
      <c r="AL33" s="16">
        <v>2260</v>
      </c>
      <c r="AM33" s="16">
        <v>183</v>
      </c>
      <c r="AN33" s="16">
        <v>190</v>
      </c>
      <c r="AO33" s="16">
        <v>0</v>
      </c>
      <c r="AP33" s="16">
        <v>115</v>
      </c>
      <c r="AQ33" s="20">
        <v>299</v>
      </c>
      <c r="AR33" s="15">
        <v>3407.7289076207176</v>
      </c>
      <c r="AS33" s="16">
        <v>2419.011731457369</v>
      </c>
      <c r="AT33" s="16">
        <v>325.01760726376199</v>
      </c>
      <c r="AU33" s="16">
        <v>234.87173012081402</v>
      </c>
      <c r="AV33" s="16">
        <v>6.9032801122126504</v>
      </c>
      <c r="AW33" s="16">
        <v>171.36505517305287</v>
      </c>
      <c r="AX33" s="20">
        <v>250.5595034935065</v>
      </c>
      <c r="AY33" s="9">
        <v>4778.704207567529</v>
      </c>
      <c r="AZ33" s="12">
        <v>3695.5201802510578</v>
      </c>
      <c r="BA33" s="12">
        <v>324.48380766860873</v>
      </c>
      <c r="BB33" s="12">
        <v>447.93191238894804</v>
      </c>
      <c r="BC33" s="12">
        <v>13.051189214266708</v>
      </c>
      <c r="BD33" s="12">
        <v>224.36874934096898</v>
      </c>
      <c r="BE33" s="12">
        <v>73.348368703678929</v>
      </c>
      <c r="BF33" s="9">
        <v>4318.8989414020461</v>
      </c>
      <c r="BG33" s="12">
        <v>3230.3701327991075</v>
      </c>
      <c r="BH33" s="12">
        <v>289.90886508790777</v>
      </c>
      <c r="BI33" s="12">
        <v>272.61366631051004</v>
      </c>
      <c r="BJ33" s="12">
        <v>24.286072878164529</v>
      </c>
      <c r="BK33" s="12">
        <v>213.63278349060994</v>
      </c>
      <c r="BL33" s="12">
        <v>288.08742083574685</v>
      </c>
    </row>
    <row r="34" spans="1:66" ht="12.75" customHeight="1">
      <c r="A34" s="14" t="s">
        <v>35</v>
      </c>
      <c r="B34" s="15">
        <f t="shared" si="18"/>
        <v>535</v>
      </c>
      <c r="C34" s="16">
        <v>405</v>
      </c>
      <c r="D34" s="16">
        <v>35</v>
      </c>
      <c r="E34" s="16">
        <v>15</v>
      </c>
      <c r="F34" s="16">
        <v>0</v>
      </c>
      <c r="G34" s="16">
        <v>65</v>
      </c>
      <c r="H34" s="16">
        <v>15</v>
      </c>
      <c r="I34" s="15">
        <f t="shared" si="19"/>
        <v>707</v>
      </c>
      <c r="J34" s="16">
        <v>553</v>
      </c>
      <c r="K34" s="16">
        <v>40</v>
      </c>
      <c r="L34" s="16">
        <v>12</v>
      </c>
      <c r="M34" s="16">
        <v>4</v>
      </c>
      <c r="N34" s="16">
        <v>72</v>
      </c>
      <c r="O34" s="16">
        <v>26</v>
      </c>
      <c r="P34" s="17">
        <v>467</v>
      </c>
      <c r="Q34" s="16">
        <v>355</v>
      </c>
      <c r="R34" s="16">
        <v>20</v>
      </c>
      <c r="S34" s="16">
        <v>0</v>
      </c>
      <c r="T34" s="16">
        <v>0</v>
      </c>
      <c r="U34" s="16">
        <v>52</v>
      </c>
      <c r="V34" s="16">
        <v>40</v>
      </c>
      <c r="W34" s="15">
        <v>245</v>
      </c>
      <c r="X34" s="16">
        <v>213</v>
      </c>
      <c r="Y34" s="16">
        <v>8</v>
      </c>
      <c r="Z34" s="16">
        <v>0</v>
      </c>
      <c r="AA34" s="16">
        <v>0</v>
      </c>
      <c r="AB34" s="16">
        <v>24</v>
      </c>
      <c r="AC34" s="16">
        <v>0</v>
      </c>
      <c r="AD34" s="15">
        <v>1142</v>
      </c>
      <c r="AE34" s="16">
        <v>764</v>
      </c>
      <c r="AF34" s="16">
        <v>54</v>
      </c>
      <c r="AG34" s="16">
        <v>9</v>
      </c>
      <c r="AH34" s="16">
        <v>2</v>
      </c>
      <c r="AI34" s="16">
        <v>175</v>
      </c>
      <c r="AJ34" s="20">
        <v>138</v>
      </c>
      <c r="AK34" s="15">
        <v>1724</v>
      </c>
      <c r="AL34" s="16">
        <v>1045</v>
      </c>
      <c r="AM34" s="16">
        <v>66</v>
      </c>
      <c r="AN34" s="16">
        <v>19</v>
      </c>
      <c r="AO34" s="16">
        <v>2</v>
      </c>
      <c r="AP34" s="16">
        <v>372</v>
      </c>
      <c r="AQ34" s="20">
        <v>220</v>
      </c>
      <c r="AR34" s="15">
        <v>2360.0538032654376</v>
      </c>
      <c r="AS34" s="16">
        <v>1458.9638107198325</v>
      </c>
      <c r="AT34" s="16">
        <v>61.995680064832285</v>
      </c>
      <c r="AU34" s="16">
        <v>30.472175428135927</v>
      </c>
      <c r="AV34" s="16">
        <v>8.5753285218568642</v>
      </c>
      <c r="AW34" s="16">
        <v>641.56952130573188</v>
      </c>
      <c r="AX34" s="20">
        <v>158.47728722504806</v>
      </c>
      <c r="AY34" s="9">
        <v>2127.0592152022286</v>
      </c>
      <c r="AZ34" s="12">
        <v>1306.5418953455182</v>
      </c>
      <c r="BA34" s="12">
        <v>95.701784352618404</v>
      </c>
      <c r="BB34" s="12">
        <v>64.545901161345427</v>
      </c>
      <c r="BC34" s="12">
        <v>14.365447903358543</v>
      </c>
      <c r="BD34" s="12">
        <v>626.89227722238866</v>
      </c>
      <c r="BE34" s="12">
        <v>19.011909216999175</v>
      </c>
      <c r="BF34" s="9">
        <v>1866.2545114750619</v>
      </c>
      <c r="BG34" s="12">
        <v>1086.281227455213</v>
      </c>
      <c r="BH34" s="12">
        <v>58.801921512882757</v>
      </c>
      <c r="BI34" s="12">
        <v>26.67841797283284</v>
      </c>
      <c r="BJ34" s="12">
        <v>25.870187932570861</v>
      </c>
      <c r="BK34" s="12">
        <v>643.64855604452225</v>
      </c>
      <c r="BL34" s="12">
        <v>24.97420055704054</v>
      </c>
    </row>
    <row r="35" spans="1:66" ht="12.75" customHeight="1">
      <c r="A35" s="14" t="s">
        <v>36</v>
      </c>
      <c r="B35" s="15">
        <f t="shared" si="18"/>
        <v>7349</v>
      </c>
      <c r="C35" s="16">
        <v>5654</v>
      </c>
      <c r="D35" s="16">
        <v>520</v>
      </c>
      <c r="E35" s="16">
        <v>535</v>
      </c>
      <c r="F35" s="16">
        <v>25</v>
      </c>
      <c r="G35" s="16">
        <v>285</v>
      </c>
      <c r="H35" s="16">
        <v>330</v>
      </c>
      <c r="I35" s="15">
        <f t="shared" si="19"/>
        <v>8080</v>
      </c>
      <c r="J35" s="16">
        <v>6187</v>
      </c>
      <c r="K35" s="16">
        <v>665</v>
      </c>
      <c r="L35" s="16">
        <v>461</v>
      </c>
      <c r="M35" s="16">
        <v>30</v>
      </c>
      <c r="N35" s="16">
        <v>302</v>
      </c>
      <c r="O35" s="16">
        <v>435</v>
      </c>
      <c r="P35" s="17">
        <v>8203</v>
      </c>
      <c r="Q35" s="16">
        <v>6311</v>
      </c>
      <c r="R35" s="16">
        <v>741</v>
      </c>
      <c r="S35" s="16">
        <v>461</v>
      </c>
      <c r="T35" s="16">
        <v>22</v>
      </c>
      <c r="U35" s="16">
        <v>326</v>
      </c>
      <c r="V35" s="16">
        <v>342</v>
      </c>
      <c r="W35" s="15">
        <v>2037</v>
      </c>
      <c r="X35" s="16">
        <v>1567</v>
      </c>
      <c r="Y35" s="16">
        <v>170</v>
      </c>
      <c r="Z35" s="16">
        <v>40</v>
      </c>
      <c r="AA35" s="16">
        <v>8</v>
      </c>
      <c r="AB35" s="16">
        <v>133</v>
      </c>
      <c r="AC35" s="16">
        <v>119</v>
      </c>
      <c r="AD35" s="15">
        <v>5715</v>
      </c>
      <c r="AE35" s="16">
        <v>3350</v>
      </c>
      <c r="AF35" s="16">
        <v>421</v>
      </c>
      <c r="AG35" s="16">
        <v>71</v>
      </c>
      <c r="AH35" s="16">
        <v>15</v>
      </c>
      <c r="AI35" s="16">
        <v>570</v>
      </c>
      <c r="AJ35" s="20">
        <v>1288</v>
      </c>
      <c r="AK35" s="15">
        <v>10760</v>
      </c>
      <c r="AL35" s="16">
        <v>5073</v>
      </c>
      <c r="AM35" s="16">
        <v>818</v>
      </c>
      <c r="AN35" s="16">
        <v>718</v>
      </c>
      <c r="AO35" s="16">
        <v>55</v>
      </c>
      <c r="AP35" s="16">
        <v>1599</v>
      </c>
      <c r="AQ35" s="20">
        <v>2497</v>
      </c>
      <c r="AR35" s="15">
        <v>14961.383939171727</v>
      </c>
      <c r="AS35" s="16">
        <v>7927.3517225746536</v>
      </c>
      <c r="AT35" s="16">
        <v>1171.5454273350497</v>
      </c>
      <c r="AU35" s="16">
        <v>1160.5564109484328</v>
      </c>
      <c r="AV35" s="16">
        <v>95.894443252958695</v>
      </c>
      <c r="AW35" s="16">
        <v>2563.1582500229401</v>
      </c>
      <c r="AX35" s="20">
        <v>2042.8776850376919</v>
      </c>
      <c r="AY35" s="9">
        <v>16563.009583387498</v>
      </c>
      <c r="AZ35" s="12">
        <v>10172.639615443444</v>
      </c>
      <c r="BA35" s="12">
        <v>1248.8295551911901</v>
      </c>
      <c r="BB35" s="12">
        <v>1555.6559476162397</v>
      </c>
      <c r="BC35" s="12">
        <v>99.098198412656373</v>
      </c>
      <c r="BD35" s="12">
        <v>3133.1873011569764</v>
      </c>
      <c r="BE35" s="12">
        <v>353.59896556699243</v>
      </c>
      <c r="BF35" s="9">
        <v>18396.301932251128</v>
      </c>
      <c r="BG35" s="12">
        <v>10559.700768009046</v>
      </c>
      <c r="BH35" s="12">
        <v>1422.5671064474832</v>
      </c>
      <c r="BI35" s="12">
        <v>1649.1014492790671</v>
      </c>
      <c r="BJ35" s="12">
        <v>268.76140097853136</v>
      </c>
      <c r="BK35" s="12">
        <v>3481.3498614342184</v>
      </c>
      <c r="BL35" s="12">
        <v>1014.8213461027799</v>
      </c>
    </row>
    <row r="36" spans="1:66" s="10" customFormat="1" ht="12.75" customHeight="1">
      <c r="A36" s="18" t="s">
        <v>37</v>
      </c>
      <c r="B36" s="15">
        <f>SUM(C36:H36)</f>
        <v>684220</v>
      </c>
      <c r="C36" s="15">
        <f>SUM(C37:C46)</f>
        <v>652117</v>
      </c>
      <c r="D36" s="15">
        <f t="shared" ref="D36:I36" si="20">SUM(D37:D46)</f>
        <v>14770</v>
      </c>
      <c r="E36" s="15">
        <f t="shared" si="20"/>
        <v>5205</v>
      </c>
      <c r="F36" s="15">
        <f t="shared" si="20"/>
        <v>310</v>
      </c>
      <c r="G36" s="15">
        <f t="shared" si="20"/>
        <v>8255</v>
      </c>
      <c r="H36" s="15">
        <f t="shared" si="20"/>
        <v>3563</v>
      </c>
      <c r="I36" s="15">
        <f t="shared" si="20"/>
        <v>762330</v>
      </c>
      <c r="J36" s="15">
        <f t="shared" ref="J36:O36" si="21">+J37+J38+J39+J40+J41+J42+J43+J44+J45+J46</f>
        <v>730945</v>
      </c>
      <c r="K36" s="15">
        <f t="shared" si="21"/>
        <v>16287</v>
      </c>
      <c r="L36" s="15">
        <f t="shared" si="21"/>
        <v>4547</v>
      </c>
      <c r="M36" s="15">
        <f t="shared" si="21"/>
        <v>376</v>
      </c>
      <c r="N36" s="15">
        <f t="shared" si="21"/>
        <v>7439</v>
      </c>
      <c r="O36" s="15">
        <f t="shared" si="21"/>
        <v>2736</v>
      </c>
      <c r="P36" s="15">
        <v>714379</v>
      </c>
      <c r="Q36" s="15">
        <v>685198</v>
      </c>
      <c r="R36" s="15">
        <v>14232</v>
      </c>
      <c r="S36" s="15">
        <v>4353</v>
      </c>
      <c r="T36" s="15">
        <v>474</v>
      </c>
      <c r="U36" s="15">
        <v>6545</v>
      </c>
      <c r="V36" s="15">
        <v>3577</v>
      </c>
      <c r="W36" s="15">
        <v>173739</v>
      </c>
      <c r="X36" s="15">
        <v>160504</v>
      </c>
      <c r="Y36" s="15">
        <v>8211</v>
      </c>
      <c r="Z36" s="15">
        <v>580</v>
      </c>
      <c r="AA36" s="15">
        <v>38</v>
      </c>
      <c r="AB36" s="15">
        <v>1870</v>
      </c>
      <c r="AC36" s="15">
        <v>2536</v>
      </c>
      <c r="AD36" s="15">
        <v>404894</v>
      </c>
      <c r="AE36" s="15">
        <v>330715</v>
      </c>
      <c r="AF36" s="15">
        <v>9281</v>
      </c>
      <c r="AG36" s="15">
        <v>4061</v>
      </c>
      <c r="AH36" s="15">
        <v>465</v>
      </c>
      <c r="AI36" s="15">
        <v>13648</v>
      </c>
      <c r="AJ36" s="15">
        <v>46724</v>
      </c>
      <c r="AK36" s="15">
        <v>845642</v>
      </c>
      <c r="AL36" s="15">
        <v>737355</v>
      </c>
      <c r="AM36" s="15">
        <v>21214</v>
      </c>
      <c r="AN36" s="15">
        <v>17789</v>
      </c>
      <c r="AO36" s="15">
        <v>1590</v>
      </c>
      <c r="AP36" s="15">
        <v>20909</v>
      </c>
      <c r="AQ36" s="15">
        <v>46785</v>
      </c>
      <c r="AR36" s="15">
        <v>977753.03353052225</v>
      </c>
      <c r="AS36" s="15">
        <v>859943.75318966631</v>
      </c>
      <c r="AT36" s="15">
        <v>28591.287019165055</v>
      </c>
      <c r="AU36" s="15">
        <v>21701.261918120406</v>
      </c>
      <c r="AV36" s="15">
        <v>2826.4678728056365</v>
      </c>
      <c r="AW36" s="15">
        <v>39925.679976055479</v>
      </c>
      <c r="AX36" s="15">
        <v>24764.583554709308</v>
      </c>
      <c r="AY36" s="9">
        <v>1119626.7604798854</v>
      </c>
      <c r="AZ36" s="9">
        <v>1015012.8910779139</v>
      </c>
      <c r="BA36" s="9">
        <v>28164.935438455348</v>
      </c>
      <c r="BB36" s="9">
        <v>25185.959940472203</v>
      </c>
      <c r="BC36" s="9">
        <v>3438.2953301716425</v>
      </c>
      <c r="BD36" s="9">
        <v>43302.287287897649</v>
      </c>
      <c r="BE36" s="9">
        <v>4522.3914049746145</v>
      </c>
      <c r="BF36" s="9">
        <v>1390075.8634326833</v>
      </c>
      <c r="BG36" s="9">
        <v>1283202.5193421904</v>
      </c>
      <c r="BH36" s="9">
        <v>27899.290257346915</v>
      </c>
      <c r="BI36" s="9">
        <v>22101.626186482135</v>
      </c>
      <c r="BJ36" s="9">
        <v>5489.5229251370674</v>
      </c>
      <c r="BK36" s="9">
        <v>41065.490907617626</v>
      </c>
      <c r="BL36" s="9">
        <v>10317.413813909172</v>
      </c>
      <c r="BM36" s="44"/>
      <c r="BN36" s="44"/>
    </row>
    <row r="37" spans="1:66" ht="12.75" customHeight="1">
      <c r="A37" s="14" t="s">
        <v>38</v>
      </c>
      <c r="B37" s="15">
        <f>SUM(C37:H37)</f>
        <v>180286</v>
      </c>
      <c r="C37" s="16">
        <v>177956</v>
      </c>
      <c r="D37" s="16">
        <v>826</v>
      </c>
      <c r="E37" s="16">
        <v>565</v>
      </c>
      <c r="F37" s="16">
        <v>80</v>
      </c>
      <c r="G37" s="16">
        <v>514</v>
      </c>
      <c r="H37" s="16">
        <v>345</v>
      </c>
      <c r="I37" s="15">
        <f>+J37+K37+L37+M37+N37+O37</f>
        <v>219027</v>
      </c>
      <c r="J37" s="16">
        <v>217042</v>
      </c>
      <c r="K37" s="16">
        <v>674</v>
      </c>
      <c r="L37" s="16">
        <v>441</v>
      </c>
      <c r="M37" s="16">
        <v>26</v>
      </c>
      <c r="N37" s="16">
        <v>492</v>
      </c>
      <c r="O37" s="16">
        <v>352</v>
      </c>
      <c r="P37" s="17">
        <v>186419</v>
      </c>
      <c r="Q37" s="16">
        <v>184431</v>
      </c>
      <c r="R37" s="16">
        <v>846</v>
      </c>
      <c r="S37" s="16">
        <v>418</v>
      </c>
      <c r="T37" s="16">
        <v>50</v>
      </c>
      <c r="U37" s="16">
        <v>319</v>
      </c>
      <c r="V37" s="16">
        <v>355</v>
      </c>
      <c r="W37" s="15">
        <v>38159</v>
      </c>
      <c r="X37" s="16">
        <v>37689</v>
      </c>
      <c r="Y37" s="16">
        <v>127</v>
      </c>
      <c r="Z37" s="16">
        <v>60</v>
      </c>
      <c r="AA37" s="16">
        <v>0</v>
      </c>
      <c r="AB37" s="16">
        <v>137</v>
      </c>
      <c r="AC37" s="16">
        <v>146</v>
      </c>
      <c r="AD37" s="15">
        <v>29749</v>
      </c>
      <c r="AE37" s="16">
        <v>28165</v>
      </c>
      <c r="AF37" s="16">
        <v>374</v>
      </c>
      <c r="AG37" s="16">
        <v>196</v>
      </c>
      <c r="AH37" s="16">
        <v>24</v>
      </c>
      <c r="AI37" s="16">
        <v>566</v>
      </c>
      <c r="AJ37" s="20">
        <v>424</v>
      </c>
      <c r="AK37" s="15">
        <v>177884</v>
      </c>
      <c r="AL37" s="16">
        <v>171540</v>
      </c>
      <c r="AM37" s="16">
        <v>1374</v>
      </c>
      <c r="AN37" s="16">
        <v>1334</v>
      </c>
      <c r="AO37" s="16">
        <v>69</v>
      </c>
      <c r="AP37" s="16">
        <v>1698</v>
      </c>
      <c r="AQ37" s="20">
        <v>1869</v>
      </c>
      <c r="AR37" s="15">
        <v>199667.93158198867</v>
      </c>
      <c r="AS37" s="16">
        <v>191885.98386366438</v>
      </c>
      <c r="AT37" s="16">
        <v>1663.880352286415</v>
      </c>
      <c r="AU37" s="16">
        <v>1676.4560893859491</v>
      </c>
      <c r="AV37" s="16">
        <v>175.17231395795829</v>
      </c>
      <c r="AW37" s="16">
        <v>2484.6504813555789</v>
      </c>
      <c r="AX37" s="20">
        <v>1781.7884813383489</v>
      </c>
      <c r="AY37" s="9">
        <v>270877.07452242111</v>
      </c>
      <c r="AZ37" s="12">
        <v>262438.90234092501</v>
      </c>
      <c r="BA37" s="12">
        <v>1712.0828527562001</v>
      </c>
      <c r="BB37" s="12">
        <v>2188.4242040376935</v>
      </c>
      <c r="BC37" s="12">
        <v>241.09413158356321</v>
      </c>
      <c r="BD37" s="12">
        <v>4004.2715197096295</v>
      </c>
      <c r="BE37" s="12">
        <v>292.29947340900389</v>
      </c>
      <c r="BF37" s="9">
        <v>440202.31696608115</v>
      </c>
      <c r="BG37" s="12">
        <v>430143.30706010852</v>
      </c>
      <c r="BH37" s="12">
        <v>1869.3852070533533</v>
      </c>
      <c r="BI37" s="12">
        <v>2204.4379703637514</v>
      </c>
      <c r="BJ37" s="12">
        <v>444.41559159549519</v>
      </c>
      <c r="BK37" s="12">
        <v>4799.787189185522</v>
      </c>
      <c r="BL37" s="12">
        <v>740.98394777448971</v>
      </c>
    </row>
    <row r="38" spans="1:66" ht="12.75" customHeight="1">
      <c r="A38" s="14" t="s">
        <v>39</v>
      </c>
      <c r="B38" s="15">
        <f t="shared" ref="B38:B46" si="22">SUM(C38:H38)</f>
        <v>10662</v>
      </c>
      <c r="C38" s="16">
        <v>10467</v>
      </c>
      <c r="D38" s="16">
        <v>55</v>
      </c>
      <c r="E38" s="16">
        <v>50</v>
      </c>
      <c r="F38" s="16">
        <v>5</v>
      </c>
      <c r="G38" s="16">
        <v>60</v>
      </c>
      <c r="H38" s="16">
        <v>25</v>
      </c>
      <c r="I38" s="15">
        <f t="shared" ref="I38:I46" si="23">+J38+K38+L38+M38+N38+O38</f>
        <v>13085</v>
      </c>
      <c r="J38" s="16">
        <v>12888</v>
      </c>
      <c r="K38" s="16">
        <v>61</v>
      </c>
      <c r="L38" s="16">
        <v>82</v>
      </c>
      <c r="M38" s="16">
        <v>0</v>
      </c>
      <c r="N38" s="16">
        <v>30</v>
      </c>
      <c r="O38" s="16">
        <v>24</v>
      </c>
      <c r="P38" s="17">
        <v>14210</v>
      </c>
      <c r="Q38" s="16">
        <v>13955</v>
      </c>
      <c r="R38" s="16">
        <v>125</v>
      </c>
      <c r="S38" s="16">
        <v>77</v>
      </c>
      <c r="T38" s="16">
        <v>6</v>
      </c>
      <c r="U38" s="16">
        <v>23</v>
      </c>
      <c r="V38" s="16">
        <v>24</v>
      </c>
      <c r="W38" s="15">
        <v>3324</v>
      </c>
      <c r="X38" s="16">
        <v>3282</v>
      </c>
      <c r="Y38" s="16">
        <v>24</v>
      </c>
      <c r="Z38" s="16">
        <v>4</v>
      </c>
      <c r="AA38" s="16">
        <v>4</v>
      </c>
      <c r="AB38" s="16">
        <v>6</v>
      </c>
      <c r="AC38" s="16">
        <v>4</v>
      </c>
      <c r="AD38" s="15">
        <v>11583</v>
      </c>
      <c r="AE38" s="16">
        <v>11154</v>
      </c>
      <c r="AF38" s="16">
        <v>82</v>
      </c>
      <c r="AG38" s="16">
        <v>59</v>
      </c>
      <c r="AH38" s="16">
        <v>13</v>
      </c>
      <c r="AI38" s="16">
        <v>120</v>
      </c>
      <c r="AJ38" s="20">
        <v>155</v>
      </c>
      <c r="AK38" s="15">
        <v>11955</v>
      </c>
      <c r="AL38" s="16">
        <v>11110</v>
      </c>
      <c r="AM38" s="16">
        <v>112</v>
      </c>
      <c r="AN38" s="16">
        <v>266</v>
      </c>
      <c r="AO38" s="16">
        <v>24</v>
      </c>
      <c r="AP38" s="16">
        <v>184</v>
      </c>
      <c r="AQ38" s="20">
        <v>259</v>
      </c>
      <c r="AR38" s="15">
        <v>11821.341756841199</v>
      </c>
      <c r="AS38" s="16">
        <v>10488.42113577955</v>
      </c>
      <c r="AT38" s="16">
        <v>225.65810935194071</v>
      </c>
      <c r="AU38" s="16">
        <v>491.65320236016191</v>
      </c>
      <c r="AV38" s="16">
        <v>34.396829911566869</v>
      </c>
      <c r="AW38" s="16">
        <v>324.35765300964636</v>
      </c>
      <c r="AX38" s="20">
        <v>256.8548264283333</v>
      </c>
      <c r="AY38" s="9">
        <v>11464.360769212022</v>
      </c>
      <c r="AZ38" s="12">
        <v>9909.1777809609448</v>
      </c>
      <c r="BA38" s="12">
        <v>370.82045911547806</v>
      </c>
      <c r="BB38" s="12">
        <v>645.60044043850655</v>
      </c>
      <c r="BC38" s="12">
        <v>80.843221608228703</v>
      </c>
      <c r="BD38" s="12">
        <v>435.57410537246835</v>
      </c>
      <c r="BE38" s="12">
        <v>22.344761716396377</v>
      </c>
      <c r="BF38" s="9">
        <v>8166.1755735565339</v>
      </c>
      <c r="BG38" s="12">
        <v>6745.6922338626428</v>
      </c>
      <c r="BH38" s="12">
        <v>339.11712217850925</v>
      </c>
      <c r="BI38" s="12">
        <v>311.93803716101564</v>
      </c>
      <c r="BJ38" s="12">
        <v>72.785178919208008</v>
      </c>
      <c r="BK38" s="12">
        <v>555.21040287901644</v>
      </c>
      <c r="BL38" s="12">
        <v>141.43259855614014</v>
      </c>
    </row>
    <row r="39" spans="1:66" ht="12.75" customHeight="1">
      <c r="A39" s="14" t="s">
        <v>40</v>
      </c>
      <c r="B39" s="15">
        <f t="shared" si="22"/>
        <v>93485</v>
      </c>
      <c r="C39" s="16">
        <v>89925</v>
      </c>
      <c r="D39" s="16">
        <v>2445</v>
      </c>
      <c r="E39" s="16">
        <v>370</v>
      </c>
      <c r="F39" s="16">
        <v>15</v>
      </c>
      <c r="G39" s="16">
        <v>355</v>
      </c>
      <c r="H39" s="16">
        <v>375</v>
      </c>
      <c r="I39" s="15">
        <f t="shared" si="23"/>
        <v>130004</v>
      </c>
      <c r="J39" s="16">
        <v>125481</v>
      </c>
      <c r="K39" s="16">
        <v>3666</v>
      </c>
      <c r="L39" s="16">
        <v>331</v>
      </c>
      <c r="M39" s="16">
        <v>22</v>
      </c>
      <c r="N39" s="16">
        <v>333</v>
      </c>
      <c r="O39" s="16">
        <v>171</v>
      </c>
      <c r="P39" s="17">
        <v>107102</v>
      </c>
      <c r="Q39" s="16">
        <v>103961</v>
      </c>
      <c r="R39" s="16">
        <v>2083</v>
      </c>
      <c r="S39" s="16">
        <v>456</v>
      </c>
      <c r="T39" s="16">
        <v>204</v>
      </c>
      <c r="U39" s="16">
        <v>302</v>
      </c>
      <c r="V39" s="16">
        <v>96</v>
      </c>
      <c r="W39" s="15">
        <v>27548</v>
      </c>
      <c r="X39" s="16">
        <v>26900</v>
      </c>
      <c r="Y39" s="16">
        <v>377</v>
      </c>
      <c r="Z39" s="16">
        <v>73</v>
      </c>
      <c r="AA39" s="16">
        <v>2</v>
      </c>
      <c r="AB39" s="16">
        <v>147</v>
      </c>
      <c r="AC39" s="16">
        <v>49</v>
      </c>
      <c r="AD39" s="15">
        <v>41473</v>
      </c>
      <c r="AE39" s="16">
        <v>38216</v>
      </c>
      <c r="AF39" s="16">
        <v>984</v>
      </c>
      <c r="AG39" s="16">
        <v>467</v>
      </c>
      <c r="AH39" s="16">
        <v>12</v>
      </c>
      <c r="AI39" s="16">
        <v>500</v>
      </c>
      <c r="AJ39" s="20">
        <v>1294</v>
      </c>
      <c r="AK39" s="15">
        <v>71334</v>
      </c>
      <c r="AL39" s="16">
        <v>61439</v>
      </c>
      <c r="AM39" s="16">
        <v>2708</v>
      </c>
      <c r="AN39" s="16">
        <v>2624</v>
      </c>
      <c r="AO39" s="16">
        <v>62</v>
      </c>
      <c r="AP39" s="16">
        <v>1075</v>
      </c>
      <c r="AQ39" s="20">
        <v>3426</v>
      </c>
      <c r="AR39" s="15">
        <v>109771.46119901918</v>
      </c>
      <c r="AS39" s="16">
        <v>96369.964948273468</v>
      </c>
      <c r="AT39" s="16">
        <v>4072.4382979927709</v>
      </c>
      <c r="AU39" s="16">
        <v>4179.1416611112318</v>
      </c>
      <c r="AV39" s="16">
        <v>155.46560246229788</v>
      </c>
      <c r="AW39" s="16">
        <v>1948.4718647480224</v>
      </c>
      <c r="AX39" s="20">
        <v>3045.9788244313736</v>
      </c>
      <c r="AY39" s="9">
        <v>119882.51868147955</v>
      </c>
      <c r="AZ39" s="12">
        <v>108791.10569501822</v>
      </c>
      <c r="BA39" s="12">
        <v>4120.5801636525248</v>
      </c>
      <c r="BB39" s="12">
        <v>4415.855145524466</v>
      </c>
      <c r="BC39" s="12">
        <v>145.6658968416537</v>
      </c>
      <c r="BD39" s="12">
        <v>2181.7466434729031</v>
      </c>
      <c r="BE39" s="12">
        <v>227.56513696979408</v>
      </c>
      <c r="BF39" s="9">
        <v>141256.12511513813</v>
      </c>
      <c r="BG39" s="12">
        <v>130472.81795319603</v>
      </c>
      <c r="BH39" s="12">
        <v>3723.1782744107568</v>
      </c>
      <c r="BI39" s="12">
        <v>3432.9923496639353</v>
      </c>
      <c r="BJ39" s="12">
        <v>546.09670528160598</v>
      </c>
      <c r="BK39" s="12">
        <v>2556.4384712942065</v>
      </c>
      <c r="BL39" s="12">
        <v>524.60136129157911</v>
      </c>
    </row>
    <row r="40" spans="1:66" ht="12.75" customHeight="1">
      <c r="A40" s="14" t="s">
        <v>41</v>
      </c>
      <c r="B40" s="15">
        <f t="shared" si="22"/>
        <v>101138</v>
      </c>
      <c r="C40" s="16">
        <v>99388</v>
      </c>
      <c r="D40" s="16">
        <v>661</v>
      </c>
      <c r="E40" s="16">
        <v>285</v>
      </c>
      <c r="F40" s="16">
        <v>55</v>
      </c>
      <c r="G40" s="16">
        <v>634</v>
      </c>
      <c r="H40" s="16">
        <v>115</v>
      </c>
      <c r="I40" s="15">
        <f t="shared" si="23"/>
        <v>114418</v>
      </c>
      <c r="J40" s="16">
        <v>112783</v>
      </c>
      <c r="K40" s="16">
        <v>624</v>
      </c>
      <c r="L40" s="16">
        <v>331</v>
      </c>
      <c r="M40" s="16">
        <v>52</v>
      </c>
      <c r="N40" s="16">
        <v>494</v>
      </c>
      <c r="O40" s="16">
        <v>134</v>
      </c>
      <c r="P40" s="17">
        <v>114492</v>
      </c>
      <c r="Q40" s="16">
        <v>112208</v>
      </c>
      <c r="R40" s="16">
        <v>814</v>
      </c>
      <c r="S40" s="16">
        <v>406</v>
      </c>
      <c r="T40" s="16">
        <v>57</v>
      </c>
      <c r="U40" s="16">
        <v>684</v>
      </c>
      <c r="V40" s="16">
        <v>323</v>
      </c>
      <c r="W40" s="15">
        <v>25607</v>
      </c>
      <c r="X40" s="16">
        <v>24964</v>
      </c>
      <c r="Y40" s="16">
        <v>198</v>
      </c>
      <c r="Z40" s="16">
        <v>24</v>
      </c>
      <c r="AA40" s="16">
        <v>0</v>
      </c>
      <c r="AB40" s="16">
        <v>275</v>
      </c>
      <c r="AC40" s="16">
        <v>146</v>
      </c>
      <c r="AD40" s="15">
        <v>33682</v>
      </c>
      <c r="AE40" s="16">
        <v>30194</v>
      </c>
      <c r="AF40" s="16">
        <v>468</v>
      </c>
      <c r="AG40" s="16">
        <v>210</v>
      </c>
      <c r="AH40" s="16">
        <v>41</v>
      </c>
      <c r="AI40" s="16">
        <v>1695</v>
      </c>
      <c r="AJ40" s="20">
        <v>1074</v>
      </c>
      <c r="AK40" s="15">
        <v>119230</v>
      </c>
      <c r="AL40" s="16">
        <v>112857</v>
      </c>
      <c r="AM40" s="16">
        <v>1152</v>
      </c>
      <c r="AN40" s="16">
        <v>978</v>
      </c>
      <c r="AO40" s="16">
        <v>68</v>
      </c>
      <c r="AP40" s="16">
        <v>2672</v>
      </c>
      <c r="AQ40" s="20">
        <v>1503</v>
      </c>
      <c r="AR40" s="15">
        <v>128301.68681985191</v>
      </c>
      <c r="AS40" s="16">
        <v>120023.36587354405</v>
      </c>
      <c r="AT40" s="16">
        <v>1314.9538866504711</v>
      </c>
      <c r="AU40" s="16">
        <v>1379.5352549857316</v>
      </c>
      <c r="AV40" s="16">
        <v>130.60148628214858</v>
      </c>
      <c r="AW40" s="16">
        <v>3735.4630907300525</v>
      </c>
      <c r="AX40" s="20">
        <v>1717.7672276594608</v>
      </c>
      <c r="AY40" s="9">
        <v>145004.76717673999</v>
      </c>
      <c r="AZ40" s="12">
        <v>137926.62679138721</v>
      </c>
      <c r="BA40" s="12">
        <v>1438.5887444196837</v>
      </c>
      <c r="BB40" s="12">
        <v>1595.4762602389685</v>
      </c>
      <c r="BC40" s="12">
        <v>131.07566931144586</v>
      </c>
      <c r="BD40" s="12">
        <v>3727.3615095887026</v>
      </c>
      <c r="BE40" s="12">
        <v>185.63820179396885</v>
      </c>
      <c r="BF40" s="9">
        <v>145947.8413436104</v>
      </c>
      <c r="BG40" s="12">
        <v>137865.50323059768</v>
      </c>
      <c r="BH40" s="12">
        <v>1468.8824763926384</v>
      </c>
      <c r="BI40" s="12">
        <v>1717.9435043736794</v>
      </c>
      <c r="BJ40" s="12">
        <v>331.9656520279018</v>
      </c>
      <c r="BK40" s="12">
        <v>3442.4093716459856</v>
      </c>
      <c r="BL40" s="12">
        <v>1121.1371085725425</v>
      </c>
    </row>
    <row r="41" spans="1:66" ht="12.75" customHeight="1">
      <c r="A41" s="14" t="s">
        <v>42</v>
      </c>
      <c r="B41" s="15">
        <f t="shared" si="22"/>
        <v>97780</v>
      </c>
      <c r="C41" s="16">
        <v>90136</v>
      </c>
      <c r="D41" s="16">
        <v>4426</v>
      </c>
      <c r="E41" s="16">
        <v>1550</v>
      </c>
      <c r="F41" s="16">
        <v>60</v>
      </c>
      <c r="G41" s="16">
        <v>1002</v>
      </c>
      <c r="H41" s="16">
        <v>606</v>
      </c>
      <c r="I41" s="15">
        <f t="shared" si="23"/>
        <v>105884</v>
      </c>
      <c r="J41" s="16">
        <v>98401</v>
      </c>
      <c r="K41" s="16">
        <v>4845</v>
      </c>
      <c r="L41" s="16">
        <v>1161</v>
      </c>
      <c r="M41" s="16">
        <v>140</v>
      </c>
      <c r="N41" s="16">
        <v>1085</v>
      </c>
      <c r="O41" s="16">
        <v>252</v>
      </c>
      <c r="P41" s="17">
        <v>106366</v>
      </c>
      <c r="Q41" s="16">
        <v>98993</v>
      </c>
      <c r="R41" s="16">
        <v>4856</v>
      </c>
      <c r="S41" s="16">
        <v>1154</v>
      </c>
      <c r="T41" s="16">
        <v>92</v>
      </c>
      <c r="U41" s="16">
        <v>993</v>
      </c>
      <c r="V41" s="16">
        <v>278</v>
      </c>
      <c r="W41" s="15">
        <v>29077</v>
      </c>
      <c r="X41" s="16">
        <v>25418</v>
      </c>
      <c r="Y41" s="16">
        <v>3015</v>
      </c>
      <c r="Z41" s="16">
        <v>127</v>
      </c>
      <c r="AA41" s="16">
        <v>4</v>
      </c>
      <c r="AB41" s="16">
        <v>389</v>
      </c>
      <c r="AC41" s="16">
        <v>124</v>
      </c>
      <c r="AD41" s="15">
        <v>122924</v>
      </c>
      <c r="AE41" s="16">
        <v>111568</v>
      </c>
      <c r="AF41" s="16">
        <v>3715</v>
      </c>
      <c r="AG41" s="16">
        <v>1785</v>
      </c>
      <c r="AH41" s="16">
        <v>140</v>
      </c>
      <c r="AI41" s="16">
        <v>3477</v>
      </c>
      <c r="AJ41" s="20">
        <v>2239</v>
      </c>
      <c r="AK41" s="15">
        <v>256633</v>
      </c>
      <c r="AL41" s="16">
        <v>224423</v>
      </c>
      <c r="AM41" s="16">
        <v>9701</v>
      </c>
      <c r="AN41" s="16">
        <v>7563</v>
      </c>
      <c r="AO41" s="16">
        <v>736</v>
      </c>
      <c r="AP41" s="16">
        <v>6620</v>
      </c>
      <c r="AQ41" s="20">
        <v>7590</v>
      </c>
      <c r="AR41" s="15">
        <v>305656.30734256108</v>
      </c>
      <c r="AS41" s="16">
        <v>267630.44652311655</v>
      </c>
      <c r="AT41" s="16">
        <v>12718.534917330646</v>
      </c>
      <c r="AU41" s="16">
        <v>7292.5532535449465</v>
      </c>
      <c r="AV41" s="16">
        <v>924.75956562239458</v>
      </c>
      <c r="AW41" s="16">
        <v>12175.99588379851</v>
      </c>
      <c r="AX41" s="20">
        <v>4914.0171991480465</v>
      </c>
      <c r="AY41" s="9">
        <v>335811.53168660367</v>
      </c>
      <c r="AZ41" s="12">
        <v>297409.24773788813</v>
      </c>
      <c r="BA41" s="12">
        <v>12641.255643578215</v>
      </c>
      <c r="BB41" s="12">
        <v>8568.9829629613323</v>
      </c>
      <c r="BC41" s="12">
        <v>981.98549290025494</v>
      </c>
      <c r="BD41" s="12">
        <v>15003.528137347883</v>
      </c>
      <c r="BE41" s="12">
        <v>1206.5317119279214</v>
      </c>
      <c r="BF41" s="9">
        <v>399895.73465779924</v>
      </c>
      <c r="BG41" s="12">
        <v>354937.08749376907</v>
      </c>
      <c r="BH41" s="12">
        <v>13579.539773845934</v>
      </c>
      <c r="BI41" s="12">
        <v>8286.162472499358</v>
      </c>
      <c r="BJ41" s="12">
        <v>2200.2650737554654</v>
      </c>
      <c r="BK41" s="12">
        <v>17652.591620134692</v>
      </c>
      <c r="BL41" s="12">
        <v>3240.0882237947339</v>
      </c>
    </row>
    <row r="42" spans="1:66" ht="12.75" customHeight="1">
      <c r="A42" s="14" t="s">
        <v>43</v>
      </c>
      <c r="B42" s="15">
        <f t="shared" si="22"/>
        <v>11089</v>
      </c>
      <c r="C42" s="16">
        <v>10099</v>
      </c>
      <c r="D42" s="16">
        <v>345</v>
      </c>
      <c r="E42" s="16">
        <v>285</v>
      </c>
      <c r="F42" s="16">
        <v>0</v>
      </c>
      <c r="G42" s="16">
        <v>290</v>
      </c>
      <c r="H42" s="16">
        <v>70</v>
      </c>
      <c r="I42" s="15">
        <f t="shared" si="23"/>
        <v>11343</v>
      </c>
      <c r="J42" s="16">
        <v>10359</v>
      </c>
      <c r="K42" s="16">
        <v>358</v>
      </c>
      <c r="L42" s="16">
        <v>315</v>
      </c>
      <c r="M42" s="16">
        <v>12</v>
      </c>
      <c r="N42" s="16">
        <v>232</v>
      </c>
      <c r="O42" s="16">
        <v>67</v>
      </c>
      <c r="P42" s="17">
        <v>11813</v>
      </c>
      <c r="Q42" s="16">
        <v>10788</v>
      </c>
      <c r="R42" s="16">
        <v>406</v>
      </c>
      <c r="S42" s="16">
        <v>285</v>
      </c>
      <c r="T42" s="16">
        <v>21</v>
      </c>
      <c r="U42" s="16">
        <v>262</v>
      </c>
      <c r="V42" s="16">
        <v>51</v>
      </c>
      <c r="W42" s="15">
        <v>2595</v>
      </c>
      <c r="X42" s="16">
        <v>2239</v>
      </c>
      <c r="Y42" s="16">
        <v>216</v>
      </c>
      <c r="Z42" s="16">
        <v>36</v>
      </c>
      <c r="AA42" s="16">
        <v>4</v>
      </c>
      <c r="AB42" s="16">
        <v>81</v>
      </c>
      <c r="AC42" s="16">
        <v>19</v>
      </c>
      <c r="AD42" s="15">
        <v>13117</v>
      </c>
      <c r="AE42" s="16">
        <v>11863</v>
      </c>
      <c r="AF42" s="16">
        <v>243</v>
      </c>
      <c r="AG42" s="16">
        <v>209</v>
      </c>
      <c r="AH42" s="16">
        <v>26</v>
      </c>
      <c r="AI42" s="16">
        <v>444</v>
      </c>
      <c r="AJ42" s="20">
        <v>332</v>
      </c>
      <c r="AK42" s="15">
        <v>35456</v>
      </c>
      <c r="AL42" s="16">
        <v>30764</v>
      </c>
      <c r="AM42" s="16">
        <v>692</v>
      </c>
      <c r="AN42" s="16">
        <v>1817</v>
      </c>
      <c r="AO42" s="16">
        <v>70</v>
      </c>
      <c r="AP42" s="16">
        <v>1116</v>
      </c>
      <c r="AQ42" s="20">
        <v>997</v>
      </c>
      <c r="AR42" s="15">
        <v>47662.733574062258</v>
      </c>
      <c r="AS42" s="16">
        <v>40351.521564644398</v>
      </c>
      <c r="AT42" s="16">
        <v>1016.1841969818506</v>
      </c>
      <c r="AU42" s="16">
        <v>2522.6437728516466</v>
      </c>
      <c r="AV42" s="16">
        <v>158.46537919949563</v>
      </c>
      <c r="AW42" s="16">
        <v>2448.1078527423015</v>
      </c>
      <c r="AX42" s="20">
        <v>1165.810807642566</v>
      </c>
      <c r="AY42" s="9">
        <v>64576.986643212382</v>
      </c>
      <c r="AZ42" s="12">
        <v>57165.792724648469</v>
      </c>
      <c r="BA42" s="12">
        <v>1157.3710896555776</v>
      </c>
      <c r="BB42" s="12">
        <v>2637.8447766554273</v>
      </c>
      <c r="BC42" s="12">
        <v>203.55560742449816</v>
      </c>
      <c r="BD42" s="12">
        <v>3296.0000574242658</v>
      </c>
      <c r="BE42" s="12">
        <v>116.42238740415017</v>
      </c>
      <c r="BF42" s="9">
        <v>67234.227289258022</v>
      </c>
      <c r="BG42" s="12">
        <v>60234.542886842086</v>
      </c>
      <c r="BH42" s="12">
        <v>1299.2846933357059</v>
      </c>
      <c r="BI42" s="12">
        <v>1909.057915252677</v>
      </c>
      <c r="BJ42" s="12">
        <v>244.75310362498237</v>
      </c>
      <c r="BK42" s="12">
        <v>2930.6127365251664</v>
      </c>
      <c r="BL42" s="12">
        <v>615.97595367741383</v>
      </c>
    </row>
    <row r="43" spans="1:66" ht="12.75" customHeight="1">
      <c r="A43" s="14" t="s">
        <v>44</v>
      </c>
      <c r="B43" s="15">
        <f t="shared" si="22"/>
        <v>51019</v>
      </c>
      <c r="C43" s="16">
        <v>49399</v>
      </c>
      <c r="D43" s="16">
        <v>605</v>
      </c>
      <c r="E43" s="16">
        <v>280</v>
      </c>
      <c r="F43" s="16">
        <v>30</v>
      </c>
      <c r="G43" s="16">
        <v>495</v>
      </c>
      <c r="H43" s="16">
        <v>210</v>
      </c>
      <c r="I43" s="15">
        <f t="shared" si="23"/>
        <v>37062</v>
      </c>
      <c r="J43" s="16">
        <v>35494</v>
      </c>
      <c r="K43" s="16">
        <v>685</v>
      </c>
      <c r="L43" s="16">
        <v>423</v>
      </c>
      <c r="M43" s="16">
        <v>44</v>
      </c>
      <c r="N43" s="16">
        <v>350</v>
      </c>
      <c r="O43" s="16">
        <v>66</v>
      </c>
      <c r="P43" s="17">
        <v>39278</v>
      </c>
      <c r="Q43" s="16">
        <v>37756</v>
      </c>
      <c r="R43" s="16">
        <v>737</v>
      </c>
      <c r="S43" s="16">
        <v>254</v>
      </c>
      <c r="T43" s="16">
        <v>16</v>
      </c>
      <c r="U43" s="16">
        <v>391</v>
      </c>
      <c r="V43" s="16">
        <v>124</v>
      </c>
      <c r="W43" s="15">
        <v>10561</v>
      </c>
      <c r="X43" s="16">
        <v>8524</v>
      </c>
      <c r="Y43" s="16">
        <v>1788</v>
      </c>
      <c r="Z43" s="16">
        <v>28</v>
      </c>
      <c r="AA43" s="16">
        <v>8</v>
      </c>
      <c r="AB43" s="16">
        <v>140</v>
      </c>
      <c r="AC43" s="16">
        <v>73</v>
      </c>
      <c r="AD43" s="15">
        <v>29056</v>
      </c>
      <c r="AE43" s="16">
        <v>25947</v>
      </c>
      <c r="AF43" s="16">
        <v>852</v>
      </c>
      <c r="AG43" s="16">
        <v>597</v>
      </c>
      <c r="AH43" s="16">
        <v>27</v>
      </c>
      <c r="AI43" s="16">
        <v>745</v>
      </c>
      <c r="AJ43" s="20">
        <v>888</v>
      </c>
      <c r="AK43" s="15">
        <v>71398</v>
      </c>
      <c r="AL43" s="16">
        <v>63967</v>
      </c>
      <c r="AM43" s="16">
        <v>1673</v>
      </c>
      <c r="AN43" s="16">
        <v>1681</v>
      </c>
      <c r="AO43" s="16">
        <v>116</v>
      </c>
      <c r="AP43" s="16">
        <v>1506</v>
      </c>
      <c r="AQ43" s="20">
        <v>2455</v>
      </c>
      <c r="AR43" s="15">
        <v>79361.371485672295</v>
      </c>
      <c r="AS43" s="16">
        <v>70264.170848966329</v>
      </c>
      <c r="AT43" s="16">
        <v>2484.5928275711258</v>
      </c>
      <c r="AU43" s="16">
        <v>1993.6360733904028</v>
      </c>
      <c r="AV43" s="16">
        <v>312.97958043083651</v>
      </c>
      <c r="AW43" s="16">
        <v>2957.5856674518946</v>
      </c>
      <c r="AX43" s="20">
        <v>1348.406487861715</v>
      </c>
      <c r="AY43" s="9">
        <v>94005.63590984515</v>
      </c>
      <c r="AZ43" s="12">
        <v>83898.992351183319</v>
      </c>
      <c r="BA43" s="12">
        <v>2543.7425819424666</v>
      </c>
      <c r="BB43" s="12">
        <v>2749.9322950906512</v>
      </c>
      <c r="BC43" s="12">
        <v>543.74373868027624</v>
      </c>
      <c r="BD43" s="12">
        <v>4076.644176583527</v>
      </c>
      <c r="BE43" s="12">
        <v>192.58076636491191</v>
      </c>
      <c r="BF43" s="9">
        <v>126343.79182387886</v>
      </c>
      <c r="BG43" s="12">
        <v>115075.51844682134</v>
      </c>
      <c r="BH43" s="12">
        <v>2950.6780011354804</v>
      </c>
      <c r="BI43" s="12">
        <v>2616.0780547692948</v>
      </c>
      <c r="BJ43" s="12">
        <v>657.63510425727077</v>
      </c>
      <c r="BK43" s="12">
        <v>4388.3049893195239</v>
      </c>
      <c r="BL43" s="12">
        <v>655.57722757595718</v>
      </c>
    </row>
    <row r="44" spans="1:66" ht="12.75" customHeight="1">
      <c r="A44" s="14" t="s">
        <v>45</v>
      </c>
      <c r="B44" s="15">
        <f t="shared" si="22"/>
        <v>25950</v>
      </c>
      <c r="C44" s="16">
        <v>25640</v>
      </c>
      <c r="D44" s="16">
        <v>150</v>
      </c>
      <c r="E44" s="16">
        <v>130</v>
      </c>
      <c r="F44" s="16">
        <v>0</v>
      </c>
      <c r="G44" s="16">
        <v>15</v>
      </c>
      <c r="H44" s="16">
        <v>15</v>
      </c>
      <c r="I44" s="15">
        <f t="shared" si="23"/>
        <v>27436</v>
      </c>
      <c r="J44" s="16">
        <v>27055</v>
      </c>
      <c r="K44" s="16">
        <v>218</v>
      </c>
      <c r="L44" s="16">
        <v>124</v>
      </c>
      <c r="M44" s="16">
        <v>0</v>
      </c>
      <c r="N44" s="16">
        <v>23</v>
      </c>
      <c r="O44" s="16">
        <v>16</v>
      </c>
      <c r="P44" s="17">
        <v>24968</v>
      </c>
      <c r="Q44" s="16">
        <v>24593</v>
      </c>
      <c r="R44" s="16">
        <v>195</v>
      </c>
      <c r="S44" s="16">
        <v>114</v>
      </c>
      <c r="T44" s="16">
        <v>4</v>
      </c>
      <c r="U44" s="16">
        <v>42</v>
      </c>
      <c r="V44" s="16">
        <v>20</v>
      </c>
      <c r="W44" s="15">
        <v>4781</v>
      </c>
      <c r="X44" s="16">
        <v>4078</v>
      </c>
      <c r="Y44" s="16">
        <v>670</v>
      </c>
      <c r="Z44" s="16">
        <v>16</v>
      </c>
      <c r="AA44" s="16">
        <v>4</v>
      </c>
      <c r="AB44" s="16">
        <v>9</v>
      </c>
      <c r="AC44" s="16">
        <v>4</v>
      </c>
      <c r="AD44" s="15">
        <v>10569</v>
      </c>
      <c r="AE44" s="16">
        <v>10157</v>
      </c>
      <c r="AF44" s="16">
        <v>118</v>
      </c>
      <c r="AG44" s="16">
        <v>89</v>
      </c>
      <c r="AH44" s="16">
        <v>3</v>
      </c>
      <c r="AI44" s="16">
        <v>105</v>
      </c>
      <c r="AJ44" s="20">
        <v>97</v>
      </c>
      <c r="AK44" s="15">
        <v>23386</v>
      </c>
      <c r="AL44" s="16">
        <v>22317</v>
      </c>
      <c r="AM44" s="16">
        <v>278</v>
      </c>
      <c r="AN44" s="16">
        <v>314</v>
      </c>
      <c r="AO44" s="16">
        <v>14</v>
      </c>
      <c r="AP44" s="16">
        <v>178</v>
      </c>
      <c r="AQ44" s="20">
        <v>285</v>
      </c>
      <c r="AR44" s="15">
        <v>26026.618567261037</v>
      </c>
      <c r="AS44" s="16">
        <v>24512.577060470212</v>
      </c>
      <c r="AT44" s="16">
        <v>438.04761764830039</v>
      </c>
      <c r="AU44" s="16">
        <v>431.92362705416321</v>
      </c>
      <c r="AV44" s="16">
        <v>23.834808289058117</v>
      </c>
      <c r="AW44" s="16">
        <v>341.65621511216591</v>
      </c>
      <c r="AX44" s="20">
        <v>278.57923868713453</v>
      </c>
      <c r="AY44" s="9">
        <v>31327.382931985958</v>
      </c>
      <c r="AZ44" s="12">
        <v>29846.533980574382</v>
      </c>
      <c r="BA44" s="12">
        <v>453.16175923777621</v>
      </c>
      <c r="BB44" s="12">
        <v>478.73265115498594</v>
      </c>
      <c r="BC44" s="12">
        <v>44.005046713416149</v>
      </c>
      <c r="BD44" s="12">
        <v>453.19458172892342</v>
      </c>
      <c r="BE44" s="12">
        <v>51.754912576473572</v>
      </c>
      <c r="BF44" s="9">
        <v>31582.934120878926</v>
      </c>
      <c r="BG44" s="12">
        <v>30017.830459287845</v>
      </c>
      <c r="BH44" s="12">
        <v>435.76959136914644</v>
      </c>
      <c r="BI44" s="12">
        <v>458.2924336973395</v>
      </c>
      <c r="BJ44" s="12">
        <v>98.600953323754567</v>
      </c>
      <c r="BK44" s="12">
        <v>516.30168482901217</v>
      </c>
      <c r="BL44" s="12">
        <v>56.138998371828137</v>
      </c>
    </row>
    <row r="45" spans="1:66" ht="12.75" customHeight="1">
      <c r="A45" s="14" t="s">
        <v>46</v>
      </c>
      <c r="B45" s="15">
        <f t="shared" si="22"/>
        <v>105441</v>
      </c>
      <c r="C45" s="16">
        <v>92071</v>
      </c>
      <c r="D45" s="16">
        <v>5147</v>
      </c>
      <c r="E45" s="16">
        <v>1546</v>
      </c>
      <c r="F45" s="16">
        <v>55</v>
      </c>
      <c r="G45" s="16">
        <v>4845</v>
      </c>
      <c r="H45" s="16">
        <v>1777</v>
      </c>
      <c r="I45" s="15">
        <f t="shared" si="23"/>
        <v>95250</v>
      </c>
      <c r="J45" s="16">
        <v>82972</v>
      </c>
      <c r="K45" s="16">
        <v>5026</v>
      </c>
      <c r="L45" s="16">
        <v>1205</v>
      </c>
      <c r="M45" s="16">
        <v>80</v>
      </c>
      <c r="N45" s="16">
        <v>4341</v>
      </c>
      <c r="O45" s="16">
        <v>1626</v>
      </c>
      <c r="P45" s="17">
        <v>101791</v>
      </c>
      <c r="Q45" s="16">
        <v>90986</v>
      </c>
      <c r="R45" s="16">
        <v>4064</v>
      </c>
      <c r="S45" s="16">
        <v>991</v>
      </c>
      <c r="T45" s="16">
        <v>16</v>
      </c>
      <c r="U45" s="16">
        <v>3463</v>
      </c>
      <c r="V45" s="16">
        <v>2271</v>
      </c>
      <c r="W45" s="15">
        <v>29694</v>
      </c>
      <c r="X45" s="16">
        <v>25244</v>
      </c>
      <c r="Y45" s="16">
        <v>1603</v>
      </c>
      <c r="Z45" s="16">
        <v>200</v>
      </c>
      <c r="AA45" s="16">
        <v>12</v>
      </c>
      <c r="AB45" s="16">
        <v>676</v>
      </c>
      <c r="AC45" s="16">
        <v>1959</v>
      </c>
      <c r="AD45" s="15">
        <v>105261</v>
      </c>
      <c r="AE45" s="16">
        <v>56843</v>
      </c>
      <c r="AF45" s="16">
        <v>2353</v>
      </c>
      <c r="AG45" s="16">
        <v>317</v>
      </c>
      <c r="AH45" s="16">
        <v>155</v>
      </c>
      <c r="AI45" s="16">
        <v>5799</v>
      </c>
      <c r="AJ45" s="20">
        <v>39794</v>
      </c>
      <c r="AK45" s="15">
        <v>67574</v>
      </c>
      <c r="AL45" s="16">
        <v>29365</v>
      </c>
      <c r="AM45" s="16">
        <v>3354</v>
      </c>
      <c r="AN45" s="16">
        <v>724</v>
      </c>
      <c r="AO45" s="16">
        <v>418</v>
      </c>
      <c r="AP45" s="16">
        <v>5671</v>
      </c>
      <c r="AQ45" s="20">
        <v>28042</v>
      </c>
      <c r="AR45" s="15">
        <v>58135.67539723654</v>
      </c>
      <c r="AS45" s="16">
        <v>28713.765872679662</v>
      </c>
      <c r="AT45" s="16">
        <v>4355.5153093016961</v>
      </c>
      <c r="AU45" s="16">
        <v>1130.4747156861861</v>
      </c>
      <c r="AV45" s="16">
        <v>896.72238635867166</v>
      </c>
      <c r="AW45" s="16">
        <v>13200.883537638154</v>
      </c>
      <c r="AX45" s="20">
        <v>9838.313575572176</v>
      </c>
      <c r="AY45" s="9">
        <v>34579.46098283217</v>
      </c>
      <c r="AZ45" s="12">
        <v>17253.035455576912</v>
      </c>
      <c r="BA45" s="12">
        <v>3408.4925954776395</v>
      </c>
      <c r="BB45" s="12">
        <v>1051.2466219986832</v>
      </c>
      <c r="BC45" s="12">
        <v>1032.9508712858121</v>
      </c>
      <c r="BD45" s="12">
        <v>9666.3364471553487</v>
      </c>
      <c r="BE45" s="12">
        <v>2167.3989913377904</v>
      </c>
      <c r="BF45" s="9">
        <v>15855.077408159736</v>
      </c>
      <c r="BG45" s="12">
        <v>5820.0930545704214</v>
      </c>
      <c r="BH45" s="12">
        <v>1863.1381266901394</v>
      </c>
      <c r="BI45" s="12">
        <v>545.5564115232911</v>
      </c>
      <c r="BJ45" s="12">
        <v>836.39831003617928</v>
      </c>
      <c r="BK45" s="12">
        <v>3680.3053049233918</v>
      </c>
      <c r="BL45" s="12">
        <v>3109.5862004163141</v>
      </c>
    </row>
    <row r="46" spans="1:66" ht="12.75" customHeight="1">
      <c r="A46" s="14" t="s">
        <v>47</v>
      </c>
      <c r="B46" s="15">
        <f t="shared" si="22"/>
        <v>7370</v>
      </c>
      <c r="C46" s="16">
        <v>7036</v>
      </c>
      <c r="D46" s="16">
        <v>110</v>
      </c>
      <c r="E46" s="16">
        <v>144</v>
      </c>
      <c r="F46" s="16">
        <v>10</v>
      </c>
      <c r="G46" s="16">
        <v>45</v>
      </c>
      <c r="H46" s="16">
        <v>25</v>
      </c>
      <c r="I46" s="15">
        <f t="shared" si="23"/>
        <v>8821</v>
      </c>
      <c r="J46" s="16">
        <v>8470</v>
      </c>
      <c r="K46" s="16">
        <v>130</v>
      </c>
      <c r="L46" s="16">
        <v>134</v>
      </c>
      <c r="M46" s="16">
        <v>0</v>
      </c>
      <c r="N46" s="16">
        <v>59</v>
      </c>
      <c r="O46" s="16">
        <v>28</v>
      </c>
      <c r="P46" s="17">
        <v>7940</v>
      </c>
      <c r="Q46" s="16">
        <v>7527</v>
      </c>
      <c r="R46" s="16">
        <v>106</v>
      </c>
      <c r="S46" s="16">
        <v>198</v>
      </c>
      <c r="T46" s="16">
        <v>8</v>
      </c>
      <c r="U46" s="16">
        <v>66</v>
      </c>
      <c r="V46" s="16">
        <v>35</v>
      </c>
      <c r="W46" s="15">
        <v>2393</v>
      </c>
      <c r="X46" s="16">
        <v>2166</v>
      </c>
      <c r="Y46" s="16">
        <v>193</v>
      </c>
      <c r="Z46" s="16">
        <v>12</v>
      </c>
      <c r="AA46" s="16">
        <v>0</v>
      </c>
      <c r="AB46" s="16">
        <v>10</v>
      </c>
      <c r="AC46" s="16">
        <v>12</v>
      </c>
      <c r="AD46" s="15">
        <v>7480</v>
      </c>
      <c r="AE46" s="16">
        <v>6608</v>
      </c>
      <c r="AF46" s="16">
        <v>92</v>
      </c>
      <c r="AG46" s="16">
        <v>132</v>
      </c>
      <c r="AH46" s="16">
        <v>24</v>
      </c>
      <c r="AI46" s="16">
        <v>197</v>
      </c>
      <c r="AJ46" s="20">
        <v>427</v>
      </c>
      <c r="AK46" s="15">
        <v>10792</v>
      </c>
      <c r="AL46" s="16">
        <v>9573</v>
      </c>
      <c r="AM46" s="16">
        <v>170</v>
      </c>
      <c r="AN46" s="16">
        <v>488</v>
      </c>
      <c r="AO46" s="16">
        <v>13</v>
      </c>
      <c r="AP46" s="16">
        <v>189</v>
      </c>
      <c r="AQ46" s="20">
        <v>359</v>
      </c>
      <c r="AR46" s="15">
        <v>11347.905806028191</v>
      </c>
      <c r="AS46" s="16">
        <v>9703.5354985278464</v>
      </c>
      <c r="AT46" s="16">
        <v>301.48150404983841</v>
      </c>
      <c r="AU46" s="16">
        <v>603.24426774998472</v>
      </c>
      <c r="AV46" s="16">
        <v>14.069920291208767</v>
      </c>
      <c r="AW46" s="16">
        <v>308.507729469156</v>
      </c>
      <c r="AX46" s="20">
        <v>417.066885940156</v>
      </c>
      <c r="AY46" s="9">
        <v>12097.041175553381</v>
      </c>
      <c r="AZ46" s="12">
        <v>10373.476219751405</v>
      </c>
      <c r="BA46" s="12">
        <v>318.83954861978742</v>
      </c>
      <c r="BB46" s="12">
        <v>853.86458237148634</v>
      </c>
      <c r="BC46" s="12">
        <v>33.375653822493064</v>
      </c>
      <c r="BD46" s="12">
        <v>457.63010951400514</v>
      </c>
      <c r="BE46" s="12">
        <v>59.855061474204099</v>
      </c>
      <c r="BF46" s="9">
        <v>13591.63913432237</v>
      </c>
      <c r="BG46" s="12">
        <v>11890.12652313485</v>
      </c>
      <c r="BH46" s="12">
        <v>370.3169909352514</v>
      </c>
      <c r="BI46" s="12">
        <v>619.16703717779069</v>
      </c>
      <c r="BJ46" s="12">
        <v>56.607252315203446</v>
      </c>
      <c r="BK46" s="12">
        <v>543.52913688109879</v>
      </c>
      <c r="BL46" s="12">
        <v>111.8921938781735</v>
      </c>
    </row>
    <row r="47" spans="1:66" s="10" customFormat="1" ht="12.75" customHeight="1">
      <c r="A47" s="18" t="s">
        <v>48</v>
      </c>
      <c r="B47" s="15">
        <f>SUM(C47:H47)</f>
        <v>1385877</v>
      </c>
      <c r="C47" s="15">
        <f t="shared" ref="C47:I47" si="24">SUM(C48:C72)</f>
        <v>1363168</v>
      </c>
      <c r="D47" s="15">
        <f t="shared" si="24"/>
        <v>9529</v>
      </c>
      <c r="E47" s="15">
        <f t="shared" si="24"/>
        <v>1619</v>
      </c>
      <c r="F47" s="15">
        <f t="shared" si="24"/>
        <v>250</v>
      </c>
      <c r="G47" s="15">
        <f t="shared" si="24"/>
        <v>7384</v>
      </c>
      <c r="H47" s="15">
        <f t="shared" si="24"/>
        <v>3927</v>
      </c>
      <c r="I47" s="15">
        <f t="shared" si="24"/>
        <v>1331411</v>
      </c>
      <c r="J47" s="15" t="e">
        <f>+J48+J49+J50+J51+J52+#REF!+J53+J54+J55+J56+J57+J58+J59+J60+J61+J62+J64+J63+J65+J66+J67+J68+J69+J70+J71+J72</f>
        <v>#REF!</v>
      </c>
      <c r="K47" s="15" t="e">
        <f>+K48+K49+K50+K51+K52+#REF!+K53+K54+K55+K56+K57+K58+K59+K60+K61+K62+K64+K63+K65+K66+K67+K68+K69+K70+K71+K72</f>
        <v>#REF!</v>
      </c>
      <c r="L47" s="15" t="e">
        <f>+L48+L49+L50+L51+L52+#REF!+L53+L54+L55+L56+L57+L58+L59+L60+L61+L62+L64+L63+L65+L66+L67+L68+L69+L70+L71+L72</f>
        <v>#REF!</v>
      </c>
      <c r="M47" s="15" t="e">
        <f>+M48+M49+M50+M51+M52+#REF!+M53+M54+M55+M56+M57+M58+M59+M60+M61+M62+M64+M63+M65+M66+M67+M68+M69+M70+M71+M72</f>
        <v>#REF!</v>
      </c>
      <c r="N47" s="15" t="e">
        <f>+N48+N49+N50+N51+N52+#REF!+N53+N54+N55+N56+N57+N58+N59+N60+N61+N62+N64+N63+N65+N66+N67+N68+N69+N70+N71+N72</f>
        <v>#REF!</v>
      </c>
      <c r="O47" s="15" t="e">
        <f>+O48+O49+O50+O51+O52+#REF!+O53+O54+O55+O56+O57+O58+O59+O60+O61+O62+O64+O63+O65+O66+O67+O68+O69+O70+O71+O72</f>
        <v>#REF!</v>
      </c>
      <c r="P47" s="15">
        <v>1265277</v>
      </c>
      <c r="Q47" s="15">
        <v>1245518</v>
      </c>
      <c r="R47" s="15">
        <v>9943</v>
      </c>
      <c r="S47" s="15">
        <v>1409</v>
      </c>
      <c r="T47" s="15">
        <v>157</v>
      </c>
      <c r="U47" s="15">
        <v>6191</v>
      </c>
      <c r="V47" s="15">
        <v>2059</v>
      </c>
      <c r="W47" s="15">
        <v>374407</v>
      </c>
      <c r="X47" s="15">
        <v>334256</v>
      </c>
      <c r="Y47" s="15">
        <v>35911</v>
      </c>
      <c r="Z47" s="15">
        <v>337</v>
      </c>
      <c r="AA47" s="15">
        <v>41</v>
      </c>
      <c r="AB47" s="15">
        <v>3067</v>
      </c>
      <c r="AC47" s="15">
        <v>795</v>
      </c>
      <c r="AD47" s="15">
        <v>804866</v>
      </c>
      <c r="AE47" s="15">
        <v>702164</v>
      </c>
      <c r="AF47" s="15">
        <v>21789</v>
      </c>
      <c r="AG47" s="15">
        <v>2273</v>
      </c>
      <c r="AH47" s="15">
        <v>649</v>
      </c>
      <c r="AI47" s="15">
        <v>40293</v>
      </c>
      <c r="AJ47" s="15">
        <v>37698</v>
      </c>
      <c r="AK47" s="15">
        <v>1300157</v>
      </c>
      <c r="AL47" s="15">
        <v>1134532</v>
      </c>
      <c r="AM47" s="15">
        <v>33548</v>
      </c>
      <c r="AN47" s="15">
        <v>4745</v>
      </c>
      <c r="AO47" s="15">
        <v>1175</v>
      </c>
      <c r="AP47" s="15">
        <v>58894</v>
      </c>
      <c r="AQ47" s="15">
        <v>67263</v>
      </c>
      <c r="AR47" s="15">
        <v>984926.63059715403</v>
      </c>
      <c r="AS47" s="15">
        <v>851316.44972552359</v>
      </c>
      <c r="AT47" s="15">
        <v>34432.783173358504</v>
      </c>
      <c r="AU47" s="15">
        <v>6529.8172600357502</v>
      </c>
      <c r="AV47" s="15">
        <v>1809.2832912212846</v>
      </c>
      <c r="AW47" s="15">
        <v>69078.629265670883</v>
      </c>
      <c r="AX47" s="15">
        <v>21759.667881343874</v>
      </c>
      <c r="AY47" s="9">
        <v>936546.10497827944</v>
      </c>
      <c r="AZ47" s="9">
        <v>815854.89382455219</v>
      </c>
      <c r="BA47" s="9">
        <v>33918.431715928426</v>
      </c>
      <c r="BB47" s="9">
        <v>5261.2188109394956</v>
      </c>
      <c r="BC47" s="9">
        <v>2077.1881937505873</v>
      </c>
      <c r="BD47" s="9">
        <v>78192.517172889115</v>
      </c>
      <c r="BE47" s="9">
        <v>1241.855260219706</v>
      </c>
      <c r="BF47" s="9">
        <v>920688.09683766658</v>
      </c>
      <c r="BG47" s="9">
        <v>797095.72894484818</v>
      </c>
      <c r="BH47" s="9">
        <v>33074.066759580164</v>
      </c>
      <c r="BI47" s="9">
        <v>5837.7018710639795</v>
      </c>
      <c r="BJ47" s="9">
        <v>3630.6033238192958</v>
      </c>
      <c r="BK47" s="9">
        <v>78859.460125449841</v>
      </c>
      <c r="BL47" s="9">
        <v>2190.5358129052238</v>
      </c>
      <c r="BM47" s="44"/>
      <c r="BN47" s="44"/>
    </row>
    <row r="48" spans="1:66" ht="12.75" customHeight="1">
      <c r="A48" s="14" t="s">
        <v>49</v>
      </c>
      <c r="B48" s="15">
        <f>SUM(C48:H48)</f>
        <v>265398</v>
      </c>
      <c r="C48" s="16">
        <v>263289</v>
      </c>
      <c r="D48" s="16">
        <v>675</v>
      </c>
      <c r="E48" s="16">
        <v>110</v>
      </c>
      <c r="F48" s="16">
        <v>15</v>
      </c>
      <c r="G48" s="16">
        <v>550</v>
      </c>
      <c r="H48" s="16">
        <v>759</v>
      </c>
      <c r="I48" s="15">
        <f>+J48+K48+L48+M48+N48+O48</f>
        <v>216528</v>
      </c>
      <c r="J48" s="20">
        <v>214866</v>
      </c>
      <c r="K48" s="16">
        <v>767</v>
      </c>
      <c r="L48" s="16">
        <v>56</v>
      </c>
      <c r="M48" s="16">
        <v>20</v>
      </c>
      <c r="N48" s="16">
        <v>461</v>
      </c>
      <c r="O48" s="16">
        <v>358</v>
      </c>
      <c r="P48" s="17">
        <v>178908</v>
      </c>
      <c r="Q48" s="16">
        <v>177161</v>
      </c>
      <c r="R48" s="16">
        <v>853</v>
      </c>
      <c r="S48" s="16">
        <v>89</v>
      </c>
      <c r="T48" s="16">
        <v>16</v>
      </c>
      <c r="U48" s="16">
        <v>556</v>
      </c>
      <c r="V48" s="16">
        <v>233</v>
      </c>
      <c r="W48" s="15">
        <v>36748</v>
      </c>
      <c r="X48" s="16">
        <v>30788</v>
      </c>
      <c r="Y48" s="16">
        <v>5660</v>
      </c>
      <c r="Z48" s="16">
        <v>57</v>
      </c>
      <c r="AA48" s="16">
        <v>0</v>
      </c>
      <c r="AB48" s="16">
        <v>227</v>
      </c>
      <c r="AC48" s="16">
        <v>16</v>
      </c>
      <c r="AD48" s="16">
        <v>105529</v>
      </c>
      <c r="AE48" s="16">
        <v>86560</v>
      </c>
      <c r="AF48" s="16">
        <v>3307</v>
      </c>
      <c r="AG48" s="16">
        <v>106</v>
      </c>
      <c r="AH48" s="16">
        <v>102</v>
      </c>
      <c r="AI48" s="16">
        <v>3636</v>
      </c>
      <c r="AJ48" s="20">
        <v>11818</v>
      </c>
      <c r="AK48" s="16">
        <v>185818</v>
      </c>
      <c r="AL48" s="16">
        <v>146622</v>
      </c>
      <c r="AM48" s="16">
        <v>6392</v>
      </c>
      <c r="AN48" s="16">
        <v>226</v>
      </c>
      <c r="AO48" s="16">
        <v>207</v>
      </c>
      <c r="AP48" s="16">
        <v>6516</v>
      </c>
      <c r="AQ48" s="20">
        <v>25855</v>
      </c>
      <c r="AR48" s="16">
        <v>140993.27415369428</v>
      </c>
      <c r="AS48" s="16">
        <v>124052.79120216978</v>
      </c>
      <c r="AT48" s="16">
        <v>7090.212548747555</v>
      </c>
      <c r="AU48" s="16">
        <v>341.02396437281431</v>
      </c>
      <c r="AV48" s="16">
        <v>256.98523641424237</v>
      </c>
      <c r="AW48" s="16">
        <v>5811.1508383593618</v>
      </c>
      <c r="AX48" s="20">
        <v>3441.1103636304897</v>
      </c>
      <c r="AY48" s="9">
        <v>134807.5760538092</v>
      </c>
      <c r="AZ48" s="12">
        <v>118399.18728307352</v>
      </c>
      <c r="BA48" s="12">
        <v>8796.2505585333747</v>
      </c>
      <c r="BB48" s="12">
        <v>333.98977090377485</v>
      </c>
      <c r="BC48" s="12">
        <v>292.98488755703789</v>
      </c>
      <c r="BD48" s="12">
        <v>6817.3625992863072</v>
      </c>
      <c r="BE48" s="12">
        <v>167.80095445520504</v>
      </c>
      <c r="BF48" s="9">
        <v>125786.59067659685</v>
      </c>
      <c r="BG48" s="12">
        <v>108633.34379938242</v>
      </c>
      <c r="BH48" s="12">
        <v>9083.0093318083218</v>
      </c>
      <c r="BI48" s="12">
        <v>396.16264528591921</v>
      </c>
      <c r="BJ48" s="12">
        <v>666.95921455601137</v>
      </c>
      <c r="BK48" s="12">
        <v>6795.355418863981</v>
      </c>
      <c r="BL48" s="12">
        <v>211.76026670019766</v>
      </c>
    </row>
    <row r="49" spans="1:64" ht="12.75" customHeight="1">
      <c r="A49" s="14" t="s">
        <v>50</v>
      </c>
      <c r="B49" s="15">
        <f t="shared" ref="B49:B72" si="25">SUM(C49:H49)</f>
        <v>10460</v>
      </c>
      <c r="C49" s="16">
        <v>10265</v>
      </c>
      <c r="D49" s="16">
        <v>60</v>
      </c>
      <c r="E49" s="16">
        <v>5</v>
      </c>
      <c r="F49" s="16">
        <v>5</v>
      </c>
      <c r="G49" s="16">
        <v>110</v>
      </c>
      <c r="H49" s="16">
        <v>15</v>
      </c>
      <c r="I49" s="15">
        <f t="shared" ref="I49:I72" si="26">+J49+K49+L49+M49+N49+O49</f>
        <v>11567</v>
      </c>
      <c r="J49" s="20">
        <v>11383</v>
      </c>
      <c r="K49" s="16">
        <v>116</v>
      </c>
      <c r="L49" s="16">
        <v>14</v>
      </c>
      <c r="M49" s="16">
        <v>3</v>
      </c>
      <c r="N49" s="16">
        <v>35</v>
      </c>
      <c r="O49" s="16">
        <v>16</v>
      </c>
      <c r="P49" s="17">
        <v>11539</v>
      </c>
      <c r="Q49" s="16">
        <v>11361</v>
      </c>
      <c r="R49" s="16">
        <v>78</v>
      </c>
      <c r="S49" s="16">
        <v>20</v>
      </c>
      <c r="T49" s="16">
        <v>0</v>
      </c>
      <c r="U49" s="16">
        <v>64</v>
      </c>
      <c r="V49" s="16">
        <v>16</v>
      </c>
      <c r="W49" s="15">
        <v>3688</v>
      </c>
      <c r="X49" s="16">
        <v>3220</v>
      </c>
      <c r="Y49" s="16">
        <v>438</v>
      </c>
      <c r="Z49" s="16">
        <v>4</v>
      </c>
      <c r="AA49" s="16">
        <v>0</v>
      </c>
      <c r="AB49" s="16">
        <v>18</v>
      </c>
      <c r="AC49" s="16">
        <v>8</v>
      </c>
      <c r="AD49" s="16">
        <v>5896</v>
      </c>
      <c r="AE49" s="16">
        <v>4288</v>
      </c>
      <c r="AF49" s="16">
        <v>189</v>
      </c>
      <c r="AG49" s="16">
        <v>20</v>
      </c>
      <c r="AH49" s="16">
        <v>3</v>
      </c>
      <c r="AI49" s="16">
        <v>688</v>
      </c>
      <c r="AJ49" s="20">
        <v>708</v>
      </c>
      <c r="AK49" s="16">
        <v>13586</v>
      </c>
      <c r="AL49" s="16">
        <v>10736</v>
      </c>
      <c r="AM49" s="16">
        <v>262</v>
      </c>
      <c r="AN49" s="16">
        <v>27</v>
      </c>
      <c r="AO49" s="16">
        <v>13</v>
      </c>
      <c r="AP49" s="16">
        <v>897</v>
      </c>
      <c r="AQ49" s="20">
        <v>1651</v>
      </c>
      <c r="AR49" s="16">
        <v>11717.892849562992</v>
      </c>
      <c r="AS49" s="16">
        <v>10387.783986350627</v>
      </c>
      <c r="AT49" s="16">
        <v>264.88641609973041</v>
      </c>
      <c r="AU49" s="16">
        <v>21.591073101107146</v>
      </c>
      <c r="AV49" s="16">
        <v>16.571023187869248</v>
      </c>
      <c r="AW49" s="16">
        <v>837.30179509405434</v>
      </c>
      <c r="AX49" s="20">
        <v>189.75855572960472</v>
      </c>
      <c r="AY49" s="9">
        <v>12685.686747136342</v>
      </c>
      <c r="AZ49" s="12">
        <v>11398.308556376844</v>
      </c>
      <c r="BA49" s="12">
        <v>264.20367512394824</v>
      </c>
      <c r="BB49" s="12">
        <v>41.886957856978029</v>
      </c>
      <c r="BC49" s="12">
        <v>29.244772672735337</v>
      </c>
      <c r="BD49" s="12">
        <v>939.65093072979698</v>
      </c>
      <c r="BE49" s="12">
        <v>12.391854376039701</v>
      </c>
      <c r="BF49" s="9">
        <v>12107.796313949366</v>
      </c>
      <c r="BG49" s="12">
        <v>10833.641657328688</v>
      </c>
      <c r="BH49" s="12">
        <v>247.66425093844765</v>
      </c>
      <c r="BI49" s="12">
        <v>48.430224721886574</v>
      </c>
      <c r="BJ49" s="12">
        <v>30.991300296000944</v>
      </c>
      <c r="BK49" s="12">
        <v>926.79230043852738</v>
      </c>
      <c r="BL49" s="12">
        <v>20.27658022581717</v>
      </c>
    </row>
    <row r="50" spans="1:64" ht="12.75" customHeight="1">
      <c r="A50" s="14" t="s">
        <v>51</v>
      </c>
      <c r="B50" s="15">
        <f t="shared" si="25"/>
        <v>37513</v>
      </c>
      <c r="C50" s="16">
        <v>37098</v>
      </c>
      <c r="D50" s="16">
        <v>125</v>
      </c>
      <c r="E50" s="16">
        <v>35</v>
      </c>
      <c r="F50" s="16">
        <v>15</v>
      </c>
      <c r="G50" s="16">
        <v>230</v>
      </c>
      <c r="H50" s="16">
        <v>10</v>
      </c>
      <c r="I50" s="15">
        <f t="shared" si="26"/>
        <v>34883</v>
      </c>
      <c r="J50" s="20">
        <v>34490</v>
      </c>
      <c r="K50" s="16">
        <v>156</v>
      </c>
      <c r="L50" s="16">
        <v>22</v>
      </c>
      <c r="M50" s="16">
        <v>12</v>
      </c>
      <c r="N50" s="16">
        <v>178</v>
      </c>
      <c r="O50" s="16">
        <v>25</v>
      </c>
      <c r="P50" s="17">
        <v>32897</v>
      </c>
      <c r="Q50" s="16">
        <v>32500</v>
      </c>
      <c r="R50" s="16">
        <v>149</v>
      </c>
      <c r="S50" s="16">
        <v>48</v>
      </c>
      <c r="T50" s="16">
        <v>8</v>
      </c>
      <c r="U50" s="16">
        <v>156</v>
      </c>
      <c r="V50" s="16">
        <v>36</v>
      </c>
      <c r="W50" s="15">
        <v>7828</v>
      </c>
      <c r="X50" s="16">
        <v>6773</v>
      </c>
      <c r="Y50" s="16">
        <v>996</v>
      </c>
      <c r="Z50" s="16">
        <v>8</v>
      </c>
      <c r="AA50" s="16">
        <v>0</v>
      </c>
      <c r="AB50" s="16">
        <v>43</v>
      </c>
      <c r="AC50" s="16">
        <v>8</v>
      </c>
      <c r="AD50" s="16">
        <v>13344</v>
      </c>
      <c r="AE50" s="16">
        <v>11110</v>
      </c>
      <c r="AF50" s="16">
        <v>565</v>
      </c>
      <c r="AG50" s="16">
        <v>120</v>
      </c>
      <c r="AH50" s="16">
        <v>9</v>
      </c>
      <c r="AI50" s="16">
        <v>996</v>
      </c>
      <c r="AJ50" s="20">
        <v>544</v>
      </c>
      <c r="AK50" s="16">
        <v>33749</v>
      </c>
      <c r="AL50" s="16">
        <v>29533</v>
      </c>
      <c r="AM50" s="16">
        <v>1109</v>
      </c>
      <c r="AN50" s="16">
        <v>59</v>
      </c>
      <c r="AO50" s="16">
        <v>24</v>
      </c>
      <c r="AP50" s="16">
        <v>1603</v>
      </c>
      <c r="AQ50" s="20">
        <v>1421</v>
      </c>
      <c r="AR50" s="16">
        <v>24149.695596425383</v>
      </c>
      <c r="AS50" s="16">
        <v>21361.633498550334</v>
      </c>
      <c r="AT50" s="16">
        <v>434.83461268271174</v>
      </c>
      <c r="AU50" s="16">
        <v>186.1815060726789</v>
      </c>
      <c r="AV50" s="16">
        <v>27.887182466764497</v>
      </c>
      <c r="AW50" s="16">
        <v>1671.4368404789311</v>
      </c>
      <c r="AX50" s="20">
        <v>467.72195617396551</v>
      </c>
      <c r="AY50" s="9">
        <v>25039.261479991575</v>
      </c>
      <c r="AZ50" s="12">
        <v>22295.502740237014</v>
      </c>
      <c r="BA50" s="12">
        <v>419.36712158675584</v>
      </c>
      <c r="BB50" s="12">
        <v>134.49137973623994</v>
      </c>
      <c r="BC50" s="12">
        <v>49.799301274431329</v>
      </c>
      <c r="BD50" s="12">
        <v>2101.0331646154877</v>
      </c>
      <c r="BE50" s="12">
        <v>39.067772541647066</v>
      </c>
      <c r="BF50" s="9">
        <v>21372.213527385993</v>
      </c>
      <c r="BG50" s="12">
        <v>18545.321103545106</v>
      </c>
      <c r="BH50" s="12">
        <v>331.58315586631034</v>
      </c>
      <c r="BI50" s="12">
        <v>221.89436036319231</v>
      </c>
      <c r="BJ50" s="12">
        <v>39.51235059314142</v>
      </c>
      <c r="BK50" s="12">
        <v>2194.3237287549205</v>
      </c>
      <c r="BL50" s="12">
        <v>39.578828263320105</v>
      </c>
    </row>
    <row r="51" spans="1:64" ht="12.75" customHeight="1">
      <c r="A51" s="14" t="s">
        <v>52</v>
      </c>
      <c r="B51" s="15">
        <f t="shared" si="25"/>
        <v>2019</v>
      </c>
      <c r="C51" s="16">
        <v>1984</v>
      </c>
      <c r="D51" s="16">
        <v>25</v>
      </c>
      <c r="E51" s="16">
        <v>0</v>
      </c>
      <c r="F51" s="16">
        <v>0</v>
      </c>
      <c r="G51" s="16">
        <v>5</v>
      </c>
      <c r="H51" s="16">
        <v>5</v>
      </c>
      <c r="I51" s="15">
        <f t="shared" si="26"/>
        <v>2206</v>
      </c>
      <c r="J51" s="20">
        <v>2173</v>
      </c>
      <c r="K51" s="16">
        <v>17</v>
      </c>
      <c r="L51" s="16">
        <v>0</v>
      </c>
      <c r="M51" s="16">
        <v>0</v>
      </c>
      <c r="N51" s="16">
        <v>12</v>
      </c>
      <c r="O51" s="16">
        <v>4</v>
      </c>
      <c r="P51" s="17">
        <v>2593</v>
      </c>
      <c r="Q51" s="16">
        <v>2560</v>
      </c>
      <c r="R51" s="16">
        <v>33</v>
      </c>
      <c r="S51" s="16">
        <v>0</v>
      </c>
      <c r="T51" s="16">
        <v>0</v>
      </c>
      <c r="U51" s="16">
        <v>0</v>
      </c>
      <c r="V51" s="16">
        <v>0</v>
      </c>
      <c r="W51" s="15">
        <v>1521</v>
      </c>
      <c r="X51" s="16">
        <v>1329</v>
      </c>
      <c r="Y51" s="16">
        <v>175</v>
      </c>
      <c r="Z51" s="16">
        <v>8</v>
      </c>
      <c r="AA51" s="16">
        <v>0</v>
      </c>
      <c r="AB51" s="16">
        <v>9</v>
      </c>
      <c r="AC51" s="16">
        <v>0</v>
      </c>
      <c r="AD51" s="16">
        <v>2553</v>
      </c>
      <c r="AE51" s="16">
        <v>2316</v>
      </c>
      <c r="AF51" s="16">
        <v>84</v>
      </c>
      <c r="AG51" s="16">
        <v>3</v>
      </c>
      <c r="AH51" s="16">
        <v>3</v>
      </c>
      <c r="AI51" s="16">
        <v>39</v>
      </c>
      <c r="AJ51" s="20">
        <v>108</v>
      </c>
      <c r="AK51" s="16">
        <v>4689</v>
      </c>
      <c r="AL51" s="16">
        <v>4301</v>
      </c>
      <c r="AM51" s="16">
        <v>64</v>
      </c>
      <c r="AN51" s="16">
        <v>4</v>
      </c>
      <c r="AO51" s="16">
        <v>1</v>
      </c>
      <c r="AP51" s="16">
        <v>74</v>
      </c>
      <c r="AQ51" s="20">
        <v>245</v>
      </c>
      <c r="AR51" s="16">
        <v>3761.6214853718993</v>
      </c>
      <c r="AS51" s="16">
        <v>3396.3005737345798</v>
      </c>
      <c r="AT51" s="16">
        <v>125.14626789096783</v>
      </c>
      <c r="AU51" s="16">
        <v>11.023834683334103</v>
      </c>
      <c r="AV51" s="16">
        <v>4.4602279442186514</v>
      </c>
      <c r="AW51" s="16">
        <v>125.1060718497543</v>
      </c>
      <c r="AX51" s="20">
        <v>99.584509269044332</v>
      </c>
      <c r="AY51" s="9">
        <v>3753.2047774139232</v>
      </c>
      <c r="AZ51" s="12">
        <v>3518.5313443979558</v>
      </c>
      <c r="BA51" s="12">
        <v>78.530437919570829</v>
      </c>
      <c r="BB51" s="12">
        <v>9.0199059017203762</v>
      </c>
      <c r="BC51" s="12">
        <v>3.3075942282103439</v>
      </c>
      <c r="BD51" s="12">
        <v>137.78875710440445</v>
      </c>
      <c r="BE51" s="12">
        <v>6.0267378620615553</v>
      </c>
      <c r="BF51" s="9">
        <v>3448.9028390449162</v>
      </c>
      <c r="BG51" s="12">
        <v>3238.9576842135352</v>
      </c>
      <c r="BH51" s="12">
        <v>78.838468741704617</v>
      </c>
      <c r="BI51" s="12">
        <v>5.0131533478429677</v>
      </c>
      <c r="BJ51" s="12">
        <v>6.0092336897286822</v>
      </c>
      <c r="BK51" s="12">
        <v>116.07977352657016</v>
      </c>
      <c r="BL51" s="12">
        <v>4.0045255255351151</v>
      </c>
    </row>
    <row r="52" spans="1:64" ht="12.75" customHeight="1">
      <c r="A52" s="14" t="s">
        <v>53</v>
      </c>
      <c r="B52" s="15">
        <f t="shared" si="25"/>
        <v>2546</v>
      </c>
      <c r="C52" s="16">
        <v>2491</v>
      </c>
      <c r="D52" s="16">
        <v>30</v>
      </c>
      <c r="E52" s="16">
        <v>5</v>
      </c>
      <c r="F52" s="16">
        <v>0</v>
      </c>
      <c r="G52" s="16">
        <v>10</v>
      </c>
      <c r="H52" s="16">
        <v>10</v>
      </c>
      <c r="I52" s="15">
        <f t="shared" si="26"/>
        <v>4196</v>
      </c>
      <c r="J52" s="20">
        <v>4148</v>
      </c>
      <c r="K52" s="16">
        <v>32</v>
      </c>
      <c r="L52" s="16">
        <v>0</v>
      </c>
      <c r="M52" s="16">
        <v>0</v>
      </c>
      <c r="N52" s="16">
        <v>16</v>
      </c>
      <c r="O52" s="16">
        <v>0</v>
      </c>
      <c r="P52" s="17">
        <v>4433</v>
      </c>
      <c r="Q52" s="16">
        <v>4358</v>
      </c>
      <c r="R52" s="16">
        <v>58</v>
      </c>
      <c r="S52" s="16">
        <v>4</v>
      </c>
      <c r="T52" s="16">
        <v>0</v>
      </c>
      <c r="U52" s="16">
        <v>13</v>
      </c>
      <c r="V52" s="16">
        <v>0</v>
      </c>
      <c r="W52" s="15">
        <v>1998</v>
      </c>
      <c r="X52" s="16">
        <v>1826</v>
      </c>
      <c r="Y52" s="16">
        <v>171</v>
      </c>
      <c r="Z52" s="16">
        <v>0</v>
      </c>
      <c r="AA52" s="16">
        <v>0</v>
      </c>
      <c r="AB52" s="16">
        <v>1</v>
      </c>
      <c r="AC52" s="16">
        <v>0</v>
      </c>
      <c r="AD52" s="16">
        <v>1519</v>
      </c>
      <c r="AE52" s="16">
        <v>1252</v>
      </c>
      <c r="AF52" s="16">
        <v>85</v>
      </c>
      <c r="AG52" s="16">
        <v>19</v>
      </c>
      <c r="AH52" s="16">
        <v>4</v>
      </c>
      <c r="AI52" s="16">
        <v>101</v>
      </c>
      <c r="AJ52" s="20">
        <v>58</v>
      </c>
      <c r="AK52" s="16">
        <v>3590</v>
      </c>
      <c r="AL52" s="16">
        <v>2983</v>
      </c>
      <c r="AM52" s="16">
        <v>273</v>
      </c>
      <c r="AN52" s="16">
        <v>1</v>
      </c>
      <c r="AO52" s="16">
        <v>3</v>
      </c>
      <c r="AP52" s="16">
        <v>210</v>
      </c>
      <c r="AQ52" s="20">
        <v>120</v>
      </c>
      <c r="AR52" s="16">
        <v>3260.3568346648294</v>
      </c>
      <c r="AS52" s="16">
        <v>2743.4908378649816</v>
      </c>
      <c r="AT52" s="16">
        <v>161.12890867061259</v>
      </c>
      <c r="AU52" s="16">
        <v>43.552306063007549</v>
      </c>
      <c r="AV52" s="16">
        <v>1.0009861932938855</v>
      </c>
      <c r="AW52" s="16">
        <v>227.73215764661518</v>
      </c>
      <c r="AX52" s="20">
        <v>83.451638226318053</v>
      </c>
      <c r="AY52" s="9">
        <v>2473.1683629950453</v>
      </c>
      <c r="AZ52" s="12">
        <v>2062.7026818905274</v>
      </c>
      <c r="BA52" s="12">
        <v>115.47526598165246</v>
      </c>
      <c r="BB52" s="12">
        <v>24.72311559986845</v>
      </c>
      <c r="BC52" s="12">
        <v>6.0021382751247323</v>
      </c>
      <c r="BD52" s="12">
        <v>254.02371375459492</v>
      </c>
      <c r="BE52" s="12">
        <v>10.241447493277683</v>
      </c>
      <c r="BF52" s="9">
        <v>2485.889531743439</v>
      </c>
      <c r="BG52" s="12">
        <v>2023.962444590511</v>
      </c>
      <c r="BH52" s="12">
        <v>120.5648961829537</v>
      </c>
      <c r="BI52" s="12">
        <v>23.192202634782838</v>
      </c>
      <c r="BJ52" s="12">
        <v>17.06403381131404</v>
      </c>
      <c r="BK52" s="12">
        <v>293.42773023202227</v>
      </c>
      <c r="BL52" s="12">
        <v>7.6782242918551944</v>
      </c>
    </row>
    <row r="53" spans="1:64" ht="12.75" customHeight="1">
      <c r="A53" s="14" t="s">
        <v>54</v>
      </c>
      <c r="B53" s="15">
        <f t="shared" si="25"/>
        <v>173065</v>
      </c>
      <c r="C53" s="16">
        <v>163415</v>
      </c>
      <c r="D53" s="16">
        <v>4785</v>
      </c>
      <c r="E53" s="16">
        <v>884</v>
      </c>
      <c r="F53" s="16">
        <v>120</v>
      </c>
      <c r="G53" s="16">
        <v>3436</v>
      </c>
      <c r="H53" s="16">
        <v>425</v>
      </c>
      <c r="I53" s="15">
        <f t="shared" si="26"/>
        <v>159210</v>
      </c>
      <c r="J53" s="20">
        <v>150482</v>
      </c>
      <c r="K53" s="16">
        <v>4571</v>
      </c>
      <c r="L53" s="16">
        <v>686</v>
      </c>
      <c r="M53" s="16">
        <v>48</v>
      </c>
      <c r="N53" s="16">
        <v>3073</v>
      </c>
      <c r="O53" s="16">
        <v>350</v>
      </c>
      <c r="P53" s="17">
        <v>165717</v>
      </c>
      <c r="Q53" s="16">
        <v>156991</v>
      </c>
      <c r="R53" s="16">
        <v>4510</v>
      </c>
      <c r="S53" s="16">
        <v>759</v>
      </c>
      <c r="T53" s="16">
        <v>44</v>
      </c>
      <c r="U53" s="16">
        <v>2878</v>
      </c>
      <c r="V53" s="16">
        <v>535</v>
      </c>
      <c r="W53" s="15">
        <v>44071</v>
      </c>
      <c r="X53" s="16">
        <v>38500</v>
      </c>
      <c r="Y53" s="16">
        <v>3761</v>
      </c>
      <c r="Z53" s="16">
        <v>173</v>
      </c>
      <c r="AA53" s="16">
        <v>20</v>
      </c>
      <c r="AB53" s="16">
        <v>1484</v>
      </c>
      <c r="AC53" s="16">
        <v>133</v>
      </c>
      <c r="AD53" s="16">
        <v>122368</v>
      </c>
      <c r="AE53" s="16">
        <v>94603</v>
      </c>
      <c r="AF53" s="16">
        <v>5737</v>
      </c>
      <c r="AG53" s="16">
        <v>826</v>
      </c>
      <c r="AH53" s="16">
        <v>178</v>
      </c>
      <c r="AI53" s="16">
        <v>15292</v>
      </c>
      <c r="AJ53" s="20">
        <v>5732</v>
      </c>
      <c r="AK53" s="16">
        <v>192873</v>
      </c>
      <c r="AL53" s="16">
        <v>151696</v>
      </c>
      <c r="AM53" s="16">
        <v>9908</v>
      </c>
      <c r="AN53" s="16">
        <v>1936</v>
      </c>
      <c r="AO53" s="16">
        <v>418</v>
      </c>
      <c r="AP53" s="16">
        <v>20826</v>
      </c>
      <c r="AQ53" s="20">
        <v>8089</v>
      </c>
      <c r="AR53" s="16">
        <v>190222.34976415758</v>
      </c>
      <c r="AS53" s="16">
        <v>143183.71644751527</v>
      </c>
      <c r="AT53" s="16">
        <v>12047.246293937644</v>
      </c>
      <c r="AU53" s="16">
        <v>3068.8998755339126</v>
      </c>
      <c r="AV53" s="16">
        <v>745.81288509929027</v>
      </c>
      <c r="AW53" s="16">
        <v>27809.239238243492</v>
      </c>
      <c r="AX53" s="20">
        <v>3367.4350238279862</v>
      </c>
      <c r="AY53" s="9">
        <v>131320.67526040028</v>
      </c>
      <c r="AZ53" s="12">
        <v>91333.234861313947</v>
      </c>
      <c r="BA53" s="12">
        <v>11750.340243314349</v>
      </c>
      <c r="BB53" s="12">
        <v>2163.5275529636488</v>
      </c>
      <c r="BC53" s="12">
        <v>706.12325332182502</v>
      </c>
      <c r="BD53" s="12">
        <v>25153.176286820548</v>
      </c>
      <c r="BE53" s="12">
        <v>214.27306266596995</v>
      </c>
      <c r="BF53" s="9">
        <v>133238.86651761649</v>
      </c>
      <c r="BG53" s="12">
        <v>92822.497288776052</v>
      </c>
      <c r="BH53" s="12">
        <v>11042.289577773623</v>
      </c>
      <c r="BI53" s="12">
        <v>2290.7964574538678</v>
      </c>
      <c r="BJ53" s="12">
        <v>1247.6896449945154</v>
      </c>
      <c r="BK53" s="12">
        <v>25326.861398236</v>
      </c>
      <c r="BL53" s="12">
        <v>508.732150382437</v>
      </c>
    </row>
    <row r="54" spans="1:64" ht="12.75" customHeight="1">
      <c r="A54" s="14" t="s">
        <v>55</v>
      </c>
      <c r="B54" s="15">
        <f t="shared" si="25"/>
        <v>5035</v>
      </c>
      <c r="C54" s="16">
        <v>4940</v>
      </c>
      <c r="D54" s="16">
        <v>70</v>
      </c>
      <c r="E54" s="16">
        <v>10</v>
      </c>
      <c r="F54" s="16">
        <v>0</v>
      </c>
      <c r="G54" s="16">
        <v>10</v>
      </c>
      <c r="H54" s="16">
        <v>5</v>
      </c>
      <c r="I54" s="15">
        <f t="shared" si="26"/>
        <v>4214</v>
      </c>
      <c r="J54" s="20">
        <v>4155</v>
      </c>
      <c r="K54" s="16">
        <v>45</v>
      </c>
      <c r="L54" s="16">
        <v>4</v>
      </c>
      <c r="M54" s="16">
        <v>0</v>
      </c>
      <c r="N54" s="16">
        <v>10</v>
      </c>
      <c r="O54" s="16">
        <v>0</v>
      </c>
      <c r="P54" s="17">
        <v>4675</v>
      </c>
      <c r="Q54" s="16">
        <v>4618</v>
      </c>
      <c r="R54" s="16">
        <v>33</v>
      </c>
      <c r="S54" s="16">
        <v>0</v>
      </c>
      <c r="T54" s="16">
        <v>0</v>
      </c>
      <c r="U54" s="16">
        <v>20</v>
      </c>
      <c r="V54" s="16">
        <v>4</v>
      </c>
      <c r="W54" s="15">
        <v>4650</v>
      </c>
      <c r="X54" s="16">
        <v>4319</v>
      </c>
      <c r="Y54" s="16">
        <v>322</v>
      </c>
      <c r="Z54" s="16">
        <v>0</v>
      </c>
      <c r="AA54" s="16">
        <v>0</v>
      </c>
      <c r="AB54" s="16">
        <v>9</v>
      </c>
      <c r="AC54" s="16">
        <v>0</v>
      </c>
      <c r="AD54" s="16">
        <v>502</v>
      </c>
      <c r="AE54" s="16">
        <v>357</v>
      </c>
      <c r="AF54" s="16">
        <v>57</v>
      </c>
      <c r="AG54" s="16">
        <v>12</v>
      </c>
      <c r="AH54" s="16">
        <v>3</v>
      </c>
      <c r="AI54" s="16">
        <v>30</v>
      </c>
      <c r="AJ54" s="20">
        <v>43</v>
      </c>
      <c r="AK54" s="16">
        <v>1126</v>
      </c>
      <c r="AL54" s="16">
        <v>946</v>
      </c>
      <c r="AM54" s="16">
        <v>66</v>
      </c>
      <c r="AN54" s="16">
        <v>4</v>
      </c>
      <c r="AO54" s="16">
        <v>1</v>
      </c>
      <c r="AP54" s="16">
        <v>75</v>
      </c>
      <c r="AQ54" s="20">
        <v>34</v>
      </c>
      <c r="AR54" s="16">
        <v>1292.7775728729246</v>
      </c>
      <c r="AS54" s="16">
        <v>1066.8882004249424</v>
      </c>
      <c r="AT54" s="16">
        <v>95.039377709609823</v>
      </c>
      <c r="AU54" s="16">
        <v>12.523073363338533</v>
      </c>
      <c r="AV54" s="16">
        <v>5.0479764304751082</v>
      </c>
      <c r="AW54" s="16">
        <v>94.840646312278594</v>
      </c>
      <c r="AX54" s="20">
        <v>18.438298632279931</v>
      </c>
      <c r="AY54" s="9">
        <v>1412.4223945662848</v>
      </c>
      <c r="AZ54" s="12">
        <v>1087.6313962134784</v>
      </c>
      <c r="BA54" s="12">
        <v>137.40652243693475</v>
      </c>
      <c r="BB54" s="12">
        <v>31.619458253069041</v>
      </c>
      <c r="BC54" s="12">
        <v>7.0608928939922579</v>
      </c>
      <c r="BD54" s="12">
        <v>148.70412476881069</v>
      </c>
      <c r="BE54" s="12">
        <v>0</v>
      </c>
      <c r="BF54" s="9">
        <v>1377.4795415513715</v>
      </c>
      <c r="BG54" s="12">
        <v>1151.6005919260631</v>
      </c>
      <c r="BH54" s="12">
        <v>85.356312169286298</v>
      </c>
      <c r="BI54" s="12">
        <v>11.013296206919136</v>
      </c>
      <c r="BJ54" s="12">
        <v>2.0289102806090344</v>
      </c>
      <c r="BK54" s="12">
        <v>124.45971437343428</v>
      </c>
      <c r="BL54" s="12">
        <v>3.0207165950597448</v>
      </c>
    </row>
    <row r="55" spans="1:64" ht="12.75" customHeight="1">
      <c r="A55" s="14" t="s">
        <v>56</v>
      </c>
      <c r="B55" s="15">
        <f t="shared" si="25"/>
        <v>213247</v>
      </c>
      <c r="C55" s="16">
        <v>211074</v>
      </c>
      <c r="D55" s="16">
        <v>736</v>
      </c>
      <c r="E55" s="16">
        <v>150</v>
      </c>
      <c r="F55" s="16">
        <v>30</v>
      </c>
      <c r="G55" s="16">
        <v>625</v>
      </c>
      <c r="H55" s="16">
        <v>632</v>
      </c>
      <c r="I55" s="15">
        <f t="shared" si="26"/>
        <v>221058</v>
      </c>
      <c r="J55" s="20">
        <v>219234</v>
      </c>
      <c r="K55" s="16">
        <v>810</v>
      </c>
      <c r="L55" s="16">
        <v>134</v>
      </c>
      <c r="M55" s="16">
        <v>24</v>
      </c>
      <c r="N55" s="16">
        <v>460</v>
      </c>
      <c r="O55" s="16">
        <v>396</v>
      </c>
      <c r="P55" s="17">
        <v>211188</v>
      </c>
      <c r="Q55" s="16">
        <v>209341</v>
      </c>
      <c r="R55" s="16">
        <v>1116</v>
      </c>
      <c r="S55" s="16">
        <v>132</v>
      </c>
      <c r="T55" s="16">
        <v>13</v>
      </c>
      <c r="U55" s="16">
        <v>408</v>
      </c>
      <c r="V55" s="16">
        <v>178</v>
      </c>
      <c r="W55" s="15">
        <v>76311</v>
      </c>
      <c r="X55" s="16">
        <v>68311</v>
      </c>
      <c r="Y55" s="16">
        <v>7581</v>
      </c>
      <c r="Z55" s="16">
        <v>6</v>
      </c>
      <c r="AA55" s="16">
        <v>8</v>
      </c>
      <c r="AB55" s="16">
        <v>281</v>
      </c>
      <c r="AC55" s="16">
        <v>124</v>
      </c>
      <c r="AD55" s="16">
        <v>103695</v>
      </c>
      <c r="AE55" s="16">
        <v>90434</v>
      </c>
      <c r="AF55" s="16">
        <v>3859</v>
      </c>
      <c r="AG55" s="16">
        <v>719</v>
      </c>
      <c r="AH55" s="16">
        <v>102</v>
      </c>
      <c r="AI55" s="16">
        <v>3889</v>
      </c>
      <c r="AJ55" s="20">
        <v>4692</v>
      </c>
      <c r="AK55" s="16">
        <v>217973</v>
      </c>
      <c r="AL55" s="16">
        <v>195124</v>
      </c>
      <c r="AM55" s="16">
        <v>4914</v>
      </c>
      <c r="AN55" s="16">
        <v>1530</v>
      </c>
      <c r="AO55" s="16">
        <v>109</v>
      </c>
      <c r="AP55" s="16">
        <v>6928</v>
      </c>
      <c r="AQ55" s="20">
        <v>9368</v>
      </c>
      <c r="AR55" s="16">
        <v>143832.57971704827</v>
      </c>
      <c r="AS55" s="16">
        <v>124001.07801279315</v>
      </c>
      <c r="AT55" s="16">
        <v>3466.6475597500989</v>
      </c>
      <c r="AU55" s="16">
        <v>1154.7987628027008</v>
      </c>
      <c r="AV55" s="16">
        <v>192.30222355411388</v>
      </c>
      <c r="AW55" s="16">
        <v>9163.7913681338105</v>
      </c>
      <c r="AX55" s="20">
        <v>5853.961790014394</v>
      </c>
      <c r="AY55" s="9">
        <v>139782.15418729003</v>
      </c>
      <c r="AZ55" s="12">
        <v>123813.45590638512</v>
      </c>
      <c r="BA55" s="12">
        <v>2575.4083463040406</v>
      </c>
      <c r="BB55" s="12">
        <v>708.9991175131679</v>
      </c>
      <c r="BC55" s="12">
        <v>224.601303235567</v>
      </c>
      <c r="BD55" s="12">
        <v>12301.32046700321</v>
      </c>
      <c r="BE55" s="12">
        <v>158.36904684890456</v>
      </c>
      <c r="BF55" s="9">
        <v>132794.6187784904</v>
      </c>
      <c r="BG55" s="12">
        <v>117021.11702214973</v>
      </c>
      <c r="BH55" s="12">
        <v>1937.6871103389603</v>
      </c>
      <c r="BI55" s="12">
        <v>795.83429756536464</v>
      </c>
      <c r="BJ55" s="12">
        <v>365.03318779436188</v>
      </c>
      <c r="BK55" s="12">
        <v>12402.216205502595</v>
      </c>
      <c r="BL55" s="12">
        <v>272.73095513937039</v>
      </c>
    </row>
    <row r="56" spans="1:64" ht="12.75" customHeight="1">
      <c r="A56" s="14" t="s">
        <v>57</v>
      </c>
      <c r="B56" s="15">
        <f t="shared" si="25"/>
        <v>616</v>
      </c>
      <c r="C56" s="16">
        <v>541</v>
      </c>
      <c r="D56" s="16">
        <v>65</v>
      </c>
      <c r="E56" s="16">
        <v>0</v>
      </c>
      <c r="F56" s="16">
        <v>0</v>
      </c>
      <c r="G56" s="16">
        <v>5</v>
      </c>
      <c r="H56" s="16">
        <v>5</v>
      </c>
      <c r="I56" s="15">
        <f t="shared" si="26"/>
        <v>599</v>
      </c>
      <c r="J56" s="20">
        <v>526</v>
      </c>
      <c r="K56" s="16">
        <v>58</v>
      </c>
      <c r="L56" s="16">
        <v>0</v>
      </c>
      <c r="M56" s="16">
        <v>0</v>
      </c>
      <c r="N56" s="16">
        <v>11</v>
      </c>
      <c r="O56" s="16">
        <v>4</v>
      </c>
      <c r="P56" s="17">
        <v>788</v>
      </c>
      <c r="Q56" s="16">
        <v>705</v>
      </c>
      <c r="R56" s="16">
        <v>82</v>
      </c>
      <c r="S56" s="16">
        <v>0</v>
      </c>
      <c r="T56" s="16">
        <v>0</v>
      </c>
      <c r="U56" s="16">
        <v>1</v>
      </c>
      <c r="V56" s="16">
        <v>0</v>
      </c>
      <c r="W56" s="15">
        <v>314</v>
      </c>
      <c r="X56" s="16">
        <v>242</v>
      </c>
      <c r="Y56" s="16">
        <v>60</v>
      </c>
      <c r="Z56" s="16">
        <v>0</v>
      </c>
      <c r="AA56" s="16">
        <v>0</v>
      </c>
      <c r="AB56" s="16">
        <v>8</v>
      </c>
      <c r="AC56" s="16">
        <v>4</v>
      </c>
      <c r="AD56" s="16">
        <v>797</v>
      </c>
      <c r="AE56" s="16">
        <v>398</v>
      </c>
      <c r="AF56" s="16">
        <v>244</v>
      </c>
      <c r="AG56" s="16">
        <v>7</v>
      </c>
      <c r="AH56" s="16">
        <v>0</v>
      </c>
      <c r="AI56" s="16">
        <v>73</v>
      </c>
      <c r="AJ56" s="20">
        <v>75</v>
      </c>
      <c r="AK56" s="16">
        <v>872</v>
      </c>
      <c r="AL56" s="16">
        <v>472</v>
      </c>
      <c r="AM56" s="16">
        <v>136</v>
      </c>
      <c r="AN56" s="16">
        <v>14</v>
      </c>
      <c r="AO56" s="16">
        <v>3</v>
      </c>
      <c r="AP56" s="16">
        <v>81</v>
      </c>
      <c r="AQ56" s="20">
        <v>166</v>
      </c>
      <c r="AR56" s="16">
        <v>1086.6246523765001</v>
      </c>
      <c r="AS56" s="16">
        <v>637.0525184682466</v>
      </c>
      <c r="AT56" s="16">
        <v>206.43621127871194</v>
      </c>
      <c r="AU56" s="16">
        <v>17.055736101684793</v>
      </c>
      <c r="AV56" s="16">
        <v>4.0358859855910092</v>
      </c>
      <c r="AW56" s="16">
        <v>132.05242980560445</v>
      </c>
      <c r="AX56" s="20">
        <v>89.99187073666144</v>
      </c>
      <c r="AY56" s="9">
        <v>1247.5226643591368</v>
      </c>
      <c r="AZ56" s="12">
        <v>839.23831447835494</v>
      </c>
      <c r="BA56" s="12">
        <v>203.72262863303422</v>
      </c>
      <c r="BB56" s="12">
        <v>25.277187993206518</v>
      </c>
      <c r="BC56" s="12">
        <v>11.374281676574091</v>
      </c>
      <c r="BD56" s="12">
        <v>165.89309669853697</v>
      </c>
      <c r="BE56" s="12">
        <v>2.0171548794303282</v>
      </c>
      <c r="BF56" s="9">
        <v>957.88146858299547</v>
      </c>
      <c r="BG56" s="12">
        <v>553.82579900570977</v>
      </c>
      <c r="BH56" s="12">
        <v>244.20158907504589</v>
      </c>
      <c r="BI56" s="12">
        <v>9.0265129683506249</v>
      </c>
      <c r="BJ56" s="12">
        <v>15.030980310181549</v>
      </c>
      <c r="BK56" s="12">
        <v>130.74557252642174</v>
      </c>
      <c r="BL56" s="12">
        <v>5.0510146972858836</v>
      </c>
    </row>
    <row r="57" spans="1:64" ht="12.75" customHeight="1">
      <c r="A57" s="14" t="s">
        <v>58</v>
      </c>
      <c r="B57" s="15">
        <f t="shared" si="25"/>
        <v>32570</v>
      </c>
      <c r="C57" s="16">
        <v>31729</v>
      </c>
      <c r="D57" s="16">
        <v>325</v>
      </c>
      <c r="E57" s="16">
        <v>35</v>
      </c>
      <c r="F57" s="16">
        <v>5</v>
      </c>
      <c r="G57" s="16">
        <v>406</v>
      </c>
      <c r="H57" s="16">
        <v>70</v>
      </c>
      <c r="I57" s="15">
        <f t="shared" si="26"/>
        <v>27222</v>
      </c>
      <c r="J57" s="20">
        <v>26440</v>
      </c>
      <c r="K57" s="16">
        <v>320</v>
      </c>
      <c r="L57" s="16">
        <v>30</v>
      </c>
      <c r="M57" s="16">
        <v>0</v>
      </c>
      <c r="N57" s="16">
        <v>335</v>
      </c>
      <c r="O57" s="16">
        <v>97</v>
      </c>
      <c r="P57" s="17">
        <v>33797</v>
      </c>
      <c r="Q57" s="16">
        <v>33029</v>
      </c>
      <c r="R57" s="16">
        <v>258</v>
      </c>
      <c r="S57" s="16">
        <v>28</v>
      </c>
      <c r="T57" s="16">
        <v>0</v>
      </c>
      <c r="U57" s="16">
        <v>305</v>
      </c>
      <c r="V57" s="16">
        <v>177</v>
      </c>
      <c r="W57" s="15">
        <v>8113</v>
      </c>
      <c r="X57" s="16">
        <v>6880</v>
      </c>
      <c r="Y57" s="16">
        <v>1100</v>
      </c>
      <c r="Z57" s="16">
        <v>8</v>
      </c>
      <c r="AA57" s="16">
        <v>4</v>
      </c>
      <c r="AB57" s="16">
        <v>113</v>
      </c>
      <c r="AC57" s="16">
        <v>8</v>
      </c>
      <c r="AD57" s="16">
        <v>10552</v>
      </c>
      <c r="AE57" s="16">
        <v>6945</v>
      </c>
      <c r="AF57" s="16">
        <v>524</v>
      </c>
      <c r="AG57" s="16">
        <v>18</v>
      </c>
      <c r="AH57" s="16">
        <v>23</v>
      </c>
      <c r="AI57" s="16">
        <v>2430</v>
      </c>
      <c r="AJ57" s="20">
        <v>612</v>
      </c>
      <c r="AK57" s="16">
        <v>30354</v>
      </c>
      <c r="AL57" s="16">
        <v>24566</v>
      </c>
      <c r="AM57" s="16">
        <v>654</v>
      </c>
      <c r="AN57" s="16">
        <v>52</v>
      </c>
      <c r="AO57" s="16">
        <v>34</v>
      </c>
      <c r="AP57" s="16">
        <v>3122</v>
      </c>
      <c r="AQ57" s="20">
        <v>1926</v>
      </c>
      <c r="AR57" s="16">
        <v>24575.945552364039</v>
      </c>
      <c r="AS57" s="16">
        <v>19109.110767610226</v>
      </c>
      <c r="AT57" s="16">
        <v>845.31677587312777</v>
      </c>
      <c r="AU57" s="16">
        <v>125.7935682782183</v>
      </c>
      <c r="AV57" s="16">
        <v>73.403230890587523</v>
      </c>
      <c r="AW57" s="16">
        <v>3623.4588189525102</v>
      </c>
      <c r="AX57" s="20">
        <v>798.86239075937317</v>
      </c>
      <c r="AY57" s="9">
        <v>24535.644667486322</v>
      </c>
      <c r="AZ57" s="12">
        <v>18882.159201076342</v>
      </c>
      <c r="BA57" s="12">
        <v>751.3687189445501</v>
      </c>
      <c r="BB57" s="12">
        <v>160.64435020671723</v>
      </c>
      <c r="BC57" s="12">
        <v>102.42656549481156</v>
      </c>
      <c r="BD57" s="12">
        <v>4567.2271034627938</v>
      </c>
      <c r="BE57" s="12">
        <v>71.818728301109275</v>
      </c>
      <c r="BF57" s="9">
        <v>25261.702142565744</v>
      </c>
      <c r="BG57" s="12">
        <v>19403.3810736743</v>
      </c>
      <c r="BH57" s="12">
        <v>717.83694091078053</v>
      </c>
      <c r="BI57" s="12">
        <v>171.68357472530769</v>
      </c>
      <c r="BJ57" s="12">
        <v>135.83747593896203</v>
      </c>
      <c r="BK57" s="12">
        <v>4739.2151577738159</v>
      </c>
      <c r="BL57" s="12">
        <v>93.747919542583787</v>
      </c>
    </row>
    <row r="58" spans="1:64" ht="12.75" customHeight="1">
      <c r="A58" s="14" t="s">
        <v>59</v>
      </c>
      <c r="B58" s="15">
        <f t="shared" si="25"/>
        <v>3959</v>
      </c>
      <c r="C58" s="16">
        <v>3924</v>
      </c>
      <c r="D58" s="16">
        <v>0</v>
      </c>
      <c r="E58" s="16">
        <v>20</v>
      </c>
      <c r="F58" s="16">
        <v>0</v>
      </c>
      <c r="G58" s="16">
        <v>10</v>
      </c>
      <c r="H58" s="16">
        <v>5</v>
      </c>
      <c r="I58" s="15">
        <f t="shared" si="26"/>
        <v>4346</v>
      </c>
      <c r="J58" s="20">
        <v>4329</v>
      </c>
      <c r="K58" s="16">
        <v>12</v>
      </c>
      <c r="L58" s="16">
        <v>0</v>
      </c>
      <c r="M58" s="16">
        <v>4</v>
      </c>
      <c r="N58" s="16">
        <v>1</v>
      </c>
      <c r="O58" s="16">
        <v>0</v>
      </c>
      <c r="P58" s="17">
        <v>5570</v>
      </c>
      <c r="Q58" s="16">
        <v>5560</v>
      </c>
      <c r="R58" s="16">
        <v>0</v>
      </c>
      <c r="S58" s="16">
        <v>0</v>
      </c>
      <c r="T58" s="16">
        <v>0</v>
      </c>
      <c r="U58" s="16">
        <v>10</v>
      </c>
      <c r="V58" s="16">
        <v>0</v>
      </c>
      <c r="W58" s="15">
        <v>2596</v>
      </c>
      <c r="X58" s="16">
        <v>2268</v>
      </c>
      <c r="Y58" s="16">
        <v>317</v>
      </c>
      <c r="Z58" s="16">
        <v>0</v>
      </c>
      <c r="AA58" s="16">
        <v>0</v>
      </c>
      <c r="AB58" s="16">
        <v>7</v>
      </c>
      <c r="AC58" s="16">
        <v>4</v>
      </c>
      <c r="AD58" s="16">
        <v>4129</v>
      </c>
      <c r="AE58" s="16">
        <v>3831</v>
      </c>
      <c r="AF58" s="16">
        <v>57</v>
      </c>
      <c r="AG58" s="16">
        <v>9</v>
      </c>
      <c r="AH58" s="16">
        <v>2</v>
      </c>
      <c r="AI58" s="16">
        <v>71</v>
      </c>
      <c r="AJ58" s="20">
        <v>159</v>
      </c>
      <c r="AK58" s="16">
        <v>9033</v>
      </c>
      <c r="AL58" s="16">
        <v>8470</v>
      </c>
      <c r="AM58" s="16">
        <v>44</v>
      </c>
      <c r="AN58" s="16">
        <v>4</v>
      </c>
      <c r="AO58" s="16">
        <v>8</v>
      </c>
      <c r="AP58" s="16">
        <v>134</v>
      </c>
      <c r="AQ58" s="20">
        <v>373</v>
      </c>
      <c r="AR58" s="16">
        <v>5306.0598590926475</v>
      </c>
      <c r="AS58" s="16">
        <v>4918.7203647820816</v>
      </c>
      <c r="AT58" s="16">
        <v>59.937906660331784</v>
      </c>
      <c r="AU58" s="16">
        <v>20.009268682691165</v>
      </c>
      <c r="AV58" s="16">
        <v>7.0274952020830943</v>
      </c>
      <c r="AW58" s="16">
        <v>164.80180208184282</v>
      </c>
      <c r="AX58" s="20">
        <v>135.56302168361645</v>
      </c>
      <c r="AY58" s="9">
        <v>5304.1581632090674</v>
      </c>
      <c r="AZ58" s="12">
        <v>4960.5104463845355</v>
      </c>
      <c r="BA58" s="12">
        <v>62.683261780184075</v>
      </c>
      <c r="BB58" s="12">
        <v>12.013857245557157</v>
      </c>
      <c r="BC58" s="12">
        <v>11.215310837709374</v>
      </c>
      <c r="BD58" s="12">
        <v>245.26739482604921</v>
      </c>
      <c r="BE58" s="12">
        <v>12.467892135032011</v>
      </c>
      <c r="BF58" s="9">
        <v>4577.8063291005528</v>
      </c>
      <c r="BG58" s="12">
        <v>4347.8002769018249</v>
      </c>
      <c r="BH58" s="12">
        <v>43.370628344531418</v>
      </c>
      <c r="BI58" s="12">
        <v>12.010735331337642</v>
      </c>
      <c r="BJ58" s="12">
        <v>10.034540265898858</v>
      </c>
      <c r="BK58" s="12">
        <v>151.55385565578752</v>
      </c>
      <c r="BL58" s="12">
        <v>13.03629260117247</v>
      </c>
    </row>
    <row r="59" spans="1:64" ht="12.75" customHeight="1">
      <c r="A59" s="11" t="s">
        <v>88</v>
      </c>
      <c r="B59" s="15">
        <f t="shared" si="25"/>
        <v>175940</v>
      </c>
      <c r="C59" s="16">
        <v>174393</v>
      </c>
      <c r="D59" s="16">
        <v>581</v>
      </c>
      <c r="E59" s="16">
        <v>55</v>
      </c>
      <c r="F59" s="16">
        <v>0</v>
      </c>
      <c r="G59" s="16">
        <v>120</v>
      </c>
      <c r="H59" s="16">
        <v>791</v>
      </c>
      <c r="I59" s="15">
        <f t="shared" si="26"/>
        <v>185929</v>
      </c>
      <c r="J59" s="20">
        <v>185068</v>
      </c>
      <c r="K59" s="16">
        <v>556</v>
      </c>
      <c r="L59" s="16">
        <v>68</v>
      </c>
      <c r="M59" s="16">
        <v>8</v>
      </c>
      <c r="N59" s="16">
        <v>154</v>
      </c>
      <c r="O59" s="16">
        <v>75</v>
      </c>
      <c r="P59" s="17">
        <v>156579</v>
      </c>
      <c r="Q59" s="16">
        <v>155695</v>
      </c>
      <c r="R59" s="16">
        <v>563</v>
      </c>
      <c r="S59" s="16">
        <v>89</v>
      </c>
      <c r="T59" s="16">
        <v>12</v>
      </c>
      <c r="U59" s="16">
        <v>118</v>
      </c>
      <c r="V59" s="16">
        <v>102</v>
      </c>
      <c r="W59" s="15">
        <v>29883</v>
      </c>
      <c r="X59" s="16">
        <v>24792</v>
      </c>
      <c r="Y59" s="16">
        <v>4852</v>
      </c>
      <c r="Z59" s="16">
        <v>4</v>
      </c>
      <c r="AA59" s="16">
        <v>0</v>
      </c>
      <c r="AB59" s="16">
        <v>95</v>
      </c>
      <c r="AC59" s="16">
        <v>140</v>
      </c>
      <c r="AD59" s="16">
        <v>17777</v>
      </c>
      <c r="AE59" s="16">
        <v>15584</v>
      </c>
      <c r="AF59" s="16">
        <v>705</v>
      </c>
      <c r="AG59" s="16">
        <v>38</v>
      </c>
      <c r="AH59" s="16">
        <v>41</v>
      </c>
      <c r="AI59" s="16">
        <v>806</v>
      </c>
      <c r="AJ59" s="20">
        <v>603</v>
      </c>
      <c r="AK59" s="16">
        <v>196944</v>
      </c>
      <c r="AL59" s="16">
        <v>190303</v>
      </c>
      <c r="AM59" s="16">
        <v>2722</v>
      </c>
      <c r="AN59" s="16">
        <v>234</v>
      </c>
      <c r="AO59" s="16">
        <v>39</v>
      </c>
      <c r="AP59" s="16">
        <v>2057</v>
      </c>
      <c r="AQ59" s="20">
        <v>1589</v>
      </c>
      <c r="AR59" s="16">
        <v>175769.81554194124</v>
      </c>
      <c r="AS59" s="16">
        <v>168466.03525498108</v>
      </c>
      <c r="AT59" s="16">
        <v>2746.9410467889297</v>
      </c>
      <c r="AU59" s="16">
        <v>482.64933843884273</v>
      </c>
      <c r="AV59" s="16">
        <v>54.481235516910502</v>
      </c>
      <c r="AW59" s="16">
        <v>2614.6755097102932</v>
      </c>
      <c r="AX59" s="20">
        <v>1405.0331565052159</v>
      </c>
      <c r="AY59" s="9">
        <v>189876.78726265187</v>
      </c>
      <c r="AZ59" s="12">
        <v>183177.44392810835</v>
      </c>
      <c r="BA59" s="12">
        <v>2401.6425053690214</v>
      </c>
      <c r="BB59" s="12">
        <v>442.84662071258566</v>
      </c>
      <c r="BC59" s="12">
        <v>117.56545711684061</v>
      </c>
      <c r="BD59" s="12">
        <v>3567.3660778508229</v>
      </c>
      <c r="BE59" s="12">
        <v>169.92267349425956</v>
      </c>
      <c r="BF59" s="9">
        <v>196000.31081293168</v>
      </c>
      <c r="BG59" s="12">
        <v>188562.64782320129</v>
      </c>
      <c r="BH59" s="12">
        <v>2678.6850940043701</v>
      </c>
      <c r="BI59" s="12">
        <v>435.78896357650689</v>
      </c>
      <c r="BJ59" s="12">
        <v>266.27751508501672</v>
      </c>
      <c r="BK59" s="12">
        <v>3773.3214561784625</v>
      </c>
      <c r="BL59" s="12">
        <v>283.58996088609086</v>
      </c>
    </row>
    <row r="60" spans="1:64" ht="12.75" customHeight="1">
      <c r="A60" s="14" t="s">
        <v>60</v>
      </c>
      <c r="B60" s="15">
        <f t="shared" si="25"/>
        <v>795</v>
      </c>
      <c r="C60" s="16">
        <v>755</v>
      </c>
      <c r="D60" s="16">
        <v>15</v>
      </c>
      <c r="E60" s="16">
        <v>15</v>
      </c>
      <c r="F60" s="16">
        <v>5</v>
      </c>
      <c r="G60" s="16">
        <v>5</v>
      </c>
      <c r="H60" s="16">
        <v>0</v>
      </c>
      <c r="I60" s="15">
        <f t="shared" si="26"/>
        <v>947</v>
      </c>
      <c r="J60" s="20">
        <v>908</v>
      </c>
      <c r="K60" s="16">
        <v>32</v>
      </c>
      <c r="L60" s="16">
        <v>0</v>
      </c>
      <c r="M60" s="16">
        <v>0</v>
      </c>
      <c r="N60" s="16">
        <v>7</v>
      </c>
      <c r="O60" s="16">
        <v>0</v>
      </c>
      <c r="P60" s="17">
        <v>1424</v>
      </c>
      <c r="Q60" s="16">
        <v>1375</v>
      </c>
      <c r="R60" s="16">
        <v>32</v>
      </c>
      <c r="S60" s="16">
        <v>4</v>
      </c>
      <c r="T60" s="16">
        <v>0</v>
      </c>
      <c r="U60" s="16">
        <v>9</v>
      </c>
      <c r="V60" s="16">
        <v>4</v>
      </c>
      <c r="W60" s="15">
        <v>787</v>
      </c>
      <c r="X60" s="16">
        <v>681</v>
      </c>
      <c r="Y60" s="16">
        <v>100</v>
      </c>
      <c r="Z60" s="16">
        <v>0</v>
      </c>
      <c r="AA60" s="16">
        <v>0</v>
      </c>
      <c r="AB60" s="16">
        <v>1</v>
      </c>
      <c r="AC60" s="16">
        <v>5</v>
      </c>
      <c r="AD60" s="16">
        <v>868</v>
      </c>
      <c r="AE60" s="16">
        <v>729</v>
      </c>
      <c r="AF60" s="16">
        <v>44</v>
      </c>
      <c r="AG60" s="16">
        <v>4</v>
      </c>
      <c r="AH60" s="16">
        <v>0</v>
      </c>
      <c r="AI60" s="16">
        <v>58</v>
      </c>
      <c r="AJ60" s="20">
        <v>33</v>
      </c>
      <c r="AK60" s="16">
        <v>3607</v>
      </c>
      <c r="AL60" s="16">
        <v>3342</v>
      </c>
      <c r="AM60" s="16">
        <v>100</v>
      </c>
      <c r="AN60" s="16">
        <v>12</v>
      </c>
      <c r="AO60" s="16">
        <v>0</v>
      </c>
      <c r="AP60" s="16">
        <v>86</v>
      </c>
      <c r="AQ60" s="20">
        <v>67</v>
      </c>
      <c r="AR60" s="16">
        <v>3413.011437782432</v>
      </c>
      <c r="AS60" s="16">
        <v>3062.9625872090992</v>
      </c>
      <c r="AT60" s="16">
        <v>145.71882095925864</v>
      </c>
      <c r="AU60" s="16">
        <v>25.45439305019168</v>
      </c>
      <c r="AV60" s="16">
        <v>5.0690302446099906</v>
      </c>
      <c r="AW60" s="16">
        <v>115.46146151529206</v>
      </c>
      <c r="AX60" s="20">
        <v>58.345144803981235</v>
      </c>
      <c r="AY60" s="9">
        <v>3253.522832109601</v>
      </c>
      <c r="AZ60" s="12">
        <v>2917.8130087272907</v>
      </c>
      <c r="BA60" s="12">
        <v>145.08169417363041</v>
      </c>
      <c r="BB60" s="12">
        <v>43.278140187912143</v>
      </c>
      <c r="BC60" s="12">
        <v>1.002433090024331</v>
      </c>
      <c r="BD60" s="12">
        <v>144.34367092685829</v>
      </c>
      <c r="BE60" s="12">
        <v>2.0038850038850038</v>
      </c>
      <c r="BF60" s="9">
        <v>2910.0736752139542</v>
      </c>
      <c r="BG60" s="12">
        <v>2576.9677310906009</v>
      </c>
      <c r="BH60" s="12">
        <v>122.30449627607368</v>
      </c>
      <c r="BI60" s="12">
        <v>33.054237897077741</v>
      </c>
      <c r="BJ60" s="12">
        <v>12.900145357661238</v>
      </c>
      <c r="BK60" s="12">
        <v>159.83760420121217</v>
      </c>
      <c r="BL60" s="12">
        <v>5.0094603913283589</v>
      </c>
    </row>
    <row r="61" spans="1:64" ht="12.75" customHeight="1">
      <c r="A61" s="14" t="s">
        <v>61</v>
      </c>
      <c r="B61" s="15">
        <f t="shared" si="25"/>
        <v>78747</v>
      </c>
      <c r="C61" s="16">
        <v>76075</v>
      </c>
      <c r="D61" s="16">
        <v>1161</v>
      </c>
      <c r="E61" s="16">
        <v>125</v>
      </c>
      <c r="F61" s="16">
        <v>10</v>
      </c>
      <c r="G61" s="16">
        <v>1171</v>
      </c>
      <c r="H61" s="16">
        <v>205</v>
      </c>
      <c r="I61" s="15">
        <f t="shared" si="26"/>
        <v>76434</v>
      </c>
      <c r="J61" s="20">
        <v>74147</v>
      </c>
      <c r="K61" s="16">
        <v>1027</v>
      </c>
      <c r="L61" s="16">
        <v>106</v>
      </c>
      <c r="M61" s="16">
        <v>36</v>
      </c>
      <c r="N61" s="16">
        <v>964</v>
      </c>
      <c r="O61" s="16">
        <v>154</v>
      </c>
      <c r="P61" s="17">
        <v>83925</v>
      </c>
      <c r="Q61" s="16">
        <v>81488</v>
      </c>
      <c r="R61" s="16">
        <v>1119</v>
      </c>
      <c r="S61" s="16">
        <v>108</v>
      </c>
      <c r="T61" s="16">
        <v>40</v>
      </c>
      <c r="U61" s="16">
        <v>933</v>
      </c>
      <c r="V61" s="16">
        <v>237</v>
      </c>
      <c r="W61" s="15">
        <v>22830</v>
      </c>
      <c r="X61" s="16">
        <v>21667</v>
      </c>
      <c r="Y61" s="16">
        <v>625</v>
      </c>
      <c r="Z61" s="16">
        <v>33</v>
      </c>
      <c r="AA61" s="16">
        <v>5</v>
      </c>
      <c r="AB61" s="16">
        <v>451</v>
      </c>
      <c r="AC61" s="16">
        <v>49</v>
      </c>
      <c r="AD61" s="16">
        <v>26837</v>
      </c>
      <c r="AE61" s="16">
        <v>16011</v>
      </c>
      <c r="AF61" s="16">
        <v>2764</v>
      </c>
      <c r="AG61" s="16">
        <v>73</v>
      </c>
      <c r="AH61" s="16">
        <v>89</v>
      </c>
      <c r="AI61" s="16">
        <v>5961</v>
      </c>
      <c r="AJ61" s="20">
        <v>1939</v>
      </c>
      <c r="AK61" s="16">
        <v>76586</v>
      </c>
      <c r="AL61" s="16">
        <v>63069</v>
      </c>
      <c r="AM61" s="16">
        <v>2590</v>
      </c>
      <c r="AN61" s="16">
        <v>185</v>
      </c>
      <c r="AO61" s="16">
        <v>180</v>
      </c>
      <c r="AP61" s="16">
        <v>8198</v>
      </c>
      <c r="AQ61" s="20">
        <v>2364</v>
      </c>
      <c r="AR61" s="16">
        <v>79040.360355422046</v>
      </c>
      <c r="AS61" s="16">
        <v>66898.267267778225</v>
      </c>
      <c r="AT61" s="16">
        <v>2278.1243109751408</v>
      </c>
      <c r="AU61" s="16">
        <v>320.96560337226509</v>
      </c>
      <c r="AV61" s="16">
        <v>188.71131434683292</v>
      </c>
      <c r="AW61" s="16">
        <v>8081.8791971521987</v>
      </c>
      <c r="AX61" s="20">
        <v>1272.412661797367</v>
      </c>
      <c r="AY61" s="9">
        <v>86960.697120523604</v>
      </c>
      <c r="AZ61" s="12">
        <v>74282.664026798957</v>
      </c>
      <c r="BA61" s="12">
        <v>2019.0684631117795</v>
      </c>
      <c r="BB61" s="12">
        <v>382.07601599692333</v>
      </c>
      <c r="BC61" s="12">
        <v>218.62421745399814</v>
      </c>
      <c r="BD61" s="12">
        <v>9980.671615018824</v>
      </c>
      <c r="BE61" s="12">
        <v>77.592782143138336</v>
      </c>
      <c r="BF61" s="9">
        <v>95359.315633562001</v>
      </c>
      <c r="BG61" s="12">
        <v>82070.657578707789</v>
      </c>
      <c r="BH61" s="12">
        <v>1919.3966197359416</v>
      </c>
      <c r="BI61" s="12">
        <v>381.04505058099056</v>
      </c>
      <c r="BJ61" s="12">
        <v>278.14466551085047</v>
      </c>
      <c r="BK61" s="12">
        <v>10510.297287468711</v>
      </c>
      <c r="BL61" s="12">
        <v>199.77443155772255</v>
      </c>
    </row>
    <row r="62" spans="1:64" ht="12.75" customHeight="1">
      <c r="A62" s="14" t="s">
        <v>62</v>
      </c>
      <c r="B62" s="15">
        <f t="shared" si="25"/>
        <v>615</v>
      </c>
      <c r="C62" s="16">
        <v>600</v>
      </c>
      <c r="D62" s="16">
        <v>5</v>
      </c>
      <c r="E62" s="16">
        <v>0</v>
      </c>
      <c r="F62" s="16">
        <v>5</v>
      </c>
      <c r="G62" s="16">
        <v>5</v>
      </c>
      <c r="H62" s="16">
        <v>0</v>
      </c>
      <c r="I62" s="15">
        <f t="shared" si="26"/>
        <v>1075</v>
      </c>
      <c r="J62" s="20">
        <v>1059</v>
      </c>
      <c r="K62" s="16">
        <v>12</v>
      </c>
      <c r="L62" s="16">
        <v>0</v>
      </c>
      <c r="M62" s="16">
        <v>0</v>
      </c>
      <c r="N62" s="16">
        <v>4</v>
      </c>
      <c r="O62" s="16">
        <v>0</v>
      </c>
      <c r="P62" s="17">
        <v>1082</v>
      </c>
      <c r="Q62" s="16">
        <v>1036</v>
      </c>
      <c r="R62" s="16">
        <v>21</v>
      </c>
      <c r="S62" s="16">
        <v>0</v>
      </c>
      <c r="T62" s="16">
        <v>0</v>
      </c>
      <c r="U62" s="16">
        <v>5</v>
      </c>
      <c r="V62" s="16">
        <v>20</v>
      </c>
      <c r="W62" s="15">
        <v>397</v>
      </c>
      <c r="X62" s="16">
        <v>345</v>
      </c>
      <c r="Y62" s="16">
        <v>48</v>
      </c>
      <c r="Z62" s="16">
        <v>0</v>
      </c>
      <c r="AA62" s="16">
        <v>0</v>
      </c>
      <c r="AB62" s="16">
        <v>4</v>
      </c>
      <c r="AC62" s="16">
        <v>0</v>
      </c>
      <c r="AD62" s="16">
        <v>1541</v>
      </c>
      <c r="AE62" s="16">
        <v>1309</v>
      </c>
      <c r="AF62" s="16">
        <v>30</v>
      </c>
      <c r="AG62" s="16">
        <v>5</v>
      </c>
      <c r="AH62" s="16">
        <v>4</v>
      </c>
      <c r="AI62" s="16">
        <v>110</v>
      </c>
      <c r="AJ62" s="20">
        <v>83</v>
      </c>
      <c r="AK62" s="16">
        <v>2700</v>
      </c>
      <c r="AL62" s="16">
        <v>2397</v>
      </c>
      <c r="AM62" s="16">
        <v>20</v>
      </c>
      <c r="AN62" s="16">
        <v>7</v>
      </c>
      <c r="AO62" s="16">
        <v>0</v>
      </c>
      <c r="AP62" s="16">
        <v>145</v>
      </c>
      <c r="AQ62" s="20">
        <v>131</v>
      </c>
      <c r="AR62" s="16">
        <v>1796.6492603656413</v>
      </c>
      <c r="AS62" s="16">
        <v>1542.1234394929336</v>
      </c>
      <c r="AT62" s="16">
        <v>31.656227179471685</v>
      </c>
      <c r="AU62" s="16">
        <v>12.706264618458187</v>
      </c>
      <c r="AV62" s="16">
        <v>3.0668855304052038</v>
      </c>
      <c r="AW62" s="16">
        <v>162.67695516355616</v>
      </c>
      <c r="AX62" s="20">
        <v>44.419488380816148</v>
      </c>
      <c r="AY62" s="9">
        <v>1812.0982672897785</v>
      </c>
      <c r="AZ62" s="12">
        <v>1567.1029044431948</v>
      </c>
      <c r="BA62" s="12">
        <v>36.060868143600835</v>
      </c>
      <c r="BB62" s="12">
        <v>10.127817113333764</v>
      </c>
      <c r="BC62" s="12">
        <v>2.0100283491314177</v>
      </c>
      <c r="BD62" s="12">
        <v>195.71012104086265</v>
      </c>
      <c r="BE62" s="12">
        <v>1.0865281996552008</v>
      </c>
      <c r="BF62" s="9">
        <v>1830.7011512283352</v>
      </c>
      <c r="BG62" s="12">
        <v>1542.4143230198542</v>
      </c>
      <c r="BH62" s="12">
        <v>44.376343816924219</v>
      </c>
      <c r="BI62" s="12">
        <v>8.0929015944428464</v>
      </c>
      <c r="BJ62" s="12">
        <v>3.0101114298014613</v>
      </c>
      <c r="BK62" s="12">
        <v>221.43028102869761</v>
      </c>
      <c r="BL62" s="12">
        <v>11.377190338614518</v>
      </c>
    </row>
    <row r="63" spans="1:64" ht="12.75" customHeight="1">
      <c r="A63" s="14" t="s">
        <v>63</v>
      </c>
      <c r="B63" s="15">
        <f t="shared" si="25"/>
        <v>1624</v>
      </c>
      <c r="C63" s="16">
        <v>1554</v>
      </c>
      <c r="D63" s="16">
        <v>20</v>
      </c>
      <c r="E63" s="16">
        <v>5</v>
      </c>
      <c r="F63" s="16">
        <v>20</v>
      </c>
      <c r="G63" s="16">
        <v>25</v>
      </c>
      <c r="H63" s="16">
        <v>0</v>
      </c>
      <c r="I63" s="15">
        <f t="shared" si="26"/>
        <v>1816</v>
      </c>
      <c r="J63" s="20">
        <v>1699</v>
      </c>
      <c r="K63" s="16">
        <v>65</v>
      </c>
      <c r="L63" s="16">
        <v>9</v>
      </c>
      <c r="M63" s="16">
        <v>0</v>
      </c>
      <c r="N63" s="16">
        <v>39</v>
      </c>
      <c r="O63" s="16">
        <v>4</v>
      </c>
      <c r="P63" s="17">
        <v>1430</v>
      </c>
      <c r="Q63" s="16">
        <v>1324</v>
      </c>
      <c r="R63" s="16">
        <v>41</v>
      </c>
      <c r="S63" s="16">
        <v>0</v>
      </c>
      <c r="T63" s="16">
        <v>4</v>
      </c>
      <c r="U63" s="16">
        <v>60</v>
      </c>
      <c r="V63" s="16">
        <v>1</v>
      </c>
      <c r="W63" s="15">
        <v>384</v>
      </c>
      <c r="X63" s="16">
        <v>345</v>
      </c>
      <c r="Y63" s="16">
        <v>20</v>
      </c>
      <c r="Z63" s="16">
        <v>0</v>
      </c>
      <c r="AA63" s="16">
        <v>0</v>
      </c>
      <c r="AB63" s="16">
        <v>15</v>
      </c>
      <c r="AC63" s="16">
        <v>4</v>
      </c>
      <c r="AD63" s="16">
        <v>796</v>
      </c>
      <c r="AE63" s="16">
        <v>591</v>
      </c>
      <c r="AF63" s="16">
        <v>22</v>
      </c>
      <c r="AG63" s="16">
        <v>2</v>
      </c>
      <c r="AH63" s="16">
        <v>2</v>
      </c>
      <c r="AI63" s="16">
        <v>135</v>
      </c>
      <c r="AJ63" s="20">
        <v>44</v>
      </c>
      <c r="AK63" s="16">
        <v>2605</v>
      </c>
      <c r="AL63" s="16">
        <v>2063</v>
      </c>
      <c r="AM63" s="16">
        <v>62</v>
      </c>
      <c r="AN63" s="16">
        <v>15</v>
      </c>
      <c r="AO63" s="16">
        <v>23</v>
      </c>
      <c r="AP63" s="16">
        <v>347</v>
      </c>
      <c r="AQ63" s="20">
        <v>95</v>
      </c>
      <c r="AR63" s="16">
        <v>2401.2584576357967</v>
      </c>
      <c r="AS63" s="16">
        <v>1935.6083118929323</v>
      </c>
      <c r="AT63" s="16">
        <v>63.150062503992267</v>
      </c>
      <c r="AU63" s="16">
        <v>33.635139668462905</v>
      </c>
      <c r="AV63" s="16">
        <v>26.273819578516505</v>
      </c>
      <c r="AW63" s="16">
        <v>299.22402995248137</v>
      </c>
      <c r="AX63" s="20">
        <v>43.367094039411754</v>
      </c>
      <c r="AY63" s="9">
        <v>2358.8717832376842</v>
      </c>
      <c r="AZ63" s="12">
        <v>1798.1784926097484</v>
      </c>
      <c r="BA63" s="12">
        <v>74.879238940820031</v>
      </c>
      <c r="BB63" s="12">
        <v>9.472612604593678</v>
      </c>
      <c r="BC63" s="12">
        <v>19.058087988751922</v>
      </c>
      <c r="BD63" s="12">
        <v>452.26378780704425</v>
      </c>
      <c r="BE63" s="12">
        <v>5.0195632867262034</v>
      </c>
      <c r="BF63" s="9">
        <v>2321.6864797363596</v>
      </c>
      <c r="BG63" s="12">
        <v>1860.9990615870811</v>
      </c>
      <c r="BH63" s="12">
        <v>51.881468440004085</v>
      </c>
      <c r="BI63" s="12">
        <v>12.021283494728806</v>
      </c>
      <c r="BJ63" s="12">
        <v>15.050648487942372</v>
      </c>
      <c r="BK63" s="12">
        <v>369.70439156480035</v>
      </c>
      <c r="BL63" s="12">
        <v>12.029626161803151</v>
      </c>
    </row>
    <row r="64" spans="1:64" ht="12.75" customHeight="1">
      <c r="A64" s="14" t="s">
        <v>64</v>
      </c>
      <c r="B64" s="15">
        <f t="shared" si="25"/>
        <v>32220</v>
      </c>
      <c r="C64" s="16">
        <v>32095</v>
      </c>
      <c r="D64" s="16">
        <v>55</v>
      </c>
      <c r="E64" s="16">
        <v>20</v>
      </c>
      <c r="F64" s="16">
        <v>0</v>
      </c>
      <c r="G64" s="16">
        <v>15</v>
      </c>
      <c r="H64" s="16">
        <v>35</v>
      </c>
      <c r="I64" s="15">
        <f t="shared" si="26"/>
        <v>36207</v>
      </c>
      <c r="J64" s="20">
        <v>35816</v>
      </c>
      <c r="K64" s="16">
        <v>68</v>
      </c>
      <c r="L64" s="16">
        <v>289</v>
      </c>
      <c r="M64" s="16">
        <v>0</v>
      </c>
      <c r="N64" s="16">
        <v>10</v>
      </c>
      <c r="O64" s="16">
        <v>24</v>
      </c>
      <c r="P64" s="17">
        <v>33648</v>
      </c>
      <c r="Q64" s="16">
        <v>33297</v>
      </c>
      <c r="R64" s="16">
        <v>74</v>
      </c>
      <c r="S64" s="16">
        <v>12</v>
      </c>
      <c r="T64" s="16">
        <v>8</v>
      </c>
      <c r="U64" s="16">
        <v>44</v>
      </c>
      <c r="V64" s="16">
        <v>213</v>
      </c>
      <c r="W64" s="15">
        <v>10527</v>
      </c>
      <c r="X64" s="16">
        <v>9202</v>
      </c>
      <c r="Y64" s="16">
        <v>1305</v>
      </c>
      <c r="Z64" s="16">
        <v>4</v>
      </c>
      <c r="AA64" s="16">
        <v>0</v>
      </c>
      <c r="AB64" s="16">
        <v>8</v>
      </c>
      <c r="AC64" s="16">
        <v>8</v>
      </c>
      <c r="AD64" s="16">
        <v>57126</v>
      </c>
      <c r="AE64" s="16">
        <v>54175</v>
      </c>
      <c r="AF64" s="16">
        <v>616</v>
      </c>
      <c r="AG64" s="16">
        <v>75</v>
      </c>
      <c r="AH64" s="16">
        <v>9</v>
      </c>
      <c r="AI64" s="16">
        <v>215</v>
      </c>
      <c r="AJ64" s="20">
        <v>2036</v>
      </c>
      <c r="AK64" s="16">
        <v>55354</v>
      </c>
      <c r="AL64" s="16">
        <v>50992</v>
      </c>
      <c r="AM64" s="16">
        <v>903</v>
      </c>
      <c r="AN64" s="16">
        <v>71</v>
      </c>
      <c r="AO64" s="16">
        <v>11</v>
      </c>
      <c r="AP64" s="16">
        <v>375</v>
      </c>
      <c r="AQ64" s="20">
        <v>3002</v>
      </c>
      <c r="AR64" s="16">
        <v>36840.772231059571</v>
      </c>
      <c r="AS64" s="16">
        <v>34244.562739873109</v>
      </c>
      <c r="AT64" s="16">
        <v>538.24725249545691</v>
      </c>
      <c r="AU64" s="16">
        <v>99.430114280981144</v>
      </c>
      <c r="AV64" s="16">
        <v>25.274008261410174</v>
      </c>
      <c r="AW64" s="16">
        <v>730.68981131263229</v>
      </c>
      <c r="AX64" s="20">
        <v>1202.5683048359763</v>
      </c>
      <c r="AY64" s="9">
        <v>37791.693039948506</v>
      </c>
      <c r="AZ64" s="12">
        <v>35706.397797181155</v>
      </c>
      <c r="BA64" s="12">
        <v>373.10587155682941</v>
      </c>
      <c r="BB64" s="12">
        <v>58.056963528287852</v>
      </c>
      <c r="BC64" s="12">
        <v>57.679877372428152</v>
      </c>
      <c r="BD64" s="12">
        <v>1491.983707700628</v>
      </c>
      <c r="BE64" s="12">
        <v>104.46882260917424</v>
      </c>
      <c r="BF64" s="9">
        <v>35562.580096598969</v>
      </c>
      <c r="BG64" s="12">
        <v>33709.832284800526</v>
      </c>
      <c r="BH64" s="12">
        <v>343.82887515258273</v>
      </c>
      <c r="BI64" s="12">
        <v>67.529563186250982</v>
      </c>
      <c r="BJ64" s="12">
        <v>83.101421781829984</v>
      </c>
      <c r="BK64" s="12">
        <v>1254.6414972972791</v>
      </c>
      <c r="BL64" s="12">
        <v>103.64645438049918</v>
      </c>
    </row>
    <row r="65" spans="1:66" ht="12.75" customHeight="1">
      <c r="A65" s="14" t="s">
        <v>65</v>
      </c>
      <c r="B65" s="15">
        <f t="shared" si="25"/>
        <v>31357</v>
      </c>
      <c r="C65" s="16">
        <v>31022</v>
      </c>
      <c r="D65" s="16">
        <v>220</v>
      </c>
      <c r="E65" s="16">
        <v>55</v>
      </c>
      <c r="F65" s="16">
        <v>10</v>
      </c>
      <c r="G65" s="16">
        <v>40</v>
      </c>
      <c r="H65" s="16">
        <v>10</v>
      </c>
      <c r="I65" s="15">
        <f t="shared" si="26"/>
        <v>40545</v>
      </c>
      <c r="J65" s="20">
        <v>40086</v>
      </c>
      <c r="K65" s="16">
        <v>282</v>
      </c>
      <c r="L65" s="16">
        <v>16</v>
      </c>
      <c r="M65" s="16">
        <v>4</v>
      </c>
      <c r="N65" s="16">
        <v>54</v>
      </c>
      <c r="O65" s="16">
        <v>103</v>
      </c>
      <c r="P65" s="17">
        <v>35766</v>
      </c>
      <c r="Q65" s="16">
        <v>35379</v>
      </c>
      <c r="R65" s="16">
        <v>264</v>
      </c>
      <c r="S65" s="16">
        <v>36</v>
      </c>
      <c r="T65" s="16">
        <v>0</v>
      </c>
      <c r="U65" s="16">
        <v>23</v>
      </c>
      <c r="V65" s="16">
        <v>64</v>
      </c>
      <c r="W65" s="15">
        <v>5104</v>
      </c>
      <c r="X65" s="16">
        <v>4002</v>
      </c>
      <c r="Y65" s="16">
        <v>1070</v>
      </c>
      <c r="Z65" s="16">
        <v>4</v>
      </c>
      <c r="AA65" s="16">
        <v>0</v>
      </c>
      <c r="AB65" s="16">
        <v>20</v>
      </c>
      <c r="AC65" s="16">
        <v>8</v>
      </c>
      <c r="AD65" s="16">
        <v>20682</v>
      </c>
      <c r="AE65" s="16">
        <v>19570</v>
      </c>
      <c r="AF65" s="16">
        <v>279</v>
      </c>
      <c r="AG65" s="16">
        <v>58</v>
      </c>
      <c r="AH65" s="16">
        <v>6</v>
      </c>
      <c r="AI65" s="16">
        <v>163</v>
      </c>
      <c r="AJ65" s="20">
        <v>606</v>
      </c>
      <c r="AK65" s="16">
        <v>50243</v>
      </c>
      <c r="AL65" s="16">
        <v>47951</v>
      </c>
      <c r="AM65" s="16">
        <v>545</v>
      </c>
      <c r="AN65" s="16">
        <v>80</v>
      </c>
      <c r="AO65" s="16">
        <v>13</v>
      </c>
      <c r="AP65" s="16">
        <v>306</v>
      </c>
      <c r="AQ65" s="20">
        <v>1348</v>
      </c>
      <c r="AR65" s="16">
        <v>48973.25489791092</v>
      </c>
      <c r="AS65" s="16">
        <v>47215.309456356088</v>
      </c>
      <c r="AT65" s="16">
        <v>509.76416820403222</v>
      </c>
      <c r="AU65" s="16">
        <v>170.01832107668218</v>
      </c>
      <c r="AV65" s="16">
        <v>18.150432555608035</v>
      </c>
      <c r="AW65" s="16">
        <v>439.10568580456714</v>
      </c>
      <c r="AX65" s="20">
        <v>620.90683391394703</v>
      </c>
      <c r="AY65" s="9">
        <v>49889.702975076267</v>
      </c>
      <c r="AZ65" s="12">
        <v>48741.859379831396</v>
      </c>
      <c r="BA65" s="12">
        <v>425.09592706274219</v>
      </c>
      <c r="BB65" s="12">
        <v>189.73607516333399</v>
      </c>
      <c r="BC65" s="12">
        <v>23.2650306908922</v>
      </c>
      <c r="BD65" s="12">
        <v>494.09962943949586</v>
      </c>
      <c r="BE65" s="12">
        <v>15.646932888389017</v>
      </c>
      <c r="BF65" s="9">
        <v>42363.172556563266</v>
      </c>
      <c r="BG65" s="12">
        <v>40791.431292668123</v>
      </c>
      <c r="BH65" s="12">
        <v>497.45844191541539</v>
      </c>
      <c r="BI65" s="12">
        <v>473.4525998015298</v>
      </c>
      <c r="BJ65" s="12">
        <v>42.798626826724728</v>
      </c>
      <c r="BK65" s="12">
        <v>491.76856186954899</v>
      </c>
      <c r="BL65" s="12">
        <v>66.263033481926996</v>
      </c>
    </row>
    <row r="66" spans="1:66" ht="12.75" customHeight="1">
      <c r="A66" s="14" t="s">
        <v>66</v>
      </c>
      <c r="B66" s="15">
        <f t="shared" si="25"/>
        <v>4878</v>
      </c>
      <c r="C66" s="16">
        <v>4828</v>
      </c>
      <c r="D66" s="16">
        <v>30</v>
      </c>
      <c r="E66" s="16">
        <v>0</v>
      </c>
      <c r="F66" s="16">
        <v>0</v>
      </c>
      <c r="G66" s="16">
        <v>15</v>
      </c>
      <c r="H66" s="16">
        <v>5</v>
      </c>
      <c r="I66" s="15">
        <f t="shared" si="26"/>
        <v>7687</v>
      </c>
      <c r="J66" s="20">
        <v>7660</v>
      </c>
      <c r="K66" s="16">
        <v>4</v>
      </c>
      <c r="L66" s="16">
        <v>4</v>
      </c>
      <c r="M66" s="16">
        <v>0</v>
      </c>
      <c r="N66" s="16">
        <v>11</v>
      </c>
      <c r="O66" s="16">
        <v>8</v>
      </c>
      <c r="P66" s="17">
        <v>7649</v>
      </c>
      <c r="Q66" s="16">
        <v>7594</v>
      </c>
      <c r="R66" s="16">
        <v>29</v>
      </c>
      <c r="S66" s="16">
        <v>4</v>
      </c>
      <c r="T66" s="16">
        <v>0</v>
      </c>
      <c r="U66" s="16">
        <v>22</v>
      </c>
      <c r="V66" s="16">
        <v>0</v>
      </c>
      <c r="W66" s="15">
        <v>3778</v>
      </c>
      <c r="X66" s="16">
        <v>3457</v>
      </c>
      <c r="Y66" s="16">
        <v>314</v>
      </c>
      <c r="Z66" s="16">
        <v>0</v>
      </c>
      <c r="AA66" s="16">
        <v>0</v>
      </c>
      <c r="AB66" s="16">
        <v>3</v>
      </c>
      <c r="AC66" s="16">
        <v>4</v>
      </c>
      <c r="AD66" s="16">
        <v>10285</v>
      </c>
      <c r="AE66" s="16">
        <v>9744</v>
      </c>
      <c r="AF66" s="16">
        <v>91</v>
      </c>
      <c r="AG66" s="16">
        <v>12</v>
      </c>
      <c r="AH66" s="16">
        <v>0</v>
      </c>
      <c r="AI66" s="16">
        <v>155</v>
      </c>
      <c r="AJ66" s="20">
        <v>283</v>
      </c>
      <c r="AK66" s="16">
        <v>25536</v>
      </c>
      <c r="AL66" s="16">
        <v>23787</v>
      </c>
      <c r="AM66" s="16">
        <v>125</v>
      </c>
      <c r="AN66" s="16">
        <v>13</v>
      </c>
      <c r="AO66" s="16">
        <v>7</v>
      </c>
      <c r="AP66" s="16">
        <v>333</v>
      </c>
      <c r="AQ66" s="20">
        <v>1271</v>
      </c>
      <c r="AR66" s="16">
        <v>17111.97469719631</v>
      </c>
      <c r="AS66" s="16">
        <v>15986.245753198193</v>
      </c>
      <c r="AT66" s="16">
        <v>105.22495593945334</v>
      </c>
      <c r="AU66" s="16">
        <v>29.797196573522726</v>
      </c>
      <c r="AV66" s="16">
        <v>22.908072615633422</v>
      </c>
      <c r="AW66" s="16">
        <v>460.15820681103764</v>
      </c>
      <c r="AX66" s="20">
        <v>507.64051205847318</v>
      </c>
      <c r="AY66" s="9">
        <v>14604.602454387817</v>
      </c>
      <c r="AZ66" s="12">
        <v>13815.664834242518</v>
      </c>
      <c r="BA66" s="12">
        <v>89.732465885898577</v>
      </c>
      <c r="BB66" s="12">
        <v>25.950973778463009</v>
      </c>
      <c r="BC66" s="12">
        <v>16.053698079835478</v>
      </c>
      <c r="BD66" s="12">
        <v>627.92645131467725</v>
      </c>
      <c r="BE66" s="12">
        <v>29.274031086421971</v>
      </c>
      <c r="BF66" s="9">
        <v>12672.196761002851</v>
      </c>
      <c r="BG66" s="12">
        <v>11794.694029436903</v>
      </c>
      <c r="BH66" s="12">
        <v>130.72399838205524</v>
      </c>
      <c r="BI66" s="12">
        <v>33.128265447106685</v>
      </c>
      <c r="BJ66" s="12">
        <v>15.374941188659818</v>
      </c>
      <c r="BK66" s="12">
        <v>571.85793308210475</v>
      </c>
      <c r="BL66" s="12">
        <v>126.41759346602046</v>
      </c>
    </row>
    <row r="67" spans="1:66" ht="12.75" customHeight="1">
      <c r="A67" s="14" t="s">
        <v>67</v>
      </c>
      <c r="B67" s="15">
        <f t="shared" si="25"/>
        <v>3574</v>
      </c>
      <c r="C67" s="16">
        <v>3559</v>
      </c>
      <c r="D67" s="16">
        <v>10</v>
      </c>
      <c r="E67" s="16">
        <v>5</v>
      </c>
      <c r="F67" s="16">
        <v>0</v>
      </c>
      <c r="G67" s="16">
        <v>0</v>
      </c>
      <c r="H67" s="16">
        <v>0</v>
      </c>
      <c r="I67" s="15">
        <f t="shared" si="26"/>
        <v>5248</v>
      </c>
      <c r="J67" s="20">
        <v>5217</v>
      </c>
      <c r="K67" s="20">
        <v>17</v>
      </c>
      <c r="L67" s="20">
        <v>0</v>
      </c>
      <c r="M67" s="20">
        <v>0</v>
      </c>
      <c r="N67" s="20">
        <v>5</v>
      </c>
      <c r="O67" s="20">
        <v>9</v>
      </c>
      <c r="P67" s="17">
        <v>7760</v>
      </c>
      <c r="Q67" s="16">
        <v>7687</v>
      </c>
      <c r="R67" s="16">
        <v>56</v>
      </c>
      <c r="S67" s="16">
        <v>12</v>
      </c>
      <c r="T67" s="16">
        <v>0</v>
      </c>
      <c r="U67" s="16">
        <v>1</v>
      </c>
      <c r="V67" s="16">
        <v>4</v>
      </c>
      <c r="W67" s="15">
        <v>2499</v>
      </c>
      <c r="X67" s="16">
        <v>2253</v>
      </c>
      <c r="Y67" s="16">
        <v>234</v>
      </c>
      <c r="Z67" s="16">
        <v>0</v>
      </c>
      <c r="AA67" s="16">
        <v>0</v>
      </c>
      <c r="AB67" s="16">
        <v>0</v>
      </c>
      <c r="AC67" s="16">
        <v>12</v>
      </c>
      <c r="AD67" s="16">
        <v>8169</v>
      </c>
      <c r="AE67" s="16">
        <v>7751</v>
      </c>
      <c r="AF67" s="16">
        <v>107</v>
      </c>
      <c r="AG67" s="16">
        <v>11</v>
      </c>
      <c r="AH67" s="16">
        <v>3</v>
      </c>
      <c r="AI67" s="16">
        <v>72</v>
      </c>
      <c r="AJ67" s="20">
        <v>225</v>
      </c>
      <c r="AK67" s="16">
        <v>10696</v>
      </c>
      <c r="AL67" s="16">
        <v>9813</v>
      </c>
      <c r="AM67" s="16">
        <v>116</v>
      </c>
      <c r="AN67" s="16">
        <v>17</v>
      </c>
      <c r="AO67" s="16">
        <v>4</v>
      </c>
      <c r="AP67" s="16">
        <v>160</v>
      </c>
      <c r="AQ67" s="20">
        <v>586</v>
      </c>
      <c r="AR67" s="16">
        <v>6479.1755353785538</v>
      </c>
      <c r="AS67" s="16">
        <v>5733.3306119042581</v>
      </c>
      <c r="AT67" s="16">
        <v>191.84527997372277</v>
      </c>
      <c r="AU67" s="16">
        <v>39.388904589997821</v>
      </c>
      <c r="AV67" s="16">
        <v>3.5331485220691783</v>
      </c>
      <c r="AW67" s="16">
        <v>209.32292657600175</v>
      </c>
      <c r="AX67" s="20">
        <v>301.75466381250493</v>
      </c>
      <c r="AY67" s="9">
        <v>4985.0905634018873</v>
      </c>
      <c r="AZ67" s="12">
        <v>4555.2446357021636</v>
      </c>
      <c r="BA67" s="12">
        <v>136.41360565104591</v>
      </c>
      <c r="BB67" s="12">
        <v>35.342325961246878</v>
      </c>
      <c r="BC67" s="12">
        <v>1</v>
      </c>
      <c r="BD67" s="12">
        <v>248.44372933861274</v>
      </c>
      <c r="BE67" s="12">
        <v>8.6462667488186309</v>
      </c>
      <c r="BF67" s="9">
        <v>5260.0996312650768</v>
      </c>
      <c r="BG67" s="12">
        <v>4823.4213830675799</v>
      </c>
      <c r="BH67" s="12">
        <v>151.61160291250573</v>
      </c>
      <c r="BI67" s="12">
        <v>31.300217383581977</v>
      </c>
      <c r="BJ67" s="12">
        <v>16.379073899475753</v>
      </c>
      <c r="BK67" s="12">
        <v>212.99102368692809</v>
      </c>
      <c r="BL67" s="12">
        <v>24.396330315004995</v>
      </c>
    </row>
    <row r="68" spans="1:66" ht="12.75" customHeight="1">
      <c r="A68" s="14" t="s">
        <v>68</v>
      </c>
      <c r="B68" s="15">
        <f t="shared" si="25"/>
        <v>240048</v>
      </c>
      <c r="C68" s="16">
        <v>239162</v>
      </c>
      <c r="D68" s="16">
        <v>221</v>
      </c>
      <c r="E68" s="16">
        <v>30</v>
      </c>
      <c r="F68" s="16">
        <v>0</v>
      </c>
      <c r="G68" s="16">
        <v>45</v>
      </c>
      <c r="H68" s="16">
        <v>590</v>
      </c>
      <c r="I68" s="15">
        <f t="shared" si="26"/>
        <v>218941</v>
      </c>
      <c r="J68" s="20">
        <v>218566</v>
      </c>
      <c r="K68" s="20">
        <v>218</v>
      </c>
      <c r="L68" s="20">
        <v>0</v>
      </c>
      <c r="M68" s="20">
        <v>28</v>
      </c>
      <c r="N68" s="20">
        <v>68</v>
      </c>
      <c r="O68" s="20">
        <v>61</v>
      </c>
      <c r="P68" s="17">
        <v>208959</v>
      </c>
      <c r="Q68" s="16">
        <v>208541</v>
      </c>
      <c r="R68" s="16">
        <v>225</v>
      </c>
      <c r="S68" s="16">
        <v>8</v>
      </c>
      <c r="T68" s="16">
        <v>0</v>
      </c>
      <c r="U68" s="16">
        <v>37</v>
      </c>
      <c r="V68" s="16">
        <v>148</v>
      </c>
      <c r="W68" s="15">
        <v>70752</v>
      </c>
      <c r="X68" s="16">
        <v>65977</v>
      </c>
      <c r="Y68" s="16">
        <v>4727</v>
      </c>
      <c r="Z68" s="16">
        <v>4</v>
      </c>
      <c r="AA68" s="16">
        <v>0</v>
      </c>
      <c r="AB68" s="16">
        <v>16</v>
      </c>
      <c r="AC68" s="16">
        <v>28</v>
      </c>
      <c r="AD68" s="16">
        <v>178955</v>
      </c>
      <c r="AE68" s="16">
        <v>176545</v>
      </c>
      <c r="AF68" s="16">
        <v>557</v>
      </c>
      <c r="AG68" s="16">
        <v>42</v>
      </c>
      <c r="AH68" s="16">
        <v>17</v>
      </c>
      <c r="AI68" s="16">
        <v>294</v>
      </c>
      <c r="AJ68" s="20">
        <v>1500</v>
      </c>
      <c r="AK68" s="16">
        <v>95936</v>
      </c>
      <c r="AL68" s="16">
        <v>94062</v>
      </c>
      <c r="AM68" s="16">
        <v>330</v>
      </c>
      <c r="AN68" s="16">
        <v>31</v>
      </c>
      <c r="AO68" s="16">
        <v>23</v>
      </c>
      <c r="AP68" s="16">
        <v>235</v>
      </c>
      <c r="AQ68" s="20">
        <v>1255</v>
      </c>
      <c r="AR68" s="16">
        <v>3067.42471002505</v>
      </c>
      <c r="AS68" s="16">
        <v>2498.17773005242</v>
      </c>
      <c r="AT68" s="16">
        <v>147.05055103812953</v>
      </c>
      <c r="AU68" s="16">
        <v>23.904983875038653</v>
      </c>
      <c r="AV68" s="16">
        <v>8.0833808960728994</v>
      </c>
      <c r="AW68" s="16">
        <v>214.16067168724067</v>
      </c>
      <c r="AX68" s="20">
        <v>176.04739247614836</v>
      </c>
      <c r="AY68" s="9">
        <v>3053.6184947449251</v>
      </c>
      <c r="AZ68" s="12">
        <v>2435.7077519510162</v>
      </c>
      <c r="BA68" s="12">
        <v>232.43257957590743</v>
      </c>
      <c r="BB68" s="12">
        <v>51.844124651006361</v>
      </c>
      <c r="BC68" s="12">
        <v>20.698984976336355</v>
      </c>
      <c r="BD68" s="12">
        <v>304.8904254958739</v>
      </c>
      <c r="BE68" s="12">
        <v>8.0446280947852031</v>
      </c>
      <c r="BF68" s="9">
        <v>3067.1252657592181</v>
      </c>
      <c r="BG68" s="12">
        <v>2475.7539385353525</v>
      </c>
      <c r="BH68" s="12">
        <v>251.77240983678075</v>
      </c>
      <c r="BI68" s="12">
        <v>28.86388147725112</v>
      </c>
      <c r="BJ68" s="12">
        <v>33.422207483034036</v>
      </c>
      <c r="BK68" s="12">
        <v>268.28657487457639</v>
      </c>
      <c r="BL68" s="12">
        <v>9.0262535522239844</v>
      </c>
    </row>
    <row r="69" spans="1:66" ht="12.75" customHeight="1">
      <c r="A69" s="14" t="s">
        <v>69</v>
      </c>
      <c r="B69" s="15">
        <f t="shared" si="25"/>
        <v>19021</v>
      </c>
      <c r="C69" s="16">
        <v>18936</v>
      </c>
      <c r="D69" s="16">
        <v>35</v>
      </c>
      <c r="E69" s="16">
        <v>5</v>
      </c>
      <c r="F69" s="16">
        <v>0</v>
      </c>
      <c r="G69" s="16">
        <v>35</v>
      </c>
      <c r="H69" s="16">
        <v>10</v>
      </c>
      <c r="I69" s="15">
        <f t="shared" si="26"/>
        <v>11861</v>
      </c>
      <c r="J69" s="20">
        <v>11803</v>
      </c>
      <c r="K69" s="20">
        <v>30</v>
      </c>
      <c r="L69" s="20">
        <v>4</v>
      </c>
      <c r="M69" s="20">
        <v>0</v>
      </c>
      <c r="N69" s="20">
        <v>24</v>
      </c>
      <c r="O69" s="20">
        <v>0</v>
      </c>
      <c r="P69" s="17">
        <v>9532</v>
      </c>
      <c r="Q69" s="16">
        <v>9470</v>
      </c>
      <c r="R69" s="16">
        <v>37</v>
      </c>
      <c r="S69" s="16">
        <v>0</v>
      </c>
      <c r="T69" s="16">
        <v>0</v>
      </c>
      <c r="U69" s="16">
        <v>23</v>
      </c>
      <c r="V69" s="16">
        <v>2</v>
      </c>
      <c r="W69" s="15">
        <v>5301</v>
      </c>
      <c r="X69" s="16">
        <v>5213</v>
      </c>
      <c r="Y69" s="16">
        <v>80</v>
      </c>
      <c r="Z69" s="16">
        <v>0</v>
      </c>
      <c r="AA69" s="16">
        <v>0</v>
      </c>
      <c r="AB69" s="16">
        <v>8</v>
      </c>
      <c r="AC69" s="16">
        <v>0</v>
      </c>
      <c r="AD69" s="16">
        <v>1630</v>
      </c>
      <c r="AE69" s="16">
        <v>1247</v>
      </c>
      <c r="AF69" s="16">
        <v>109</v>
      </c>
      <c r="AG69" s="16">
        <v>12</v>
      </c>
      <c r="AH69" s="16">
        <v>1</v>
      </c>
      <c r="AI69" s="16">
        <v>204</v>
      </c>
      <c r="AJ69" s="20">
        <v>57</v>
      </c>
      <c r="AK69" s="16">
        <v>3939</v>
      </c>
      <c r="AL69" s="16">
        <v>3351</v>
      </c>
      <c r="AM69" s="16">
        <v>140</v>
      </c>
      <c r="AN69" s="16">
        <v>26</v>
      </c>
      <c r="AO69" s="16">
        <v>1</v>
      </c>
      <c r="AP69" s="16">
        <v>286</v>
      </c>
      <c r="AQ69" s="20">
        <v>135</v>
      </c>
      <c r="AR69" s="16">
        <v>3849.9586272280994</v>
      </c>
      <c r="AS69" s="16">
        <v>3247.1002739153319</v>
      </c>
      <c r="AT69" s="16">
        <v>163.49166564433145</v>
      </c>
      <c r="AU69" s="16">
        <v>26.191109503993882</v>
      </c>
      <c r="AV69" s="16">
        <v>9.0208318591715262</v>
      </c>
      <c r="AW69" s="16">
        <v>307.88638709199131</v>
      </c>
      <c r="AX69" s="20">
        <v>96.268359213279354</v>
      </c>
      <c r="AY69" s="9">
        <v>3479.5176816421454</v>
      </c>
      <c r="AZ69" s="12">
        <v>2877.5637960679405</v>
      </c>
      <c r="BA69" s="12">
        <v>127.09687954505786</v>
      </c>
      <c r="BB69" s="12">
        <v>76.831720401792424</v>
      </c>
      <c r="BC69" s="12">
        <v>5.0210621557751498</v>
      </c>
      <c r="BD69" s="12">
        <v>389.99489336367566</v>
      </c>
      <c r="BE69" s="12">
        <v>3.0093301079036316</v>
      </c>
      <c r="BF69" s="9">
        <v>5029.3426395436809</v>
      </c>
      <c r="BG69" s="12">
        <v>4480.3387188228498</v>
      </c>
      <c r="BH69" s="12">
        <v>105.25845293333697</v>
      </c>
      <c r="BI69" s="12">
        <v>41.343640476637589</v>
      </c>
      <c r="BJ69" s="12">
        <v>8.0159610230499165</v>
      </c>
      <c r="BK69" s="12">
        <v>386.77734397135168</v>
      </c>
      <c r="BL69" s="12">
        <v>7.6085223164549536</v>
      </c>
    </row>
    <row r="70" spans="1:66" ht="12.75" customHeight="1">
      <c r="A70" s="14" t="s">
        <v>70</v>
      </c>
      <c r="B70" s="15">
        <f t="shared" si="25"/>
        <v>33073</v>
      </c>
      <c r="C70" s="16">
        <v>32077</v>
      </c>
      <c r="D70" s="16">
        <v>195</v>
      </c>
      <c r="E70" s="16">
        <v>45</v>
      </c>
      <c r="F70" s="16">
        <v>5</v>
      </c>
      <c r="G70" s="16">
        <v>471</v>
      </c>
      <c r="H70" s="16">
        <v>280</v>
      </c>
      <c r="I70" s="15">
        <f t="shared" si="26"/>
        <v>37173</v>
      </c>
      <c r="J70" s="20">
        <v>36505</v>
      </c>
      <c r="K70" s="20">
        <v>228</v>
      </c>
      <c r="L70" s="20">
        <v>36</v>
      </c>
      <c r="M70" s="20">
        <v>0</v>
      </c>
      <c r="N70" s="20">
        <v>363</v>
      </c>
      <c r="O70" s="20">
        <v>41</v>
      </c>
      <c r="P70" s="17">
        <v>33988</v>
      </c>
      <c r="Q70" s="16">
        <v>33267</v>
      </c>
      <c r="R70" s="16">
        <v>193</v>
      </c>
      <c r="S70" s="16">
        <v>40</v>
      </c>
      <c r="T70" s="16">
        <v>8</v>
      </c>
      <c r="U70" s="16">
        <v>457</v>
      </c>
      <c r="V70" s="16">
        <v>23</v>
      </c>
      <c r="W70" s="15">
        <v>10824</v>
      </c>
      <c r="X70" s="16">
        <v>9765</v>
      </c>
      <c r="Y70" s="16">
        <v>803</v>
      </c>
      <c r="Z70" s="16">
        <v>16</v>
      </c>
      <c r="AA70" s="16">
        <v>4</v>
      </c>
      <c r="AB70" s="16">
        <v>213</v>
      </c>
      <c r="AC70" s="16">
        <v>23</v>
      </c>
      <c r="AD70" s="16">
        <v>35053</v>
      </c>
      <c r="AE70" s="16">
        <v>26608</v>
      </c>
      <c r="AF70" s="16">
        <v>991</v>
      </c>
      <c r="AG70" s="16">
        <v>33</v>
      </c>
      <c r="AH70" s="16">
        <v>28</v>
      </c>
      <c r="AI70" s="16">
        <v>4453</v>
      </c>
      <c r="AJ70" s="20">
        <v>2940</v>
      </c>
      <c r="AK70" s="16">
        <v>45184</v>
      </c>
      <c r="AL70" s="16">
        <v>34225</v>
      </c>
      <c r="AM70" s="16">
        <v>1419</v>
      </c>
      <c r="AN70" s="16">
        <v>75</v>
      </c>
      <c r="AO70" s="16">
        <v>27</v>
      </c>
      <c r="AP70" s="16">
        <v>5203</v>
      </c>
      <c r="AQ70" s="20">
        <v>4235</v>
      </c>
      <c r="AR70" s="16">
        <v>35891.078734420706</v>
      </c>
      <c r="AS70" s="16">
        <v>27987.03057547428</v>
      </c>
      <c r="AT70" s="16">
        <v>1972.885503019427</v>
      </c>
      <c r="AU70" s="16">
        <v>139.24011615320728</v>
      </c>
      <c r="AV70" s="16">
        <v>82.319269110009429</v>
      </c>
      <c r="AW70" s="16">
        <v>4898.1033142704518</v>
      </c>
      <c r="AX70" s="20">
        <v>811.49995639332701</v>
      </c>
      <c r="AY70" s="9">
        <v>36110.41681605691</v>
      </c>
      <c r="AZ70" s="12">
        <v>27473.677932055736</v>
      </c>
      <c r="BA70" s="12">
        <v>1987.4622362215532</v>
      </c>
      <c r="BB70" s="12">
        <v>144.99304372929276</v>
      </c>
      <c r="BC70" s="12">
        <v>108.4589161148071</v>
      </c>
      <c r="BD70" s="12">
        <v>6342.8121259539712</v>
      </c>
      <c r="BE70" s="12">
        <v>53.012561981548231</v>
      </c>
      <c r="BF70" s="9">
        <v>35384.639392621451</v>
      </c>
      <c r="BG70" s="12">
        <v>26742.548306938246</v>
      </c>
      <c r="BH70" s="12">
        <v>1911.9760187479023</v>
      </c>
      <c r="BI70" s="12">
        <v>147.15215159989597</v>
      </c>
      <c r="BJ70" s="12">
        <v>193.52708319132259</v>
      </c>
      <c r="BK70" s="12">
        <v>6299.7811982270932</v>
      </c>
      <c r="BL70" s="12">
        <v>89.654633916993163</v>
      </c>
    </row>
    <row r="71" spans="1:66" ht="12.75" customHeight="1">
      <c r="A71" s="14" t="s">
        <v>71</v>
      </c>
      <c r="B71" s="15">
        <f t="shared" si="25"/>
        <v>13235</v>
      </c>
      <c r="C71" s="16">
        <v>13155</v>
      </c>
      <c r="D71" s="16">
        <v>35</v>
      </c>
      <c r="E71" s="16">
        <v>5</v>
      </c>
      <c r="F71" s="16">
        <v>0</v>
      </c>
      <c r="G71" s="16">
        <v>10</v>
      </c>
      <c r="H71" s="16">
        <v>30</v>
      </c>
      <c r="I71" s="15">
        <f t="shared" si="26"/>
        <v>15389</v>
      </c>
      <c r="J71" s="20">
        <v>15256</v>
      </c>
      <c r="K71" s="20">
        <v>72</v>
      </c>
      <c r="L71" s="20">
        <v>0</v>
      </c>
      <c r="M71" s="20">
        <v>0</v>
      </c>
      <c r="N71" s="20">
        <v>13</v>
      </c>
      <c r="O71" s="20">
        <v>48</v>
      </c>
      <c r="P71" s="17">
        <v>23263</v>
      </c>
      <c r="Q71" s="16">
        <v>23173</v>
      </c>
      <c r="R71" s="16">
        <v>32</v>
      </c>
      <c r="S71" s="16">
        <v>0</v>
      </c>
      <c r="T71" s="16">
        <v>0</v>
      </c>
      <c r="U71" s="16">
        <v>13</v>
      </c>
      <c r="V71" s="16">
        <v>45</v>
      </c>
      <c r="W71" s="15">
        <v>20785</v>
      </c>
      <c r="X71" s="16">
        <v>19757</v>
      </c>
      <c r="Y71" s="16">
        <v>802</v>
      </c>
      <c r="Z71" s="16">
        <v>8</v>
      </c>
      <c r="AA71" s="16">
        <v>0</v>
      </c>
      <c r="AB71" s="16">
        <v>14</v>
      </c>
      <c r="AC71" s="16">
        <v>204</v>
      </c>
      <c r="AD71" s="16">
        <v>65413</v>
      </c>
      <c r="AE71" s="16">
        <v>62338</v>
      </c>
      <c r="AF71" s="16">
        <v>458</v>
      </c>
      <c r="AG71" s="16">
        <v>10</v>
      </c>
      <c r="AH71" s="16">
        <v>16</v>
      </c>
      <c r="AI71" s="16">
        <v>105</v>
      </c>
      <c r="AJ71" s="20">
        <v>2486</v>
      </c>
      <c r="AK71" s="16">
        <v>18784</v>
      </c>
      <c r="AL71" s="16">
        <v>17525</v>
      </c>
      <c r="AM71" s="16">
        <v>137</v>
      </c>
      <c r="AN71" s="16">
        <v>12</v>
      </c>
      <c r="AO71" s="16">
        <v>11</v>
      </c>
      <c r="AP71" s="16">
        <v>150</v>
      </c>
      <c r="AQ71" s="20">
        <v>949</v>
      </c>
      <c r="AR71" s="16">
        <v>5000.2509811223663</v>
      </c>
      <c r="AS71" s="16">
        <v>4361.8550144764031</v>
      </c>
      <c r="AT71" s="16">
        <v>210.52915434393702</v>
      </c>
      <c r="AU71" s="16">
        <v>15.970177464179189</v>
      </c>
      <c r="AV71" s="16">
        <v>7.5402983274258046</v>
      </c>
      <c r="AW71" s="16">
        <v>198.46254501042208</v>
      </c>
      <c r="AX71" s="20">
        <v>205.89379150000002</v>
      </c>
      <c r="AY71" s="9">
        <v>5038.0967273163424</v>
      </c>
      <c r="AZ71" s="12">
        <v>4492.7118089399037</v>
      </c>
      <c r="BA71" s="12">
        <v>294.13402196068932</v>
      </c>
      <c r="BB71" s="12">
        <v>15.563780410197831</v>
      </c>
      <c r="BC71" s="12">
        <v>9.0248119017099313</v>
      </c>
      <c r="BD71" s="12">
        <v>218.00734597975509</v>
      </c>
      <c r="BE71" s="12">
        <v>8.654958124086555</v>
      </c>
      <c r="BF71" s="9">
        <v>4598.0180793980853</v>
      </c>
      <c r="BG71" s="12">
        <v>4079.1554476328502</v>
      </c>
      <c r="BH71" s="12">
        <v>229.40715516065492</v>
      </c>
      <c r="BI71" s="12">
        <v>14.354579705679937</v>
      </c>
      <c r="BJ71" s="12">
        <v>36.180306688220455</v>
      </c>
      <c r="BK71" s="12">
        <v>230.90947517248156</v>
      </c>
      <c r="BL71" s="12">
        <v>8.0111150381982501</v>
      </c>
    </row>
    <row r="72" spans="1:66" ht="12.75" customHeight="1">
      <c r="A72" s="14" t="s">
        <v>72</v>
      </c>
      <c r="B72" s="15">
        <f t="shared" si="25"/>
        <v>4322</v>
      </c>
      <c r="C72" s="16">
        <v>4207</v>
      </c>
      <c r="D72" s="16">
        <v>50</v>
      </c>
      <c r="E72" s="16">
        <v>0</v>
      </c>
      <c r="F72" s="16">
        <v>5</v>
      </c>
      <c r="G72" s="16">
        <v>30</v>
      </c>
      <c r="H72" s="16">
        <v>30</v>
      </c>
      <c r="I72" s="15">
        <f t="shared" si="26"/>
        <v>6130</v>
      </c>
      <c r="J72" s="20">
        <v>6058</v>
      </c>
      <c r="K72" s="20">
        <v>51</v>
      </c>
      <c r="L72" s="20">
        <v>9</v>
      </c>
      <c r="M72" s="20">
        <v>0</v>
      </c>
      <c r="N72" s="20">
        <v>3</v>
      </c>
      <c r="O72" s="20">
        <v>9</v>
      </c>
      <c r="P72" s="17">
        <v>7261</v>
      </c>
      <c r="Q72" s="16">
        <v>7129</v>
      </c>
      <c r="R72" s="16">
        <v>70</v>
      </c>
      <c r="S72" s="16">
        <v>8</v>
      </c>
      <c r="T72" s="16">
        <v>4</v>
      </c>
      <c r="U72" s="16">
        <v>33</v>
      </c>
      <c r="V72" s="16">
        <v>17</v>
      </c>
      <c r="W72" s="15">
        <v>2528</v>
      </c>
      <c r="X72" s="16">
        <v>2255</v>
      </c>
      <c r="Y72" s="16">
        <v>249</v>
      </c>
      <c r="Z72" s="16">
        <v>0</v>
      </c>
      <c r="AA72" s="16">
        <v>0</v>
      </c>
      <c r="AB72" s="16">
        <v>19</v>
      </c>
      <c r="AC72" s="16">
        <v>5</v>
      </c>
      <c r="AD72" s="16">
        <v>8811</v>
      </c>
      <c r="AE72" s="16">
        <v>7829</v>
      </c>
      <c r="AF72" s="16">
        <v>308</v>
      </c>
      <c r="AG72" s="16">
        <v>39</v>
      </c>
      <c r="AH72" s="16">
        <v>4</v>
      </c>
      <c r="AI72" s="16">
        <v>317</v>
      </c>
      <c r="AJ72" s="20">
        <v>314</v>
      </c>
      <c r="AK72" s="16">
        <v>18380</v>
      </c>
      <c r="AL72" s="16">
        <v>16203</v>
      </c>
      <c r="AM72" s="16">
        <v>517</v>
      </c>
      <c r="AN72" s="16">
        <v>110</v>
      </c>
      <c r="AO72" s="16">
        <v>15</v>
      </c>
      <c r="AP72" s="16">
        <v>547</v>
      </c>
      <c r="AQ72" s="20">
        <v>988</v>
      </c>
      <c r="AR72" s="16">
        <v>15092.467092033836</v>
      </c>
      <c r="AS72" s="16">
        <v>13279.274298655037</v>
      </c>
      <c r="AT72" s="16">
        <v>531.32129499212215</v>
      </c>
      <c r="AU72" s="16">
        <v>108.01262831443893</v>
      </c>
      <c r="AV72" s="16">
        <v>20.317210488079574</v>
      </c>
      <c r="AW72" s="16">
        <v>685.91055665446288</v>
      </c>
      <c r="AX72" s="20">
        <v>467.63110292969077</v>
      </c>
      <c r="AY72" s="9">
        <v>14969.914201234911</v>
      </c>
      <c r="AZ72" s="12">
        <v>13422.400796065145</v>
      </c>
      <c r="BA72" s="12">
        <v>421.46857817145138</v>
      </c>
      <c r="BB72" s="12">
        <v>128.90594252657758</v>
      </c>
      <c r="BC72" s="12">
        <v>33.585286992037048</v>
      </c>
      <c r="BD72" s="12">
        <v>902.5559525874653</v>
      </c>
      <c r="BE72" s="12">
        <v>60.997644892237233</v>
      </c>
      <c r="BF72" s="9">
        <v>14919.086995613561</v>
      </c>
      <c r="BG72" s="12">
        <v>13009.418283845189</v>
      </c>
      <c r="BH72" s="12">
        <v>702.983520115651</v>
      </c>
      <c r="BI72" s="12">
        <v>145.51707423752762</v>
      </c>
      <c r="BJ72" s="12">
        <v>90.229743334981478</v>
      </c>
      <c r="BK72" s="12">
        <v>906.82464094250668</v>
      </c>
      <c r="BL72" s="12">
        <v>64.113733137708124</v>
      </c>
    </row>
    <row r="73" spans="1:66" s="10" customFormat="1" ht="12.75" customHeight="1">
      <c r="A73" s="18" t="s">
        <v>73</v>
      </c>
      <c r="B73" s="15">
        <f t="shared" ref="B73:I73" si="27">SUM(B74:B80)</f>
        <v>14615</v>
      </c>
      <c r="C73" s="15">
        <f t="shared" si="27"/>
        <v>11454</v>
      </c>
      <c r="D73" s="15">
        <f t="shared" si="27"/>
        <v>2181</v>
      </c>
      <c r="E73" s="15">
        <f t="shared" si="27"/>
        <v>175</v>
      </c>
      <c r="F73" s="15">
        <f t="shared" si="27"/>
        <v>30</v>
      </c>
      <c r="G73" s="15">
        <f t="shared" si="27"/>
        <v>515</v>
      </c>
      <c r="H73" s="15">
        <f t="shared" si="27"/>
        <v>260</v>
      </c>
      <c r="I73" s="15">
        <f t="shared" si="27"/>
        <v>17212</v>
      </c>
      <c r="J73" s="15">
        <f t="shared" ref="J73:O73" si="28">+J74+J75+J76+J77+J78+J79+J80</f>
        <v>13670</v>
      </c>
      <c r="K73" s="15">
        <f t="shared" si="28"/>
        <v>2447</v>
      </c>
      <c r="L73" s="15">
        <f t="shared" si="28"/>
        <v>184</v>
      </c>
      <c r="M73" s="15">
        <f t="shared" si="28"/>
        <v>28</v>
      </c>
      <c r="N73" s="15">
        <f t="shared" si="28"/>
        <v>472</v>
      </c>
      <c r="O73" s="15">
        <f t="shared" si="28"/>
        <v>411</v>
      </c>
      <c r="P73" s="15">
        <v>17955</v>
      </c>
      <c r="Q73" s="15">
        <v>14038</v>
      </c>
      <c r="R73" s="15">
        <v>2934</v>
      </c>
      <c r="S73" s="15">
        <v>209</v>
      </c>
      <c r="T73" s="15">
        <v>8</v>
      </c>
      <c r="U73" s="15">
        <v>454</v>
      </c>
      <c r="V73" s="15">
        <v>312</v>
      </c>
      <c r="W73" s="15">
        <v>5468</v>
      </c>
      <c r="X73" s="15">
        <v>4510</v>
      </c>
      <c r="Y73" s="15">
        <v>686</v>
      </c>
      <c r="Z73" s="15">
        <v>32</v>
      </c>
      <c r="AA73" s="15">
        <v>6</v>
      </c>
      <c r="AB73" s="15">
        <v>144</v>
      </c>
      <c r="AC73" s="15">
        <v>90</v>
      </c>
      <c r="AD73" s="15">
        <v>11650</v>
      </c>
      <c r="AE73" s="15">
        <v>7964</v>
      </c>
      <c r="AF73" s="15">
        <v>1148</v>
      </c>
      <c r="AG73" s="15">
        <v>195</v>
      </c>
      <c r="AH73" s="15">
        <v>26</v>
      </c>
      <c r="AI73" s="15">
        <v>475</v>
      </c>
      <c r="AJ73" s="15">
        <v>1842</v>
      </c>
      <c r="AK73" s="15">
        <v>18588</v>
      </c>
      <c r="AL73" s="15">
        <v>9354</v>
      </c>
      <c r="AM73" s="15">
        <v>2620</v>
      </c>
      <c r="AN73" s="15">
        <v>491</v>
      </c>
      <c r="AO73" s="15">
        <v>72</v>
      </c>
      <c r="AP73" s="15">
        <v>1089</v>
      </c>
      <c r="AQ73" s="15">
        <v>4962</v>
      </c>
      <c r="AR73" s="15">
        <v>21430.34395117535</v>
      </c>
      <c r="AS73" s="15">
        <v>10834.384210524768</v>
      </c>
      <c r="AT73" s="15">
        <v>4955.6758181535661</v>
      </c>
      <c r="AU73" s="15">
        <v>875.24773734740518</v>
      </c>
      <c r="AV73" s="15">
        <v>153.77253865133608</v>
      </c>
      <c r="AW73" s="15">
        <v>2198.1389255001695</v>
      </c>
      <c r="AX73" s="15">
        <v>2413.1247209981047</v>
      </c>
      <c r="AY73" s="9">
        <v>23516.111232134841</v>
      </c>
      <c r="AZ73" s="9">
        <v>12309.380047384244</v>
      </c>
      <c r="BA73" s="9">
        <v>6713.5037955608987</v>
      </c>
      <c r="BB73" s="9">
        <v>1226.2630561039016</v>
      </c>
      <c r="BC73" s="9">
        <v>183.21586316955364</v>
      </c>
      <c r="BD73" s="9">
        <v>2977.1293070674155</v>
      </c>
      <c r="BE73" s="9">
        <v>106.61916284882166</v>
      </c>
      <c r="BF73" s="9">
        <v>24260.653186672291</v>
      </c>
      <c r="BG73" s="9">
        <v>11691.413170193433</v>
      </c>
      <c r="BH73" s="9">
        <v>7568.1135672636919</v>
      </c>
      <c r="BI73" s="9">
        <v>1041.884798537445</v>
      </c>
      <c r="BJ73" s="9">
        <v>686.68339718648383</v>
      </c>
      <c r="BK73" s="9">
        <v>3013.1368811433986</v>
      </c>
      <c r="BL73" s="9">
        <v>259.42137234783456</v>
      </c>
      <c r="BM73" s="44"/>
      <c r="BN73" s="44"/>
    </row>
    <row r="74" spans="1:66" ht="12.75" customHeight="1">
      <c r="A74" s="14" t="s">
        <v>74</v>
      </c>
      <c r="B74" s="15">
        <f>SUM(C74:H74)</f>
        <v>2782</v>
      </c>
      <c r="C74" s="16">
        <v>2042</v>
      </c>
      <c r="D74" s="16">
        <v>515</v>
      </c>
      <c r="E74" s="16">
        <v>60</v>
      </c>
      <c r="F74" s="16">
        <v>5</v>
      </c>
      <c r="G74" s="16">
        <v>110</v>
      </c>
      <c r="H74" s="16">
        <v>50</v>
      </c>
      <c r="I74" s="15">
        <f>+J74+K74+L74+M74+N74+O74</f>
        <v>3859</v>
      </c>
      <c r="J74" s="20">
        <v>2738</v>
      </c>
      <c r="K74" s="16">
        <v>857</v>
      </c>
      <c r="L74" s="16">
        <v>54</v>
      </c>
      <c r="M74" s="16">
        <v>4</v>
      </c>
      <c r="N74" s="16">
        <v>150</v>
      </c>
      <c r="O74" s="16">
        <v>56</v>
      </c>
      <c r="P74" s="17">
        <v>5631</v>
      </c>
      <c r="Q74" s="16">
        <v>4126</v>
      </c>
      <c r="R74" s="16">
        <v>1186</v>
      </c>
      <c r="S74" s="16">
        <v>77</v>
      </c>
      <c r="T74" s="16">
        <v>0</v>
      </c>
      <c r="U74" s="16">
        <v>150</v>
      </c>
      <c r="V74" s="16">
        <v>92</v>
      </c>
      <c r="W74" s="15">
        <v>953</v>
      </c>
      <c r="X74" s="16">
        <v>802</v>
      </c>
      <c r="Y74" s="16">
        <v>108</v>
      </c>
      <c r="Z74" s="16">
        <v>8</v>
      </c>
      <c r="AA74" s="16">
        <v>2</v>
      </c>
      <c r="AB74" s="16">
        <v>24</v>
      </c>
      <c r="AC74" s="16">
        <v>9</v>
      </c>
      <c r="AD74" s="15">
        <v>715</v>
      </c>
      <c r="AE74" s="16">
        <v>350</v>
      </c>
      <c r="AF74" s="16">
        <v>203</v>
      </c>
      <c r="AG74" s="16">
        <v>20</v>
      </c>
      <c r="AH74" s="16">
        <v>1</v>
      </c>
      <c r="AI74" s="16">
        <v>58</v>
      </c>
      <c r="AJ74" s="20">
        <v>83</v>
      </c>
      <c r="AK74" s="15">
        <v>1554</v>
      </c>
      <c r="AL74" s="16">
        <v>501</v>
      </c>
      <c r="AM74" s="16">
        <v>619</v>
      </c>
      <c r="AN74" s="16">
        <v>52</v>
      </c>
      <c r="AO74" s="16">
        <v>11</v>
      </c>
      <c r="AP74" s="16">
        <v>102</v>
      </c>
      <c r="AQ74" s="20">
        <v>269</v>
      </c>
      <c r="AR74" s="15">
        <v>3879.551253729383</v>
      </c>
      <c r="AS74" s="16">
        <v>1523.2858597310872</v>
      </c>
      <c r="AT74" s="16">
        <v>1377.8944062778201</v>
      </c>
      <c r="AU74" s="16">
        <v>265.77570996664559</v>
      </c>
      <c r="AV74" s="16">
        <v>27.401698462285438</v>
      </c>
      <c r="AW74" s="16">
        <v>430.23388729914655</v>
      </c>
      <c r="AX74" s="20">
        <v>254.95969199239826</v>
      </c>
      <c r="AY74" s="9">
        <v>5548.035913928763</v>
      </c>
      <c r="AZ74" s="12">
        <v>2301.7385649962639</v>
      </c>
      <c r="BA74" s="12">
        <v>2034.0945608593979</v>
      </c>
      <c r="BB74" s="12">
        <v>505.64847271994728</v>
      </c>
      <c r="BC74" s="12">
        <v>23.577716812167473</v>
      </c>
      <c r="BD74" s="12">
        <v>675.78808159392383</v>
      </c>
      <c r="BE74" s="12">
        <v>7.1885169470616868</v>
      </c>
      <c r="BF74" s="9">
        <v>6149.1137705101855</v>
      </c>
      <c r="BG74" s="12">
        <v>2383.7517992434387</v>
      </c>
      <c r="BH74" s="12">
        <v>2485.9467340606971</v>
      </c>
      <c r="BI74" s="12">
        <v>288.44461770018631</v>
      </c>
      <c r="BJ74" s="12">
        <v>223.29687266877261</v>
      </c>
      <c r="BK74" s="12">
        <v>749.58655545851275</v>
      </c>
      <c r="BL74" s="12">
        <v>18.087191378578208</v>
      </c>
    </row>
    <row r="75" spans="1:66" ht="12.75" customHeight="1">
      <c r="A75" s="14" t="s">
        <v>75</v>
      </c>
      <c r="B75" s="15">
        <f t="shared" ref="B75:B80" si="29">SUM(C75:H75)</f>
        <v>1648</v>
      </c>
      <c r="C75" s="16">
        <v>1132</v>
      </c>
      <c r="D75" s="16">
        <v>386</v>
      </c>
      <c r="E75" s="16">
        <v>25</v>
      </c>
      <c r="F75" s="16">
        <v>5</v>
      </c>
      <c r="G75" s="16">
        <v>40</v>
      </c>
      <c r="H75" s="16">
        <v>60</v>
      </c>
      <c r="I75" s="15">
        <f t="shared" ref="I75:I80" si="30">+J75+K75+L75+M75+N75+O75</f>
        <v>1519</v>
      </c>
      <c r="J75" s="20">
        <v>1023</v>
      </c>
      <c r="K75" s="16">
        <v>392</v>
      </c>
      <c r="L75" s="16">
        <v>44</v>
      </c>
      <c r="M75" s="16">
        <v>0</v>
      </c>
      <c r="N75" s="16">
        <v>36</v>
      </c>
      <c r="O75" s="16">
        <v>24</v>
      </c>
      <c r="P75" s="17">
        <v>1371</v>
      </c>
      <c r="Q75" s="16">
        <v>827</v>
      </c>
      <c r="R75" s="16">
        <v>400</v>
      </c>
      <c r="S75" s="16">
        <v>48</v>
      </c>
      <c r="T75" s="16">
        <v>4</v>
      </c>
      <c r="U75" s="16">
        <v>64</v>
      </c>
      <c r="V75" s="16">
        <v>28</v>
      </c>
      <c r="W75" s="15">
        <v>436</v>
      </c>
      <c r="X75" s="16">
        <v>328</v>
      </c>
      <c r="Y75" s="16">
        <v>76</v>
      </c>
      <c r="Z75" s="16">
        <v>4</v>
      </c>
      <c r="AA75" s="16">
        <v>4</v>
      </c>
      <c r="AB75" s="16">
        <v>12</v>
      </c>
      <c r="AC75" s="16">
        <v>12</v>
      </c>
      <c r="AD75" s="15">
        <v>685</v>
      </c>
      <c r="AE75" s="16">
        <v>295</v>
      </c>
      <c r="AF75" s="16">
        <v>184</v>
      </c>
      <c r="AG75" s="16">
        <v>46</v>
      </c>
      <c r="AH75" s="16">
        <v>7</v>
      </c>
      <c r="AI75" s="16">
        <v>65</v>
      </c>
      <c r="AJ75" s="20">
        <v>88</v>
      </c>
      <c r="AK75" s="15">
        <v>1192</v>
      </c>
      <c r="AL75" s="16">
        <v>416</v>
      </c>
      <c r="AM75" s="16">
        <v>430</v>
      </c>
      <c r="AN75" s="16">
        <v>60</v>
      </c>
      <c r="AO75" s="16">
        <v>16</v>
      </c>
      <c r="AP75" s="16">
        <v>141</v>
      </c>
      <c r="AQ75" s="20">
        <v>129</v>
      </c>
      <c r="AR75" s="15">
        <v>1733.3756940305659</v>
      </c>
      <c r="AS75" s="16">
        <v>646.69461347771767</v>
      </c>
      <c r="AT75" s="16">
        <v>614.19042091987944</v>
      </c>
      <c r="AU75" s="16">
        <v>61.12673817142786</v>
      </c>
      <c r="AV75" s="16">
        <v>15.175526053377812</v>
      </c>
      <c r="AW75" s="16">
        <v>295.19491527655498</v>
      </c>
      <c r="AX75" s="20">
        <v>100.9934801316081</v>
      </c>
      <c r="AY75" s="9">
        <v>1556.489410718247</v>
      </c>
      <c r="AZ75" s="12">
        <v>555.56156457463089</v>
      </c>
      <c r="BA75" s="12">
        <v>454.32380079184549</v>
      </c>
      <c r="BB75" s="12">
        <v>155.85861488207337</v>
      </c>
      <c r="BC75" s="12">
        <v>18.573734683815253</v>
      </c>
      <c r="BD75" s="12">
        <v>342.79746969626063</v>
      </c>
      <c r="BE75" s="12">
        <v>29.374226089621697</v>
      </c>
      <c r="BF75" s="9">
        <v>1400.5829960123622</v>
      </c>
      <c r="BG75" s="12">
        <v>492.32262295857379</v>
      </c>
      <c r="BH75" s="12">
        <v>367.6529363352239</v>
      </c>
      <c r="BI75" s="12">
        <v>122.65972457868591</v>
      </c>
      <c r="BJ75" s="12">
        <v>50.080642854057196</v>
      </c>
      <c r="BK75" s="12">
        <v>327.78965870700165</v>
      </c>
      <c r="BL75" s="12">
        <v>40.077410578819794</v>
      </c>
    </row>
    <row r="76" spans="1:66" ht="12.75" customHeight="1">
      <c r="A76" s="14" t="s">
        <v>76</v>
      </c>
      <c r="B76" s="15">
        <f t="shared" si="29"/>
        <v>1413</v>
      </c>
      <c r="C76" s="16">
        <v>1013</v>
      </c>
      <c r="D76" s="16">
        <v>275</v>
      </c>
      <c r="E76" s="16">
        <v>25</v>
      </c>
      <c r="F76" s="16">
        <v>5</v>
      </c>
      <c r="G76" s="16">
        <v>40</v>
      </c>
      <c r="H76" s="16">
        <v>55</v>
      </c>
      <c r="I76" s="15">
        <f t="shared" si="30"/>
        <v>1602</v>
      </c>
      <c r="J76" s="20">
        <v>1185</v>
      </c>
      <c r="K76" s="16">
        <v>282</v>
      </c>
      <c r="L76" s="16">
        <v>8</v>
      </c>
      <c r="M76" s="16">
        <v>8</v>
      </c>
      <c r="N76" s="16">
        <v>26</v>
      </c>
      <c r="O76" s="16">
        <v>93</v>
      </c>
      <c r="P76" s="17">
        <v>1653</v>
      </c>
      <c r="Q76" s="16">
        <v>1239</v>
      </c>
      <c r="R76" s="16">
        <v>313</v>
      </c>
      <c r="S76" s="16">
        <v>4</v>
      </c>
      <c r="T76" s="16">
        <v>2</v>
      </c>
      <c r="U76" s="16">
        <v>21</v>
      </c>
      <c r="V76" s="16">
        <v>74</v>
      </c>
      <c r="W76" s="15">
        <v>572</v>
      </c>
      <c r="X76" s="16">
        <v>460</v>
      </c>
      <c r="Y76" s="16">
        <v>72</v>
      </c>
      <c r="Z76" s="16">
        <v>0</v>
      </c>
      <c r="AA76" s="16">
        <v>0</v>
      </c>
      <c r="AB76" s="16">
        <v>21</v>
      </c>
      <c r="AC76" s="16">
        <v>19</v>
      </c>
      <c r="AD76" s="15">
        <v>755</v>
      </c>
      <c r="AE76" s="16">
        <v>381</v>
      </c>
      <c r="AF76" s="16">
        <v>86</v>
      </c>
      <c r="AG76" s="16">
        <v>10</v>
      </c>
      <c r="AH76" s="16">
        <v>1</v>
      </c>
      <c r="AI76" s="16">
        <v>23</v>
      </c>
      <c r="AJ76" s="20">
        <v>254</v>
      </c>
      <c r="AK76" s="15">
        <v>1441</v>
      </c>
      <c r="AL76" s="16">
        <v>562</v>
      </c>
      <c r="AM76" s="16">
        <v>207</v>
      </c>
      <c r="AN76" s="16">
        <v>164</v>
      </c>
      <c r="AO76" s="16">
        <v>1</v>
      </c>
      <c r="AP76" s="16">
        <v>47</v>
      </c>
      <c r="AQ76" s="20">
        <v>460</v>
      </c>
      <c r="AR76" s="15">
        <v>2392.86470755358</v>
      </c>
      <c r="AS76" s="16">
        <v>1389.7556571936723</v>
      </c>
      <c r="AT76" s="16">
        <v>540.5349540156069</v>
      </c>
      <c r="AU76" s="16">
        <v>88.951900191512678</v>
      </c>
      <c r="AV76" s="16">
        <v>6.140500124338133</v>
      </c>
      <c r="AW76" s="16">
        <v>172.25573461091966</v>
      </c>
      <c r="AX76" s="20">
        <v>195.22596141753027</v>
      </c>
      <c r="AY76" s="9">
        <v>2591.8295330023298</v>
      </c>
      <c r="AZ76" s="12">
        <v>1463.6346532429213</v>
      </c>
      <c r="BA76" s="12">
        <v>869.92788718691838</v>
      </c>
      <c r="BB76" s="12">
        <v>77.393549224859044</v>
      </c>
      <c r="BC76" s="12">
        <v>17.263537271007245</v>
      </c>
      <c r="BD76" s="12">
        <v>148.64770130790583</v>
      </c>
      <c r="BE76" s="12">
        <v>14.962204768717649</v>
      </c>
      <c r="BF76" s="9">
        <v>2575.4967372634628</v>
      </c>
      <c r="BG76" s="12">
        <v>1248.81149601937</v>
      </c>
      <c r="BH76" s="12">
        <v>980.83657427054322</v>
      </c>
      <c r="BI76" s="12">
        <v>126.45416046226609</v>
      </c>
      <c r="BJ76" s="12">
        <v>64.966080307217254</v>
      </c>
      <c r="BK76" s="12">
        <v>136.20084467041497</v>
      </c>
      <c r="BL76" s="12">
        <v>18.227581533651271</v>
      </c>
    </row>
    <row r="77" spans="1:66" ht="12.75" customHeight="1">
      <c r="A77" s="14" t="s">
        <v>77</v>
      </c>
      <c r="B77" s="15">
        <f t="shared" si="29"/>
        <v>2106</v>
      </c>
      <c r="C77" s="16">
        <v>1896</v>
      </c>
      <c r="D77" s="16">
        <v>175</v>
      </c>
      <c r="E77" s="16">
        <v>5</v>
      </c>
      <c r="F77" s="16">
        <v>0</v>
      </c>
      <c r="G77" s="16">
        <v>30</v>
      </c>
      <c r="H77" s="16">
        <v>0</v>
      </c>
      <c r="I77" s="15">
        <f t="shared" si="30"/>
        <v>2431</v>
      </c>
      <c r="J77" s="20">
        <v>2251</v>
      </c>
      <c r="K77" s="16">
        <v>129</v>
      </c>
      <c r="L77" s="16">
        <v>12</v>
      </c>
      <c r="M77" s="16">
        <v>0</v>
      </c>
      <c r="N77" s="16">
        <v>26</v>
      </c>
      <c r="O77" s="16">
        <v>13</v>
      </c>
      <c r="P77" s="17">
        <v>2650</v>
      </c>
      <c r="Q77" s="16">
        <v>2452</v>
      </c>
      <c r="R77" s="16">
        <v>168</v>
      </c>
      <c r="S77" s="16">
        <v>4</v>
      </c>
      <c r="T77" s="16">
        <v>0</v>
      </c>
      <c r="U77" s="16">
        <v>14</v>
      </c>
      <c r="V77" s="16">
        <v>12</v>
      </c>
      <c r="W77" s="15">
        <v>600</v>
      </c>
      <c r="X77" s="16">
        <v>514</v>
      </c>
      <c r="Y77" s="16">
        <v>64</v>
      </c>
      <c r="Z77" s="16">
        <v>8</v>
      </c>
      <c r="AA77" s="16">
        <v>0</v>
      </c>
      <c r="AB77" s="16">
        <v>10</v>
      </c>
      <c r="AC77" s="16">
        <v>4</v>
      </c>
      <c r="AD77" s="15">
        <v>2902</v>
      </c>
      <c r="AE77" s="16">
        <v>2549</v>
      </c>
      <c r="AF77" s="16">
        <v>121</v>
      </c>
      <c r="AG77" s="16">
        <v>52</v>
      </c>
      <c r="AH77" s="16">
        <v>2</v>
      </c>
      <c r="AI77" s="16">
        <v>62</v>
      </c>
      <c r="AJ77" s="20">
        <v>116</v>
      </c>
      <c r="AK77" s="15">
        <v>3768</v>
      </c>
      <c r="AL77" s="16">
        <v>3008</v>
      </c>
      <c r="AM77" s="16">
        <v>214</v>
      </c>
      <c r="AN77" s="16">
        <v>54</v>
      </c>
      <c r="AO77" s="16">
        <v>11</v>
      </c>
      <c r="AP77" s="16">
        <v>141</v>
      </c>
      <c r="AQ77" s="20">
        <v>340</v>
      </c>
      <c r="AR77" s="15">
        <v>2616.5928109011229</v>
      </c>
      <c r="AS77" s="16">
        <v>1981.2009356817844</v>
      </c>
      <c r="AT77" s="16">
        <v>179.27169583370517</v>
      </c>
      <c r="AU77" s="16">
        <v>67.993209939477779</v>
      </c>
      <c r="AV77" s="16">
        <v>12.041472254978595</v>
      </c>
      <c r="AW77" s="16">
        <v>221.15257989437697</v>
      </c>
      <c r="AX77" s="20">
        <v>154.93291729679981</v>
      </c>
      <c r="AY77" s="9">
        <v>3030.7401107014311</v>
      </c>
      <c r="AZ77" s="12">
        <v>2485.1732001669498</v>
      </c>
      <c r="BA77" s="12">
        <v>150.23721405505808</v>
      </c>
      <c r="BB77" s="12">
        <v>29.93838924526078</v>
      </c>
      <c r="BC77" s="12">
        <v>4.0152742904998986</v>
      </c>
      <c r="BD77" s="12">
        <v>349.31618052454598</v>
      </c>
      <c r="BE77" s="12">
        <v>12.059852419116675</v>
      </c>
      <c r="BF77" s="9">
        <v>3440.2097561353539</v>
      </c>
      <c r="BG77" s="12">
        <v>2731.3141777448791</v>
      </c>
      <c r="BH77" s="12">
        <v>209.14790339964713</v>
      </c>
      <c r="BI77" s="12">
        <v>77.391758249786946</v>
      </c>
      <c r="BJ77" s="12">
        <v>25.880036334161304</v>
      </c>
      <c r="BK77" s="12">
        <v>377.43767400115951</v>
      </c>
      <c r="BL77" s="12">
        <v>19.038206405720189</v>
      </c>
    </row>
    <row r="78" spans="1:66" ht="12.75" customHeight="1">
      <c r="A78" s="14" t="s">
        <v>78</v>
      </c>
      <c r="B78" s="15">
        <f t="shared" si="29"/>
        <v>1516</v>
      </c>
      <c r="C78" s="16">
        <v>1016</v>
      </c>
      <c r="D78" s="16">
        <v>285</v>
      </c>
      <c r="E78" s="16">
        <v>40</v>
      </c>
      <c r="F78" s="16">
        <v>5</v>
      </c>
      <c r="G78" s="16">
        <v>115</v>
      </c>
      <c r="H78" s="16">
        <v>55</v>
      </c>
      <c r="I78" s="15">
        <f t="shared" si="30"/>
        <v>1702</v>
      </c>
      <c r="J78" s="20">
        <v>1342</v>
      </c>
      <c r="K78" s="16">
        <v>223</v>
      </c>
      <c r="L78" s="16">
        <v>24</v>
      </c>
      <c r="M78" s="16">
        <v>4</v>
      </c>
      <c r="N78" s="16">
        <v>70</v>
      </c>
      <c r="O78" s="16">
        <v>39</v>
      </c>
      <c r="P78" s="17">
        <v>1567</v>
      </c>
      <c r="Q78" s="16">
        <v>1195</v>
      </c>
      <c r="R78" s="16">
        <v>257</v>
      </c>
      <c r="S78" s="16">
        <v>33</v>
      </c>
      <c r="T78" s="16">
        <v>0</v>
      </c>
      <c r="U78" s="16">
        <v>56</v>
      </c>
      <c r="V78" s="16">
        <v>26</v>
      </c>
      <c r="W78" s="15">
        <v>278</v>
      </c>
      <c r="X78" s="16">
        <v>208</v>
      </c>
      <c r="Y78" s="16">
        <v>31</v>
      </c>
      <c r="Z78" s="16">
        <v>12</v>
      </c>
      <c r="AA78" s="16">
        <v>0</v>
      </c>
      <c r="AB78" s="16">
        <v>19</v>
      </c>
      <c r="AC78" s="16">
        <v>8</v>
      </c>
      <c r="AD78" s="15">
        <v>308</v>
      </c>
      <c r="AE78" s="16">
        <v>146</v>
      </c>
      <c r="AF78" s="16">
        <v>81</v>
      </c>
      <c r="AG78" s="16">
        <v>12</v>
      </c>
      <c r="AH78" s="16">
        <v>1</v>
      </c>
      <c r="AI78" s="16">
        <v>51</v>
      </c>
      <c r="AJ78" s="20">
        <v>17</v>
      </c>
      <c r="AK78" s="15">
        <v>632</v>
      </c>
      <c r="AL78" s="16">
        <v>191</v>
      </c>
      <c r="AM78" s="16">
        <v>214</v>
      </c>
      <c r="AN78" s="16">
        <v>21</v>
      </c>
      <c r="AO78" s="16">
        <v>5</v>
      </c>
      <c r="AP78" s="16">
        <v>114</v>
      </c>
      <c r="AQ78" s="20">
        <v>87</v>
      </c>
      <c r="AR78" s="15">
        <v>1129.4860901614079</v>
      </c>
      <c r="AS78" s="16">
        <v>452.84188193727869</v>
      </c>
      <c r="AT78" s="16">
        <v>312.27984726712509</v>
      </c>
      <c r="AU78" s="16">
        <v>107.08665050457294</v>
      </c>
      <c r="AV78" s="16">
        <v>29.077940238764914</v>
      </c>
      <c r="AW78" s="16">
        <v>166.57484411172945</v>
      </c>
      <c r="AX78" s="20">
        <v>61.624926101937021</v>
      </c>
      <c r="AY78" s="9">
        <v>1286.5616605778903</v>
      </c>
      <c r="AZ78" s="12">
        <v>560.94374664182635</v>
      </c>
      <c r="BA78" s="12">
        <v>311.97471672744638</v>
      </c>
      <c r="BB78" s="12">
        <v>109.97111508062157</v>
      </c>
      <c r="BC78" s="12">
        <v>32.66626395061779</v>
      </c>
      <c r="BD78" s="12">
        <v>258.36625008986783</v>
      </c>
      <c r="BE78" s="12">
        <v>12.639568087510245</v>
      </c>
      <c r="BF78" s="9">
        <v>1411.0348222836992</v>
      </c>
      <c r="BG78" s="12">
        <v>612.38151385689559</v>
      </c>
      <c r="BH78" s="12">
        <v>335.06435147810259</v>
      </c>
      <c r="BI78" s="12">
        <v>72.421434759356984</v>
      </c>
      <c r="BJ78" s="12">
        <v>23.043189126931459</v>
      </c>
      <c r="BK78" s="12">
        <v>275.03107711752835</v>
      </c>
      <c r="BL78" s="12">
        <v>93.093255944883865</v>
      </c>
    </row>
    <row r="79" spans="1:66" ht="12.75" customHeight="1">
      <c r="A79" s="14" t="s">
        <v>79</v>
      </c>
      <c r="B79" s="15">
        <f t="shared" si="29"/>
        <v>680</v>
      </c>
      <c r="C79" s="16">
        <v>435</v>
      </c>
      <c r="D79" s="16">
        <v>170</v>
      </c>
      <c r="E79" s="16">
        <v>0</v>
      </c>
      <c r="F79" s="16">
        <v>0</v>
      </c>
      <c r="G79" s="16">
        <v>65</v>
      </c>
      <c r="H79" s="16">
        <v>10</v>
      </c>
      <c r="I79" s="15">
        <f t="shared" si="30"/>
        <v>402</v>
      </c>
      <c r="J79" s="20">
        <v>266</v>
      </c>
      <c r="K79" s="16">
        <v>92</v>
      </c>
      <c r="L79" s="16">
        <v>8</v>
      </c>
      <c r="M79" s="16">
        <v>4</v>
      </c>
      <c r="N79" s="16">
        <v>27</v>
      </c>
      <c r="O79" s="16">
        <v>5</v>
      </c>
      <c r="P79" s="17">
        <v>334</v>
      </c>
      <c r="Q79" s="16">
        <v>254</v>
      </c>
      <c r="R79" s="16">
        <v>57</v>
      </c>
      <c r="S79" s="16">
        <v>0</v>
      </c>
      <c r="T79" s="16">
        <v>0</v>
      </c>
      <c r="U79" s="16">
        <v>19</v>
      </c>
      <c r="V79" s="16">
        <v>4</v>
      </c>
      <c r="W79" s="15">
        <v>60</v>
      </c>
      <c r="X79" s="16">
        <v>42</v>
      </c>
      <c r="Y79" s="16">
        <v>13</v>
      </c>
      <c r="Z79" s="16">
        <v>0</v>
      </c>
      <c r="AA79" s="16">
        <v>0</v>
      </c>
      <c r="AB79" s="16">
        <v>5</v>
      </c>
      <c r="AC79" s="16">
        <v>0</v>
      </c>
      <c r="AD79" s="15">
        <v>51</v>
      </c>
      <c r="AE79" s="16">
        <v>27</v>
      </c>
      <c r="AF79" s="16">
        <v>4</v>
      </c>
      <c r="AG79" s="16">
        <v>4</v>
      </c>
      <c r="AH79" s="16">
        <v>0</v>
      </c>
      <c r="AI79" s="16">
        <v>10</v>
      </c>
      <c r="AJ79" s="20">
        <v>6</v>
      </c>
      <c r="AK79" s="15">
        <v>169</v>
      </c>
      <c r="AL79" s="16">
        <v>86</v>
      </c>
      <c r="AM79" s="16">
        <v>36</v>
      </c>
      <c r="AN79" s="16">
        <v>0</v>
      </c>
      <c r="AO79" s="16">
        <v>0</v>
      </c>
      <c r="AP79" s="16">
        <v>39</v>
      </c>
      <c r="AQ79" s="20">
        <v>8</v>
      </c>
      <c r="AR79" s="15">
        <v>309.14763580860466</v>
      </c>
      <c r="AS79" s="16">
        <v>145.74739714209832</v>
      </c>
      <c r="AT79" s="16">
        <v>68.28958940137187</v>
      </c>
      <c r="AU79" s="16">
        <v>17.042089645105722</v>
      </c>
      <c r="AV79" s="16">
        <v>2.5862068965517242</v>
      </c>
      <c r="AW79" s="16">
        <v>61.854141997505586</v>
      </c>
      <c r="AX79" s="20">
        <v>13.628210725971432</v>
      </c>
      <c r="AY79" s="9">
        <v>291.53356236008921</v>
      </c>
      <c r="AZ79" s="12">
        <v>164.3721226572888</v>
      </c>
      <c r="BA79" s="12">
        <v>54.935830806761267</v>
      </c>
      <c r="BB79" s="12">
        <v>11.364963163198857</v>
      </c>
      <c r="BC79" s="12">
        <v>1.0008594757198108</v>
      </c>
      <c r="BD79" s="12">
        <v>57.856100756984709</v>
      </c>
      <c r="BE79" s="12">
        <v>2.0036855001358047</v>
      </c>
      <c r="BF79" s="9">
        <v>433.76104709235761</v>
      </c>
      <c r="BG79" s="12">
        <v>243.76221043152805</v>
      </c>
      <c r="BH79" s="12">
        <v>88.676649911454447</v>
      </c>
      <c r="BI79" s="12">
        <v>12.031250390772112</v>
      </c>
      <c r="BJ79" s="12">
        <v>4.1140398021848794</v>
      </c>
      <c r="BK79" s="12">
        <v>77.833295993171845</v>
      </c>
      <c r="BL79" s="12">
        <v>7.3436005632463033</v>
      </c>
    </row>
    <row r="80" spans="1:66" ht="12.75" customHeight="1">
      <c r="A80" s="14" t="s">
        <v>80</v>
      </c>
      <c r="B80" s="15">
        <f t="shared" si="29"/>
        <v>4470</v>
      </c>
      <c r="C80" s="16">
        <v>3920</v>
      </c>
      <c r="D80" s="16">
        <v>375</v>
      </c>
      <c r="E80" s="16">
        <v>20</v>
      </c>
      <c r="F80" s="16">
        <v>10</v>
      </c>
      <c r="G80" s="16">
        <v>115</v>
      </c>
      <c r="H80" s="16">
        <v>30</v>
      </c>
      <c r="I80" s="15">
        <f t="shared" si="30"/>
        <v>5697</v>
      </c>
      <c r="J80" s="20">
        <v>4865</v>
      </c>
      <c r="K80" s="16">
        <v>472</v>
      </c>
      <c r="L80" s="16">
        <v>34</v>
      </c>
      <c r="M80" s="16">
        <v>8</v>
      </c>
      <c r="N80" s="16">
        <v>137</v>
      </c>
      <c r="O80" s="16">
        <v>181</v>
      </c>
      <c r="P80" s="17">
        <v>4749</v>
      </c>
      <c r="Q80" s="16">
        <v>3945</v>
      </c>
      <c r="R80" s="16">
        <v>553</v>
      </c>
      <c r="S80" s="16">
        <v>43</v>
      </c>
      <c r="T80" s="16">
        <v>2</v>
      </c>
      <c r="U80" s="16">
        <v>130</v>
      </c>
      <c r="V80" s="16">
        <v>76</v>
      </c>
      <c r="W80" s="15">
        <v>2569</v>
      </c>
      <c r="X80" s="16">
        <v>2156</v>
      </c>
      <c r="Y80" s="16">
        <v>322</v>
      </c>
      <c r="Z80" s="16">
        <v>0</v>
      </c>
      <c r="AA80" s="16">
        <v>0</v>
      </c>
      <c r="AB80" s="16">
        <v>53</v>
      </c>
      <c r="AC80" s="16">
        <v>38</v>
      </c>
      <c r="AD80" s="15">
        <v>6234</v>
      </c>
      <c r="AE80" s="16">
        <v>4216</v>
      </c>
      <c r="AF80" s="16">
        <v>469</v>
      </c>
      <c r="AG80" s="16">
        <v>51</v>
      </c>
      <c r="AH80" s="16">
        <v>14</v>
      </c>
      <c r="AI80" s="16">
        <v>206</v>
      </c>
      <c r="AJ80" s="20">
        <v>1278</v>
      </c>
      <c r="AK80" s="15">
        <v>9832</v>
      </c>
      <c r="AL80" s="16">
        <v>4590</v>
      </c>
      <c r="AM80" s="16">
        <v>900</v>
      </c>
      <c r="AN80" s="16">
        <v>140</v>
      </c>
      <c r="AO80" s="16">
        <v>28</v>
      </c>
      <c r="AP80" s="16">
        <v>505</v>
      </c>
      <c r="AQ80" s="20">
        <v>3669</v>
      </c>
      <c r="AR80" s="15">
        <v>9369.3257589906825</v>
      </c>
      <c r="AS80" s="16">
        <v>4694.8578653611285</v>
      </c>
      <c r="AT80" s="16">
        <v>1863.2149044380574</v>
      </c>
      <c r="AU80" s="16">
        <v>267.27143892866263</v>
      </c>
      <c r="AV80" s="16">
        <v>61.349194621039445</v>
      </c>
      <c r="AW80" s="16">
        <v>850.87282230993662</v>
      </c>
      <c r="AX80" s="20">
        <v>1631.7595333318604</v>
      </c>
      <c r="AY80" s="9">
        <v>9210.9210408460858</v>
      </c>
      <c r="AZ80" s="12">
        <v>4777.9561951043634</v>
      </c>
      <c r="BA80" s="12">
        <v>2838.0097851334713</v>
      </c>
      <c r="BB80" s="12">
        <v>336.08795178794065</v>
      </c>
      <c r="BC80" s="12">
        <v>86.118476685726179</v>
      </c>
      <c r="BD80" s="12">
        <v>1144.3575230979268</v>
      </c>
      <c r="BE80" s="12">
        <v>28.391109036657891</v>
      </c>
      <c r="BF80" s="9">
        <v>8850.4540573748673</v>
      </c>
      <c r="BG80" s="12">
        <v>3979.0693499387503</v>
      </c>
      <c r="BH80" s="12">
        <v>3100.7884178080235</v>
      </c>
      <c r="BI80" s="12">
        <v>342.48185239639054</v>
      </c>
      <c r="BJ80" s="12">
        <v>295.30253609315918</v>
      </c>
      <c r="BK80" s="12">
        <v>1069.2577751956098</v>
      </c>
      <c r="BL80" s="12">
        <v>63.554125942934952</v>
      </c>
    </row>
    <row r="81" spans="1:145" s="10" customFormat="1" ht="12.75" customHeight="1">
      <c r="A81" s="18" t="s">
        <v>81</v>
      </c>
      <c r="B81" s="15">
        <f t="shared" ref="B81:H81" si="31">SUM(B82:B83)</f>
        <v>3600</v>
      </c>
      <c r="C81" s="15">
        <f t="shared" si="31"/>
        <v>3265</v>
      </c>
      <c r="D81" s="15">
        <f t="shared" si="31"/>
        <v>235</v>
      </c>
      <c r="E81" s="15">
        <f t="shared" si="31"/>
        <v>45</v>
      </c>
      <c r="F81" s="15">
        <f t="shared" si="31"/>
        <v>5</v>
      </c>
      <c r="G81" s="15">
        <f t="shared" si="31"/>
        <v>35</v>
      </c>
      <c r="H81" s="15">
        <f t="shared" si="31"/>
        <v>15</v>
      </c>
      <c r="I81" s="15">
        <f>+J81+K81+L81+M81+N81+O81</f>
        <v>3134</v>
      </c>
      <c r="J81" s="15">
        <f t="shared" ref="J81:O81" si="32">+J82+J83</f>
        <v>2812</v>
      </c>
      <c r="K81" s="15">
        <f t="shared" si="32"/>
        <v>177</v>
      </c>
      <c r="L81" s="15">
        <f t="shared" si="32"/>
        <v>42</v>
      </c>
      <c r="M81" s="15">
        <f t="shared" si="32"/>
        <v>0</v>
      </c>
      <c r="N81" s="15">
        <f t="shared" si="32"/>
        <v>75</v>
      </c>
      <c r="O81" s="15">
        <f t="shared" si="32"/>
        <v>28</v>
      </c>
      <c r="P81" s="15">
        <v>3315</v>
      </c>
      <c r="Q81" s="15">
        <v>3074</v>
      </c>
      <c r="R81" s="15">
        <v>134</v>
      </c>
      <c r="S81" s="15">
        <v>60</v>
      </c>
      <c r="T81" s="15">
        <v>1</v>
      </c>
      <c r="U81" s="15">
        <v>33</v>
      </c>
      <c r="V81" s="15">
        <v>13</v>
      </c>
      <c r="W81" s="15">
        <v>1097</v>
      </c>
      <c r="X81" s="15">
        <v>928</v>
      </c>
      <c r="Y81" s="15">
        <v>102</v>
      </c>
      <c r="Z81" s="15">
        <v>8</v>
      </c>
      <c r="AA81" s="15">
        <v>0</v>
      </c>
      <c r="AB81" s="15">
        <v>46</v>
      </c>
      <c r="AC81" s="15">
        <v>13</v>
      </c>
      <c r="AD81" s="15">
        <v>1650</v>
      </c>
      <c r="AE81" s="15">
        <v>1124</v>
      </c>
      <c r="AF81" s="15">
        <v>194</v>
      </c>
      <c r="AG81" s="15">
        <v>38</v>
      </c>
      <c r="AH81" s="15">
        <v>12</v>
      </c>
      <c r="AI81" s="15">
        <v>86</v>
      </c>
      <c r="AJ81" s="15">
        <v>196</v>
      </c>
      <c r="AK81" s="15">
        <v>4422</v>
      </c>
      <c r="AL81" s="15">
        <v>2930</v>
      </c>
      <c r="AM81" s="15">
        <v>555</v>
      </c>
      <c r="AN81" s="15">
        <v>179</v>
      </c>
      <c r="AO81" s="15">
        <v>12</v>
      </c>
      <c r="AP81" s="15">
        <v>309</v>
      </c>
      <c r="AQ81" s="15">
        <v>437</v>
      </c>
      <c r="AR81" s="15">
        <v>5864.0590677418804</v>
      </c>
      <c r="AS81" s="15">
        <v>3876.277716224281</v>
      </c>
      <c r="AT81" s="15">
        <v>884.30947200167986</v>
      </c>
      <c r="AU81" s="15">
        <v>349.43742107194487</v>
      </c>
      <c r="AV81" s="15">
        <v>22.965632587643682</v>
      </c>
      <c r="AW81" s="15">
        <v>449.68294121916767</v>
      </c>
      <c r="AX81" s="15">
        <v>281.38588463716343</v>
      </c>
      <c r="AY81" s="9">
        <v>6547.3643131901308</v>
      </c>
      <c r="AZ81" s="9">
        <v>4724.9520445805392</v>
      </c>
      <c r="BA81" s="9">
        <v>890.66534582944291</v>
      </c>
      <c r="BB81" s="9">
        <v>355.4051771911777</v>
      </c>
      <c r="BC81" s="9">
        <v>40.96427345556507</v>
      </c>
      <c r="BD81" s="9">
        <v>493.42758763542122</v>
      </c>
      <c r="BE81" s="9">
        <v>41.949884497985543</v>
      </c>
      <c r="BF81" s="9">
        <v>6771.2196552456817</v>
      </c>
      <c r="BG81" s="9">
        <v>4780.8824123753775</v>
      </c>
      <c r="BH81" s="9">
        <v>748.21456760670446</v>
      </c>
      <c r="BI81" s="9">
        <v>434.14801297728627</v>
      </c>
      <c r="BJ81" s="9">
        <v>76.019733201930933</v>
      </c>
      <c r="BK81" s="9">
        <v>654.17429609802139</v>
      </c>
      <c r="BL81" s="9">
        <v>77.780632986361795</v>
      </c>
      <c r="BM81" s="44"/>
      <c r="BN81" s="44"/>
    </row>
    <row r="82" spans="1:145" ht="12.75" customHeight="1">
      <c r="A82" s="14" t="s">
        <v>82</v>
      </c>
      <c r="B82" s="15">
        <f>SUM(C82:H82)</f>
        <v>2327</v>
      </c>
      <c r="C82" s="21">
        <v>2147</v>
      </c>
      <c r="D82" s="21">
        <v>110</v>
      </c>
      <c r="E82" s="16">
        <v>20</v>
      </c>
      <c r="F82" s="16">
        <v>5</v>
      </c>
      <c r="G82" s="16">
        <v>35</v>
      </c>
      <c r="H82" s="16">
        <v>10</v>
      </c>
      <c r="I82" s="15">
        <f>+J82+K82+L82+M82+N82+O82</f>
        <v>1239</v>
      </c>
      <c r="J82" s="21">
        <v>1078</v>
      </c>
      <c r="K82" s="21">
        <v>93</v>
      </c>
      <c r="L82" s="21">
        <v>16</v>
      </c>
      <c r="M82" s="21">
        <v>0</v>
      </c>
      <c r="N82" s="21">
        <v>41</v>
      </c>
      <c r="O82" s="21">
        <v>11</v>
      </c>
      <c r="P82" s="17">
        <v>1695</v>
      </c>
      <c r="Q82" s="16">
        <v>1604</v>
      </c>
      <c r="R82" s="16">
        <v>45</v>
      </c>
      <c r="S82" s="16">
        <v>28</v>
      </c>
      <c r="T82" s="16">
        <v>0</v>
      </c>
      <c r="U82" s="16">
        <v>14</v>
      </c>
      <c r="V82" s="16">
        <v>4</v>
      </c>
      <c r="W82" s="15">
        <v>572</v>
      </c>
      <c r="X82" s="16">
        <v>495</v>
      </c>
      <c r="Y82" s="16">
        <v>64</v>
      </c>
      <c r="Z82" s="16">
        <v>0</v>
      </c>
      <c r="AA82" s="16">
        <v>0</v>
      </c>
      <c r="AB82" s="16">
        <v>12</v>
      </c>
      <c r="AC82" s="16">
        <v>1</v>
      </c>
      <c r="AD82" s="15">
        <v>343</v>
      </c>
      <c r="AE82" s="21">
        <v>244</v>
      </c>
      <c r="AF82" s="21">
        <v>49</v>
      </c>
      <c r="AG82" s="21">
        <v>1</v>
      </c>
      <c r="AH82" s="21">
        <v>2</v>
      </c>
      <c r="AI82" s="21">
        <v>21</v>
      </c>
      <c r="AJ82" s="20">
        <v>26</v>
      </c>
      <c r="AK82" s="15">
        <v>1235</v>
      </c>
      <c r="AL82" s="21">
        <v>928</v>
      </c>
      <c r="AM82" s="21">
        <v>99</v>
      </c>
      <c r="AN82" s="21">
        <v>21</v>
      </c>
      <c r="AO82" s="21">
        <v>2</v>
      </c>
      <c r="AP82" s="21">
        <v>112</v>
      </c>
      <c r="AQ82" s="20">
        <v>73</v>
      </c>
      <c r="AR82" s="15">
        <v>1897.2506128619921</v>
      </c>
      <c r="AS82" s="21">
        <v>1493.0558027808779</v>
      </c>
      <c r="AT82" s="21">
        <v>123.12212361233045</v>
      </c>
      <c r="AU82" s="21">
        <v>54.724876397688512</v>
      </c>
      <c r="AV82" s="21">
        <v>5.0452554850447049</v>
      </c>
      <c r="AW82" s="21">
        <v>169.35119575399403</v>
      </c>
      <c r="AX82" s="20">
        <v>51.951358832056449</v>
      </c>
      <c r="AY82" s="9">
        <v>2280.2754781360863</v>
      </c>
      <c r="AZ82" s="40">
        <v>1817.3621364620938</v>
      </c>
      <c r="BA82" s="40">
        <v>144.55902870749722</v>
      </c>
      <c r="BB82" s="40">
        <v>85.658813192514828</v>
      </c>
      <c r="BC82" s="40">
        <v>3.1394303226878288</v>
      </c>
      <c r="BD82" s="40">
        <v>204.88059185962845</v>
      </c>
      <c r="BE82" s="40">
        <v>24.675477591664411</v>
      </c>
      <c r="BF82" s="9">
        <v>2448.3624253604435</v>
      </c>
      <c r="BG82" s="40">
        <v>1947.8286170841197</v>
      </c>
      <c r="BH82" s="40">
        <v>116.131705525768</v>
      </c>
      <c r="BI82" s="40">
        <v>81.693521243237328</v>
      </c>
      <c r="BJ82" s="40">
        <v>14.312745034954077</v>
      </c>
      <c r="BK82" s="40">
        <v>246.70243502656513</v>
      </c>
      <c r="BL82" s="40">
        <v>41.69340144579931</v>
      </c>
    </row>
    <row r="83" spans="1:145" ht="12.75" customHeight="1">
      <c r="A83" s="22" t="s">
        <v>83</v>
      </c>
      <c r="B83" s="23">
        <f>SUM(C83:H83)</f>
        <v>1273</v>
      </c>
      <c r="C83" s="24">
        <v>1118</v>
      </c>
      <c r="D83" s="24">
        <v>125</v>
      </c>
      <c r="E83" s="24">
        <v>25</v>
      </c>
      <c r="F83" s="24">
        <v>0</v>
      </c>
      <c r="G83" s="24">
        <v>0</v>
      </c>
      <c r="H83" s="24">
        <v>5</v>
      </c>
      <c r="I83" s="23">
        <f>+J83+K83+L83+M83+N83+O83</f>
        <v>1895</v>
      </c>
      <c r="J83" s="24">
        <v>1734</v>
      </c>
      <c r="K83" s="24">
        <v>84</v>
      </c>
      <c r="L83" s="24">
        <v>26</v>
      </c>
      <c r="M83" s="24">
        <v>0</v>
      </c>
      <c r="N83" s="24">
        <v>34</v>
      </c>
      <c r="O83" s="24">
        <v>17</v>
      </c>
      <c r="P83" s="25">
        <v>1620</v>
      </c>
      <c r="Q83" s="24">
        <v>1470</v>
      </c>
      <c r="R83" s="24">
        <v>89</v>
      </c>
      <c r="S83" s="24">
        <v>32</v>
      </c>
      <c r="T83" s="24">
        <v>1</v>
      </c>
      <c r="U83" s="24">
        <v>19</v>
      </c>
      <c r="V83" s="24">
        <v>9</v>
      </c>
      <c r="W83" s="23">
        <v>525</v>
      </c>
      <c r="X83" s="24">
        <v>433</v>
      </c>
      <c r="Y83" s="24">
        <v>38</v>
      </c>
      <c r="Z83" s="24">
        <v>8</v>
      </c>
      <c r="AA83" s="24">
        <v>0</v>
      </c>
      <c r="AB83" s="24">
        <v>34</v>
      </c>
      <c r="AC83" s="24">
        <v>12</v>
      </c>
      <c r="AD83" s="23">
        <v>1307</v>
      </c>
      <c r="AE83" s="24">
        <v>880</v>
      </c>
      <c r="AF83" s="24">
        <v>145</v>
      </c>
      <c r="AG83" s="24">
        <v>37</v>
      </c>
      <c r="AH83" s="24">
        <v>10</v>
      </c>
      <c r="AI83" s="24">
        <v>65</v>
      </c>
      <c r="AJ83" s="26">
        <v>170</v>
      </c>
      <c r="AK83" s="23">
        <v>3187</v>
      </c>
      <c r="AL83" s="24">
        <v>2002</v>
      </c>
      <c r="AM83" s="24">
        <v>456</v>
      </c>
      <c r="AN83" s="24">
        <v>158</v>
      </c>
      <c r="AO83" s="24">
        <v>10</v>
      </c>
      <c r="AP83" s="24">
        <v>197</v>
      </c>
      <c r="AQ83" s="26">
        <v>364</v>
      </c>
      <c r="AR83" s="23">
        <v>3966.8084548798874</v>
      </c>
      <c r="AS83" s="24">
        <v>2383.2219134434026</v>
      </c>
      <c r="AT83" s="24">
        <v>761.18734838934938</v>
      </c>
      <c r="AU83" s="24">
        <v>294.71254467425643</v>
      </c>
      <c r="AV83" s="24">
        <v>17.920377102598977</v>
      </c>
      <c r="AW83" s="24">
        <v>280.33174546517364</v>
      </c>
      <c r="AX83" s="26">
        <v>229.43452580510694</v>
      </c>
      <c r="AY83" s="39">
        <v>4267.0888350540454</v>
      </c>
      <c r="AZ83" s="41">
        <v>2907.5899081184457</v>
      </c>
      <c r="BA83" s="41">
        <v>746.10631712194561</v>
      </c>
      <c r="BB83" s="41">
        <v>269.7463639986629</v>
      </c>
      <c r="BC83" s="41">
        <v>37.824843132877241</v>
      </c>
      <c r="BD83" s="41">
        <v>288.54699577579288</v>
      </c>
      <c r="BE83" s="41">
        <v>17.274406906321136</v>
      </c>
      <c r="BF83" s="39">
        <v>4322.8572298852378</v>
      </c>
      <c r="BG83" s="41">
        <v>2833.0537952912573</v>
      </c>
      <c r="BH83" s="41">
        <v>632.08286208093648</v>
      </c>
      <c r="BI83" s="41">
        <v>352.45449173404887</v>
      </c>
      <c r="BJ83" s="41">
        <v>61.706988166976856</v>
      </c>
      <c r="BK83" s="41">
        <v>407.47186107145609</v>
      </c>
      <c r="BL83" s="41">
        <v>36.087231540562485</v>
      </c>
    </row>
    <row r="84" spans="1:145" ht="12.75" customHeight="1">
      <c r="A84" s="27" t="s">
        <v>84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145" ht="12.75" customHeight="1">
      <c r="A85" s="27" t="s">
        <v>85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30"/>
      <c r="AS85" s="30"/>
      <c r="AT85" s="30"/>
      <c r="AU85" s="30"/>
      <c r="AV85" s="30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45"/>
      <c r="BN85" s="45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</row>
    <row r="86" spans="1:14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14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14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14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1"/>
      <c r="AS89" s="1"/>
      <c r="AT89" s="1"/>
      <c r="AU89" s="1"/>
      <c r="AV89" s="1"/>
    </row>
    <row r="90" spans="1:14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14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14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14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14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14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145"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34:48"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34:48"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34:48"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34:48">
      <c r="AU100" s="1"/>
      <c r="AV100" s="1"/>
    </row>
    <row r="101" spans="34:48">
      <c r="AU101" s="1"/>
      <c r="AV101" s="1"/>
    </row>
    <row r="102" spans="34:48">
      <c r="AU102" s="1"/>
      <c r="AV102" s="1"/>
    </row>
    <row r="117" spans="16:43"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</row>
    <row r="121" spans="16:43">
      <c r="P121" s="35"/>
      <c r="Q121" s="34"/>
      <c r="R121" s="34"/>
      <c r="S121" s="34"/>
      <c r="T121" s="34"/>
      <c r="U121" s="34"/>
      <c r="V121" s="34"/>
      <c r="W121" s="35"/>
      <c r="X121" s="34"/>
      <c r="Y121" s="34"/>
      <c r="Z121" s="34"/>
      <c r="AA121" s="34"/>
      <c r="AB121" s="34"/>
      <c r="AC121" s="34"/>
      <c r="AD121" s="35"/>
      <c r="AE121" s="34"/>
      <c r="AF121" s="34"/>
      <c r="AG121" s="34"/>
      <c r="AH121" s="34"/>
      <c r="AI121" s="34"/>
      <c r="AJ121" s="34"/>
      <c r="AK121" s="35"/>
      <c r="AL121" s="34"/>
      <c r="AM121" s="34"/>
      <c r="AN121" s="34"/>
      <c r="AO121" s="34"/>
      <c r="AP121" s="34"/>
      <c r="AQ121" s="34"/>
    </row>
    <row r="122" spans="16:43">
      <c r="R122" s="36"/>
      <c r="Y122" s="36" t="s">
        <v>86</v>
      </c>
      <c r="AF122" s="36" t="s">
        <v>86</v>
      </c>
      <c r="AM122" s="36" t="s">
        <v>86</v>
      </c>
    </row>
  </sheetData>
  <mergeCells count="11">
    <mergeCell ref="BF3:BL3"/>
    <mergeCell ref="AY3:BE3"/>
    <mergeCell ref="AR3:AX3"/>
    <mergeCell ref="A1:AX1"/>
    <mergeCell ref="AD3:AJ3"/>
    <mergeCell ref="AK3:AQ3"/>
    <mergeCell ref="A3:A4"/>
    <mergeCell ref="B3:H3"/>
    <mergeCell ref="I3:O3"/>
    <mergeCell ref="P3:V3"/>
    <mergeCell ref="W3:AC3"/>
  </mergeCells>
  <pageMargins left="0.7" right="0.7" top="0.75" bottom="0.75" header="0.3" footer="0.3"/>
  <ignoredErrors>
    <ignoredError sqref="B9 I9 I17 I36 I47 B73 B81 I73" formula="1"/>
    <ignoredError sqref="AK6:AK8 AK14:AK16 AL13:AQ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3.9-08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</cp:lastModifiedBy>
  <dcterms:created xsi:type="dcterms:W3CDTF">2023-07-05T18:48:14Z</dcterms:created>
  <dcterms:modified xsi:type="dcterms:W3CDTF">2026-03-23T14:34:20Z</dcterms:modified>
</cp:coreProperties>
</file>