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6F25E5EF-67A0-4336-8531-C9E4D4955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Junio  2022" sheetId="8" r:id="rId1"/>
  </sheets>
  <definedNames>
    <definedName name="_xlnm.Print_Area" localSheetId="0">'Plantilla Ejecucion Junio  2022'!$B$1:$P$103</definedName>
    <definedName name="_xlnm.Print_Titles" localSheetId="0">'Plantilla Ejecucion Junio 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8" l="1"/>
  <c r="C71" i="8" l="1"/>
  <c r="C68" i="8"/>
  <c r="C63" i="8"/>
  <c r="C53" i="8"/>
  <c r="C75" i="8" s="1"/>
  <c r="C45" i="8"/>
  <c r="C37" i="8"/>
  <c r="C27" i="8"/>
  <c r="C17" i="8"/>
  <c r="C11" i="8"/>
  <c r="D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D88" i="8" l="1"/>
  <c r="E68" i="8"/>
  <c r="E71" i="8"/>
  <c r="F75" i="8"/>
  <c r="E45" i="8"/>
  <c r="E78" i="8"/>
  <c r="D75" i="8"/>
  <c r="E63" i="8"/>
  <c r="N75" i="8"/>
  <c r="E53" i="8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J86" i="8" s="1"/>
  <c r="E85" i="8"/>
  <c r="E81" i="8" l="1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6" i="8" l="1"/>
  <c r="E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<sst xmlns="http://schemas.openxmlformats.org/spreadsheetml/2006/main" count="104" uniqueCount="103">
  <si>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</si>
  <si>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</si>
  <si>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</si>
  <si>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</si>
  <si>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</si>
  <si>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</si>
  <si>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</si>
  <si>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</si>
  <si>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</si>
  <si>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</si>
  <si>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</si>
  <si>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</si>
  <si>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</si>
  <si>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</si>
  <si>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</si>
  <si>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</si>
  <si>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</si>
  <si>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</si>
  <si>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</si>
  <si>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</si>
  <si>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</si>
  <si>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</si>
  <si>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</si>
  <si>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</si>
  <si>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</si>
  <si>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</si>
  <si>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</si>
  <si>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</si>
  <si>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</si>
  <si>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</si>
  <si>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</si>
  <si>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</si>
  <si>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</si>
  <si>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</si>
  <si>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</si>
  <si>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</si>
  <si>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</si>
  <si>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</si>
  <si>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</si>
  <si>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</si>
  <si>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</si>
  <si>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</si>
  <si>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</si>
  <si>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</si>
  <si>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</si>
  <si>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</si>
  <si>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</si>
  <si>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</si>
  <si>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</si>
  <si>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</si>
  <si>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</si>
  <si>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</si>
  <si>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</si>
  <si>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</si>
  <si>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</si>
  <si>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</si>
  <si>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</si>
  <si>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</si>
  <si>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</si>
  <si>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</si>
  <si>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</si>
  <si>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</si>
  <si>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</si>
  <si>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</si>
  <si>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</si>
  <si>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</si>
  <si>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</si>
  <si>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</si>
  <si>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</si>
  <si>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</si>
  <si>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</si>
  <si>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</si>
  <si>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</si>
  <si>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</si>
  <si>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</si>
  <si>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</si>
  <si>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</si>
  <si>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</si>
  <si>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</si>
  <si>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</si>
  <si>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</si>
  <si>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</si>
  <si>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</si>
  <si>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</si>
  <si>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</si>
  <si>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</si>
  <si>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</si>
  <si>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</si>
  <si>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</si>
  <si>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</si>
  <si>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</si>
  <si>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</si>
  <si>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</si>
  <si>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</si>
  <si>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</si>
  <si>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</si>
  <si>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</si>
  <si>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</si>
  <si>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</si>
  <si>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</si>
  <si>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</si>
  <si>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 xml:space="preserve">                          Encda. Division Financiera</t>
  </si>
  <si>
    <t xml:space="preserve">                      Aprobada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</si>
</sst>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164" fontId="1" fillId="5" borderId="4" xfId="1" applyNumberFormat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8" fillId="0" borderId="6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6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673859</xdr:colOff>
      <xdr:row>96</xdr:row>
      <xdr:rowOff>189088</xdr:rowOff>
    </xdr:from>
    <xdr:to>
      <xdr:col>1</xdr:col>
      <xdr:colOff>2888316</xdr:colOff>
      <xdr:row>99</xdr:row>
      <xdr:rowOff>189833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977" y="32092235"/>
          <a:ext cx="2214457" cy="673098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7</xdr:col>
      <xdr:colOff>918883</xdr:colOff>
      <xdr:row>96</xdr:row>
      <xdr:rowOff>0</xdr:rowOff>
    </xdr:from>
    <xdr:to>
      <xdr:col>10</xdr:col>
      <xdr:colOff>78441</xdr:colOff>
      <xdr:row>99</xdr:row>
      <xdr:rowOff>19726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42059" y="31903147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C1" zoomScaleNormal="100" zoomScaleSheetLayoutView="100" workbookViewId="0">
      <selection activeCell="C97" sqref="C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42578125" style="6" bestFit="1" customWidth="1"/>
    <col min="10" max="11" width="18" style="6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84" t="s">
        <v>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9" ht="18.75" customHeight="1" x14ac:dyDescent="0.25"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9" ht="18.75" customHeight="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9"/>
      <c r="O3" s="9"/>
      <c r="P3" s="9"/>
      <c r="Q3" s="9"/>
    </row>
    <row r="4" spans="1:29" ht="18.75" x14ac:dyDescent="0.25">
      <c r="B4" s="84">
        <v>2022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9" ht="15.75" customHeight="1" x14ac:dyDescent="0.25">
      <c r="B5" s="84" t="s">
        <v>46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29" ht="18.75" x14ac:dyDescent="0.3">
      <c r="B6" s="83" t="s">
        <v>30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9" t="s">
        <v>0</v>
      </c>
      <c r="C8" s="77" t="s">
        <v>97</v>
      </c>
      <c r="D8" s="77" t="s">
        <v>98</v>
      </c>
      <c r="E8" s="79" t="s">
        <v>47</v>
      </c>
      <c r="F8" s="81" t="s">
        <v>99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67"/>
    </row>
    <row r="9" spans="1:29" ht="42.75" customHeight="1" thickBot="1" x14ac:dyDescent="0.3">
      <c r="A9" s="8"/>
      <c r="B9" s="80"/>
      <c r="C9" s="78"/>
      <c r="D9" s="78"/>
      <c r="E9" s="80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-717754064.23000002</v>
      </c>
      <c r="E11" s="33">
        <f>SUM(F11:V11)</f>
        <v>217259403.86999997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-718601642.39999998</v>
      </c>
      <c r="E12" s="26">
        <f>SUM(F12:U12)</f>
        <v>189800815.81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-3627500</v>
      </c>
      <c r="E13" s="26">
        <f>SUM(F13:U13)</f>
        <v>1009750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26448838.060000002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-18457828.160000004</v>
      </c>
      <c r="E17" s="33">
        <f>SUM(F17:V17)</f>
        <v>48265623.770000003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9018143.0199999996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668623.26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-10377929.060000001</v>
      </c>
      <c r="E20" s="25">
        <f t="shared" si="6"/>
        <v>14993208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-11080572</v>
      </c>
      <c r="E21" s="25">
        <f t="shared" si="6"/>
        <v>1183930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36690670.609999999</v>
      </c>
      <c r="E22" s="25">
        <f t="shared" si="6"/>
        <v>17029097.280000001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928801.12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-2090587</v>
      </c>
      <c r="E24" s="25">
        <f t="shared" si="6"/>
        <v>352713.53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-43826555.490000002</v>
      </c>
      <c r="E25" s="25">
        <f t="shared" si="6"/>
        <v>3654560.6599999997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999595</v>
      </c>
      <c r="E26" s="25">
        <f>SUM(F26:T26)</f>
        <v>436546.89999999997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113371905.89</v>
      </c>
      <c r="E27" s="33">
        <f>SUM(F27:V27)</f>
        <v>16079308.259999998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94178</v>
      </c>
      <c r="E28" s="25">
        <f>+SUM(F28:T28)</f>
        <v>249122.93999999997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1269270</v>
      </c>
      <c r="E29" s="25">
        <f t="shared" ref="E29:E36" si="10">+SUM(F29:T29)</f>
        <v>1475222.46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1425902</v>
      </c>
      <c r="E30" s="25">
        <f t="shared" si="10"/>
        <v>599568.80000000005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-176063</v>
      </c>
      <c r="E32" s="25">
        <f t="shared" si="10"/>
        <v>58150.400000000001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-136819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1638358.22</v>
      </c>
      <c r="E34" s="25">
        <f t="shared" si="10"/>
        <v>3683365.51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108932312.31</v>
      </c>
      <c r="E36" s="25">
        <f t="shared" si="10"/>
        <v>9923096.8699999992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307054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632533786.5</v>
      </c>
      <c r="E53" s="33">
        <f>SUM(F53:V53)</f>
        <v>142923089.88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593080867.72000003</v>
      </c>
      <c r="E54" s="25">
        <f>+SUM(F54:V54)</f>
        <v>141328640.80000001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918429.41999999993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9917196.7799999993</v>
      </c>
      <c r="E58" s="25">
        <f>+SUM(F58:V58)</f>
        <v>624374.6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9590000</v>
      </c>
      <c r="E75" s="59">
        <f>SUM(F75:V75)</f>
        <v>424641429.77999997</v>
      </c>
      <c r="F75" s="59">
        <f>+F71+F68+F63+F53+F45+F37+F27+F17+F11</f>
        <v>23282118.98</v>
      </c>
      <c r="G75" s="36">
        <f t="shared" ref="G75:I75" si="23">+G63+G53+G27+G17+G11</f>
        <v>39440905.710000001</v>
      </c>
      <c r="H75" s="36">
        <f>+H63+H53+H27+H17+H11+H37</f>
        <v>54910124.339999996</v>
      </c>
      <c r="I75" s="36">
        <f t="shared" si="23"/>
        <v>47778874.369999997</v>
      </c>
      <c r="J75" s="36">
        <f t="shared" ref="J75:O75" si="24">+J63+J53+J27+J17+J37+J11+J71+J68+J45</f>
        <v>54917249.070000008</v>
      </c>
      <c r="K75" s="36">
        <f t="shared" si="24"/>
        <v>204312157.30999997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5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6">SUM(H79:H80)</f>
        <v>0</v>
      </c>
      <c r="I78" s="33">
        <f t="shared" si="26"/>
        <v>0</v>
      </c>
      <c r="J78" s="33">
        <f t="shared" si="26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5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5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7">SUM(G82:G83)</f>
        <v>0</v>
      </c>
      <c r="H81" s="33">
        <f t="shared" si="27"/>
        <v>0</v>
      </c>
      <c r="I81" s="33">
        <f t="shared" si="27"/>
        <v>0</v>
      </c>
      <c r="J81" s="33">
        <f t="shared" si="27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5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8">SUM(G85)</f>
        <v>0</v>
      </c>
      <c r="H84" s="33">
        <f t="shared" si="28"/>
        <v>0</v>
      </c>
      <c r="I84" s="33">
        <f t="shared" si="28"/>
        <v>0</v>
      </c>
      <c r="J84" s="33">
        <f t="shared" si="28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5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9">+G84+G81+G78</f>
        <v>0</v>
      </c>
      <c r="H86" s="38">
        <f t="shared" si="29"/>
        <v>0</v>
      </c>
      <c r="I86" s="38">
        <f t="shared" si="29"/>
        <v>0</v>
      </c>
      <c r="J86" s="38">
        <f t="shared" si="29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9590000</v>
      </c>
      <c r="E88" s="39">
        <f>SUM(F88:V88)</f>
        <v>424834479.77999997</v>
      </c>
      <c r="F88" s="40">
        <f t="shared" ref="F88:M88" si="30">F11+F17+F27+F37+F45+F53+F63+F68+F71+F78+F81+F84</f>
        <v>23282118.98</v>
      </c>
      <c r="G88" s="40">
        <f t="shared" si="30"/>
        <v>39492680.710000001</v>
      </c>
      <c r="H88" s="40">
        <f t="shared" si="30"/>
        <v>54910124.339999996</v>
      </c>
      <c r="I88" s="40">
        <f t="shared" si="30"/>
        <v>47920149.36999999</v>
      </c>
      <c r="J88" s="40">
        <f t="shared" si="30"/>
        <v>54917249.07</v>
      </c>
      <c r="K88" s="40">
        <f t="shared" si="30"/>
        <v>204312157.31</v>
      </c>
      <c r="L88" s="40">
        <f t="shared" si="30"/>
        <v>0</v>
      </c>
      <c r="M88" s="40">
        <f t="shared" si="30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1" t="s">
        <v>100</v>
      </c>
      <c r="C89" s="71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0"/>
      <c r="D95" s="70" t="s">
        <v>101</v>
      </c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 t="s">
        <v>102</v>
      </c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41"/>
      <c r="O98" s="41"/>
      <c r="P98" s="44"/>
      <c r="Q98" s="9"/>
      <c r="R98" s="9"/>
    </row>
    <row r="99" spans="1:29" ht="18.75" x14ac:dyDescent="0.3">
      <c r="A99" s="8"/>
      <c r="B99" s="76"/>
      <c r="C99" s="76"/>
      <c r="D99" s="76"/>
      <c r="E99" s="76"/>
      <c r="F99" s="76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73"/>
      <c r="H114" s="73"/>
      <c r="I114" s="73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74"/>
      <c r="H115" s="74"/>
      <c r="I115" s="74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75"/>
      <c r="H116" s="75"/>
      <c r="I116" s="75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6:S6"/>
    <mergeCell ref="B1:S1"/>
    <mergeCell ref="B2:S2"/>
    <mergeCell ref="B3:M3"/>
    <mergeCell ref="B4:S4"/>
    <mergeCell ref="B5:S5"/>
    <mergeCell ref="D8:D9"/>
    <mergeCell ref="B8:B9"/>
    <mergeCell ref="C8:C9"/>
    <mergeCell ref="F8:P8"/>
    <mergeCell ref="E8:E9"/>
    <mergeCell ref="B89:C89"/>
    <mergeCell ref="B98:M98"/>
    <mergeCell ref="G114:I114"/>
    <mergeCell ref="G115:I115"/>
    <mergeCell ref="G116:I116"/>
    <mergeCell ref="B99:F99"/>
  </mergeCells>
  <printOptions horizontalCentered="1"/>
  <pageMargins left="0.70866141732283461" right="0.70866141732283461" top="0.74803149606299213" bottom="0.74803149606299213" header="0.31496062992125984" footer="0.31496062992125984"/>
  <pageSetup scale="40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Junio  2022</vt:lpstr>
      <vt:lpstr>'Plantilla Ejecucion Junio  2022'!Área_de_impresión</vt:lpstr>
      <vt:lpstr>'Plantilla Ejecucion Junio 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Luisana Cristo Santos</cp:lastModifiedBy>
  <cp:lastPrinted>2022-07-13T18:18:43Z</cp:lastPrinted>
  <dcterms:created xsi:type="dcterms:W3CDTF">2018-04-17T18:57:16Z</dcterms:created>
  <dcterms:modified xsi:type="dcterms:W3CDTF">2022-08-12T12:06:53Z</dcterms:modified>
</cp:coreProperties>
</file>