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Document'!$A$9:$I$305</definedName>
  </definedNames>
  <calcPr calcId="124519"/>
</workbook>
</file>

<file path=xl/calcChain.xml><?xml version="1.0" encoding="utf-8"?>
<calcChain xmlns="http://schemas.openxmlformats.org/spreadsheetml/2006/main">
  <c r="B260" i="1"/>
  <c r="I260"/>
  <c r="H260"/>
  <c r="G260"/>
  <c r="F260"/>
  <c r="E260"/>
  <c r="D260"/>
  <c r="C260"/>
  <c r="I252"/>
  <c r="H252"/>
  <c r="G252"/>
  <c r="F252"/>
  <c r="E252"/>
  <c r="D252"/>
  <c r="I248"/>
  <c r="H248"/>
  <c r="G248"/>
  <c r="F248"/>
  <c r="E248"/>
  <c r="D248"/>
  <c r="I232"/>
  <c r="H232"/>
  <c r="G232"/>
  <c r="F232"/>
  <c r="E232"/>
  <c r="D232"/>
  <c r="I188"/>
  <c r="H188"/>
  <c r="G188"/>
  <c r="F188"/>
  <c r="E188"/>
  <c r="D188"/>
  <c r="I175"/>
  <c r="H175"/>
  <c r="G175"/>
  <c r="F175"/>
  <c r="E175"/>
  <c r="D175"/>
  <c r="I143"/>
  <c r="H143"/>
  <c r="G143"/>
  <c r="F143"/>
  <c r="E143"/>
  <c r="D143"/>
  <c r="I137"/>
  <c r="H137"/>
  <c r="G137"/>
  <c r="F137"/>
  <c r="E137"/>
  <c r="D137"/>
  <c r="I111"/>
  <c r="H111"/>
  <c r="G111"/>
  <c r="F111"/>
  <c r="E111"/>
  <c r="D111"/>
  <c r="I105"/>
  <c r="H105"/>
  <c r="G105"/>
  <c r="F105"/>
  <c r="E105"/>
  <c r="D105"/>
  <c r="I98"/>
  <c r="H98"/>
  <c r="G98"/>
  <c r="F98"/>
  <c r="E98"/>
  <c r="D98"/>
  <c r="I94"/>
  <c r="H94"/>
  <c r="G94"/>
  <c r="F94"/>
  <c r="E94"/>
  <c r="D94"/>
  <c r="C94"/>
  <c r="E258"/>
  <c r="E240"/>
  <c r="E205"/>
  <c r="E194"/>
  <c r="E182"/>
  <c r="E167"/>
  <c r="E121"/>
  <c r="E86"/>
  <c r="E81"/>
  <c r="E77"/>
  <c r="E68"/>
  <c r="E62"/>
  <c r="E56"/>
  <c r="E52"/>
  <c r="E48"/>
  <c r="E43"/>
  <c r="E38"/>
  <c r="E30"/>
  <c r="E26"/>
  <c r="E22"/>
  <c r="E18"/>
  <c r="E13"/>
  <c r="C13"/>
  <c r="C18"/>
  <c r="C22"/>
  <c r="C26"/>
  <c r="C30"/>
  <c r="C248"/>
  <c r="C252"/>
  <c r="D258"/>
  <c r="D240"/>
  <c r="D205"/>
  <c r="D194"/>
  <c r="D182"/>
  <c r="D167"/>
  <c r="D121"/>
  <c r="D86"/>
  <c r="D81"/>
  <c r="D77"/>
  <c r="D68"/>
  <c r="D62"/>
  <c r="D56"/>
  <c r="D52"/>
  <c r="D48"/>
  <c r="D43"/>
  <c r="D38"/>
  <c r="D30"/>
  <c r="D26"/>
  <c r="D22"/>
  <c r="D18"/>
  <c r="D13"/>
  <c r="I68"/>
  <c r="H68"/>
  <c r="F68"/>
  <c r="I86"/>
  <c r="H86"/>
  <c r="G86"/>
  <c r="F86"/>
  <c r="G68"/>
  <c r="I52"/>
  <c r="H52"/>
  <c r="G52"/>
  <c r="F52"/>
  <c r="I48"/>
  <c r="H48"/>
  <c r="G48"/>
  <c r="F48"/>
  <c r="I30"/>
  <c r="H30"/>
  <c r="G30"/>
  <c r="F30"/>
  <c r="I26"/>
  <c r="H26"/>
  <c r="G26"/>
  <c r="F26"/>
  <c r="I22"/>
  <c r="H22"/>
  <c r="G22"/>
  <c r="F22"/>
  <c r="I18"/>
  <c r="H18"/>
  <c r="G18"/>
  <c r="F18"/>
  <c r="C48"/>
  <c r="C52"/>
  <c r="C68"/>
  <c r="C86"/>
  <c r="C98"/>
  <c r="C105"/>
  <c r="C111"/>
  <c r="C137"/>
  <c r="C143"/>
  <c r="C175"/>
  <c r="C188"/>
  <c r="C232"/>
  <c r="C38"/>
  <c r="F258"/>
  <c r="G258"/>
  <c r="C258"/>
  <c r="H255"/>
  <c r="I255" s="1"/>
  <c r="H251"/>
  <c r="I251" s="1"/>
  <c r="H257"/>
  <c r="I257" s="1"/>
  <c r="H256"/>
  <c r="I256" s="1"/>
  <c r="H247"/>
  <c r="I247" s="1"/>
  <c r="H246"/>
  <c r="I246" s="1"/>
  <c r="H245"/>
  <c r="I245" s="1"/>
  <c r="H244"/>
  <c r="I244" s="1"/>
  <c r="H243"/>
  <c r="I243" s="1"/>
  <c r="H239"/>
  <c r="I239" s="1"/>
  <c r="H238"/>
  <c r="I238" s="1"/>
  <c r="H237"/>
  <c r="I237" s="1"/>
  <c r="H236"/>
  <c r="I236" s="1"/>
  <c r="H235"/>
  <c r="I235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3"/>
  <c r="I193" s="1"/>
  <c r="H192"/>
  <c r="I192" s="1"/>
  <c r="H191"/>
  <c r="I191" s="1"/>
  <c r="H187"/>
  <c r="I187" s="1"/>
  <c r="H186"/>
  <c r="I186" s="1"/>
  <c r="H185"/>
  <c r="I185" s="1"/>
  <c r="H181"/>
  <c r="I181" s="1"/>
  <c r="H180"/>
  <c r="H179"/>
  <c r="I179" s="1"/>
  <c r="H178"/>
  <c r="I178" s="1"/>
  <c r="H174"/>
  <c r="I174" s="1"/>
  <c r="H173"/>
  <c r="I173" s="1"/>
  <c r="H172"/>
  <c r="I172" s="1"/>
  <c r="H171"/>
  <c r="I171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2"/>
  <c r="I142" s="1"/>
  <c r="H141"/>
  <c r="I141" s="1"/>
  <c r="H140"/>
  <c r="I140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0"/>
  <c r="I110" s="1"/>
  <c r="H109"/>
  <c r="I109" s="1"/>
  <c r="H108"/>
  <c r="I108" s="1"/>
  <c r="H104"/>
  <c r="I104" s="1"/>
  <c r="H103"/>
  <c r="I103" s="1"/>
  <c r="H102"/>
  <c r="I102" s="1"/>
  <c r="H101"/>
  <c r="I101" s="1"/>
  <c r="H97"/>
  <c r="I97" s="1"/>
  <c r="H93"/>
  <c r="I93" s="1"/>
  <c r="H92"/>
  <c r="I92" s="1"/>
  <c r="H91"/>
  <c r="I91" s="1"/>
  <c r="H90"/>
  <c r="I90" s="1"/>
  <c r="H89"/>
  <c r="I89" s="1"/>
  <c r="H85"/>
  <c r="I85" s="1"/>
  <c r="H84"/>
  <c r="I84" s="1"/>
  <c r="H80"/>
  <c r="I80" s="1"/>
  <c r="I81" s="1"/>
  <c r="H76"/>
  <c r="I76" s="1"/>
  <c r="H75"/>
  <c r="I75" s="1"/>
  <c r="H74"/>
  <c r="I74" s="1"/>
  <c r="H73"/>
  <c r="I73" s="1"/>
  <c r="H72"/>
  <c r="I72" s="1"/>
  <c r="H71"/>
  <c r="I71" s="1"/>
  <c r="H67"/>
  <c r="I67" s="1"/>
  <c r="H66"/>
  <c r="H65"/>
  <c r="I65" s="1"/>
  <c r="H61"/>
  <c r="I61" s="1"/>
  <c r="H60"/>
  <c r="I60" s="1"/>
  <c r="H59"/>
  <c r="I59" s="1"/>
  <c r="H55"/>
  <c r="I55" s="1"/>
  <c r="I56" s="1"/>
  <c r="H51"/>
  <c r="I51" s="1"/>
  <c r="H47"/>
  <c r="I47" s="1"/>
  <c r="H46"/>
  <c r="H42"/>
  <c r="H41"/>
  <c r="I41" s="1"/>
  <c r="H37"/>
  <c r="I37" s="1"/>
  <c r="H36"/>
  <c r="I36" s="1"/>
  <c r="H35"/>
  <c r="I35" s="1"/>
  <c r="H34"/>
  <c r="I34" s="1"/>
  <c r="H33"/>
  <c r="I33" s="1"/>
  <c r="H29"/>
  <c r="I29" s="1"/>
  <c r="H25"/>
  <c r="H21"/>
  <c r="I21" s="1"/>
  <c r="H17"/>
  <c r="I17" s="1"/>
  <c r="H16"/>
  <c r="I16" s="1"/>
  <c r="H12"/>
  <c r="I12" s="1"/>
  <c r="H11"/>
  <c r="I11" s="1"/>
  <c r="F240"/>
  <c r="C240"/>
  <c r="C205"/>
  <c r="F182"/>
  <c r="C182"/>
  <c r="F167"/>
  <c r="C167"/>
  <c r="G121"/>
  <c r="F121"/>
  <c r="C121"/>
  <c r="F77"/>
  <c r="C77"/>
  <c r="F43"/>
  <c r="C43"/>
  <c r="G205"/>
  <c r="F205"/>
  <c r="G194"/>
  <c r="F194"/>
  <c r="C194"/>
  <c r="F81"/>
  <c r="C81"/>
  <c r="F62"/>
  <c r="C62"/>
  <c r="F56"/>
  <c r="C56"/>
  <c r="G38"/>
  <c r="F38"/>
  <c r="F13"/>
  <c r="H81" l="1"/>
  <c r="H62"/>
  <c r="H43"/>
  <c r="I77"/>
  <c r="H13"/>
  <c r="H258"/>
  <c r="H38"/>
  <c r="H77"/>
  <c r="H121"/>
  <c r="H182"/>
  <c r="I167"/>
  <c r="I121"/>
  <c r="H205"/>
  <c r="I38"/>
  <c r="I258"/>
  <c r="I194"/>
  <c r="H194"/>
  <c r="H167"/>
  <c r="H240"/>
  <c r="I42"/>
  <c r="I43" s="1"/>
  <c r="I62"/>
  <c r="I240"/>
  <c r="I205"/>
  <c r="I180"/>
  <c r="I182" s="1"/>
  <c r="I66"/>
  <c r="H56"/>
  <c r="I46"/>
  <c r="I25"/>
  <c r="I13"/>
</calcChain>
</file>

<file path=xl/sharedStrings.xml><?xml version="1.0" encoding="utf-8"?>
<sst xmlns="http://schemas.openxmlformats.org/spreadsheetml/2006/main" count="381" uniqueCount="254">
  <si>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</si>
  <si>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</si>
  <si>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</si>
  <si>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</si>
  <si>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</si>
  <si>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</si>
  <si>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</si>
  <si>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</si>
  <si>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</si>
  <si>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</si>
  <si>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NILVIA ALTAGRACIA CRUZ CRUZ DE JERE</t>
  </si>
  <si>
    <t>ASISTENTE</t>
  </si>
  <si>
    <t>COORDINADOR (A)</t>
  </si>
  <si>
    <t>AUXILIAR</t>
  </si>
  <si>
    <t>CHOFER</t>
  </si>
  <si>
    <t xml:space="preserve">Subtotal </t>
  </si>
  <si>
    <t>DIVISION DE RELACIONES INTERNACIONALES - ONE</t>
  </si>
  <si>
    <t>JEIMY ALEXANDRA BAUTISTA PAREDES</t>
  </si>
  <si>
    <t>ANALISTA II</t>
  </si>
  <si>
    <t>MARIA NAIROBIS ROSARIO MAYI</t>
  </si>
  <si>
    <t>ANALISTA</t>
  </si>
  <si>
    <t>DEPARTAMENTO DE PLANIFICACION Y DESARROLLO- ONE</t>
  </si>
  <si>
    <t>DULCE MARIA CARLOTA MAC DOUGALL PIN</t>
  </si>
  <si>
    <t>ENC. DPTO. PLANIFICACION Y DE</t>
  </si>
  <si>
    <t>DEPARTAMENTO DE RECURSOS HUMANOS- ONE</t>
  </si>
  <si>
    <t>JERSON SANCHEZ</t>
  </si>
  <si>
    <t>ENCARGADO (A)</t>
  </si>
  <si>
    <t>DIVISION DE ADMINISTRACION DE RECURSOS HUMANOS- ONE</t>
  </si>
  <si>
    <t>DELFIA MELADYS DE JESUS TORIBIO MEZ</t>
  </si>
  <si>
    <t>DEPARTAMENTO DE TECNOLOGIA DE LA INFORMACION- ONE</t>
  </si>
  <si>
    <t>CESAR TOBIAS ROSARIO BRADOR</t>
  </si>
  <si>
    <t>RODSSEBEL MICHAEL ACEVEDO MOJICA</t>
  </si>
  <si>
    <t>SOPORTE TECNICO</t>
  </si>
  <si>
    <t>JUAN MIGUEL TAVAREZ MATEO</t>
  </si>
  <si>
    <t>JADISON ENMANUEL ABREU BELVERE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</si>
  <si>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</si>
  <si>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</si>
  <si>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</si>
  <si>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</si>
  <si>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</si>
  <si>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</si>
  <si>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ADAN EMMANUEL PEREZ QUESADA</t>
  </si>
  <si>
    <t>DIVISION DE DESARROLLO E IMPLEMENTACION DE SISTEMAS- ONE</t>
  </si>
  <si>
    <t>BRAULIO ALVAREZ</t>
  </si>
  <si>
    <t>DESARROLLADOR DE SISTEMAS  II</t>
  </si>
  <si>
    <t>JUAN FRANCISCO DE LEON</t>
  </si>
  <si>
    <t>DESARROLLADOR DE SISTEMAS I</t>
  </si>
  <si>
    <t>DIVISION DE PROCESAMIENTO DE DATOS- ONE</t>
  </si>
  <si>
    <t>DIMAS YAEL MATIAS APONTE</t>
  </si>
  <si>
    <t>TECNICO</t>
  </si>
  <si>
    <t>DEPARTAMENTO ADMINISTRATIVO Y FINANCIERO- ONE</t>
  </si>
  <si>
    <t>RAMONA ROMERO DE AZA</t>
  </si>
  <si>
    <t>RECEPCIONISTA</t>
  </si>
  <si>
    <t>COORDINADORA ADMINISTRATIVA</t>
  </si>
  <si>
    <t>DIVISION DE COMPRAS Y CONTRATACIONES- ONE</t>
  </si>
  <si>
    <t>TECNICO DE COMPRAS</t>
  </si>
  <si>
    <t>WANDY TEJADA DISLA</t>
  </si>
  <si>
    <t>NATHALY JOSEFINA GUILLEN MOLINA</t>
  </si>
  <si>
    <t>SECCION DE CONTABILIDAD- ONE</t>
  </si>
  <si>
    <t>MARIEN YNES MENDEZ RODRIGUEZ</t>
  </si>
  <si>
    <t>AUXILIAR DE CONTABILIDAD</t>
  </si>
  <si>
    <t>YINNY YOSCART TRONCOSO TRONCOSO</t>
  </si>
  <si>
    <t>AIDA LUZ BATISTA ESPINAL</t>
  </si>
  <si>
    <t>SECCION DE SERVICIOS GENERALES- ONE</t>
  </si>
  <si>
    <t>TOMMY ALCIBIADES PEREZ FELIZ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</si>
  <si>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</si>
  <si>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</si>
  <si>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</si>
  <si>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</si>
  <si>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</si>
  <si>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CARLOS WILSON SANTANA TRINIDAD</t>
  </si>
  <si>
    <t>JEORGE LEONARDO SANCHEZ BONILLA</t>
  </si>
  <si>
    <t>ESCUELA NACIONAL DE ESTADISTICA- ONE</t>
  </si>
  <si>
    <t>ROSARIO CHAPUSEAUX CRUZ</t>
  </si>
  <si>
    <t>ANALISTA CAPACITACION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</si>
  <si>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</si>
  <si>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</si>
  <si>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</si>
  <si>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</si>
  <si>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</si>
  <si>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</si>
  <si>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NANCY MERCEDES</t>
  </si>
  <si>
    <t>AUXILIAR ESTADISTICA</t>
  </si>
  <si>
    <t>YINEIRI GONZALEZ PEREZ</t>
  </si>
  <si>
    <t>RAMONA MELLA MATOS</t>
  </si>
  <si>
    <t>XIOMARA DIAZ JIMENEZ</t>
  </si>
  <si>
    <t>SUPERVISORA</t>
  </si>
  <si>
    <t>DIVISION DE CENSOS AGROPECUARIOS- ONE</t>
  </si>
  <si>
    <t>FAUSTO ZAPICO LANDIM</t>
  </si>
  <si>
    <t>ANALISTA DE METODOLOGIA</t>
  </si>
  <si>
    <t>DEPARTAMENTO DE ENCUESTAS- ONE</t>
  </si>
  <si>
    <t>JOSE MARIA SURIEL RODRIGUEZ</t>
  </si>
  <si>
    <t>ANALISTA EXPLOTACION DE INFOR</t>
  </si>
  <si>
    <t>MARLEN DE ARMAS HILTON</t>
  </si>
  <si>
    <t>JUANA LIBANESA CUSTODIO MANCEBO</t>
  </si>
  <si>
    <t>AUXILIAR ADMINISTRATIVO II</t>
  </si>
  <si>
    <t>JESSANIN DIOSMERY FRIAS PEÑA</t>
  </si>
  <si>
    <t>DIVISION DE OFICINAS TERRITORIALES- ONE</t>
  </si>
  <si>
    <t>NANCY MERCEDES MORA ALCANTARA</t>
  </si>
  <si>
    <t>JUAN BELY POLANCO SANTOS</t>
  </si>
  <si>
    <t>TECNICO DE INFORMACION TERRIT</t>
  </si>
  <si>
    <t>RAFAEL DE JESUS CAMINERO CASTILLO</t>
  </si>
  <si>
    <t>DEPARTAMENTO DE ESTADISTICAS ECONOMICAS- ONE</t>
  </si>
  <si>
    <t>NERYS FEDERICO RAMIREZ MORDAN</t>
  </si>
  <si>
    <t>ANALISTA DE METODOLOGIA ECONO</t>
  </si>
  <si>
    <t>THEODORE ALEXANDER QUANT MATOS</t>
  </si>
  <si>
    <t>TORIBIA MONTERO MONTERO</t>
  </si>
  <si>
    <t>ANALISTA DE ESTADISTICA DE IN</t>
  </si>
  <si>
    <t>CARLOS JOSE MONTERO GIL</t>
  </si>
  <si>
    <t>DIVISION DE INFRAESTRUCTURA ESTADISTICA Y ENCUESTA ECONOMICA- ONE</t>
  </si>
  <si>
    <t>BIANKIS RUSELIS BELLO CARRION</t>
  </si>
  <si>
    <t>MARITZA ALEXANDRA PEREZ DOMINGUEZ</t>
  </si>
  <si>
    <t>MILCIADES ALEJANDRO SILVEN</t>
  </si>
  <si>
    <t>PERLA MASSIEL ROSARIO FABIAN</t>
  </si>
  <si>
    <t>RAUL EMILIO DESENA GALARZA</t>
  </si>
  <si>
    <t>MADELIN  MICHELT DE LA ROSA MARTINE</t>
  </si>
  <si>
    <t>SUPERVISOR (A)</t>
  </si>
  <si>
    <t>LUISA MARGARITA GARCIA ARIAS</t>
  </si>
  <si>
    <t>ELIAS JOSE MANCEBO AZCONA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</si>
  <si>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</si>
  <si>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</si>
  <si>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</si>
  <si>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</si>
  <si>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</si>
  <si>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</si>
  <si>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</si>
  <si>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</si>
  <si>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REYNA MIGUELINA BARTOLOME DE LA ROS</t>
  </si>
  <si>
    <t>CARINA RASHID BAEZ CASILLA</t>
  </si>
  <si>
    <t>ARNALDO ANDRES CASTILLO MENDEZ</t>
  </si>
  <si>
    <t>DEPARTAMENTO DE ESTADISTICAS DEMOGRAFICAS, SOCIALES Y CULTURALES- ONE</t>
  </si>
  <si>
    <t>JORGE LUIS VARGAS MARTINEZ</t>
  </si>
  <si>
    <t>MARIANELIS GUERRERO</t>
  </si>
  <si>
    <t>DANIEL ALEJANDRO HERNANDEZ RAMOS</t>
  </si>
  <si>
    <t>EMIRCI ANTONIA MEDINA CUEVAS</t>
  </si>
  <si>
    <t>ENCUESTADORA</t>
  </si>
  <si>
    <t>ANTHONY ENCARNACION CESAR</t>
  </si>
  <si>
    <t>EDDY ODALIX TEJEDA DIAZ</t>
  </si>
  <si>
    <t>IZA MARIA DE LOS SANTOS DURAN</t>
  </si>
  <si>
    <t>JENNIFFER SYLVANA MEJIA</t>
  </si>
  <si>
    <t>LUIS MIGUEL GONZALEZ</t>
  </si>
  <si>
    <t>MARTINA HERNANDEZ MORENO</t>
  </si>
  <si>
    <t>MUAMMAR DE LA CRUZ ROCHA</t>
  </si>
  <si>
    <t>NIULKYS DEL CARMEN CARMONA MARIA</t>
  </si>
  <si>
    <t>WILLLIAM SEBASTIAN MARION LANDAIS C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</si>
  <si>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</si>
  <si>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</si>
  <si>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</si>
  <si>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</si>
  <si>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</si>
  <si>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</si>
  <si>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</si>
  <si>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</si>
  <si>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</si>
  <si>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</si>
  <si>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</si>
  <si>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ORQUELINA MERAN CASTRO</t>
  </si>
  <si>
    <t>ANALISTA DE ESTADISTICAS ESTR</t>
  </si>
  <si>
    <t>REYMI NOEL TORIBIO RAMOS</t>
  </si>
  <si>
    <t>DIRECCION DE COORDINACION DEL SISTEMA NACIONAL ESTADISTICO (SEN)- ONE</t>
  </si>
  <si>
    <t>ROSINA YOLANDA UBIERA ORTEGA</t>
  </si>
  <si>
    <t>AUXILIAR DE RECEPCION Y ARCHI</t>
  </si>
  <si>
    <t>MERCEDES INES DE LOS SANTOS DIAZ</t>
  </si>
  <si>
    <t>SOPORTE ADMINISTRATIVO</t>
  </si>
  <si>
    <t>DALI JOSE RAMOS DISLA</t>
  </si>
  <si>
    <t>CRISMAIRY MARLENNY JIMENEZ MENA</t>
  </si>
  <si>
    <t>DEPARTAMENTO DE METODOLOGIA E INVESTIGACIONES- ONE</t>
  </si>
  <si>
    <t>CHANTALL MARIE RAMIREZ</t>
  </si>
  <si>
    <t>ANALISTA DE INVESTIGACIONES</t>
  </si>
  <si>
    <t>TERESA MARIA GUERRERO NUÑEZ</t>
  </si>
  <si>
    <t>ANALISTA DE INVESTIGACION</t>
  </si>
  <si>
    <t>YANELKIS FERNANDEZ MOLINA</t>
  </si>
  <si>
    <t>DIVISION ARTICULACION DEL SISTEMA ESTADISTICO NACIONAL- ONE</t>
  </si>
  <si>
    <t>ARLENY DENIS MARTE MONTERO</t>
  </si>
  <si>
    <t>ANALISTA SECTORIAL</t>
  </si>
  <si>
    <t>JOEL LOPEZ JIMENEZ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</si>
  <si>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</si>
  <si>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</si>
  <si>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</si>
  <si>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</si>
  <si>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</si>
  <si>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</si>
  <si>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MANUEL YUHERY JIMENEZ</t>
  </si>
  <si>
    <t>CONSERJE</t>
  </si>
  <si>
    <t>MARCELO NYFFELER TEJADA</t>
  </si>
  <si>
    <t>MARY CRUZ MADE DE LOS SANTOS</t>
  </si>
  <si>
    <t>PATRICIA ROSARIO SEVERINO MORROBEL</t>
  </si>
  <si>
    <t>WANDAR SOCORRO HERASME DIAZ</t>
  </si>
  <si>
    <t>DIVISION DE OPERACIONES CARTOGRAFICAS- ONE</t>
  </si>
  <si>
    <t>HOLY LEIDY GARCIA CASTILLO</t>
  </si>
  <si>
    <t>ROBERT ANTONIO LEON RODRIGUEZ</t>
  </si>
  <si>
    <t>TECNICO ACTUALIZACION CARTOGR</t>
  </si>
  <si>
    <t>ELIZABETH MERCEDES CASTRO LOPEZ</t>
  </si>
  <si>
    <t>JOSE ANTONIO CAMPAÑA MARTIN BOUGH</t>
  </si>
  <si>
    <t>HEROINA ISABEL LIQUET SANCHEZ</t>
  </si>
  <si>
    <t>ANGELA CRISTINA STAKEMAN RAMIREZ</t>
  </si>
  <si>
    <t>CAROL OVALLES MEJIA</t>
  </si>
  <si>
    <t>CLENDIS PAULINO BRITO</t>
  </si>
  <si>
    <t>DENNIS CHRISTOPHER POLANCO</t>
  </si>
  <si>
    <t>ACTUALIZADOR CARTOGRAFICO</t>
  </si>
  <si>
    <t>EDISON MARTIRES ARIAS TEJEDA</t>
  </si>
  <si>
    <t xml:space="preserve">COORDINADOR DE ACTUALIZACION </t>
  </si>
  <si>
    <t>FRANCISCA ARCADIA DISLA ACOSTA</t>
  </si>
  <si>
    <t>JHONNY RAFAEL PERDOMO BASILIO</t>
  </si>
  <si>
    <t>JOHAN MARCOS SEGURA CHARLES</t>
  </si>
  <si>
    <t>JULIO CESAR DEL CARMEN SORIANO</t>
  </si>
  <si>
    <t>LEIDY NATHALI SOTO CASTILLO</t>
  </si>
  <si>
    <t>EDITOR DE PLANOS</t>
  </si>
  <si>
    <t>MARIANELA BELTRE GARCES</t>
  </si>
  <si>
    <t>PERLA EVALINA ROSARIO GUERRERO</t>
  </si>
  <si>
    <t>ROBERT IVAN PEREZ RODRIGUEZ</t>
  </si>
  <si>
    <t>ROBERTO ANTONIO CASTILLO BRITO</t>
  </si>
  <si>
    <t>RUBEN ALBERTO GELL PEREZ</t>
  </si>
  <si>
    <t>SILENNY PAYAN ABREU</t>
  </si>
  <si>
    <t>SUGEIDY PACHECO</t>
  </si>
  <si>
    <t>WILMA ALEXANDER ARIAS CASTRO</t>
  </si>
  <si>
    <t>YBELICE YVON ANDUJAR PEREZ</t>
  </si>
  <si>
    <t>DIGITALIZADOR</t>
  </si>
  <si>
    <t>DEPARTAMENTO DE COMUNICACIONES- ONE</t>
  </si>
  <si>
    <t>FELIPE HUMBERTO VALLEJO MELLADO</t>
  </si>
  <si>
    <t>MARIA DEL PILAR BERROA SANCHEZ</t>
  </si>
  <si>
    <t>LISMARY VANESSA SANTELISES CONTRERA</t>
  </si>
  <si>
    <t>ALAN ALFONSECA DUNCAN</t>
  </si>
  <si>
    <t>PERIODISTA</t>
  </si>
  <si>
    <t>MARIA ALICIA DELGADO MESTRES</t>
  </si>
  <si>
    <t>CORRECTOR (A) DE ESTILO</t>
  </si>
  <si>
    <t>DIVISION DE PUBLICACIONES-ONE</t>
  </si>
  <si>
    <t>LOURDES MARGARITA MARMOLEJOS VILLAV</t>
  </si>
  <si>
    <t>CAMILO CACERES VARGAS</t>
  </si>
  <si>
    <t>DISEÑADOR GRAFICO</t>
  </si>
  <si>
    <t>LEYDY MARICRIS PAULINO GARCIA</t>
  </si>
  <si>
    <t>MARIANNY ANTONIA OLLER LOPEZ</t>
  </si>
  <si>
    <t>RAIMY RAFAEL PEROZO RODRIGUEZ</t>
  </si>
  <si>
    <t>ALEXANDRA VILORIA TEJADA</t>
  </si>
  <si>
    <t>Sueldo Bruto</t>
  </si>
  <si>
    <t>MINISTERIO DE ECONOMÍA, PLANIFICAIÓN Y DESARROLLO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</si>
  <si>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</si>
  <si>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</si>
  <si>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</si>
  <si>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</si>
  <si>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</si>
  <si>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ANALISTA DE RECLUTAMIENTO Y S</t>
  </si>
  <si>
    <t>VERONICA ALEXANDRA CARMONA</t>
  </si>
  <si>
    <t>ANALISTA DE COMPRAS Y CONTRAT</t>
  </si>
  <si>
    <t>AUXILIAR CONTABILIDAD</t>
  </si>
  <si>
    <t>ISAAC EMMANUEL GUERRA SALAZAR</t>
  </si>
  <si>
    <t>ANALISTA DE ESTADISTICA SECTO</t>
  </si>
  <si>
    <t>FELVIN LEANDRO TEJEDA DE LOS SANTOS</t>
  </si>
  <si>
    <t>Mes marzo 2017</t>
  </si>
  <si>
    <t>SHNEIDDER DIEUDONNE RODRIGUEZ</t>
  </si>
  <si>
    <t>VIVIAN NATHALY SANCHEZ</t>
  </si>
  <si>
    <t>FIORDALIZA MATEO LANDA</t>
  </si>
  <si>
    <t>JULIO ALBERTO ALVAREZ DE MAIO</t>
  </si>
  <si>
    <t>COORDINADOR ADMINISTRATIVO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</si>
</sst>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16" fillId="0" borderId="0" xfId="0" applyFont="1" applyFill="1" applyAlignment="1">
      <alignment horizontal="left" vertical="center"/>
    </xf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4" fontId="16" fillId="37" borderId="0" xfId="0" applyNumberFormat="1" applyFont="1" applyFill="1"/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showGridLines="0" tabSelected="1" zoomScale="80" zoomScaleNormal="80" workbookViewId="0">
      <pane ySplit="8" topLeftCell="A237" activePane="bottomLeft" state="frozen"/>
      <selection pane="bottomLeft" activeCell="C266" sqref="C266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 ht="26.25">
      <c r="A2" s="14" t="s">
        <v>235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236</v>
      </c>
      <c r="B3" s="15"/>
      <c r="C3" s="15"/>
      <c r="D3" s="15"/>
      <c r="E3" s="15"/>
      <c r="F3" s="15"/>
      <c r="G3" s="15"/>
      <c r="H3" s="15"/>
      <c r="I3" s="15"/>
    </row>
    <row r="4" spans="1:9" ht="20.25">
      <c r="A4" s="16" t="s">
        <v>237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239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248</v>
      </c>
      <c r="B6" s="17"/>
      <c r="C6" s="17"/>
      <c r="D6" s="17"/>
      <c r="E6" s="17"/>
      <c r="F6" s="17"/>
      <c r="G6" s="17"/>
      <c r="H6" s="17"/>
      <c r="I6" s="17"/>
    </row>
    <row r="7" spans="1:9">
      <c r="A7" s="18" t="s">
        <v>238</v>
      </c>
      <c r="B7" s="20" t="s">
        <v>0</v>
      </c>
      <c r="C7" s="22" t="s">
        <v>234</v>
      </c>
      <c r="D7" s="24" t="s">
        <v>1</v>
      </c>
      <c r="E7" s="22" t="s">
        <v>2</v>
      </c>
      <c r="F7" s="24" t="s">
        <v>3</v>
      </c>
      <c r="G7" s="22" t="s">
        <v>4</v>
      </c>
      <c r="H7" s="22" t="s">
        <v>5</v>
      </c>
      <c r="I7" s="26" t="s">
        <v>6</v>
      </c>
    </row>
    <row r="8" spans="1:9" ht="15.75" thickBot="1">
      <c r="A8" s="19"/>
      <c r="B8" s="21"/>
      <c r="C8" s="23"/>
      <c r="D8" s="25"/>
      <c r="E8" s="23"/>
      <c r="F8" s="25"/>
      <c r="G8" s="23"/>
      <c r="H8" s="23"/>
      <c r="I8" s="27"/>
    </row>
    <row r="10" spans="1:9">
      <c r="A10" s="12" t="s">
        <v>7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t="s">
        <v>10</v>
      </c>
      <c r="B12" t="s">
        <v>11</v>
      </c>
      <c r="C12" s="1">
        <v>17940</v>
      </c>
      <c r="D12" s="1">
        <v>514.88</v>
      </c>
      <c r="E12" s="1">
        <v>0</v>
      </c>
      <c r="F12" s="1">
        <v>545.38</v>
      </c>
      <c r="G12" s="1">
        <v>0</v>
      </c>
      <c r="H12" s="1">
        <f>D12+E12+F12+G12</f>
        <v>1060.26</v>
      </c>
      <c r="I12" s="1">
        <f>C12-H12</f>
        <v>16879.740000000002</v>
      </c>
    </row>
    <row r="13" spans="1:9">
      <c r="A13" s="7" t="s">
        <v>15</v>
      </c>
      <c r="B13" s="7">
        <v>2</v>
      </c>
      <c r="C13" s="2">
        <f>SUM(C11:C12)</f>
        <v>40940</v>
      </c>
      <c r="D13" s="2">
        <f>SUM(D11:D12)</f>
        <v>1174.98</v>
      </c>
      <c r="E13" s="2">
        <f>SUM(E11:E12)</f>
        <v>0</v>
      </c>
      <c r="F13" s="2">
        <f>SUM(F11:F12)</f>
        <v>1244.58</v>
      </c>
      <c r="G13" s="2">
        <v>0</v>
      </c>
      <c r="H13" s="2">
        <f>SUM(H11:H12)</f>
        <v>2419.5600000000004</v>
      </c>
      <c r="I13" s="2">
        <f>SUM(I11:I12)</f>
        <v>38520.44</v>
      </c>
    </row>
    <row r="14" spans="1:9">
      <c r="B14"/>
    </row>
    <row r="15" spans="1:9">
      <c r="A15" s="12" t="s">
        <v>16</v>
      </c>
      <c r="B15" s="12"/>
      <c r="C15" s="12"/>
      <c r="D15" s="12"/>
      <c r="E15" s="12"/>
      <c r="F15" s="12"/>
      <c r="G15" s="12"/>
      <c r="H15" s="12"/>
      <c r="I15" s="12"/>
    </row>
    <row r="16" spans="1:9">
      <c r="A16" t="s">
        <v>17</v>
      </c>
      <c r="B16" t="s">
        <v>18</v>
      </c>
      <c r="C16" s="1">
        <v>45000</v>
      </c>
      <c r="D16" s="1">
        <v>1291.5</v>
      </c>
      <c r="E16" s="1">
        <v>2296.66</v>
      </c>
      <c r="F16" s="1">
        <v>1368</v>
      </c>
      <c r="G16" s="1">
        <v>0</v>
      </c>
      <c r="H16" s="1">
        <f t="shared" ref="H16:H17" si="0">D16+E16+F16+G16</f>
        <v>4956.16</v>
      </c>
      <c r="I16" s="1">
        <f t="shared" ref="I16:I17" si="1">C16-H16</f>
        <v>40043.839999999997</v>
      </c>
    </row>
    <row r="17" spans="1:10">
      <c r="A17" t="s">
        <v>19</v>
      </c>
      <c r="B17" t="s">
        <v>20</v>
      </c>
      <c r="C17" s="1">
        <v>54000</v>
      </c>
      <c r="D17" s="1">
        <v>1549.8</v>
      </c>
      <c r="E17" s="1">
        <v>4837.08</v>
      </c>
      <c r="F17" s="1">
        <v>1641.6</v>
      </c>
      <c r="G17" s="1">
        <v>0</v>
      </c>
      <c r="H17" s="1">
        <f t="shared" si="0"/>
        <v>8028.48</v>
      </c>
      <c r="I17" s="1">
        <f t="shared" si="1"/>
        <v>45971.520000000004</v>
      </c>
    </row>
    <row r="18" spans="1:10">
      <c r="A18" s="7" t="s">
        <v>15</v>
      </c>
      <c r="B18" s="7">
        <v>2</v>
      </c>
      <c r="C18" s="2">
        <f>SUM(C16:C17)</f>
        <v>99000</v>
      </c>
      <c r="D18" s="2">
        <f>SUM(D16:D17)</f>
        <v>2841.3</v>
      </c>
      <c r="E18" s="2">
        <f>SUM(E16:E17)</f>
        <v>7133.74</v>
      </c>
      <c r="F18" s="2">
        <f t="shared" ref="F18:I18" si="2">SUM(F16:F17)</f>
        <v>3009.6</v>
      </c>
      <c r="G18" s="2">
        <f t="shared" si="2"/>
        <v>0</v>
      </c>
      <c r="H18" s="2">
        <f t="shared" si="2"/>
        <v>12984.64</v>
      </c>
      <c r="I18" s="2">
        <f t="shared" si="2"/>
        <v>86015.360000000001</v>
      </c>
    </row>
    <row r="19" spans="1:10">
      <c r="B19"/>
    </row>
    <row r="20" spans="1:10">
      <c r="A20" s="12" t="s">
        <v>21</v>
      </c>
      <c r="B20" s="12"/>
      <c r="C20" s="12"/>
      <c r="D20" s="12"/>
      <c r="E20" s="12"/>
      <c r="F20" s="12"/>
      <c r="G20" s="12"/>
      <c r="H20" s="12"/>
      <c r="I20" s="12"/>
    </row>
    <row r="21" spans="1:10">
      <c r="A21" t="s">
        <v>22</v>
      </c>
      <c r="B21" t="s">
        <v>23</v>
      </c>
      <c r="C21" s="1">
        <v>125000</v>
      </c>
      <c r="D21" s="1">
        <v>3587.5</v>
      </c>
      <c r="E21" s="1">
        <v>0</v>
      </c>
      <c r="F21" s="1">
        <v>2995.92</v>
      </c>
      <c r="G21" s="1">
        <v>1865.52</v>
      </c>
      <c r="H21" s="1">
        <f>D21+E21+F21+G21</f>
        <v>8448.94</v>
      </c>
      <c r="I21" s="1">
        <f>C21-H21</f>
        <v>116551.06</v>
      </c>
    </row>
    <row r="22" spans="1:10">
      <c r="A22" s="7" t="s">
        <v>15</v>
      </c>
      <c r="B22" s="7">
        <v>1</v>
      </c>
      <c r="C22" s="2">
        <f>SUM(C21)</f>
        <v>125000</v>
      </c>
      <c r="D22" s="2">
        <f>SUM(D21)</f>
        <v>3587.5</v>
      </c>
      <c r="E22" s="2">
        <f>SUM(E21)</f>
        <v>0</v>
      </c>
      <c r="F22" s="2">
        <f t="shared" ref="F22:I22" si="3">SUM(F20:F21)</f>
        <v>2995.92</v>
      </c>
      <c r="G22" s="2">
        <f t="shared" si="3"/>
        <v>1865.52</v>
      </c>
      <c r="H22" s="2">
        <f t="shared" si="3"/>
        <v>8448.94</v>
      </c>
      <c r="I22" s="2">
        <f t="shared" si="3"/>
        <v>116551.06</v>
      </c>
      <c r="J22" s="11"/>
    </row>
    <row r="23" spans="1:10">
      <c r="B23"/>
    </row>
    <row r="24" spans="1:10">
      <c r="A24" s="12" t="s">
        <v>24</v>
      </c>
      <c r="B24" s="12"/>
      <c r="C24" s="12"/>
      <c r="D24" s="12"/>
      <c r="E24" s="12"/>
      <c r="F24" s="12"/>
      <c r="G24" s="12"/>
      <c r="H24" s="12"/>
      <c r="I24" s="12"/>
    </row>
    <row r="25" spans="1:10">
      <c r="A25" t="s">
        <v>25</v>
      </c>
      <c r="B25" t="s">
        <v>13</v>
      </c>
      <c r="C25" s="1">
        <v>23000</v>
      </c>
      <c r="D25" s="1">
        <v>660.1</v>
      </c>
      <c r="E25" s="1">
        <v>0</v>
      </c>
      <c r="F25" s="1">
        <v>699.2</v>
      </c>
      <c r="G25" s="1">
        <v>0</v>
      </c>
      <c r="H25" s="1">
        <f>D25+E25+F25+G25</f>
        <v>1359.3000000000002</v>
      </c>
      <c r="I25" s="1">
        <f>C25-H25</f>
        <v>21640.7</v>
      </c>
    </row>
    <row r="26" spans="1:10">
      <c r="A26" s="7" t="s">
        <v>15</v>
      </c>
      <c r="B26" s="7">
        <v>1</v>
      </c>
      <c r="C26" s="2">
        <f>SUM(C25)</f>
        <v>23000</v>
      </c>
      <c r="D26" s="2">
        <f>SUM(D25)</f>
        <v>660.1</v>
      </c>
      <c r="E26" s="2">
        <f>SUM(E25)</f>
        <v>0</v>
      </c>
      <c r="F26" s="2">
        <f t="shared" ref="F26:I26" si="4">SUM(F24:F25)</f>
        <v>699.2</v>
      </c>
      <c r="G26" s="2">
        <f t="shared" si="4"/>
        <v>0</v>
      </c>
      <c r="H26" s="2">
        <f t="shared" si="4"/>
        <v>1359.3000000000002</v>
      </c>
      <c r="I26" s="2">
        <f t="shared" si="4"/>
        <v>21640.7</v>
      </c>
    </row>
    <row r="27" spans="1:10">
      <c r="B27"/>
    </row>
    <row r="28" spans="1:10">
      <c r="A28" s="12" t="s">
        <v>27</v>
      </c>
      <c r="B28" s="12"/>
      <c r="C28" s="12"/>
      <c r="D28" s="12"/>
      <c r="E28" s="12"/>
      <c r="F28" s="12"/>
      <c r="G28" s="12"/>
      <c r="H28" s="12"/>
      <c r="I28" s="12"/>
    </row>
    <row r="29" spans="1:10">
      <c r="A29" t="s">
        <v>28</v>
      </c>
      <c r="B29" t="s">
        <v>241</v>
      </c>
      <c r="C29" s="1">
        <v>40000</v>
      </c>
      <c r="D29" s="1">
        <v>1148</v>
      </c>
      <c r="E29" s="1">
        <v>885.3</v>
      </c>
      <c r="F29" s="1">
        <v>1216</v>
      </c>
      <c r="G29" s="1">
        <v>0</v>
      </c>
      <c r="H29" s="1">
        <f>D29+E29+F29+G29</f>
        <v>3249.3</v>
      </c>
      <c r="I29" s="1">
        <f>C29-H29</f>
        <v>36750.699999999997</v>
      </c>
    </row>
    <row r="30" spans="1:10">
      <c r="A30" s="7" t="s">
        <v>15</v>
      </c>
      <c r="B30" s="7">
        <v>1</v>
      </c>
      <c r="C30" s="2">
        <f>SUM(C29)</f>
        <v>40000</v>
      </c>
      <c r="D30" s="2">
        <f>SUM(D29)</f>
        <v>1148</v>
      </c>
      <c r="E30" s="2">
        <f>SUM(E29)</f>
        <v>885.3</v>
      </c>
      <c r="F30" s="2">
        <f t="shared" ref="F30:I30" si="5">SUM(F28:F29)</f>
        <v>1216</v>
      </c>
      <c r="G30" s="2">
        <f t="shared" si="5"/>
        <v>0</v>
      </c>
      <c r="H30" s="2">
        <f t="shared" si="5"/>
        <v>3249.3</v>
      </c>
      <c r="I30" s="2">
        <f t="shared" si="5"/>
        <v>36750.699999999997</v>
      </c>
    </row>
    <row r="31" spans="1:10">
      <c r="B31"/>
    </row>
    <row r="32" spans="1:10">
      <c r="A32" s="12" t="s">
        <v>29</v>
      </c>
      <c r="B32" s="12"/>
      <c r="C32" s="12"/>
      <c r="D32" s="12"/>
      <c r="E32" s="12"/>
      <c r="F32" s="12"/>
      <c r="G32" s="12"/>
      <c r="H32" s="12"/>
      <c r="I32" s="12"/>
    </row>
    <row r="33" spans="1:9">
      <c r="A33" t="s">
        <v>30</v>
      </c>
      <c r="B33" t="s">
        <v>20</v>
      </c>
      <c r="C33" s="1">
        <v>55000</v>
      </c>
      <c r="D33" s="1">
        <v>1578.5</v>
      </c>
      <c r="E33" s="1">
        <v>5119.3599999999997</v>
      </c>
      <c r="F33" s="1">
        <v>1672</v>
      </c>
      <c r="G33" s="1">
        <v>0</v>
      </c>
      <c r="H33" s="1">
        <f t="shared" ref="H33:H37" si="6">D33+E33+F33+G33</f>
        <v>8369.86</v>
      </c>
      <c r="I33" s="1">
        <f t="shared" ref="I33:I37" si="7">C33-H33</f>
        <v>46630.14</v>
      </c>
    </row>
    <row r="34" spans="1:9">
      <c r="A34" t="s">
        <v>31</v>
      </c>
      <c r="B34" t="s">
        <v>32</v>
      </c>
      <c r="C34" s="1">
        <v>3000</v>
      </c>
      <c r="D34" s="1">
        <v>86.1</v>
      </c>
      <c r="E34" s="1">
        <v>0</v>
      </c>
      <c r="F34" s="1">
        <v>91.2</v>
      </c>
      <c r="G34" s="1">
        <v>0</v>
      </c>
      <c r="H34" s="1">
        <f t="shared" si="6"/>
        <v>177.3</v>
      </c>
      <c r="I34" s="1">
        <f t="shared" si="7"/>
        <v>2822.7</v>
      </c>
    </row>
    <row r="35" spans="1:9">
      <c r="A35" t="s">
        <v>33</v>
      </c>
      <c r="B35" t="s">
        <v>32</v>
      </c>
      <c r="C35" s="1">
        <v>22000</v>
      </c>
      <c r="D35" s="1">
        <v>631.4</v>
      </c>
      <c r="E35" s="1">
        <v>0</v>
      </c>
      <c r="F35" s="1">
        <v>668.8</v>
      </c>
      <c r="G35" s="1">
        <v>0</v>
      </c>
      <c r="H35" s="1">
        <f t="shared" si="6"/>
        <v>1300.1999999999998</v>
      </c>
      <c r="I35" s="1">
        <f t="shared" si="7"/>
        <v>20699.8</v>
      </c>
    </row>
    <row r="36" spans="1:9">
      <c r="A36" t="s">
        <v>34</v>
      </c>
      <c r="B36" t="s">
        <v>32</v>
      </c>
      <c r="C36" s="1">
        <v>22000</v>
      </c>
      <c r="D36" s="1">
        <v>631.4</v>
      </c>
      <c r="E36" s="1">
        <v>0</v>
      </c>
      <c r="F36" s="1">
        <v>668.8</v>
      </c>
      <c r="G36" s="1">
        <v>932.76</v>
      </c>
      <c r="H36" s="1">
        <f t="shared" si="6"/>
        <v>2232.96</v>
      </c>
      <c r="I36" s="1">
        <f t="shared" si="7"/>
        <v>19767.04</v>
      </c>
    </row>
    <row r="37" spans="1:9">
      <c r="A37" t="s">
        <v>35</v>
      </c>
      <c r="B37" t="s">
        <v>36</v>
      </c>
      <c r="C37" s="1">
        <v>17000</v>
      </c>
      <c r="D37" s="1">
        <v>487.9</v>
      </c>
      <c r="E37" s="1">
        <v>0</v>
      </c>
      <c r="F37" s="1">
        <v>516.79999999999995</v>
      </c>
      <c r="G37" s="1">
        <v>0</v>
      </c>
      <c r="H37" s="1">
        <f t="shared" si="6"/>
        <v>1004.6999999999999</v>
      </c>
      <c r="I37" s="1">
        <f t="shared" si="7"/>
        <v>15995.3</v>
      </c>
    </row>
    <row r="38" spans="1:9">
      <c r="A38" s="7" t="s">
        <v>15</v>
      </c>
      <c r="B38" s="7">
        <v>5</v>
      </c>
      <c r="C38" s="2">
        <f>SUM(C33:C37)</f>
        <v>119000</v>
      </c>
      <c r="D38" s="2">
        <f>SUM(D33:D37)</f>
        <v>3415.3</v>
      </c>
      <c r="E38" s="2">
        <f>SUM(E33:E37)</f>
        <v>5119.3599999999997</v>
      </c>
      <c r="F38" s="2">
        <f t="shared" ref="F38:I38" si="8">SUM(F33:F37)</f>
        <v>3617.6000000000004</v>
      </c>
      <c r="G38" s="2">
        <f t="shared" si="8"/>
        <v>932.76</v>
      </c>
      <c r="H38" s="2">
        <f t="shared" si="8"/>
        <v>13085.02</v>
      </c>
      <c r="I38" s="2">
        <f t="shared" si="8"/>
        <v>105914.98</v>
      </c>
    </row>
    <row r="39" spans="1:9">
      <c r="B39"/>
    </row>
    <row r="40" spans="1:9">
      <c r="A40" s="12" t="s">
        <v>38</v>
      </c>
      <c r="B40" s="12"/>
      <c r="C40" s="12"/>
      <c r="D40" s="12"/>
      <c r="E40" s="12"/>
      <c r="F40" s="12"/>
      <c r="G40" s="12"/>
      <c r="H40" s="12"/>
      <c r="I40" s="12"/>
    </row>
    <row r="41" spans="1:9">
      <c r="A41" t="s">
        <v>39</v>
      </c>
      <c r="B41" t="s">
        <v>40</v>
      </c>
      <c r="C41" s="1">
        <v>19000</v>
      </c>
      <c r="D41" s="1">
        <v>545.29999999999995</v>
      </c>
      <c r="E41" s="1">
        <v>0</v>
      </c>
      <c r="F41" s="1">
        <v>577.6</v>
      </c>
      <c r="G41" s="1">
        <v>0</v>
      </c>
      <c r="H41" s="1">
        <f t="shared" ref="H41:H42" si="9">D41+E41+F41+G41</f>
        <v>1122.9000000000001</v>
      </c>
      <c r="I41" s="1">
        <f t="shared" ref="I41:I42" si="10">C41-H41</f>
        <v>17877.099999999999</v>
      </c>
    </row>
    <row r="42" spans="1:9">
      <c r="A42" t="s">
        <v>41</v>
      </c>
      <c r="B42" t="s">
        <v>32</v>
      </c>
      <c r="C42" s="1">
        <v>18000</v>
      </c>
      <c r="D42" s="1">
        <v>516.6</v>
      </c>
      <c r="E42" s="1">
        <v>0</v>
      </c>
      <c r="F42" s="1">
        <v>547.20000000000005</v>
      </c>
      <c r="G42" s="1">
        <v>0</v>
      </c>
      <c r="H42" s="1">
        <f t="shared" si="9"/>
        <v>1063.8000000000002</v>
      </c>
      <c r="I42" s="1">
        <f t="shared" si="10"/>
        <v>16936.2</v>
      </c>
    </row>
    <row r="43" spans="1:9">
      <c r="A43" s="7" t="s">
        <v>15</v>
      </c>
      <c r="B43" s="7">
        <v>2</v>
      </c>
      <c r="C43" s="2">
        <f>SUM(C41:C42)</f>
        <v>37000</v>
      </c>
      <c r="D43" s="2">
        <f>SUM(D41:D42)</f>
        <v>1061.9000000000001</v>
      </c>
      <c r="E43" s="2">
        <f>SUM(E41:E42)</f>
        <v>0</v>
      </c>
      <c r="F43" s="2">
        <f>SUM(F41:F42)</f>
        <v>1124.8000000000002</v>
      </c>
      <c r="G43" s="2">
        <v>0</v>
      </c>
      <c r="H43" s="2">
        <f>SUM(H41:H42)</f>
        <v>2186.7000000000003</v>
      </c>
      <c r="I43" s="2">
        <f>SUM(I41:I42)</f>
        <v>34813.300000000003</v>
      </c>
    </row>
    <row r="44" spans="1:9">
      <c r="B44"/>
    </row>
    <row r="45" spans="1:9">
      <c r="A45" s="12" t="s">
        <v>42</v>
      </c>
      <c r="B45" s="12"/>
      <c r="C45" s="12"/>
      <c r="D45" s="12"/>
      <c r="E45" s="12"/>
      <c r="F45" s="12"/>
      <c r="G45" s="12"/>
      <c r="H45" s="12"/>
      <c r="I45" s="12"/>
    </row>
    <row r="46" spans="1:9">
      <c r="A46" t="s">
        <v>43</v>
      </c>
      <c r="B46" t="s">
        <v>44</v>
      </c>
      <c r="C46" s="1">
        <v>60000</v>
      </c>
      <c r="D46" s="1">
        <v>1722</v>
      </c>
      <c r="E46" s="1">
        <v>6973.36</v>
      </c>
      <c r="F46" s="1">
        <v>1824</v>
      </c>
      <c r="G46" s="1">
        <v>0</v>
      </c>
      <c r="H46" s="1">
        <f t="shared" ref="H46:H47" si="11">D46+E46+F46+G46</f>
        <v>10519.36</v>
      </c>
      <c r="I46" s="1">
        <f t="shared" ref="I46:I47" si="12">C46-H46</f>
        <v>49480.639999999999</v>
      </c>
    </row>
    <row r="47" spans="1:9">
      <c r="A47" t="s">
        <v>45</v>
      </c>
      <c r="B47" t="s">
        <v>46</v>
      </c>
      <c r="C47" s="1">
        <v>60000</v>
      </c>
      <c r="D47" s="1">
        <v>1722</v>
      </c>
      <c r="E47" s="1">
        <v>3486.68</v>
      </c>
      <c r="F47" s="1">
        <v>1824</v>
      </c>
      <c r="G47" s="1">
        <v>0</v>
      </c>
      <c r="H47" s="1">
        <f t="shared" si="11"/>
        <v>7032.68</v>
      </c>
      <c r="I47" s="1">
        <f t="shared" si="12"/>
        <v>52967.32</v>
      </c>
    </row>
    <row r="48" spans="1:9">
      <c r="A48" s="7" t="s">
        <v>15</v>
      </c>
      <c r="B48" s="7">
        <v>2</v>
      </c>
      <c r="C48" s="2">
        <f>SUM(C46:C47)</f>
        <v>120000</v>
      </c>
      <c r="D48" s="2">
        <f>SUM(D46:D47)</f>
        <v>3444</v>
      </c>
      <c r="E48" s="2">
        <f>SUM(E46:E47)</f>
        <v>10460.039999999999</v>
      </c>
      <c r="F48" s="2">
        <f t="shared" ref="F48:I48" si="13">SUM(F46:F47)</f>
        <v>3648</v>
      </c>
      <c r="G48" s="2">
        <f t="shared" si="13"/>
        <v>0</v>
      </c>
      <c r="H48" s="2">
        <f t="shared" si="13"/>
        <v>17552.04</v>
      </c>
      <c r="I48" s="2">
        <f t="shared" si="13"/>
        <v>102447.95999999999</v>
      </c>
    </row>
    <row r="49" spans="1:9">
      <c r="B49"/>
    </row>
    <row r="50" spans="1:9">
      <c r="A50" s="12" t="s">
        <v>47</v>
      </c>
      <c r="B50" s="12"/>
      <c r="C50" s="12"/>
      <c r="D50" s="12"/>
      <c r="E50" s="12"/>
      <c r="F50" s="12"/>
      <c r="G50" s="12"/>
      <c r="H50" s="12"/>
      <c r="I50" s="12"/>
    </row>
    <row r="51" spans="1:9">
      <c r="A51" t="s">
        <v>48</v>
      </c>
      <c r="B51" t="s">
        <v>49</v>
      </c>
      <c r="C51" s="1">
        <v>35000</v>
      </c>
      <c r="D51" s="1">
        <v>1004.5</v>
      </c>
      <c r="E51" s="1">
        <v>0</v>
      </c>
      <c r="F51" s="1">
        <v>1064</v>
      </c>
      <c r="G51" s="1">
        <v>0</v>
      </c>
      <c r="H51" s="1">
        <f>D51+E51+F51+G51</f>
        <v>2068.5</v>
      </c>
      <c r="I51" s="1">
        <f>C51-H51</f>
        <v>32931.5</v>
      </c>
    </row>
    <row r="52" spans="1:9">
      <c r="A52" s="7" t="s">
        <v>15</v>
      </c>
      <c r="B52" s="7">
        <v>1</v>
      </c>
      <c r="C52" s="2">
        <f>SUM(C51)</f>
        <v>35000</v>
      </c>
      <c r="D52" s="2">
        <f>SUM(D51)</f>
        <v>1004.5</v>
      </c>
      <c r="E52" s="2">
        <f>SUM(E51)</f>
        <v>0</v>
      </c>
      <c r="F52" s="2">
        <f t="shared" ref="F52:I52" si="14">SUM(F50:F51)</f>
        <v>1064</v>
      </c>
      <c r="G52" s="2">
        <f t="shared" si="14"/>
        <v>0</v>
      </c>
      <c r="H52" s="2">
        <f t="shared" si="14"/>
        <v>2068.5</v>
      </c>
      <c r="I52" s="2">
        <f t="shared" si="14"/>
        <v>32931.5</v>
      </c>
    </row>
    <row r="53" spans="1:9">
      <c r="B53"/>
    </row>
    <row r="54" spans="1:9">
      <c r="A54" s="12" t="s">
        <v>50</v>
      </c>
      <c r="B54" s="12"/>
      <c r="C54" s="12"/>
      <c r="D54" s="12"/>
      <c r="E54" s="12"/>
      <c r="F54" s="12"/>
      <c r="G54" s="12"/>
      <c r="H54" s="12"/>
      <c r="I54" s="12"/>
    </row>
    <row r="55" spans="1:9">
      <c r="A55" t="s">
        <v>51</v>
      </c>
      <c r="B55" t="s">
        <v>52</v>
      </c>
      <c r="C55" s="1">
        <v>18000</v>
      </c>
      <c r="D55" s="1">
        <v>516.6</v>
      </c>
      <c r="E55" s="1">
        <v>0</v>
      </c>
      <c r="F55" s="1">
        <v>547.20000000000005</v>
      </c>
      <c r="G55" s="1">
        <v>0</v>
      </c>
      <c r="H55" s="1">
        <f>D55+E55+F55+G55</f>
        <v>1063.8000000000002</v>
      </c>
      <c r="I55" s="1">
        <f>C55-H55</f>
        <v>16936.2</v>
      </c>
    </row>
    <row r="56" spans="1:9">
      <c r="A56" s="7" t="s">
        <v>15</v>
      </c>
      <c r="B56" s="7">
        <v>1</v>
      </c>
      <c r="C56" s="2">
        <f>SUM(C55)</f>
        <v>18000</v>
      </c>
      <c r="D56" s="2">
        <f>SUM(D55)</f>
        <v>516.6</v>
      </c>
      <c r="E56" s="2">
        <f>SUM(E55)</f>
        <v>0</v>
      </c>
      <c r="F56" s="2">
        <f>SUM(F55)</f>
        <v>547.20000000000005</v>
      </c>
      <c r="G56" s="2">
        <v>0</v>
      </c>
      <c r="H56" s="2">
        <f>SUM(H55)</f>
        <v>1063.8000000000002</v>
      </c>
      <c r="I56" s="2">
        <f>SUM(I55)</f>
        <v>16936.2</v>
      </c>
    </row>
    <row r="57" spans="1:9">
      <c r="B57"/>
    </row>
    <row r="58" spans="1:9">
      <c r="A58" s="12" t="s">
        <v>54</v>
      </c>
      <c r="B58" s="12"/>
      <c r="C58" s="12"/>
      <c r="D58" s="12"/>
      <c r="E58" s="12"/>
      <c r="F58" s="12"/>
      <c r="G58" s="12"/>
      <c r="H58" s="12"/>
      <c r="I58" s="12"/>
    </row>
    <row r="59" spans="1:9">
      <c r="A59" t="s">
        <v>56</v>
      </c>
      <c r="B59" t="s">
        <v>55</v>
      </c>
      <c r="C59" s="1">
        <v>27000</v>
      </c>
      <c r="D59" s="1">
        <v>774.9</v>
      </c>
      <c r="E59" s="1">
        <v>0</v>
      </c>
      <c r="F59" s="1">
        <v>820.8</v>
      </c>
      <c r="G59" s="1">
        <v>0</v>
      </c>
      <c r="H59" s="1">
        <f t="shared" ref="H59:H61" si="15">D59+E59+F59+G59</f>
        <v>1595.6999999999998</v>
      </c>
      <c r="I59" s="1">
        <f t="shared" ref="I59:I61" si="16">C59-H59</f>
        <v>25404.3</v>
      </c>
    </row>
    <row r="60" spans="1:9">
      <c r="A60" t="s">
        <v>57</v>
      </c>
      <c r="B60" t="s">
        <v>26</v>
      </c>
      <c r="C60" s="1">
        <v>75000</v>
      </c>
      <c r="D60" s="1">
        <v>2152.5</v>
      </c>
      <c r="E60" s="1">
        <v>6309.38</v>
      </c>
      <c r="F60" s="1">
        <v>2280</v>
      </c>
      <c r="G60" s="1">
        <v>0</v>
      </c>
      <c r="H60" s="1">
        <f t="shared" si="15"/>
        <v>10741.880000000001</v>
      </c>
      <c r="I60" s="1">
        <f t="shared" si="16"/>
        <v>64258.119999999995</v>
      </c>
    </row>
    <row r="61" spans="1:9">
      <c r="A61" t="s">
        <v>242</v>
      </c>
      <c r="B61" t="s">
        <v>243</v>
      </c>
      <c r="C61" s="1">
        <v>50000</v>
      </c>
      <c r="D61" s="1">
        <v>1435</v>
      </c>
      <c r="E61" s="1">
        <v>3708</v>
      </c>
      <c r="F61" s="1">
        <v>1520</v>
      </c>
      <c r="G61" s="1">
        <v>0</v>
      </c>
      <c r="H61" s="1">
        <f t="shared" si="15"/>
        <v>6663</v>
      </c>
      <c r="I61" s="1">
        <f t="shared" si="16"/>
        <v>43337</v>
      </c>
    </row>
    <row r="62" spans="1:9">
      <c r="A62" s="7" t="s">
        <v>15</v>
      </c>
      <c r="B62" s="7">
        <v>3</v>
      </c>
      <c r="C62" s="2">
        <f>SUM(C59:C61)</f>
        <v>152000</v>
      </c>
      <c r="D62" s="2">
        <f>SUM(D59:D61)</f>
        <v>4362.3999999999996</v>
      </c>
      <c r="E62" s="2">
        <f>SUM(E59:E61)</f>
        <v>10017.380000000001</v>
      </c>
      <c r="F62" s="2">
        <f>SUM(F59:F61)</f>
        <v>4620.8</v>
      </c>
      <c r="G62" s="2">
        <v>0</v>
      </c>
      <c r="H62" s="2">
        <f>SUM(H59:H61)</f>
        <v>19000.580000000002</v>
      </c>
      <c r="I62" s="2">
        <f>SUM(I59:I61)</f>
        <v>132999.41999999998</v>
      </c>
    </row>
    <row r="63" spans="1:9">
      <c r="B63"/>
    </row>
    <row r="64" spans="1:9">
      <c r="A64" s="12" t="s">
        <v>58</v>
      </c>
      <c r="B64" s="12"/>
      <c r="C64" s="12"/>
      <c r="D64" s="12"/>
      <c r="E64" s="12"/>
      <c r="F64" s="12"/>
      <c r="G64" s="12"/>
      <c r="H64" s="12"/>
      <c r="I64" s="12"/>
    </row>
    <row r="65" spans="1:9">
      <c r="A65" t="s">
        <v>59</v>
      </c>
      <c r="B65" t="s">
        <v>60</v>
      </c>
      <c r="C65" s="1">
        <v>48000</v>
      </c>
      <c r="D65" s="1">
        <v>1377.6</v>
      </c>
      <c r="E65" s="1">
        <v>0</v>
      </c>
      <c r="F65" s="1">
        <v>1459.2</v>
      </c>
      <c r="G65" s="1">
        <v>0</v>
      </c>
      <c r="H65" s="1">
        <f t="shared" ref="H65:H67" si="17">D65+E65+F65+G65</f>
        <v>2836.8</v>
      </c>
      <c r="I65" s="1">
        <f t="shared" ref="I65:I67" si="18">C65-H65</f>
        <v>45163.199999999997</v>
      </c>
    </row>
    <row r="66" spans="1:9">
      <c r="A66" t="s">
        <v>61</v>
      </c>
      <c r="B66" t="s">
        <v>13</v>
      </c>
      <c r="C66" s="1">
        <v>37000</v>
      </c>
      <c r="D66" s="1">
        <v>1061.9000000000001</v>
      </c>
      <c r="E66" s="1">
        <v>38.5</v>
      </c>
      <c r="F66" s="1">
        <v>1124.8</v>
      </c>
      <c r="G66" s="1">
        <v>0</v>
      </c>
      <c r="H66" s="1">
        <f t="shared" si="17"/>
        <v>2225.1999999999998</v>
      </c>
      <c r="I66" s="1">
        <f t="shared" si="18"/>
        <v>34774.800000000003</v>
      </c>
    </row>
    <row r="67" spans="1:9">
      <c r="A67" t="s">
        <v>62</v>
      </c>
      <c r="B67" t="s">
        <v>244</v>
      </c>
      <c r="C67" s="1">
        <v>60000</v>
      </c>
      <c r="D67" s="1">
        <v>1722</v>
      </c>
      <c r="E67" s="1">
        <v>6973.36</v>
      </c>
      <c r="F67" s="1">
        <v>1824</v>
      </c>
      <c r="G67" s="1">
        <v>0</v>
      </c>
      <c r="H67" s="1">
        <f t="shared" si="17"/>
        <v>10519.36</v>
      </c>
      <c r="I67" s="1">
        <f t="shared" si="18"/>
        <v>49480.639999999999</v>
      </c>
    </row>
    <row r="68" spans="1:9">
      <c r="A68" s="7" t="s">
        <v>15</v>
      </c>
      <c r="B68" s="7">
        <v>3</v>
      </c>
      <c r="C68" s="2">
        <f>SUM(C65:C67)</f>
        <v>145000</v>
      </c>
      <c r="D68" s="2">
        <f>SUM(D65:D67)</f>
        <v>4161.5</v>
      </c>
      <c r="E68" s="2">
        <f>SUM(E65:E67)</f>
        <v>7011.86</v>
      </c>
      <c r="F68" s="2">
        <f>SUM(F65:F67)</f>
        <v>4408</v>
      </c>
      <c r="G68" s="2">
        <f t="shared" ref="G68" si="19">SUM(G66:G67)</f>
        <v>0</v>
      </c>
      <c r="H68" s="2">
        <f>SUM(H65:H67)</f>
        <v>15581.36</v>
      </c>
      <c r="I68" s="2">
        <f>SUM(I65:I67)</f>
        <v>129418.64</v>
      </c>
    </row>
    <row r="69" spans="1:9">
      <c r="B69"/>
    </row>
    <row r="70" spans="1:9">
      <c r="A70" s="12" t="s">
        <v>63</v>
      </c>
      <c r="B70" s="12"/>
      <c r="C70" s="12"/>
      <c r="D70" s="12"/>
      <c r="E70" s="12"/>
      <c r="F70" s="12"/>
      <c r="G70" s="12"/>
      <c r="H70" s="12"/>
      <c r="I70" s="12"/>
    </row>
    <row r="71" spans="1:9">
      <c r="A71" t="s">
        <v>64</v>
      </c>
      <c r="B71" t="s">
        <v>65</v>
      </c>
      <c r="C71" s="1">
        <v>7583</v>
      </c>
      <c r="D71" s="1">
        <v>217.63</v>
      </c>
      <c r="E71" s="1">
        <v>0</v>
      </c>
      <c r="F71" s="1">
        <v>230.52</v>
      </c>
      <c r="G71" s="1">
        <v>0</v>
      </c>
      <c r="H71" s="1">
        <f t="shared" ref="H71:H76" si="20">D71+E71+F71+G71</f>
        <v>448.15</v>
      </c>
      <c r="I71" s="1">
        <f t="shared" ref="I71:I76" si="21">C71-H71</f>
        <v>7134.85</v>
      </c>
    </row>
    <row r="72" spans="1:9">
      <c r="A72" t="s">
        <v>66</v>
      </c>
      <c r="B72" t="s">
        <v>65</v>
      </c>
      <c r="C72" s="1">
        <v>22000</v>
      </c>
      <c r="D72" s="1">
        <v>631.4</v>
      </c>
      <c r="E72" s="1">
        <v>0</v>
      </c>
      <c r="F72" s="1">
        <v>668.8</v>
      </c>
      <c r="G72" s="1">
        <v>0</v>
      </c>
      <c r="H72" s="1">
        <f t="shared" si="20"/>
        <v>1300.1999999999998</v>
      </c>
      <c r="I72" s="1">
        <f t="shared" si="21"/>
        <v>20699.8</v>
      </c>
    </row>
    <row r="73" spans="1:9">
      <c r="A73" t="s">
        <v>67</v>
      </c>
      <c r="B73" t="s">
        <v>14</v>
      </c>
      <c r="C73" s="1">
        <v>20000</v>
      </c>
      <c r="D73" s="1">
        <v>574</v>
      </c>
      <c r="E73" s="1">
        <v>0</v>
      </c>
      <c r="F73" s="1">
        <v>608</v>
      </c>
      <c r="G73" s="1">
        <v>0</v>
      </c>
      <c r="H73" s="1">
        <f t="shared" si="20"/>
        <v>1182</v>
      </c>
      <c r="I73" s="1">
        <f t="shared" si="21"/>
        <v>18818</v>
      </c>
    </row>
    <row r="74" spans="1:9">
      <c r="A74" t="s">
        <v>68</v>
      </c>
      <c r="B74" t="s">
        <v>69</v>
      </c>
      <c r="C74" s="1">
        <v>13000</v>
      </c>
      <c r="D74" s="1">
        <v>373.1</v>
      </c>
      <c r="E74" s="1">
        <v>0</v>
      </c>
      <c r="F74" s="1">
        <v>395.2</v>
      </c>
      <c r="G74" s="1">
        <v>0</v>
      </c>
      <c r="H74" s="1">
        <f t="shared" si="20"/>
        <v>768.3</v>
      </c>
      <c r="I74" s="1">
        <f t="shared" si="21"/>
        <v>12231.7</v>
      </c>
    </row>
    <row r="75" spans="1:9">
      <c r="A75" t="s">
        <v>70</v>
      </c>
      <c r="B75" t="s">
        <v>14</v>
      </c>
      <c r="C75" s="1">
        <v>20000</v>
      </c>
      <c r="D75" s="1">
        <v>574</v>
      </c>
      <c r="E75" s="1">
        <v>0</v>
      </c>
      <c r="F75" s="1">
        <v>608</v>
      </c>
      <c r="G75" s="1">
        <v>0</v>
      </c>
      <c r="H75" s="1">
        <f t="shared" si="20"/>
        <v>1182</v>
      </c>
      <c r="I75" s="1">
        <f t="shared" si="21"/>
        <v>18818</v>
      </c>
    </row>
    <row r="76" spans="1:9">
      <c r="A76" t="s">
        <v>71</v>
      </c>
      <c r="B76" t="s">
        <v>14</v>
      </c>
      <c r="C76" s="1">
        <v>16700</v>
      </c>
      <c r="D76" s="1">
        <v>479.29</v>
      </c>
      <c r="E76" s="1">
        <v>0</v>
      </c>
      <c r="F76" s="1">
        <v>507.68</v>
      </c>
      <c r="G76" s="1">
        <v>0</v>
      </c>
      <c r="H76" s="1">
        <f t="shared" si="20"/>
        <v>986.97</v>
      </c>
      <c r="I76" s="1">
        <f t="shared" si="21"/>
        <v>15713.03</v>
      </c>
    </row>
    <row r="77" spans="1:9">
      <c r="A77" s="7" t="s">
        <v>15</v>
      </c>
      <c r="B77" s="7">
        <v>6</v>
      </c>
      <c r="C77" s="2">
        <f>SUM(C71:C76)</f>
        <v>99283</v>
      </c>
      <c r="D77" s="2">
        <f>SUM(D71:D76)</f>
        <v>2849.42</v>
      </c>
      <c r="E77" s="2">
        <f>SUM(E71:E76)</f>
        <v>0</v>
      </c>
      <c r="F77" s="2">
        <f>SUM(F71:F76)</f>
        <v>3018.2</v>
      </c>
      <c r="G77" s="2">
        <v>0</v>
      </c>
      <c r="H77" s="2">
        <f>SUM(H71:H76)</f>
        <v>5867.62</v>
      </c>
      <c r="I77" s="2">
        <f>SUM(I71:I76)</f>
        <v>93415.38</v>
      </c>
    </row>
    <row r="78" spans="1:9">
      <c r="B78"/>
    </row>
    <row r="79" spans="1:9">
      <c r="A79" s="12" t="s">
        <v>72</v>
      </c>
      <c r="B79" s="12"/>
      <c r="C79" s="12"/>
      <c r="D79" s="12"/>
      <c r="E79" s="12"/>
      <c r="F79" s="12"/>
      <c r="G79" s="12"/>
      <c r="H79" s="12"/>
      <c r="I79" s="12"/>
    </row>
    <row r="80" spans="1:9">
      <c r="A80" t="s">
        <v>73</v>
      </c>
      <c r="B80" t="s">
        <v>74</v>
      </c>
      <c r="C80" s="1">
        <v>30000</v>
      </c>
      <c r="D80" s="1">
        <v>861</v>
      </c>
      <c r="E80" s="1">
        <v>0</v>
      </c>
      <c r="F80" s="1">
        <v>912</v>
      </c>
      <c r="G80" s="1">
        <v>0</v>
      </c>
      <c r="H80" s="1">
        <f>D80+E80+F80+G80</f>
        <v>1773</v>
      </c>
      <c r="I80" s="1">
        <f>C80-H80</f>
        <v>28227</v>
      </c>
    </row>
    <row r="81" spans="1:9">
      <c r="A81" s="7" t="s">
        <v>15</v>
      </c>
      <c r="B81" s="7">
        <v>1</v>
      </c>
      <c r="C81" s="2">
        <f>SUM(C80)</f>
        <v>30000</v>
      </c>
      <c r="D81" s="2">
        <f>SUM(D80)</f>
        <v>861</v>
      </c>
      <c r="E81" s="2">
        <f>SUM(E80)</f>
        <v>0</v>
      </c>
      <c r="F81" s="2">
        <f>SUM(F80)</f>
        <v>912</v>
      </c>
      <c r="G81" s="2">
        <v>0</v>
      </c>
      <c r="H81" s="2">
        <f>SUM(H80)</f>
        <v>1773</v>
      </c>
      <c r="I81" s="2">
        <f>SUM(I80)</f>
        <v>28227</v>
      </c>
    </row>
    <row r="82" spans="1:9">
      <c r="B82"/>
    </row>
    <row r="83" spans="1:9">
      <c r="A83" s="12" t="s">
        <v>75</v>
      </c>
      <c r="B83" s="12"/>
      <c r="C83" s="12"/>
      <c r="D83" s="12"/>
      <c r="E83" s="12"/>
      <c r="F83" s="12"/>
      <c r="G83" s="12"/>
      <c r="H83" s="12"/>
      <c r="I83" s="12"/>
    </row>
    <row r="84" spans="1:9">
      <c r="A84" t="s">
        <v>76</v>
      </c>
      <c r="B84" t="s">
        <v>40</v>
      </c>
      <c r="C84" s="1">
        <v>19000</v>
      </c>
      <c r="D84" s="1">
        <v>545.29999999999995</v>
      </c>
      <c r="E84" s="1">
        <v>0</v>
      </c>
      <c r="F84" s="1">
        <v>577.6</v>
      </c>
      <c r="G84" s="1">
        <v>0</v>
      </c>
      <c r="H84" s="1">
        <f t="shared" ref="H84:H85" si="22">D84+E84+F84+G84</f>
        <v>1122.9000000000001</v>
      </c>
      <c r="I84" s="1">
        <f t="shared" ref="I84:I85" si="23">C84-H84</f>
        <v>17877.099999999999</v>
      </c>
    </row>
    <row r="85" spans="1:9">
      <c r="A85" t="s">
        <v>77</v>
      </c>
      <c r="B85" t="s">
        <v>13</v>
      </c>
      <c r="C85" s="1">
        <v>28000</v>
      </c>
      <c r="D85" s="1">
        <v>803.6</v>
      </c>
      <c r="E85" s="1">
        <v>0</v>
      </c>
      <c r="F85" s="1">
        <v>851.2</v>
      </c>
      <c r="G85" s="1">
        <v>0</v>
      </c>
      <c r="H85" s="1">
        <f t="shared" si="22"/>
        <v>1654.8000000000002</v>
      </c>
      <c r="I85" s="1">
        <f t="shared" si="23"/>
        <v>26345.200000000001</v>
      </c>
    </row>
    <row r="86" spans="1:9">
      <c r="A86" s="7" t="s">
        <v>15</v>
      </c>
      <c r="B86" s="7">
        <v>2</v>
      </c>
      <c r="C86" s="2">
        <f>SUM(C84:C85)</f>
        <v>47000</v>
      </c>
      <c r="D86" s="2">
        <f>SUM(D84:D85)</f>
        <v>1348.9</v>
      </c>
      <c r="E86" s="2">
        <f>SUM(E84:E85)</f>
        <v>0</v>
      </c>
      <c r="F86" s="2">
        <f t="shared" ref="F86:I86" si="24">SUM(F84:F85)</f>
        <v>1428.8000000000002</v>
      </c>
      <c r="G86" s="2">
        <f t="shared" si="24"/>
        <v>0</v>
      </c>
      <c r="H86" s="2">
        <f t="shared" si="24"/>
        <v>2777.7000000000003</v>
      </c>
      <c r="I86" s="2">
        <f t="shared" si="24"/>
        <v>44222.3</v>
      </c>
    </row>
    <row r="87" spans="1:9">
      <c r="B87"/>
    </row>
    <row r="88" spans="1:9">
      <c r="A88" s="12" t="s">
        <v>78</v>
      </c>
      <c r="B88" s="12"/>
      <c r="C88" s="12"/>
      <c r="D88" s="12"/>
      <c r="E88" s="12"/>
      <c r="F88" s="12"/>
      <c r="G88" s="12"/>
      <c r="H88" s="12"/>
      <c r="I88" s="12"/>
    </row>
    <row r="89" spans="1:9">
      <c r="A89" t="s">
        <v>79</v>
      </c>
      <c r="B89" t="s">
        <v>80</v>
      </c>
      <c r="C89" s="1">
        <v>28000</v>
      </c>
      <c r="D89" s="1">
        <v>803.6</v>
      </c>
      <c r="E89" s="1">
        <v>0</v>
      </c>
      <c r="F89" s="1">
        <v>851.2</v>
      </c>
      <c r="G89" s="1">
        <v>0</v>
      </c>
      <c r="H89" s="1">
        <f t="shared" ref="H89:H93" si="25">D89+E89+F89+G89</f>
        <v>1654.8000000000002</v>
      </c>
      <c r="I89" s="1">
        <f t="shared" ref="I89:I93" si="26">C89-H89</f>
        <v>26345.200000000001</v>
      </c>
    </row>
    <row r="90" spans="1:9">
      <c r="A90" t="s">
        <v>81</v>
      </c>
      <c r="B90" t="s">
        <v>161</v>
      </c>
      <c r="C90" s="1">
        <v>26000</v>
      </c>
      <c r="D90" s="1">
        <v>746.2</v>
      </c>
      <c r="E90" s="1">
        <v>0</v>
      </c>
      <c r="F90" s="1">
        <v>790.4</v>
      </c>
      <c r="G90" s="1">
        <v>0</v>
      </c>
      <c r="H90" s="1">
        <f t="shared" si="25"/>
        <v>1536.6</v>
      </c>
      <c r="I90" s="1">
        <f t="shared" si="26"/>
        <v>24463.4</v>
      </c>
    </row>
    <row r="91" spans="1:9">
      <c r="A91" t="s">
        <v>83</v>
      </c>
      <c r="B91" t="s">
        <v>82</v>
      </c>
      <c r="C91" s="1">
        <v>26000</v>
      </c>
      <c r="D91" s="1">
        <v>746.2</v>
      </c>
      <c r="E91" s="1">
        <v>0</v>
      </c>
      <c r="F91" s="1">
        <v>790.4</v>
      </c>
      <c r="G91" s="1">
        <v>0</v>
      </c>
      <c r="H91" s="1">
        <f t="shared" si="25"/>
        <v>1536.6</v>
      </c>
      <c r="I91" s="1">
        <f t="shared" si="26"/>
        <v>24463.4</v>
      </c>
    </row>
    <row r="92" spans="1:9">
      <c r="A92" t="s">
        <v>84</v>
      </c>
      <c r="B92" t="s">
        <v>13</v>
      </c>
      <c r="C92" s="1">
        <v>21000</v>
      </c>
      <c r="D92" s="1">
        <v>602.70000000000005</v>
      </c>
      <c r="E92" s="1">
        <v>0</v>
      </c>
      <c r="F92" s="1">
        <v>638.4</v>
      </c>
      <c r="G92" s="1">
        <v>0</v>
      </c>
      <c r="H92" s="1">
        <f t="shared" si="25"/>
        <v>1241.0999999999999</v>
      </c>
      <c r="I92" s="1">
        <f t="shared" si="26"/>
        <v>19758.900000000001</v>
      </c>
    </row>
    <row r="93" spans="1:9">
      <c r="A93" t="s">
        <v>85</v>
      </c>
      <c r="B93" t="s">
        <v>86</v>
      </c>
      <c r="C93" s="1">
        <v>20000</v>
      </c>
      <c r="D93" s="1">
        <v>574</v>
      </c>
      <c r="E93" s="1">
        <v>0</v>
      </c>
      <c r="F93" s="1">
        <v>608</v>
      </c>
      <c r="G93" s="1">
        <v>0</v>
      </c>
      <c r="H93" s="1">
        <f t="shared" si="25"/>
        <v>1182</v>
      </c>
      <c r="I93" s="1">
        <f t="shared" si="26"/>
        <v>18818</v>
      </c>
    </row>
    <row r="94" spans="1:9">
      <c r="A94" s="7" t="s">
        <v>15</v>
      </c>
      <c r="B94" s="7">
        <v>5</v>
      </c>
      <c r="C94" s="2">
        <f>+C89+C90+C91+C92+C93</f>
        <v>121000</v>
      </c>
      <c r="D94" s="2">
        <f t="shared" ref="D94:I94" si="27">+D89+D90+D91+D92+D93</f>
        <v>3472.7</v>
      </c>
      <c r="E94" s="2">
        <f t="shared" si="27"/>
        <v>0</v>
      </c>
      <c r="F94" s="2">
        <f t="shared" si="27"/>
        <v>3678.4</v>
      </c>
      <c r="G94" s="2">
        <f t="shared" si="27"/>
        <v>0</v>
      </c>
      <c r="H94" s="2">
        <f t="shared" si="27"/>
        <v>7151.1</v>
      </c>
      <c r="I94" s="2">
        <f t="shared" si="27"/>
        <v>113848.9</v>
      </c>
    </row>
    <row r="95" spans="1:9">
      <c r="B95"/>
    </row>
    <row r="96" spans="1:9">
      <c r="A96" s="12" t="s">
        <v>87</v>
      </c>
      <c r="B96" s="12"/>
      <c r="C96" s="12"/>
      <c r="D96" s="12"/>
      <c r="E96" s="12"/>
      <c r="F96" s="12"/>
      <c r="G96" s="12"/>
      <c r="H96" s="12"/>
      <c r="I96" s="12"/>
    </row>
    <row r="97" spans="1:9">
      <c r="A97" t="s">
        <v>88</v>
      </c>
      <c r="B97" t="s">
        <v>89</v>
      </c>
      <c r="C97" s="1">
        <v>50000</v>
      </c>
      <c r="D97" s="1">
        <v>1435</v>
      </c>
      <c r="E97" s="1">
        <v>1854</v>
      </c>
      <c r="F97" s="1">
        <v>1520</v>
      </c>
      <c r="G97" s="1">
        <v>0</v>
      </c>
      <c r="H97" s="1">
        <f>D97+E97+F97+G97</f>
        <v>4809</v>
      </c>
      <c r="I97" s="1">
        <f>C97-H97</f>
        <v>45191</v>
      </c>
    </row>
    <row r="98" spans="1:9">
      <c r="A98" s="7" t="s">
        <v>15</v>
      </c>
      <c r="B98" s="7">
        <v>1</v>
      </c>
      <c r="C98" s="2">
        <f>SUM(C97)</f>
        <v>50000</v>
      </c>
      <c r="D98" s="2">
        <f t="shared" ref="D98:I98" si="28">SUM(D97)</f>
        <v>1435</v>
      </c>
      <c r="E98" s="2">
        <f t="shared" si="28"/>
        <v>1854</v>
      </c>
      <c r="F98" s="2">
        <f t="shared" si="28"/>
        <v>1520</v>
      </c>
      <c r="G98" s="2">
        <f t="shared" si="28"/>
        <v>0</v>
      </c>
      <c r="H98" s="2">
        <f t="shared" si="28"/>
        <v>4809</v>
      </c>
      <c r="I98" s="2">
        <f t="shared" si="28"/>
        <v>45191</v>
      </c>
    </row>
    <row r="99" spans="1:9">
      <c r="B99"/>
    </row>
    <row r="100" spans="1:9">
      <c r="A100" s="12" t="s">
        <v>90</v>
      </c>
      <c r="B100" s="12"/>
      <c r="C100" s="12"/>
      <c r="D100" s="12"/>
      <c r="E100" s="12"/>
      <c r="F100" s="12"/>
      <c r="G100" s="12"/>
      <c r="H100" s="12"/>
      <c r="I100" s="12"/>
    </row>
    <row r="101" spans="1:9">
      <c r="A101" t="s">
        <v>91</v>
      </c>
      <c r="B101" t="s">
        <v>92</v>
      </c>
      <c r="C101" s="1">
        <v>41800</v>
      </c>
      <c r="D101" s="1">
        <v>1199.6600000000001</v>
      </c>
      <c r="E101" s="1">
        <v>1393.38</v>
      </c>
      <c r="F101" s="1">
        <v>1270.72</v>
      </c>
      <c r="G101" s="1">
        <v>0</v>
      </c>
      <c r="H101" s="1">
        <f t="shared" ref="H101:H104" si="29">D101+E101+F101+G101</f>
        <v>3863.76</v>
      </c>
      <c r="I101" s="1">
        <f t="shared" ref="I101:I104" si="30">C101-H101</f>
        <v>37936.239999999998</v>
      </c>
    </row>
    <row r="102" spans="1:9">
      <c r="A102" t="s">
        <v>93</v>
      </c>
      <c r="B102" t="s">
        <v>20</v>
      </c>
      <c r="C102" s="1">
        <v>31300</v>
      </c>
      <c r="D102" s="1">
        <v>898.31</v>
      </c>
      <c r="E102" s="1">
        <v>0</v>
      </c>
      <c r="F102" s="1">
        <v>951.52</v>
      </c>
      <c r="G102" s="1">
        <v>0</v>
      </c>
      <c r="H102" s="1">
        <f t="shared" si="29"/>
        <v>1849.83</v>
      </c>
      <c r="I102" s="1">
        <f t="shared" si="30"/>
        <v>29450.17</v>
      </c>
    </row>
    <row r="103" spans="1:9">
      <c r="A103" t="s">
        <v>94</v>
      </c>
      <c r="B103" t="s">
        <v>95</v>
      </c>
      <c r="C103" s="1">
        <v>25000</v>
      </c>
      <c r="D103" s="1">
        <v>717.5</v>
      </c>
      <c r="E103" s="1">
        <v>0</v>
      </c>
      <c r="F103" s="1">
        <v>760</v>
      </c>
      <c r="G103" s="1">
        <v>0</v>
      </c>
      <c r="H103" s="1">
        <f t="shared" si="29"/>
        <v>1477.5</v>
      </c>
      <c r="I103" s="1">
        <f t="shared" si="30"/>
        <v>23522.5</v>
      </c>
    </row>
    <row r="104" spans="1:9">
      <c r="A104" t="s">
        <v>96</v>
      </c>
      <c r="B104" t="s">
        <v>13</v>
      </c>
      <c r="C104" s="1">
        <v>19000</v>
      </c>
      <c r="D104" s="1">
        <v>545.29999999999995</v>
      </c>
      <c r="E104" s="1">
        <v>0</v>
      </c>
      <c r="F104" s="1">
        <v>577.6</v>
      </c>
      <c r="G104" s="1">
        <v>0</v>
      </c>
      <c r="H104" s="1">
        <f t="shared" si="29"/>
        <v>1122.9000000000001</v>
      </c>
      <c r="I104" s="1">
        <f t="shared" si="30"/>
        <v>17877.099999999999</v>
      </c>
    </row>
    <row r="105" spans="1:9">
      <c r="A105" s="7" t="s">
        <v>15</v>
      </c>
      <c r="B105" s="7">
        <v>4</v>
      </c>
      <c r="C105" s="2">
        <f>SUM(C101:C104)</f>
        <v>117100</v>
      </c>
      <c r="D105" s="2">
        <f t="shared" ref="D105:I105" si="31">SUM(D101:D104)</f>
        <v>3360.7700000000004</v>
      </c>
      <c r="E105" s="2">
        <f t="shared" si="31"/>
        <v>1393.38</v>
      </c>
      <c r="F105" s="2">
        <f t="shared" si="31"/>
        <v>3559.8399999999997</v>
      </c>
      <c r="G105" s="2">
        <f t="shared" si="31"/>
        <v>0</v>
      </c>
      <c r="H105" s="2">
        <f t="shared" si="31"/>
        <v>8313.99</v>
      </c>
      <c r="I105" s="2">
        <f t="shared" si="31"/>
        <v>108786.01000000001</v>
      </c>
    </row>
    <row r="106" spans="1:9">
      <c r="B106"/>
    </row>
    <row r="107" spans="1:9">
      <c r="A107" s="12" t="s">
        <v>97</v>
      </c>
      <c r="B107" s="12"/>
      <c r="C107" s="12"/>
      <c r="D107" s="12"/>
      <c r="E107" s="12"/>
      <c r="F107" s="12"/>
      <c r="G107" s="12"/>
      <c r="H107" s="12"/>
      <c r="I107" s="12"/>
    </row>
    <row r="108" spans="1:9">
      <c r="A108" t="s">
        <v>98</v>
      </c>
      <c r="B108" t="s">
        <v>49</v>
      </c>
      <c r="C108" s="1">
        <v>32000</v>
      </c>
      <c r="D108" s="1">
        <v>918.4</v>
      </c>
      <c r="E108" s="1">
        <v>0</v>
      </c>
      <c r="F108" s="1">
        <v>972.8</v>
      </c>
      <c r="G108" s="1">
        <v>0</v>
      </c>
      <c r="H108" s="1">
        <f t="shared" ref="H108:H110" si="32">D108+E108+F108+G108</f>
        <v>1891.1999999999998</v>
      </c>
      <c r="I108" s="1">
        <f t="shared" ref="I108:I110" si="33">C108-H108</f>
        <v>30108.799999999999</v>
      </c>
    </row>
    <row r="109" spans="1:9">
      <c r="A109" t="s">
        <v>99</v>
      </c>
      <c r="B109" t="s">
        <v>100</v>
      </c>
      <c r="C109" s="1">
        <v>23000</v>
      </c>
      <c r="D109" s="1">
        <v>660.1</v>
      </c>
      <c r="E109" s="1">
        <v>0</v>
      </c>
      <c r="F109" s="1">
        <v>699.2</v>
      </c>
      <c r="G109" s="1">
        <v>0</v>
      </c>
      <c r="H109" s="1">
        <f t="shared" si="32"/>
        <v>1359.3000000000002</v>
      </c>
      <c r="I109" s="1">
        <f t="shared" si="33"/>
        <v>21640.7</v>
      </c>
    </row>
    <row r="110" spans="1:9">
      <c r="A110" t="s">
        <v>101</v>
      </c>
      <c r="B110" t="s">
        <v>49</v>
      </c>
      <c r="C110" s="1">
        <v>26000</v>
      </c>
      <c r="D110" s="1">
        <v>746.2</v>
      </c>
      <c r="E110" s="1">
        <v>0</v>
      </c>
      <c r="F110" s="1">
        <v>790.4</v>
      </c>
      <c r="G110" s="1">
        <v>1865.52</v>
      </c>
      <c r="H110" s="1">
        <f t="shared" si="32"/>
        <v>3402.12</v>
      </c>
      <c r="I110" s="1">
        <f t="shared" si="33"/>
        <v>22597.88</v>
      </c>
    </row>
    <row r="111" spans="1:9">
      <c r="A111" s="7" t="s">
        <v>15</v>
      </c>
      <c r="B111" s="7">
        <v>3</v>
      </c>
      <c r="C111" s="2">
        <f>SUM(C108:C110)</f>
        <v>81000</v>
      </c>
      <c r="D111" s="2">
        <f t="shared" ref="D111:I111" si="34">SUM(D108:D110)</f>
        <v>2324.6999999999998</v>
      </c>
      <c r="E111" s="2">
        <f t="shared" si="34"/>
        <v>0</v>
      </c>
      <c r="F111" s="2">
        <f t="shared" si="34"/>
        <v>2462.4</v>
      </c>
      <c r="G111" s="2">
        <f t="shared" si="34"/>
        <v>1865.52</v>
      </c>
      <c r="H111" s="2">
        <f t="shared" si="34"/>
        <v>6652.62</v>
      </c>
      <c r="I111" s="2">
        <f t="shared" si="34"/>
        <v>74347.38</v>
      </c>
    </row>
    <row r="112" spans="1:9">
      <c r="B112"/>
    </row>
    <row r="113" spans="1:9">
      <c r="A113" s="12" t="s">
        <v>102</v>
      </c>
      <c r="B113" s="12"/>
      <c r="C113" s="12"/>
      <c r="D113" s="12"/>
      <c r="E113" s="12"/>
      <c r="F113" s="12"/>
      <c r="G113" s="12"/>
      <c r="H113" s="12"/>
      <c r="I113" s="12"/>
    </row>
    <row r="114" spans="1:9">
      <c r="A114" t="s">
        <v>103</v>
      </c>
      <c r="B114" t="s">
        <v>104</v>
      </c>
      <c r="C114" s="1">
        <v>65000</v>
      </c>
      <c r="D114" s="1">
        <v>1865.5</v>
      </c>
      <c r="E114" s="1">
        <v>8855.16</v>
      </c>
      <c r="F114" s="1">
        <v>1976</v>
      </c>
      <c r="G114" s="1">
        <v>0</v>
      </c>
      <c r="H114" s="1">
        <f t="shared" ref="H114:H120" si="35">D114+E114+F114+G114</f>
        <v>12696.66</v>
      </c>
      <c r="I114" s="1">
        <f t="shared" ref="I114:I120" si="36">C114-H114</f>
        <v>52303.34</v>
      </c>
    </row>
    <row r="115" spans="1:9">
      <c r="A115" t="s">
        <v>105</v>
      </c>
      <c r="B115" t="s">
        <v>20</v>
      </c>
      <c r="C115" s="1">
        <v>35000</v>
      </c>
      <c r="D115" s="1">
        <v>1004.5</v>
      </c>
      <c r="E115" s="1">
        <v>0</v>
      </c>
      <c r="F115" s="1">
        <v>1064</v>
      </c>
      <c r="G115" s="1">
        <v>0</v>
      </c>
      <c r="H115" s="1">
        <f t="shared" si="35"/>
        <v>2068.5</v>
      </c>
      <c r="I115" s="1">
        <f t="shared" si="36"/>
        <v>32931.5</v>
      </c>
    </row>
    <row r="116" spans="1:9">
      <c r="A116" t="s">
        <v>106</v>
      </c>
      <c r="B116" t="s">
        <v>107</v>
      </c>
      <c r="C116" s="1">
        <v>28500</v>
      </c>
      <c r="D116" s="1">
        <v>817.95</v>
      </c>
      <c r="E116" s="1">
        <v>0</v>
      </c>
      <c r="F116" s="1">
        <v>866.4</v>
      </c>
      <c r="G116" s="1">
        <v>932.76</v>
      </c>
      <c r="H116" s="1">
        <f t="shared" si="35"/>
        <v>2617.1099999999997</v>
      </c>
      <c r="I116" s="1">
        <f t="shared" si="36"/>
        <v>25882.89</v>
      </c>
    </row>
    <row r="117" spans="1:9">
      <c r="A117" t="s">
        <v>108</v>
      </c>
      <c r="B117" t="s">
        <v>20</v>
      </c>
      <c r="C117" s="1">
        <v>30000</v>
      </c>
      <c r="D117" s="1">
        <v>861</v>
      </c>
      <c r="E117" s="1">
        <v>0</v>
      </c>
      <c r="F117" s="1">
        <v>912</v>
      </c>
      <c r="G117" s="1">
        <v>0</v>
      </c>
      <c r="H117" s="1">
        <f t="shared" si="35"/>
        <v>1773</v>
      </c>
      <c r="I117" s="1">
        <f t="shared" si="36"/>
        <v>28227</v>
      </c>
    </row>
    <row r="118" spans="1:9">
      <c r="A118" t="s">
        <v>249</v>
      </c>
      <c r="B118" s="3" t="s">
        <v>49</v>
      </c>
      <c r="C118" s="1">
        <v>20000</v>
      </c>
      <c r="D118" s="1">
        <v>574</v>
      </c>
      <c r="E118" s="1">
        <v>0</v>
      </c>
      <c r="F118" s="1">
        <v>608</v>
      </c>
      <c r="G118" s="1">
        <v>0</v>
      </c>
      <c r="H118" s="1">
        <f t="shared" si="35"/>
        <v>1182</v>
      </c>
      <c r="I118" s="1">
        <f t="shared" si="36"/>
        <v>18818</v>
      </c>
    </row>
    <row r="119" spans="1:9">
      <c r="A119" t="s">
        <v>245</v>
      </c>
      <c r="B119" t="s">
        <v>246</v>
      </c>
      <c r="C119" s="1">
        <v>30000</v>
      </c>
      <c r="D119" s="1">
        <v>861</v>
      </c>
      <c r="E119" s="1">
        <v>0</v>
      </c>
      <c r="F119" s="1">
        <v>912</v>
      </c>
      <c r="G119" s="1">
        <v>0</v>
      </c>
      <c r="H119" s="1">
        <f t="shared" si="35"/>
        <v>1773</v>
      </c>
      <c r="I119" s="1">
        <f t="shared" si="36"/>
        <v>28227</v>
      </c>
    </row>
    <row r="120" spans="1:9">
      <c r="A120" t="s">
        <v>247</v>
      </c>
      <c r="B120" t="s">
        <v>246</v>
      </c>
      <c r="C120" s="1">
        <v>30000</v>
      </c>
      <c r="D120" s="1">
        <v>861</v>
      </c>
      <c r="E120" s="1">
        <v>0</v>
      </c>
      <c r="F120" s="1">
        <v>912</v>
      </c>
      <c r="G120" s="1">
        <v>0</v>
      </c>
      <c r="H120" s="1">
        <f t="shared" si="35"/>
        <v>1773</v>
      </c>
      <c r="I120" s="1">
        <f t="shared" si="36"/>
        <v>28227</v>
      </c>
    </row>
    <row r="121" spans="1:9">
      <c r="A121" s="7" t="s">
        <v>15</v>
      </c>
      <c r="B121" s="7">
        <v>7</v>
      </c>
      <c r="C121" s="2">
        <f t="shared" ref="C121:I121" si="37">SUM(C114:C120)</f>
        <v>238500</v>
      </c>
      <c r="D121" s="2">
        <f>SUM(D114:D120)</f>
        <v>6844.95</v>
      </c>
      <c r="E121" s="2">
        <f>SUM(E114:E120)</f>
        <v>8855.16</v>
      </c>
      <c r="F121" s="2">
        <f t="shared" si="37"/>
        <v>7250.4</v>
      </c>
      <c r="G121" s="2">
        <f t="shared" si="37"/>
        <v>932.76</v>
      </c>
      <c r="H121" s="2">
        <f t="shared" si="37"/>
        <v>23883.27</v>
      </c>
      <c r="I121" s="2">
        <f t="shared" si="37"/>
        <v>214616.72999999998</v>
      </c>
    </row>
    <row r="122" spans="1:9">
      <c r="B122"/>
    </row>
    <row r="123" spans="1:9">
      <c r="A123" s="12" t="s">
        <v>109</v>
      </c>
      <c r="B123" s="12"/>
      <c r="C123" s="12"/>
      <c r="D123" s="12"/>
      <c r="E123" s="12"/>
      <c r="F123" s="12"/>
      <c r="G123" s="12"/>
      <c r="H123" s="12"/>
      <c r="I123" s="12"/>
    </row>
    <row r="124" spans="1:9">
      <c r="A124" t="s">
        <v>110</v>
      </c>
      <c r="B124" t="s">
        <v>49</v>
      </c>
      <c r="C124" s="1">
        <v>22000</v>
      </c>
      <c r="D124" s="1">
        <v>631.4</v>
      </c>
      <c r="E124" s="1">
        <v>0</v>
      </c>
      <c r="F124" s="1">
        <v>668.8</v>
      </c>
      <c r="G124" s="1">
        <v>0</v>
      </c>
      <c r="H124" s="1">
        <f t="shared" ref="H124:H136" si="38">D124+E124+F124+G124</f>
        <v>1300.1999999999998</v>
      </c>
      <c r="I124" s="1">
        <f t="shared" ref="I124:I136" si="39">C124-H124</f>
        <v>20699.8</v>
      </c>
    </row>
    <row r="125" spans="1:9">
      <c r="A125" t="s">
        <v>111</v>
      </c>
      <c r="B125" t="s">
        <v>20</v>
      </c>
      <c r="C125" s="1">
        <v>60000</v>
      </c>
      <c r="D125" s="1">
        <v>1722</v>
      </c>
      <c r="E125" s="1">
        <v>6973.36</v>
      </c>
      <c r="F125" s="1">
        <v>1824</v>
      </c>
      <c r="G125" s="1">
        <v>0</v>
      </c>
      <c r="H125" s="1">
        <f t="shared" si="38"/>
        <v>10519.36</v>
      </c>
      <c r="I125" s="1">
        <f t="shared" si="39"/>
        <v>49480.639999999999</v>
      </c>
    </row>
    <row r="126" spans="1:9">
      <c r="A126" t="s">
        <v>112</v>
      </c>
      <c r="B126" t="s">
        <v>20</v>
      </c>
      <c r="C126" s="1">
        <v>30000</v>
      </c>
      <c r="D126" s="1">
        <v>861</v>
      </c>
      <c r="E126" s="1">
        <v>0</v>
      </c>
      <c r="F126" s="1">
        <v>912</v>
      </c>
      <c r="G126" s="1">
        <v>0</v>
      </c>
      <c r="H126" s="1">
        <f t="shared" si="38"/>
        <v>1773</v>
      </c>
      <c r="I126" s="1">
        <f t="shared" si="39"/>
        <v>28227</v>
      </c>
    </row>
    <row r="127" spans="1:9">
      <c r="A127" t="s">
        <v>113</v>
      </c>
      <c r="B127" t="s">
        <v>49</v>
      </c>
      <c r="C127" s="1">
        <v>50000</v>
      </c>
      <c r="D127" s="1">
        <v>1435</v>
      </c>
      <c r="E127" s="1">
        <v>3708</v>
      </c>
      <c r="F127" s="1">
        <v>1520</v>
      </c>
      <c r="G127" s="1">
        <v>0</v>
      </c>
      <c r="H127" s="1">
        <f t="shared" si="38"/>
        <v>6663</v>
      </c>
      <c r="I127" s="1">
        <f t="shared" si="39"/>
        <v>43337</v>
      </c>
    </row>
    <row r="128" spans="1:9">
      <c r="A128" t="s">
        <v>114</v>
      </c>
      <c r="B128" t="s">
        <v>49</v>
      </c>
      <c r="C128" s="1">
        <v>25000</v>
      </c>
      <c r="D128" s="1">
        <v>717.5</v>
      </c>
      <c r="E128" s="1">
        <v>0</v>
      </c>
      <c r="F128" s="1">
        <v>760</v>
      </c>
      <c r="G128" s="1">
        <v>0</v>
      </c>
      <c r="H128" s="1">
        <f t="shared" si="38"/>
        <v>1477.5</v>
      </c>
      <c r="I128" s="1">
        <f t="shared" si="39"/>
        <v>23522.5</v>
      </c>
    </row>
    <row r="129" spans="1:9">
      <c r="A129" t="s">
        <v>115</v>
      </c>
      <c r="B129" t="s">
        <v>116</v>
      </c>
      <c r="C129" s="1">
        <v>24464</v>
      </c>
      <c r="D129" s="1">
        <v>702.12</v>
      </c>
      <c r="E129" s="1">
        <v>0</v>
      </c>
      <c r="F129" s="1">
        <v>743.71</v>
      </c>
      <c r="G129" s="1">
        <v>0</v>
      </c>
      <c r="H129" s="1">
        <f t="shared" si="38"/>
        <v>1445.83</v>
      </c>
      <c r="I129" s="1">
        <f t="shared" si="39"/>
        <v>23018.17</v>
      </c>
    </row>
    <row r="130" spans="1:9">
      <c r="A130" t="s">
        <v>117</v>
      </c>
      <c r="B130" t="s">
        <v>20</v>
      </c>
      <c r="C130" s="1">
        <v>35000</v>
      </c>
      <c r="D130" s="1">
        <v>1004.5</v>
      </c>
      <c r="E130" s="1">
        <v>0</v>
      </c>
      <c r="F130" s="1">
        <v>1064</v>
      </c>
      <c r="G130" s="1">
        <v>0</v>
      </c>
      <c r="H130" s="1">
        <f t="shared" si="38"/>
        <v>2068.5</v>
      </c>
      <c r="I130" s="1">
        <f t="shared" si="39"/>
        <v>32931.5</v>
      </c>
    </row>
    <row r="131" spans="1:9">
      <c r="A131" t="s">
        <v>118</v>
      </c>
      <c r="B131" t="s">
        <v>20</v>
      </c>
      <c r="C131" s="1">
        <v>35000</v>
      </c>
      <c r="D131" s="1">
        <v>1004.5</v>
      </c>
      <c r="E131" s="1">
        <v>0</v>
      </c>
      <c r="F131" s="1">
        <v>1064</v>
      </c>
      <c r="G131" s="1">
        <v>0</v>
      </c>
      <c r="H131" s="1">
        <f t="shared" si="38"/>
        <v>2068.5</v>
      </c>
      <c r="I131" s="1">
        <f t="shared" si="39"/>
        <v>32931.5</v>
      </c>
    </row>
    <row r="132" spans="1:9">
      <c r="A132" t="s">
        <v>119</v>
      </c>
      <c r="B132" t="s">
        <v>49</v>
      </c>
      <c r="C132" s="1">
        <v>28000</v>
      </c>
      <c r="D132" s="1">
        <v>803.6</v>
      </c>
      <c r="E132" s="1">
        <v>0</v>
      </c>
      <c r="F132" s="1">
        <v>851.2</v>
      </c>
      <c r="G132" s="1">
        <v>0</v>
      </c>
      <c r="H132" s="1">
        <f t="shared" si="38"/>
        <v>1654.8000000000002</v>
      </c>
      <c r="I132" s="1">
        <f t="shared" si="39"/>
        <v>26345.200000000001</v>
      </c>
    </row>
    <row r="133" spans="1:9">
      <c r="A133" t="s">
        <v>120</v>
      </c>
      <c r="B133" t="s">
        <v>121</v>
      </c>
      <c r="C133" s="1">
        <v>23000</v>
      </c>
      <c r="D133" s="1">
        <v>660.1</v>
      </c>
      <c r="E133" s="1">
        <v>0</v>
      </c>
      <c r="F133" s="1">
        <v>699.2</v>
      </c>
      <c r="G133" s="1">
        <v>0</v>
      </c>
      <c r="H133" s="1">
        <f t="shared" si="38"/>
        <v>1359.3000000000002</v>
      </c>
      <c r="I133" s="1">
        <f t="shared" si="39"/>
        <v>21640.7</v>
      </c>
    </row>
    <row r="134" spans="1:9">
      <c r="A134" t="s">
        <v>122</v>
      </c>
      <c r="B134" t="s">
        <v>86</v>
      </c>
      <c r="C134" s="1">
        <v>23000</v>
      </c>
      <c r="D134" s="1">
        <v>660.1</v>
      </c>
      <c r="E134" s="1">
        <v>0</v>
      </c>
      <c r="F134" s="1">
        <v>699.2</v>
      </c>
      <c r="G134" s="1">
        <v>0</v>
      </c>
      <c r="H134" s="1">
        <f t="shared" si="38"/>
        <v>1359.3000000000002</v>
      </c>
      <c r="I134" s="1">
        <f t="shared" si="39"/>
        <v>21640.7</v>
      </c>
    </row>
    <row r="135" spans="1:9">
      <c r="A135" t="s">
        <v>123</v>
      </c>
      <c r="B135" t="s">
        <v>116</v>
      </c>
      <c r="C135" s="1">
        <v>23000</v>
      </c>
      <c r="D135" s="1">
        <v>660.1</v>
      </c>
      <c r="E135" s="1">
        <v>0</v>
      </c>
      <c r="F135" s="1">
        <v>699.2</v>
      </c>
      <c r="G135" s="1">
        <v>0</v>
      </c>
      <c r="H135" s="1">
        <f t="shared" si="38"/>
        <v>1359.3000000000002</v>
      </c>
      <c r="I135" s="1">
        <f t="shared" si="39"/>
        <v>21640.7</v>
      </c>
    </row>
    <row r="136" spans="1:9">
      <c r="A136" t="s">
        <v>124</v>
      </c>
      <c r="B136" t="s">
        <v>125</v>
      </c>
      <c r="C136" s="1">
        <v>15000</v>
      </c>
      <c r="D136" s="1">
        <v>430.5</v>
      </c>
      <c r="E136" s="1">
        <v>0</v>
      </c>
      <c r="F136" s="1">
        <v>456</v>
      </c>
      <c r="G136" s="1">
        <v>0</v>
      </c>
      <c r="H136" s="1">
        <f t="shared" si="38"/>
        <v>886.5</v>
      </c>
      <c r="I136" s="1">
        <f t="shared" si="39"/>
        <v>14113.5</v>
      </c>
    </row>
    <row r="137" spans="1:9">
      <c r="A137" s="7" t="s">
        <v>15</v>
      </c>
      <c r="B137" s="7">
        <v>13</v>
      </c>
      <c r="C137" s="2">
        <f>SUM(C124:C136)</f>
        <v>393464</v>
      </c>
      <c r="D137" s="2">
        <f t="shared" ref="D137:I137" si="40">SUM(D124:D136)</f>
        <v>11292.42</v>
      </c>
      <c r="E137" s="2">
        <f t="shared" si="40"/>
        <v>10681.36</v>
      </c>
      <c r="F137" s="2">
        <f t="shared" si="40"/>
        <v>11961.310000000003</v>
      </c>
      <c r="G137" s="2">
        <f t="shared" si="40"/>
        <v>0</v>
      </c>
      <c r="H137" s="2">
        <f t="shared" si="40"/>
        <v>33935.089999999997</v>
      </c>
      <c r="I137" s="2">
        <f t="shared" si="40"/>
        <v>359528.91000000003</v>
      </c>
    </row>
    <row r="138" spans="1:9">
      <c r="B138"/>
    </row>
    <row r="139" spans="1:9">
      <c r="A139" s="12" t="s">
        <v>126</v>
      </c>
      <c r="B139" s="12"/>
      <c r="C139" s="12"/>
      <c r="D139" s="12"/>
      <c r="E139" s="12"/>
      <c r="F139" s="12"/>
      <c r="G139" s="12"/>
      <c r="H139" s="12"/>
      <c r="I139" s="12"/>
    </row>
    <row r="140" spans="1:9">
      <c r="A140" t="s">
        <v>127</v>
      </c>
      <c r="B140" t="s">
        <v>20</v>
      </c>
      <c r="C140" s="1">
        <v>25000</v>
      </c>
      <c r="D140" s="1">
        <v>717.5</v>
      </c>
      <c r="E140" s="1">
        <v>0</v>
      </c>
      <c r="F140" s="1">
        <v>760</v>
      </c>
      <c r="G140" s="1">
        <v>0</v>
      </c>
      <c r="H140" s="1">
        <f t="shared" ref="H140:H142" si="41">D140+E140+F140+G140</f>
        <v>1477.5</v>
      </c>
      <c r="I140" s="1">
        <f t="shared" ref="I140:I142" si="42">C140-H140</f>
        <v>23522.5</v>
      </c>
    </row>
    <row r="141" spans="1:9">
      <c r="A141" t="s">
        <v>128</v>
      </c>
      <c r="B141" t="s">
        <v>20</v>
      </c>
      <c r="C141" s="1">
        <v>30000</v>
      </c>
      <c r="D141" s="1">
        <v>861</v>
      </c>
      <c r="E141" s="1">
        <v>0</v>
      </c>
      <c r="F141" s="1">
        <v>912</v>
      </c>
      <c r="G141" s="1">
        <v>0</v>
      </c>
      <c r="H141" s="1">
        <f t="shared" si="41"/>
        <v>1773</v>
      </c>
      <c r="I141" s="1">
        <f t="shared" si="42"/>
        <v>28227</v>
      </c>
    </row>
    <row r="142" spans="1:9">
      <c r="A142" t="s">
        <v>129</v>
      </c>
      <c r="B142" t="s">
        <v>49</v>
      </c>
      <c r="C142" s="1">
        <v>23000</v>
      </c>
      <c r="D142" s="1">
        <v>660.1</v>
      </c>
      <c r="E142" s="1">
        <v>0</v>
      </c>
      <c r="F142" s="1">
        <v>699.2</v>
      </c>
      <c r="G142" s="1">
        <v>0</v>
      </c>
      <c r="H142" s="1">
        <f t="shared" si="41"/>
        <v>1359.3000000000002</v>
      </c>
      <c r="I142" s="1">
        <f t="shared" si="42"/>
        <v>21640.7</v>
      </c>
    </row>
    <row r="143" spans="1:9">
      <c r="A143" s="7" t="s">
        <v>15</v>
      </c>
      <c r="B143" s="7">
        <v>3</v>
      </c>
      <c r="C143" s="2">
        <f>SUM(C140:C142)</f>
        <v>78000</v>
      </c>
      <c r="D143" s="2">
        <f t="shared" ref="D143:I143" si="43">SUM(D140:D142)</f>
        <v>2238.6</v>
      </c>
      <c r="E143" s="2">
        <f t="shared" si="43"/>
        <v>0</v>
      </c>
      <c r="F143" s="2">
        <f t="shared" si="43"/>
        <v>2371.1999999999998</v>
      </c>
      <c r="G143" s="2">
        <f t="shared" si="43"/>
        <v>0</v>
      </c>
      <c r="H143" s="2">
        <f t="shared" si="43"/>
        <v>4609.8</v>
      </c>
      <c r="I143" s="2">
        <f t="shared" si="43"/>
        <v>73390.2</v>
      </c>
    </row>
    <row r="144" spans="1:9">
      <c r="B144"/>
    </row>
    <row r="145" spans="1:9">
      <c r="A145" s="12" t="s">
        <v>130</v>
      </c>
      <c r="B145" s="12"/>
      <c r="C145" s="12"/>
      <c r="D145" s="12"/>
      <c r="E145" s="12"/>
      <c r="F145" s="12"/>
      <c r="G145" s="12"/>
      <c r="H145" s="12"/>
      <c r="I145" s="12"/>
    </row>
    <row r="146" spans="1:9">
      <c r="A146" t="s">
        <v>131</v>
      </c>
      <c r="B146" t="s">
        <v>40</v>
      </c>
      <c r="C146" s="1">
        <v>22200</v>
      </c>
      <c r="D146" s="1">
        <v>637.14</v>
      </c>
      <c r="E146" s="1">
        <v>0</v>
      </c>
      <c r="F146" s="1">
        <v>674.88</v>
      </c>
      <c r="G146" s="1">
        <v>0</v>
      </c>
      <c r="H146" s="1">
        <f t="shared" ref="H146:H166" si="44">D146+E146+F146+G146</f>
        <v>1312.02</v>
      </c>
      <c r="I146" s="1">
        <f t="shared" ref="I146:I166" si="45">C146-H146</f>
        <v>20887.98</v>
      </c>
    </row>
    <row r="147" spans="1:9">
      <c r="A147" t="s">
        <v>132</v>
      </c>
      <c r="B147" t="s">
        <v>86</v>
      </c>
      <c r="C147" s="1">
        <v>22200</v>
      </c>
      <c r="D147" s="1">
        <v>637.14</v>
      </c>
      <c r="E147" s="1">
        <v>0</v>
      </c>
      <c r="F147" s="1">
        <v>674.88</v>
      </c>
      <c r="G147" s="1">
        <v>0</v>
      </c>
      <c r="H147" s="1">
        <f t="shared" si="44"/>
        <v>1312.02</v>
      </c>
      <c r="I147" s="1">
        <f t="shared" si="45"/>
        <v>20887.98</v>
      </c>
    </row>
    <row r="148" spans="1:9">
      <c r="A148" t="s">
        <v>133</v>
      </c>
      <c r="B148" t="s">
        <v>49</v>
      </c>
      <c r="C148" s="1">
        <v>25000</v>
      </c>
      <c r="D148" s="1">
        <v>717.5</v>
      </c>
      <c r="E148" s="1">
        <v>0</v>
      </c>
      <c r="F148" s="1">
        <v>760</v>
      </c>
      <c r="G148" s="1">
        <v>0</v>
      </c>
      <c r="H148" s="1">
        <f t="shared" si="44"/>
        <v>1477.5</v>
      </c>
      <c r="I148" s="1">
        <f t="shared" si="45"/>
        <v>23522.5</v>
      </c>
    </row>
    <row r="149" spans="1:9">
      <c r="A149" t="s">
        <v>134</v>
      </c>
      <c r="B149" t="s">
        <v>135</v>
      </c>
      <c r="C149" s="1">
        <v>15000</v>
      </c>
      <c r="D149" s="1">
        <v>430.5</v>
      </c>
      <c r="E149" s="1">
        <v>0</v>
      </c>
      <c r="F149" s="1">
        <v>456</v>
      </c>
      <c r="G149" s="1">
        <v>0</v>
      </c>
      <c r="H149" s="1">
        <f t="shared" si="44"/>
        <v>886.5</v>
      </c>
      <c r="I149" s="1">
        <f t="shared" si="45"/>
        <v>14113.5</v>
      </c>
    </row>
    <row r="150" spans="1:9">
      <c r="A150" t="s">
        <v>136</v>
      </c>
      <c r="B150" t="s">
        <v>116</v>
      </c>
      <c r="C150" s="1">
        <v>23000</v>
      </c>
      <c r="D150" s="1">
        <v>660.1</v>
      </c>
      <c r="E150" s="1">
        <v>0</v>
      </c>
      <c r="F150" s="1">
        <v>699.2</v>
      </c>
      <c r="G150" s="1">
        <v>0</v>
      </c>
      <c r="H150" s="1">
        <f t="shared" si="44"/>
        <v>1359.3000000000002</v>
      </c>
      <c r="I150" s="1">
        <f t="shared" si="45"/>
        <v>21640.7</v>
      </c>
    </row>
    <row r="151" spans="1:9">
      <c r="A151" t="s">
        <v>137</v>
      </c>
      <c r="B151" t="s">
        <v>49</v>
      </c>
      <c r="C151" s="1">
        <v>28000</v>
      </c>
      <c r="D151" s="1">
        <v>803.6</v>
      </c>
      <c r="E151" s="1">
        <v>0</v>
      </c>
      <c r="F151" s="1">
        <v>851.2</v>
      </c>
      <c r="G151" s="1">
        <v>0</v>
      </c>
      <c r="H151" s="1">
        <f t="shared" si="44"/>
        <v>1654.8000000000002</v>
      </c>
      <c r="I151" s="1">
        <f t="shared" si="45"/>
        <v>26345.200000000001</v>
      </c>
    </row>
    <row r="152" spans="1:9">
      <c r="A152" t="s">
        <v>138</v>
      </c>
      <c r="B152" t="s">
        <v>135</v>
      </c>
      <c r="C152" s="1">
        <v>15000</v>
      </c>
      <c r="D152" s="1">
        <v>430.5</v>
      </c>
      <c r="E152" s="1">
        <v>0</v>
      </c>
      <c r="F152" s="1">
        <v>456</v>
      </c>
      <c r="G152" s="1">
        <v>0</v>
      </c>
      <c r="H152" s="1">
        <f t="shared" si="44"/>
        <v>886.5</v>
      </c>
      <c r="I152" s="1">
        <f t="shared" si="45"/>
        <v>14113.5</v>
      </c>
    </row>
    <row r="153" spans="1:9">
      <c r="A153" t="s">
        <v>139</v>
      </c>
      <c r="B153" t="s">
        <v>49</v>
      </c>
      <c r="C153" s="1">
        <v>23000</v>
      </c>
      <c r="D153" s="1">
        <v>660.1</v>
      </c>
      <c r="E153" s="1">
        <v>0</v>
      </c>
      <c r="F153" s="1">
        <v>699.2</v>
      </c>
      <c r="G153" s="1">
        <v>0</v>
      </c>
      <c r="H153" s="1">
        <f t="shared" si="44"/>
        <v>1359.3000000000002</v>
      </c>
      <c r="I153" s="1">
        <f t="shared" si="45"/>
        <v>21640.7</v>
      </c>
    </row>
    <row r="154" spans="1:9">
      <c r="A154" t="s">
        <v>140</v>
      </c>
      <c r="B154" t="s">
        <v>13</v>
      </c>
      <c r="C154" s="1">
        <v>17000</v>
      </c>
      <c r="D154" s="1">
        <v>487.9</v>
      </c>
      <c r="E154" s="1">
        <v>0</v>
      </c>
      <c r="F154" s="1">
        <v>516.79999999999995</v>
      </c>
      <c r="G154" s="1">
        <v>0</v>
      </c>
      <c r="H154" s="1">
        <f t="shared" si="44"/>
        <v>1004.6999999999999</v>
      </c>
      <c r="I154" s="1">
        <f t="shared" si="45"/>
        <v>15995.3</v>
      </c>
    </row>
    <row r="155" spans="1:9">
      <c r="A155" t="s">
        <v>141</v>
      </c>
      <c r="B155" t="s">
        <v>135</v>
      </c>
      <c r="C155" s="1">
        <v>15000</v>
      </c>
      <c r="D155" s="1">
        <v>430.5</v>
      </c>
      <c r="E155" s="1">
        <v>0</v>
      </c>
      <c r="F155" s="1">
        <v>456</v>
      </c>
      <c r="G155" s="1">
        <v>0</v>
      </c>
      <c r="H155" s="1">
        <f t="shared" si="44"/>
        <v>886.5</v>
      </c>
      <c r="I155" s="1">
        <f t="shared" si="45"/>
        <v>14113.5</v>
      </c>
    </row>
    <row r="156" spans="1:9">
      <c r="A156" t="s">
        <v>142</v>
      </c>
      <c r="B156" t="s">
        <v>13</v>
      </c>
      <c r="C156" s="1">
        <v>1133.33</v>
      </c>
      <c r="D156" s="1">
        <v>32.53</v>
      </c>
      <c r="E156" s="1">
        <v>0</v>
      </c>
      <c r="F156" s="1">
        <v>34.450000000000003</v>
      </c>
      <c r="G156" s="1">
        <v>0</v>
      </c>
      <c r="H156" s="1">
        <f t="shared" si="44"/>
        <v>66.98</v>
      </c>
      <c r="I156" s="1">
        <f t="shared" si="45"/>
        <v>1066.3499999999999</v>
      </c>
    </row>
    <row r="157" spans="1:9">
      <c r="A157" t="s">
        <v>143</v>
      </c>
      <c r="B157" t="s">
        <v>135</v>
      </c>
      <c r="C157" s="1">
        <v>15000</v>
      </c>
      <c r="D157" s="1">
        <v>430.5</v>
      </c>
      <c r="E157" s="1">
        <v>0</v>
      </c>
      <c r="F157" s="1">
        <v>456</v>
      </c>
      <c r="G157" s="1">
        <v>0</v>
      </c>
      <c r="H157" s="1">
        <f t="shared" si="44"/>
        <v>886.5</v>
      </c>
      <c r="I157" s="1">
        <f t="shared" si="45"/>
        <v>14113.5</v>
      </c>
    </row>
    <row r="158" spans="1:9">
      <c r="A158" t="s">
        <v>144</v>
      </c>
      <c r="B158" t="s">
        <v>20</v>
      </c>
      <c r="C158" s="1">
        <v>33000</v>
      </c>
      <c r="D158" s="1">
        <v>947.1</v>
      </c>
      <c r="E158" s="1">
        <v>0</v>
      </c>
      <c r="F158" s="1">
        <v>1003.2</v>
      </c>
      <c r="G158" s="1">
        <v>0</v>
      </c>
      <c r="H158" s="1">
        <f t="shared" si="44"/>
        <v>1950.3000000000002</v>
      </c>
      <c r="I158" s="1">
        <f t="shared" si="45"/>
        <v>31049.7</v>
      </c>
    </row>
    <row r="159" spans="1:9">
      <c r="A159" t="s">
        <v>145</v>
      </c>
      <c r="B159" t="s">
        <v>36</v>
      </c>
      <c r="C159" s="1">
        <v>20000</v>
      </c>
      <c r="D159" s="1">
        <v>574</v>
      </c>
      <c r="E159" s="1">
        <v>0</v>
      </c>
      <c r="F159" s="1">
        <v>608</v>
      </c>
      <c r="G159" s="1">
        <v>0</v>
      </c>
      <c r="H159" s="1">
        <f t="shared" si="44"/>
        <v>1182</v>
      </c>
      <c r="I159" s="1">
        <f t="shared" si="45"/>
        <v>18818</v>
      </c>
    </row>
    <row r="160" spans="1:9">
      <c r="A160" t="s">
        <v>146</v>
      </c>
      <c r="B160" t="s">
        <v>135</v>
      </c>
      <c r="C160" s="1">
        <v>15000</v>
      </c>
      <c r="D160" s="1">
        <v>430.5</v>
      </c>
      <c r="E160" s="1">
        <v>0</v>
      </c>
      <c r="F160" s="1">
        <v>456</v>
      </c>
      <c r="G160" s="1">
        <v>0</v>
      </c>
      <c r="H160" s="1">
        <f t="shared" si="44"/>
        <v>886.5</v>
      </c>
      <c r="I160" s="1">
        <f t="shared" si="45"/>
        <v>14113.5</v>
      </c>
    </row>
    <row r="161" spans="1:9">
      <c r="A161" t="s">
        <v>147</v>
      </c>
      <c r="B161" t="s">
        <v>125</v>
      </c>
      <c r="C161" s="1">
        <v>22000</v>
      </c>
      <c r="D161" s="1">
        <v>631.4</v>
      </c>
      <c r="E161" s="1">
        <v>0</v>
      </c>
      <c r="F161" s="1">
        <v>668.8</v>
      </c>
      <c r="G161" s="1">
        <v>0</v>
      </c>
      <c r="H161" s="1">
        <f t="shared" si="44"/>
        <v>1300.1999999999998</v>
      </c>
      <c r="I161" s="1">
        <f t="shared" si="45"/>
        <v>20699.8</v>
      </c>
    </row>
    <row r="162" spans="1:9">
      <c r="A162" t="s">
        <v>148</v>
      </c>
      <c r="B162" t="s">
        <v>49</v>
      </c>
      <c r="C162" s="1">
        <v>20000</v>
      </c>
      <c r="D162" s="1">
        <v>574</v>
      </c>
      <c r="E162" s="1">
        <v>0</v>
      </c>
      <c r="F162" s="1">
        <v>608</v>
      </c>
      <c r="G162" s="1">
        <v>0</v>
      </c>
      <c r="H162" s="1">
        <f t="shared" si="44"/>
        <v>1182</v>
      </c>
      <c r="I162" s="1">
        <f t="shared" si="45"/>
        <v>18818</v>
      </c>
    </row>
    <row r="163" spans="1:9">
      <c r="A163" t="s">
        <v>149</v>
      </c>
      <c r="B163" t="s">
        <v>37</v>
      </c>
      <c r="C163" s="1">
        <v>20000</v>
      </c>
      <c r="D163" s="1">
        <v>574</v>
      </c>
      <c r="E163" s="1">
        <v>0</v>
      </c>
      <c r="F163" s="1">
        <v>608</v>
      </c>
      <c r="G163" s="1">
        <v>0</v>
      </c>
      <c r="H163" s="1">
        <f t="shared" si="44"/>
        <v>1182</v>
      </c>
      <c r="I163" s="1">
        <f t="shared" si="45"/>
        <v>18818</v>
      </c>
    </row>
    <row r="164" spans="1:9">
      <c r="A164" t="s">
        <v>150</v>
      </c>
      <c r="B164" t="s">
        <v>20</v>
      </c>
      <c r="C164" s="1">
        <v>35000</v>
      </c>
      <c r="D164" s="1">
        <v>1004.5</v>
      </c>
      <c r="E164" s="1">
        <v>0</v>
      </c>
      <c r="F164" s="1">
        <v>1064</v>
      </c>
      <c r="G164" s="1">
        <v>0</v>
      </c>
      <c r="H164" s="1">
        <f t="shared" si="44"/>
        <v>2068.5</v>
      </c>
      <c r="I164" s="1">
        <f t="shared" si="45"/>
        <v>32931.5</v>
      </c>
    </row>
    <row r="165" spans="1:9">
      <c r="A165" t="s">
        <v>151</v>
      </c>
      <c r="B165" t="s">
        <v>40</v>
      </c>
      <c r="C165" s="1">
        <v>22500</v>
      </c>
      <c r="D165" s="1">
        <v>645.75</v>
      </c>
      <c r="E165" s="1">
        <v>0</v>
      </c>
      <c r="F165" s="1">
        <v>684</v>
      </c>
      <c r="G165" s="1">
        <v>0</v>
      </c>
      <c r="H165" s="1">
        <f t="shared" si="44"/>
        <v>1329.75</v>
      </c>
      <c r="I165" s="1">
        <f t="shared" si="45"/>
        <v>21170.25</v>
      </c>
    </row>
    <row r="166" spans="1:9">
      <c r="A166" t="s">
        <v>152</v>
      </c>
      <c r="B166" t="s">
        <v>86</v>
      </c>
      <c r="C166" s="1">
        <v>23000</v>
      </c>
      <c r="D166" s="1">
        <v>660.1</v>
      </c>
      <c r="E166" s="1">
        <v>0</v>
      </c>
      <c r="F166" s="1">
        <v>699.2</v>
      </c>
      <c r="G166" s="1">
        <v>0</v>
      </c>
      <c r="H166" s="1">
        <f t="shared" si="44"/>
        <v>1359.3000000000002</v>
      </c>
      <c r="I166" s="1">
        <f t="shared" si="45"/>
        <v>21640.7</v>
      </c>
    </row>
    <row r="167" spans="1:9">
      <c r="A167" s="7" t="s">
        <v>15</v>
      </c>
      <c r="B167" s="7">
        <v>21</v>
      </c>
      <c r="C167" s="2">
        <f>SUM(C146:C166)</f>
        <v>432033.32999999996</v>
      </c>
      <c r="D167" s="2">
        <f>SUM(D146:D166)</f>
        <v>12399.36</v>
      </c>
      <c r="E167" s="2">
        <f>SUM(E146:E166)</f>
        <v>0</v>
      </c>
      <c r="F167" s="2">
        <f>SUM(F146:F166)</f>
        <v>13133.81</v>
      </c>
      <c r="G167" s="2">
        <v>0</v>
      </c>
      <c r="H167" s="2">
        <f>SUM(H146:H166)</f>
        <v>25533.17</v>
      </c>
      <c r="I167" s="2">
        <f>SUM(I146:I166)</f>
        <v>406500.16000000003</v>
      </c>
    </row>
    <row r="168" spans="1:9">
      <c r="B168"/>
    </row>
    <row r="169" spans="1:9">
      <c r="B169"/>
    </row>
    <row r="170" spans="1:9">
      <c r="A170" s="12" t="s">
        <v>153</v>
      </c>
      <c r="B170" s="12"/>
      <c r="C170" s="12"/>
      <c r="D170" s="12"/>
      <c r="E170" s="12"/>
      <c r="F170" s="12"/>
      <c r="G170" s="12"/>
      <c r="H170" s="12"/>
      <c r="I170" s="12"/>
    </row>
    <row r="171" spans="1:9">
      <c r="A171" t="s">
        <v>154</v>
      </c>
      <c r="B171" t="s">
        <v>49</v>
      </c>
      <c r="C171" s="1">
        <v>25500</v>
      </c>
      <c r="D171" s="1">
        <v>731.85</v>
      </c>
      <c r="E171" s="1">
        <v>0</v>
      </c>
      <c r="F171" s="1">
        <v>775.2</v>
      </c>
      <c r="G171" s="1">
        <v>0</v>
      </c>
      <c r="H171" s="1">
        <f t="shared" ref="H171:H174" si="46">D171+E171+F171+G171</f>
        <v>1507.0500000000002</v>
      </c>
      <c r="I171" s="1">
        <f t="shared" ref="I171:I174" si="47">C171-H171</f>
        <v>23992.95</v>
      </c>
    </row>
    <row r="172" spans="1:9">
      <c r="A172" t="s">
        <v>155</v>
      </c>
      <c r="B172" t="s">
        <v>49</v>
      </c>
      <c r="C172" s="1">
        <v>25500</v>
      </c>
      <c r="D172" s="1">
        <v>731.85</v>
      </c>
      <c r="E172" s="1">
        <v>0</v>
      </c>
      <c r="F172" s="1">
        <v>775.2</v>
      </c>
      <c r="G172" s="1">
        <v>932.76</v>
      </c>
      <c r="H172" s="1">
        <f t="shared" si="46"/>
        <v>2439.8100000000004</v>
      </c>
      <c r="I172" s="1">
        <f t="shared" si="47"/>
        <v>23060.19</v>
      </c>
    </row>
    <row r="173" spans="1:9">
      <c r="A173" t="s">
        <v>156</v>
      </c>
      <c r="B173" t="s">
        <v>157</v>
      </c>
      <c r="C173" s="1">
        <v>25000</v>
      </c>
      <c r="D173" s="1">
        <v>717.5</v>
      </c>
      <c r="E173" s="1">
        <v>0</v>
      </c>
      <c r="F173" s="1">
        <v>760</v>
      </c>
      <c r="G173" s="1">
        <v>0</v>
      </c>
      <c r="H173" s="1">
        <f t="shared" si="46"/>
        <v>1477.5</v>
      </c>
      <c r="I173" s="1">
        <f t="shared" si="47"/>
        <v>23522.5</v>
      </c>
    </row>
    <row r="174" spans="1:9">
      <c r="A174" t="s">
        <v>158</v>
      </c>
      <c r="B174" t="s">
        <v>49</v>
      </c>
      <c r="C174" s="1">
        <v>25500</v>
      </c>
      <c r="D174" s="1">
        <v>731.85</v>
      </c>
      <c r="E174" s="1">
        <v>0</v>
      </c>
      <c r="F174" s="1">
        <v>775.2</v>
      </c>
      <c r="G174" s="1">
        <v>0</v>
      </c>
      <c r="H174" s="1">
        <f t="shared" si="46"/>
        <v>1507.0500000000002</v>
      </c>
      <c r="I174" s="1">
        <f t="shared" si="47"/>
        <v>23992.95</v>
      </c>
    </row>
    <row r="175" spans="1:9">
      <c r="A175" s="7" t="s">
        <v>15</v>
      </c>
      <c r="B175" s="7">
        <v>4</v>
      </c>
      <c r="C175" s="2">
        <f>SUM(C171:C174)</f>
        <v>101500</v>
      </c>
      <c r="D175" s="2">
        <f t="shared" ref="D175:I175" si="48">SUM(D171:D174)</f>
        <v>2913.0499999999997</v>
      </c>
      <c r="E175" s="2">
        <f t="shared" si="48"/>
        <v>0</v>
      </c>
      <c r="F175" s="2">
        <f t="shared" si="48"/>
        <v>3085.6000000000004</v>
      </c>
      <c r="G175" s="2">
        <f t="shared" si="48"/>
        <v>932.76</v>
      </c>
      <c r="H175" s="2">
        <f t="shared" si="48"/>
        <v>6931.4100000000008</v>
      </c>
      <c r="I175" s="2">
        <f t="shared" si="48"/>
        <v>94568.59</v>
      </c>
    </row>
    <row r="176" spans="1:9">
      <c r="B176"/>
    </row>
    <row r="177" spans="1:9">
      <c r="A177" s="12" t="s">
        <v>159</v>
      </c>
      <c r="B177" s="12"/>
      <c r="C177" s="12"/>
      <c r="D177" s="12"/>
      <c r="E177" s="12"/>
      <c r="F177" s="12"/>
      <c r="G177" s="12"/>
      <c r="H177" s="12"/>
      <c r="I177" s="12"/>
    </row>
    <row r="178" spans="1:9">
      <c r="A178" t="s">
        <v>160</v>
      </c>
      <c r="B178" t="s">
        <v>161</v>
      </c>
      <c r="C178" s="1">
        <v>27000</v>
      </c>
      <c r="D178" s="1">
        <v>774.9</v>
      </c>
      <c r="E178" s="1">
        <v>0</v>
      </c>
      <c r="F178" s="1">
        <v>820.8</v>
      </c>
      <c r="G178" s="1">
        <v>0</v>
      </c>
      <c r="H178" s="1">
        <f t="shared" ref="H178:H181" si="49">D178+E178+F178+G178</f>
        <v>1595.6999999999998</v>
      </c>
      <c r="I178" s="1">
        <f t="shared" ref="I178:I181" si="50">C178-H178</f>
        <v>25404.3</v>
      </c>
    </row>
    <row r="179" spans="1:9">
      <c r="A179" t="s">
        <v>162</v>
      </c>
      <c r="B179" t="s">
        <v>163</v>
      </c>
      <c r="C179" s="1">
        <v>40000</v>
      </c>
      <c r="D179" s="1">
        <v>1148</v>
      </c>
      <c r="E179" s="1">
        <v>885.3</v>
      </c>
      <c r="F179" s="1">
        <v>1216</v>
      </c>
      <c r="G179" s="1">
        <v>0</v>
      </c>
      <c r="H179" s="1">
        <f t="shared" si="49"/>
        <v>3249.3</v>
      </c>
      <c r="I179" s="1">
        <f t="shared" si="50"/>
        <v>36750.699999999997</v>
      </c>
    </row>
    <row r="180" spans="1:9">
      <c r="A180" t="s">
        <v>164</v>
      </c>
      <c r="B180" t="s">
        <v>20</v>
      </c>
      <c r="C180" s="1">
        <v>40000</v>
      </c>
      <c r="D180" s="1">
        <v>1148</v>
      </c>
      <c r="E180" s="1">
        <v>442.65</v>
      </c>
      <c r="F180" s="1">
        <v>1216</v>
      </c>
      <c r="G180" s="1">
        <v>0</v>
      </c>
      <c r="H180" s="1">
        <f t="shared" si="49"/>
        <v>2806.65</v>
      </c>
      <c r="I180" s="1">
        <f t="shared" si="50"/>
        <v>37193.35</v>
      </c>
    </row>
    <row r="181" spans="1:9">
      <c r="A181" t="s">
        <v>165</v>
      </c>
      <c r="B181" t="s">
        <v>49</v>
      </c>
      <c r="C181" s="1">
        <v>26000</v>
      </c>
      <c r="D181" s="1">
        <v>746.2</v>
      </c>
      <c r="E181" s="1">
        <v>0</v>
      </c>
      <c r="F181" s="1">
        <v>790.4</v>
      </c>
      <c r="G181" s="1">
        <v>0</v>
      </c>
      <c r="H181" s="1">
        <f t="shared" si="49"/>
        <v>1536.6</v>
      </c>
      <c r="I181" s="1">
        <f t="shared" si="50"/>
        <v>24463.4</v>
      </c>
    </row>
    <row r="182" spans="1:9">
      <c r="A182" s="7" t="s">
        <v>15</v>
      </c>
      <c r="B182" s="7">
        <v>4</v>
      </c>
      <c r="C182" s="2">
        <f>SUM(C178:C181)</f>
        <v>133000</v>
      </c>
      <c r="D182" s="2">
        <f>SUM(D178:D181)</f>
        <v>3817.1000000000004</v>
      </c>
      <c r="E182" s="2">
        <f>SUM(E178:E181)</f>
        <v>1327.9499999999998</v>
      </c>
      <c r="F182" s="2">
        <f>SUM(F178:F181)</f>
        <v>4043.2000000000003</v>
      </c>
      <c r="G182" s="2">
        <v>0</v>
      </c>
      <c r="H182" s="2">
        <f>SUM(H178:H181)</f>
        <v>9188.25</v>
      </c>
      <c r="I182" s="2">
        <f>SUM(I178:I181)</f>
        <v>123811.75</v>
      </c>
    </row>
    <row r="183" spans="1:9">
      <c r="B183"/>
    </row>
    <row r="184" spans="1:9">
      <c r="A184" s="12" t="s">
        <v>166</v>
      </c>
      <c r="B184" s="12"/>
      <c r="C184" s="12"/>
      <c r="D184" s="12"/>
      <c r="E184" s="12"/>
      <c r="F184" s="12"/>
      <c r="G184" s="12"/>
      <c r="H184" s="12"/>
      <c r="I184" s="12"/>
    </row>
    <row r="185" spans="1:9">
      <c r="A185" t="s">
        <v>167</v>
      </c>
      <c r="B185" t="s">
        <v>168</v>
      </c>
      <c r="C185" s="1">
        <v>38000</v>
      </c>
      <c r="D185" s="1">
        <v>1090.5999999999999</v>
      </c>
      <c r="E185" s="1">
        <v>320.76</v>
      </c>
      <c r="F185" s="1">
        <v>1155.2</v>
      </c>
      <c r="G185" s="1">
        <v>0</v>
      </c>
      <c r="H185" s="1">
        <f t="shared" ref="H185:H187" si="51">D185+E185+F185+G185</f>
        <v>2566.56</v>
      </c>
      <c r="I185" s="1">
        <f t="shared" ref="I185:I187" si="52">C185-H185</f>
        <v>35433.440000000002</v>
      </c>
    </row>
    <row r="186" spans="1:9">
      <c r="A186" t="s">
        <v>169</v>
      </c>
      <c r="B186" t="s">
        <v>170</v>
      </c>
      <c r="C186" s="1">
        <v>45000</v>
      </c>
      <c r="D186" s="1">
        <v>1291.5</v>
      </c>
      <c r="E186" s="1">
        <v>2296.66</v>
      </c>
      <c r="F186" s="1">
        <v>1368</v>
      </c>
      <c r="G186" s="1">
        <v>0</v>
      </c>
      <c r="H186" s="1">
        <f t="shared" si="51"/>
        <v>4956.16</v>
      </c>
      <c r="I186" s="1">
        <f t="shared" si="52"/>
        <v>40043.839999999997</v>
      </c>
    </row>
    <row r="187" spans="1:9">
      <c r="A187" t="s">
        <v>171</v>
      </c>
      <c r="B187" t="s">
        <v>168</v>
      </c>
      <c r="C187" s="1">
        <v>37000</v>
      </c>
      <c r="D187" s="1">
        <v>1061.9000000000001</v>
      </c>
      <c r="E187" s="1">
        <v>38.5</v>
      </c>
      <c r="F187" s="1">
        <v>1124.8</v>
      </c>
      <c r="G187" s="1">
        <v>0</v>
      </c>
      <c r="H187" s="1">
        <f t="shared" si="51"/>
        <v>2225.1999999999998</v>
      </c>
      <c r="I187" s="1">
        <f t="shared" si="52"/>
        <v>34774.800000000003</v>
      </c>
    </row>
    <row r="188" spans="1:9">
      <c r="A188" s="7" t="s">
        <v>15</v>
      </c>
      <c r="B188" s="7">
        <v>3</v>
      </c>
      <c r="C188" s="2">
        <f>SUM(C185:C187)</f>
        <v>120000</v>
      </c>
      <c r="D188" s="2">
        <f t="shared" ref="D188:I188" si="53">SUM(D185:D187)</f>
        <v>3444</v>
      </c>
      <c r="E188" s="2">
        <f t="shared" si="53"/>
        <v>2655.92</v>
      </c>
      <c r="F188" s="2">
        <f t="shared" si="53"/>
        <v>3648</v>
      </c>
      <c r="G188" s="2">
        <f t="shared" si="53"/>
        <v>0</v>
      </c>
      <c r="H188" s="2">
        <f t="shared" si="53"/>
        <v>9747.9199999999983</v>
      </c>
      <c r="I188" s="2">
        <f t="shared" si="53"/>
        <v>110252.08</v>
      </c>
    </row>
    <row r="189" spans="1:9">
      <c r="B189"/>
    </row>
    <row r="190" spans="1:9">
      <c r="A190" s="12" t="s">
        <v>172</v>
      </c>
      <c r="B190" s="12"/>
      <c r="C190" s="12"/>
      <c r="D190" s="12"/>
      <c r="E190" s="12"/>
      <c r="F190" s="12"/>
      <c r="G190" s="12"/>
      <c r="H190" s="12"/>
      <c r="I190" s="12"/>
    </row>
    <row r="191" spans="1:9">
      <c r="A191" t="s">
        <v>173</v>
      </c>
      <c r="B191" t="s">
        <v>174</v>
      </c>
      <c r="C191" s="1">
        <v>53000</v>
      </c>
      <c r="D191" s="1">
        <v>1521.1</v>
      </c>
      <c r="E191" s="1">
        <v>2277.41</v>
      </c>
      <c r="F191" s="1">
        <v>1611.2</v>
      </c>
      <c r="G191" s="1">
        <v>1080</v>
      </c>
      <c r="H191" s="1">
        <f t="shared" ref="H191:H193" si="54">D191+E191+F191+G191</f>
        <v>6489.71</v>
      </c>
      <c r="I191" s="1">
        <f t="shared" ref="I191:I193" si="55">C191-H191</f>
        <v>46510.29</v>
      </c>
    </row>
    <row r="192" spans="1:9">
      <c r="A192" t="s">
        <v>175</v>
      </c>
      <c r="B192" t="s">
        <v>49</v>
      </c>
      <c r="C192" s="1">
        <v>25000</v>
      </c>
      <c r="D192" s="1">
        <v>717.5</v>
      </c>
      <c r="E192" s="1">
        <v>0</v>
      </c>
      <c r="F192" s="1">
        <v>760</v>
      </c>
      <c r="G192" s="1">
        <v>932.76</v>
      </c>
      <c r="H192" s="1">
        <f t="shared" si="54"/>
        <v>2410.2600000000002</v>
      </c>
      <c r="I192" s="1">
        <f t="shared" si="55"/>
        <v>22589.739999999998</v>
      </c>
    </row>
    <row r="193" spans="1:9">
      <c r="A193" t="s">
        <v>176</v>
      </c>
      <c r="B193" t="s">
        <v>174</v>
      </c>
      <c r="C193" s="1">
        <v>40000</v>
      </c>
      <c r="D193" s="1">
        <v>1148</v>
      </c>
      <c r="E193" s="1">
        <v>885.3</v>
      </c>
      <c r="F193" s="1">
        <v>1216</v>
      </c>
      <c r="G193" s="1">
        <v>0</v>
      </c>
      <c r="H193" s="1">
        <f t="shared" si="54"/>
        <v>3249.3</v>
      </c>
      <c r="I193" s="1">
        <f t="shared" si="55"/>
        <v>36750.699999999997</v>
      </c>
    </row>
    <row r="194" spans="1:9">
      <c r="A194" s="7" t="s">
        <v>15</v>
      </c>
      <c r="B194" s="7">
        <v>3</v>
      </c>
      <c r="C194" s="2">
        <f t="shared" ref="C194:I194" si="56">SUM(C191:C193)</f>
        <v>118000</v>
      </c>
      <c r="D194" s="2">
        <f>SUM(D191:D193)</f>
        <v>3386.6</v>
      </c>
      <c r="E194" s="2">
        <f>SUM(E191:E193)</f>
        <v>3162.71</v>
      </c>
      <c r="F194" s="2">
        <f t="shared" si="56"/>
        <v>3587.2</v>
      </c>
      <c r="G194" s="2">
        <f t="shared" si="56"/>
        <v>2012.76</v>
      </c>
      <c r="H194" s="2">
        <f t="shared" si="56"/>
        <v>12149.27</v>
      </c>
      <c r="I194" s="2">
        <f t="shared" si="56"/>
        <v>105850.73</v>
      </c>
    </row>
    <row r="195" spans="1:9">
      <c r="B195"/>
    </row>
    <row r="196" spans="1:9">
      <c r="A196" s="12" t="s">
        <v>97</v>
      </c>
      <c r="B196" s="12"/>
      <c r="C196" s="12"/>
      <c r="D196" s="12"/>
      <c r="E196" s="12"/>
      <c r="F196" s="12"/>
      <c r="G196" s="12"/>
      <c r="H196" s="12"/>
      <c r="I196" s="12"/>
    </row>
    <row r="197" spans="1:9">
      <c r="A197" t="s">
        <v>177</v>
      </c>
      <c r="B197" t="s">
        <v>178</v>
      </c>
      <c r="C197" s="1">
        <v>15000</v>
      </c>
      <c r="D197" s="1">
        <v>430.5</v>
      </c>
      <c r="E197" s="1">
        <v>0</v>
      </c>
      <c r="F197" s="1">
        <v>456</v>
      </c>
      <c r="G197" s="1">
        <v>0</v>
      </c>
      <c r="H197" s="1">
        <f t="shared" ref="H197:H204" si="57">D197+E197+F197+G197</f>
        <v>886.5</v>
      </c>
      <c r="I197" s="1">
        <f t="shared" ref="I197:I204" si="58">C197-H197</f>
        <v>14113.5</v>
      </c>
    </row>
    <row r="198" spans="1:9">
      <c r="A198" t="s">
        <v>179</v>
      </c>
      <c r="B198" t="s">
        <v>180</v>
      </c>
      <c r="C198" s="1">
        <v>14000</v>
      </c>
      <c r="D198" s="1">
        <v>401.8</v>
      </c>
      <c r="E198" s="1">
        <v>0</v>
      </c>
      <c r="F198" s="1">
        <v>425.6</v>
      </c>
      <c r="G198" s="1">
        <v>0</v>
      </c>
      <c r="H198" s="1">
        <f t="shared" si="57"/>
        <v>827.40000000000009</v>
      </c>
      <c r="I198" s="1">
        <f t="shared" si="58"/>
        <v>13172.6</v>
      </c>
    </row>
    <row r="199" spans="1:9">
      <c r="A199" t="s">
        <v>181</v>
      </c>
      <c r="B199" t="s">
        <v>13</v>
      </c>
      <c r="C199" s="1">
        <v>24000</v>
      </c>
      <c r="D199" s="1">
        <v>688.8</v>
      </c>
      <c r="E199" s="1">
        <v>0</v>
      </c>
      <c r="F199" s="1">
        <v>729.6</v>
      </c>
      <c r="G199" s="1">
        <v>0</v>
      </c>
      <c r="H199" s="1">
        <f t="shared" si="57"/>
        <v>1418.4</v>
      </c>
      <c r="I199" s="1">
        <f t="shared" si="58"/>
        <v>22581.599999999999</v>
      </c>
    </row>
    <row r="200" spans="1:9">
      <c r="A200" t="s">
        <v>182</v>
      </c>
      <c r="B200" t="s">
        <v>183</v>
      </c>
      <c r="C200" s="1">
        <v>9500</v>
      </c>
      <c r="D200" s="1">
        <v>272.64999999999998</v>
      </c>
      <c r="E200" s="1">
        <v>0</v>
      </c>
      <c r="F200" s="1">
        <v>288.8</v>
      </c>
      <c r="G200" s="1">
        <v>932.76</v>
      </c>
      <c r="H200" s="1">
        <f t="shared" si="57"/>
        <v>1494.21</v>
      </c>
      <c r="I200" s="1">
        <f t="shared" si="58"/>
        <v>8005.79</v>
      </c>
    </row>
    <row r="201" spans="1:9">
      <c r="A201" t="s">
        <v>184</v>
      </c>
      <c r="B201" t="s">
        <v>13</v>
      </c>
      <c r="C201" s="1">
        <v>23000</v>
      </c>
      <c r="D201" s="1">
        <v>660.1</v>
      </c>
      <c r="E201" s="1">
        <v>0</v>
      </c>
      <c r="F201" s="1">
        <v>699.2</v>
      </c>
      <c r="G201" s="1">
        <v>932.76</v>
      </c>
      <c r="H201" s="1">
        <f t="shared" si="57"/>
        <v>2292.0600000000004</v>
      </c>
      <c r="I201" s="1">
        <f t="shared" si="58"/>
        <v>20707.939999999999</v>
      </c>
    </row>
    <row r="202" spans="1:9">
      <c r="A202" t="s">
        <v>185</v>
      </c>
      <c r="B202" t="s">
        <v>178</v>
      </c>
      <c r="C202" s="1">
        <v>12100</v>
      </c>
      <c r="D202" s="1">
        <v>347.27</v>
      </c>
      <c r="E202" s="1">
        <v>0</v>
      </c>
      <c r="F202" s="1">
        <v>367.84</v>
      </c>
      <c r="G202" s="1">
        <v>0</v>
      </c>
      <c r="H202" s="1">
        <f t="shared" si="57"/>
        <v>715.1099999999999</v>
      </c>
      <c r="I202" s="1">
        <f t="shared" si="58"/>
        <v>11384.89</v>
      </c>
    </row>
    <row r="203" spans="1:9">
      <c r="A203" t="s">
        <v>186</v>
      </c>
      <c r="B203" t="s">
        <v>178</v>
      </c>
      <c r="C203" s="1">
        <v>1210</v>
      </c>
      <c r="D203" s="1">
        <v>34.729999999999997</v>
      </c>
      <c r="E203" s="1">
        <v>0</v>
      </c>
      <c r="F203" s="1">
        <v>36.78</v>
      </c>
      <c r="G203" s="1">
        <v>0</v>
      </c>
      <c r="H203" s="1">
        <f t="shared" si="57"/>
        <v>71.509999999999991</v>
      </c>
      <c r="I203" s="1">
        <f t="shared" si="58"/>
        <v>1138.49</v>
      </c>
    </row>
    <row r="204" spans="1:9">
      <c r="A204" t="s">
        <v>187</v>
      </c>
      <c r="B204" t="s">
        <v>178</v>
      </c>
      <c r="C204" s="1">
        <v>13000</v>
      </c>
      <c r="D204" s="1">
        <v>373.1</v>
      </c>
      <c r="E204" s="1">
        <v>0</v>
      </c>
      <c r="F204" s="1">
        <v>395.2</v>
      </c>
      <c r="G204" s="1">
        <v>0</v>
      </c>
      <c r="H204" s="1">
        <f t="shared" si="57"/>
        <v>768.3</v>
      </c>
      <c r="I204" s="1">
        <f t="shared" si="58"/>
        <v>12231.7</v>
      </c>
    </row>
    <row r="205" spans="1:9">
      <c r="A205" s="7" t="s">
        <v>15</v>
      </c>
      <c r="B205" s="7">
        <v>8</v>
      </c>
      <c r="C205" s="2">
        <f t="shared" ref="C205:I205" si="59">SUM(C197:C204)</f>
        <v>111810</v>
      </c>
      <c r="D205" s="2">
        <f t="shared" si="59"/>
        <v>3208.95</v>
      </c>
      <c r="E205" s="2">
        <f t="shared" si="59"/>
        <v>0</v>
      </c>
      <c r="F205" s="2">
        <f t="shared" si="59"/>
        <v>3399.02</v>
      </c>
      <c r="G205" s="2">
        <f t="shared" si="59"/>
        <v>1865.52</v>
      </c>
      <c r="H205" s="2">
        <f t="shared" si="59"/>
        <v>8473.49</v>
      </c>
      <c r="I205" s="2">
        <f t="shared" si="59"/>
        <v>103336.51</v>
      </c>
    </row>
    <row r="206" spans="1:9">
      <c r="B206"/>
    </row>
    <row r="207" spans="1:9">
      <c r="A207" s="12" t="s">
        <v>188</v>
      </c>
      <c r="B207" s="12"/>
      <c r="C207" s="12"/>
      <c r="D207" s="12"/>
      <c r="E207" s="12"/>
      <c r="F207" s="12"/>
      <c r="G207" s="12"/>
      <c r="H207" s="12"/>
      <c r="I207" s="12"/>
    </row>
    <row r="208" spans="1:9">
      <c r="A208" t="s">
        <v>189</v>
      </c>
      <c r="B208" t="s">
        <v>49</v>
      </c>
      <c r="C208" s="1">
        <v>21250</v>
      </c>
      <c r="D208" s="1">
        <v>609.88</v>
      </c>
      <c r="E208" s="1">
        <v>0</v>
      </c>
      <c r="F208" s="1">
        <v>646</v>
      </c>
      <c r="G208" s="1">
        <v>0</v>
      </c>
      <c r="H208" s="1">
        <f t="shared" ref="H208:H231" si="60">D208+E208+F208+G208</f>
        <v>1255.8800000000001</v>
      </c>
      <c r="I208" s="1">
        <f t="shared" ref="I208:I231" si="61">C208-H208</f>
        <v>19994.12</v>
      </c>
    </row>
    <row r="209" spans="1:9">
      <c r="A209" t="s">
        <v>190</v>
      </c>
      <c r="B209" t="s">
        <v>191</v>
      </c>
      <c r="C209" s="1">
        <v>22500</v>
      </c>
      <c r="D209" s="1">
        <v>645.75</v>
      </c>
      <c r="E209" s="1">
        <v>0</v>
      </c>
      <c r="F209" s="1">
        <v>684</v>
      </c>
      <c r="G209" s="1">
        <v>540</v>
      </c>
      <c r="H209" s="1">
        <f t="shared" si="60"/>
        <v>1869.75</v>
      </c>
      <c r="I209" s="1">
        <f t="shared" si="61"/>
        <v>20630.25</v>
      </c>
    </row>
    <row r="210" spans="1:9">
      <c r="A210" t="s">
        <v>192</v>
      </c>
      <c r="B210" t="s">
        <v>36</v>
      </c>
      <c r="C210" s="1">
        <v>25000</v>
      </c>
      <c r="D210" s="1">
        <v>717.5</v>
      </c>
      <c r="E210" s="1">
        <v>0</v>
      </c>
      <c r="F210" s="1">
        <v>760</v>
      </c>
      <c r="G210" s="1">
        <v>0</v>
      </c>
      <c r="H210" s="1">
        <f t="shared" si="60"/>
        <v>1477.5</v>
      </c>
      <c r="I210" s="1">
        <f t="shared" si="61"/>
        <v>23522.5</v>
      </c>
    </row>
    <row r="211" spans="1:9">
      <c r="A211" t="s">
        <v>193</v>
      </c>
      <c r="B211" t="s">
        <v>12</v>
      </c>
      <c r="C211" s="1">
        <v>40000</v>
      </c>
      <c r="D211" s="1">
        <v>1148</v>
      </c>
      <c r="E211" s="1">
        <v>885.3</v>
      </c>
      <c r="F211" s="1">
        <v>1216</v>
      </c>
      <c r="G211" s="1">
        <v>0</v>
      </c>
      <c r="H211" s="1">
        <f t="shared" si="60"/>
        <v>3249.3</v>
      </c>
      <c r="I211" s="1">
        <f t="shared" si="61"/>
        <v>36750.699999999997</v>
      </c>
    </row>
    <row r="212" spans="1:9">
      <c r="A212" t="s">
        <v>194</v>
      </c>
      <c r="B212" t="s">
        <v>36</v>
      </c>
      <c r="C212" s="1">
        <v>20000</v>
      </c>
      <c r="D212" s="1">
        <v>574</v>
      </c>
      <c r="E212" s="1">
        <v>0</v>
      </c>
      <c r="F212" s="1">
        <v>608</v>
      </c>
      <c r="G212" s="1">
        <v>1080</v>
      </c>
      <c r="H212" s="1">
        <f t="shared" si="60"/>
        <v>2262</v>
      </c>
      <c r="I212" s="1">
        <f t="shared" si="61"/>
        <v>17738</v>
      </c>
    </row>
    <row r="213" spans="1:9">
      <c r="A213" t="s">
        <v>195</v>
      </c>
      <c r="B213" t="s">
        <v>13</v>
      </c>
      <c r="C213" s="1">
        <v>35000</v>
      </c>
      <c r="D213" s="1">
        <v>1004.5</v>
      </c>
      <c r="E213" s="1">
        <v>0</v>
      </c>
      <c r="F213" s="1">
        <v>1064</v>
      </c>
      <c r="G213" s="1">
        <v>0</v>
      </c>
      <c r="H213" s="1">
        <f t="shared" si="60"/>
        <v>2068.5</v>
      </c>
      <c r="I213" s="1">
        <f t="shared" si="61"/>
        <v>32931.5</v>
      </c>
    </row>
    <row r="214" spans="1:9">
      <c r="A214" t="s">
        <v>196</v>
      </c>
      <c r="B214" t="s">
        <v>26</v>
      </c>
      <c r="C214" s="1">
        <v>45000</v>
      </c>
      <c r="D214" s="1">
        <v>1291.5</v>
      </c>
      <c r="E214" s="1">
        <v>2296.66</v>
      </c>
      <c r="F214" s="1">
        <v>1368</v>
      </c>
      <c r="G214" s="1">
        <v>0</v>
      </c>
      <c r="H214" s="1">
        <f t="shared" si="60"/>
        <v>4956.16</v>
      </c>
      <c r="I214" s="1">
        <f t="shared" si="61"/>
        <v>40043.839999999997</v>
      </c>
    </row>
    <row r="215" spans="1:9">
      <c r="A215" t="s">
        <v>197</v>
      </c>
      <c r="B215" t="s">
        <v>36</v>
      </c>
      <c r="C215" s="1">
        <v>25000</v>
      </c>
      <c r="D215" s="1">
        <v>717.5</v>
      </c>
      <c r="E215" s="1">
        <v>0</v>
      </c>
      <c r="F215" s="1">
        <v>760</v>
      </c>
      <c r="G215" s="1">
        <v>0</v>
      </c>
      <c r="H215" s="1">
        <f t="shared" si="60"/>
        <v>1477.5</v>
      </c>
      <c r="I215" s="1">
        <f t="shared" si="61"/>
        <v>23522.5</v>
      </c>
    </row>
    <row r="216" spans="1:9">
      <c r="A216" t="s">
        <v>198</v>
      </c>
      <c r="B216" t="s">
        <v>199</v>
      </c>
      <c r="C216" s="1">
        <v>35000</v>
      </c>
      <c r="D216" s="1">
        <v>1004.5</v>
      </c>
      <c r="E216" s="1">
        <v>0</v>
      </c>
      <c r="F216" s="1">
        <v>1064</v>
      </c>
      <c r="G216" s="1">
        <v>0</v>
      </c>
      <c r="H216" s="1">
        <f t="shared" si="60"/>
        <v>2068.5</v>
      </c>
      <c r="I216" s="1">
        <f t="shared" si="61"/>
        <v>32931.5</v>
      </c>
    </row>
    <row r="217" spans="1:9">
      <c r="A217" t="s">
        <v>200</v>
      </c>
      <c r="B217" t="s">
        <v>201</v>
      </c>
      <c r="C217" s="1">
        <v>40000</v>
      </c>
      <c r="D217" s="1">
        <v>1148</v>
      </c>
      <c r="E217" s="1">
        <v>442.65</v>
      </c>
      <c r="F217" s="1">
        <v>1216</v>
      </c>
      <c r="G217" s="1">
        <v>0</v>
      </c>
      <c r="H217" s="1">
        <f t="shared" si="60"/>
        <v>2806.65</v>
      </c>
      <c r="I217" s="1">
        <f t="shared" si="61"/>
        <v>37193.35</v>
      </c>
    </row>
    <row r="218" spans="1:9">
      <c r="A218" t="s">
        <v>202</v>
      </c>
      <c r="B218" t="s">
        <v>86</v>
      </c>
      <c r="C218" s="1">
        <v>30000</v>
      </c>
      <c r="D218" s="1">
        <v>861</v>
      </c>
      <c r="E218" s="1">
        <v>0</v>
      </c>
      <c r="F218" s="1">
        <v>912</v>
      </c>
      <c r="G218" s="1">
        <v>0</v>
      </c>
      <c r="H218" s="1">
        <f t="shared" si="60"/>
        <v>1773</v>
      </c>
      <c r="I218" s="1">
        <f t="shared" si="61"/>
        <v>28227</v>
      </c>
    </row>
    <row r="219" spans="1:9">
      <c r="A219" t="s">
        <v>203</v>
      </c>
      <c r="B219" t="s">
        <v>36</v>
      </c>
      <c r="C219" s="1">
        <v>25000</v>
      </c>
      <c r="D219" s="1">
        <v>717.5</v>
      </c>
      <c r="E219" s="1">
        <v>0</v>
      </c>
      <c r="F219" s="1">
        <v>760</v>
      </c>
      <c r="G219" s="1">
        <v>932.76</v>
      </c>
      <c r="H219" s="1">
        <f t="shared" si="60"/>
        <v>2410.2600000000002</v>
      </c>
      <c r="I219" s="1">
        <f t="shared" si="61"/>
        <v>22589.739999999998</v>
      </c>
    </row>
    <row r="220" spans="1:9">
      <c r="A220" t="s">
        <v>204</v>
      </c>
      <c r="B220" t="s">
        <v>13</v>
      </c>
      <c r="C220" s="1">
        <v>20000</v>
      </c>
      <c r="D220" s="1">
        <v>574</v>
      </c>
      <c r="E220" s="1">
        <v>0</v>
      </c>
      <c r="F220" s="1">
        <v>608</v>
      </c>
      <c r="G220" s="1">
        <v>0</v>
      </c>
      <c r="H220" s="1">
        <f t="shared" si="60"/>
        <v>1182</v>
      </c>
      <c r="I220" s="1">
        <f t="shared" si="61"/>
        <v>18818</v>
      </c>
    </row>
    <row r="221" spans="1:9">
      <c r="A221" t="s">
        <v>205</v>
      </c>
      <c r="B221" t="s">
        <v>13</v>
      </c>
      <c r="C221" s="1">
        <v>35000</v>
      </c>
      <c r="D221" s="1">
        <v>1004.5</v>
      </c>
      <c r="E221" s="1">
        <v>0</v>
      </c>
      <c r="F221" s="1">
        <v>1064</v>
      </c>
      <c r="G221" s="1">
        <v>0</v>
      </c>
      <c r="H221" s="1">
        <f t="shared" si="60"/>
        <v>2068.5</v>
      </c>
      <c r="I221" s="1">
        <f t="shared" si="61"/>
        <v>32931.5</v>
      </c>
    </row>
    <row r="222" spans="1:9">
      <c r="A222" t="s">
        <v>206</v>
      </c>
      <c r="B222" t="s">
        <v>207</v>
      </c>
      <c r="C222" s="1">
        <v>35000</v>
      </c>
      <c r="D222" s="1">
        <v>1004.5</v>
      </c>
      <c r="E222" s="1">
        <v>0</v>
      </c>
      <c r="F222" s="1">
        <v>1064</v>
      </c>
      <c r="G222" s="1">
        <v>0</v>
      </c>
      <c r="H222" s="1">
        <f t="shared" si="60"/>
        <v>2068.5</v>
      </c>
      <c r="I222" s="1">
        <f t="shared" si="61"/>
        <v>32931.5</v>
      </c>
    </row>
    <row r="223" spans="1:9">
      <c r="A223" t="s">
        <v>208</v>
      </c>
      <c r="B223" t="s">
        <v>217</v>
      </c>
      <c r="C223" s="1">
        <v>25000</v>
      </c>
      <c r="D223" s="1">
        <v>717.5</v>
      </c>
      <c r="E223" s="1">
        <v>0</v>
      </c>
      <c r="F223" s="1">
        <v>760</v>
      </c>
      <c r="G223" s="1">
        <v>100</v>
      </c>
      <c r="H223" s="1">
        <f t="shared" si="60"/>
        <v>1577.5</v>
      </c>
      <c r="I223" s="1">
        <f t="shared" si="61"/>
        <v>23422.5</v>
      </c>
    </row>
    <row r="224" spans="1:9">
      <c r="A224" t="s">
        <v>209</v>
      </c>
      <c r="B224" t="s">
        <v>86</v>
      </c>
      <c r="C224" s="1">
        <v>35000</v>
      </c>
      <c r="D224" s="1">
        <v>1004.5</v>
      </c>
      <c r="E224" s="1">
        <v>0</v>
      </c>
      <c r="F224" s="1">
        <v>1064</v>
      </c>
      <c r="G224" s="1">
        <v>0</v>
      </c>
      <c r="H224" s="1">
        <f t="shared" si="60"/>
        <v>2068.5</v>
      </c>
      <c r="I224" s="1">
        <f t="shared" si="61"/>
        <v>32931.5</v>
      </c>
    </row>
    <row r="225" spans="1:9">
      <c r="A225" t="s">
        <v>210</v>
      </c>
      <c r="B225" t="s">
        <v>37</v>
      </c>
      <c r="C225" s="1">
        <v>25000</v>
      </c>
      <c r="D225" s="1">
        <v>717.5</v>
      </c>
      <c r="E225" s="1">
        <v>0</v>
      </c>
      <c r="F225" s="1">
        <v>760</v>
      </c>
      <c r="G225" s="1">
        <v>0</v>
      </c>
      <c r="H225" s="1">
        <f t="shared" si="60"/>
        <v>1477.5</v>
      </c>
      <c r="I225" s="1">
        <f t="shared" si="61"/>
        <v>23522.5</v>
      </c>
    </row>
    <row r="226" spans="1:9">
      <c r="A226" t="s">
        <v>211</v>
      </c>
      <c r="B226" t="s">
        <v>207</v>
      </c>
      <c r="C226" s="1">
        <v>35000</v>
      </c>
      <c r="D226" s="1">
        <v>1004.5</v>
      </c>
      <c r="E226" s="1">
        <v>0</v>
      </c>
      <c r="F226" s="1">
        <v>1064</v>
      </c>
      <c r="G226" s="1">
        <v>0</v>
      </c>
      <c r="H226" s="1">
        <f t="shared" si="60"/>
        <v>2068.5</v>
      </c>
      <c r="I226" s="1">
        <f t="shared" si="61"/>
        <v>32931.5</v>
      </c>
    </row>
    <row r="227" spans="1:9">
      <c r="A227" t="s">
        <v>212</v>
      </c>
      <c r="B227" t="s">
        <v>49</v>
      </c>
      <c r="C227" s="1">
        <v>25000</v>
      </c>
      <c r="D227" s="1">
        <v>717.5</v>
      </c>
      <c r="E227" s="1">
        <v>0</v>
      </c>
      <c r="F227" s="1">
        <v>760</v>
      </c>
      <c r="G227" s="1">
        <v>0</v>
      </c>
      <c r="H227" s="1">
        <f t="shared" si="60"/>
        <v>1477.5</v>
      </c>
      <c r="I227" s="1">
        <f t="shared" si="61"/>
        <v>23522.5</v>
      </c>
    </row>
    <row r="228" spans="1:9">
      <c r="A228" t="s">
        <v>213</v>
      </c>
      <c r="B228" t="s">
        <v>36</v>
      </c>
      <c r="C228" s="1">
        <v>25000</v>
      </c>
      <c r="D228" s="1">
        <v>717.5</v>
      </c>
      <c r="E228" s="1">
        <v>0</v>
      </c>
      <c r="F228" s="1">
        <v>760</v>
      </c>
      <c r="G228" s="1">
        <v>0</v>
      </c>
      <c r="H228" s="1">
        <f t="shared" si="60"/>
        <v>1477.5</v>
      </c>
      <c r="I228" s="1">
        <f t="shared" si="61"/>
        <v>23522.5</v>
      </c>
    </row>
    <row r="229" spans="1:9">
      <c r="A229" t="s">
        <v>214</v>
      </c>
      <c r="B229" t="s">
        <v>13</v>
      </c>
      <c r="C229" s="1">
        <v>25000</v>
      </c>
      <c r="D229" s="1">
        <v>717.5</v>
      </c>
      <c r="E229" s="1">
        <v>0</v>
      </c>
      <c r="F229" s="1">
        <v>760</v>
      </c>
      <c r="G229" s="1">
        <v>1032.76</v>
      </c>
      <c r="H229" s="1">
        <f t="shared" si="60"/>
        <v>2510.2600000000002</v>
      </c>
      <c r="I229" s="1">
        <f t="shared" si="61"/>
        <v>22489.739999999998</v>
      </c>
    </row>
    <row r="230" spans="1:9">
      <c r="A230" t="s">
        <v>215</v>
      </c>
      <c r="B230" t="s">
        <v>207</v>
      </c>
      <c r="C230" s="1">
        <v>35000</v>
      </c>
      <c r="D230" s="1">
        <v>1004.5</v>
      </c>
      <c r="E230" s="1">
        <v>0</v>
      </c>
      <c r="F230" s="1">
        <v>1064</v>
      </c>
      <c r="G230" s="1">
        <v>0</v>
      </c>
      <c r="H230" s="1">
        <f t="shared" si="60"/>
        <v>2068.5</v>
      </c>
      <c r="I230" s="1">
        <f t="shared" si="61"/>
        <v>32931.5</v>
      </c>
    </row>
    <row r="231" spans="1:9">
      <c r="A231" t="s">
        <v>216</v>
      </c>
      <c r="B231" t="s">
        <v>13</v>
      </c>
      <c r="C231" s="1">
        <v>35000</v>
      </c>
      <c r="D231" s="1">
        <v>1004.5</v>
      </c>
      <c r="E231" s="1">
        <v>0</v>
      </c>
      <c r="F231" s="1">
        <v>1064</v>
      </c>
      <c r="G231" s="1">
        <v>0</v>
      </c>
      <c r="H231" s="1">
        <f t="shared" si="60"/>
        <v>2068.5</v>
      </c>
      <c r="I231" s="1">
        <f t="shared" si="61"/>
        <v>32931.5</v>
      </c>
    </row>
    <row r="232" spans="1:9">
      <c r="A232" s="7" t="s">
        <v>15</v>
      </c>
      <c r="B232" s="7">
        <v>24</v>
      </c>
      <c r="C232" s="2">
        <f>SUM(C208:C231)</f>
        <v>718750</v>
      </c>
      <c r="D232" s="2">
        <f t="shared" ref="D232:I232" si="62">SUM(D208:D231)</f>
        <v>20628.13</v>
      </c>
      <c r="E232" s="2">
        <f t="shared" si="62"/>
        <v>3624.61</v>
      </c>
      <c r="F232" s="2">
        <f t="shared" si="62"/>
        <v>21850</v>
      </c>
      <c r="G232" s="2">
        <f t="shared" si="62"/>
        <v>3685.5200000000004</v>
      </c>
      <c r="H232" s="2">
        <f t="shared" si="62"/>
        <v>49788.26</v>
      </c>
      <c r="I232" s="2">
        <f t="shared" si="62"/>
        <v>668961.74</v>
      </c>
    </row>
    <row r="233" spans="1:9">
      <c r="B233"/>
    </row>
    <row r="234" spans="1:9">
      <c r="A234" s="12" t="s">
        <v>218</v>
      </c>
      <c r="B234" s="12"/>
      <c r="C234" s="12"/>
      <c r="D234" s="12"/>
      <c r="E234" s="12"/>
      <c r="F234" s="12"/>
      <c r="G234" s="12"/>
      <c r="H234" s="12"/>
      <c r="I234" s="12"/>
    </row>
    <row r="235" spans="1:9">
      <c r="A235" t="s">
        <v>219</v>
      </c>
      <c r="B235" t="s">
        <v>26</v>
      </c>
      <c r="C235" s="1">
        <v>125000</v>
      </c>
      <c r="D235" s="1">
        <v>3587.5</v>
      </c>
      <c r="E235" s="1">
        <v>18187.009999999998</v>
      </c>
      <c r="F235" s="1">
        <v>2995.92</v>
      </c>
      <c r="G235" s="1">
        <v>0</v>
      </c>
      <c r="H235" s="1">
        <f t="shared" ref="H235:H239" si="63">D235+E235+F235+G235</f>
        <v>24770.43</v>
      </c>
      <c r="I235" s="1">
        <f t="shared" ref="I235:I239" si="64">C235-H235</f>
        <v>100229.57</v>
      </c>
    </row>
    <row r="236" spans="1:9">
      <c r="A236" t="s">
        <v>220</v>
      </c>
      <c r="B236" t="s">
        <v>53</v>
      </c>
      <c r="C236" s="1">
        <v>64000</v>
      </c>
      <c r="D236" s="1">
        <v>1836.8</v>
      </c>
      <c r="E236" s="1">
        <v>4239.3999999999996</v>
      </c>
      <c r="F236" s="1">
        <v>1945.6</v>
      </c>
      <c r="G236" s="1">
        <v>0</v>
      </c>
      <c r="H236" s="1">
        <f t="shared" si="63"/>
        <v>8021.7999999999993</v>
      </c>
      <c r="I236" s="1">
        <f t="shared" si="64"/>
        <v>55978.2</v>
      </c>
    </row>
    <row r="237" spans="1:9">
      <c r="A237" t="s">
        <v>221</v>
      </c>
      <c r="B237" t="s">
        <v>13</v>
      </c>
      <c r="C237" s="1">
        <v>28000</v>
      </c>
      <c r="D237" s="1">
        <v>803.6</v>
      </c>
      <c r="E237" s="1">
        <v>0</v>
      </c>
      <c r="F237" s="1">
        <v>851.2</v>
      </c>
      <c r="G237" s="1">
        <v>0</v>
      </c>
      <c r="H237" s="1">
        <f t="shared" si="63"/>
        <v>1654.8000000000002</v>
      </c>
      <c r="I237" s="1">
        <f t="shared" si="64"/>
        <v>26345.200000000001</v>
      </c>
    </row>
    <row r="238" spans="1:9">
      <c r="A238" t="s">
        <v>222</v>
      </c>
      <c r="B238" t="s">
        <v>223</v>
      </c>
      <c r="C238" s="1">
        <v>45000</v>
      </c>
      <c r="D238" s="1">
        <v>1291.5</v>
      </c>
      <c r="E238" s="1">
        <v>2296.66</v>
      </c>
      <c r="F238" s="1">
        <v>1368</v>
      </c>
      <c r="G238" s="1">
        <v>0</v>
      </c>
      <c r="H238" s="1">
        <f t="shared" si="63"/>
        <v>4956.16</v>
      </c>
      <c r="I238" s="1">
        <f t="shared" si="64"/>
        <v>40043.839999999997</v>
      </c>
    </row>
    <row r="239" spans="1:9">
      <c r="A239" t="s">
        <v>224</v>
      </c>
      <c r="B239" t="s">
        <v>225</v>
      </c>
      <c r="C239" s="1">
        <v>43500</v>
      </c>
      <c r="D239" s="1">
        <v>1248.45</v>
      </c>
      <c r="E239" s="1">
        <v>1873.24</v>
      </c>
      <c r="F239" s="1">
        <v>1322.4</v>
      </c>
      <c r="G239" s="1">
        <v>0</v>
      </c>
      <c r="H239" s="1">
        <f t="shared" si="63"/>
        <v>4444.09</v>
      </c>
      <c r="I239" s="1">
        <f t="shared" si="64"/>
        <v>39055.910000000003</v>
      </c>
    </row>
    <row r="240" spans="1:9">
      <c r="A240" s="7" t="s">
        <v>15</v>
      </c>
      <c r="B240" s="7">
        <v>5</v>
      </c>
      <c r="C240" s="2">
        <f>SUM(C235:C239)</f>
        <v>305500</v>
      </c>
      <c r="D240" s="2">
        <f>SUM(D235:D239)</f>
        <v>8767.85</v>
      </c>
      <c r="E240" s="2">
        <f>SUM(E235:E239)</f>
        <v>26596.309999999998</v>
      </c>
      <c r="F240" s="2">
        <f>SUM(F235:F239)</f>
        <v>8483.1200000000008</v>
      </c>
      <c r="G240" s="2">
        <v>0</v>
      </c>
      <c r="H240" s="2">
        <f>SUM(H235:H239)</f>
        <v>43847.28</v>
      </c>
      <c r="I240" s="2">
        <f>SUM(I235:I239)</f>
        <v>261652.72000000003</v>
      </c>
    </row>
    <row r="241" spans="1:9">
      <c r="B241"/>
    </row>
    <row r="242" spans="1:9">
      <c r="A242" s="12" t="s">
        <v>226</v>
      </c>
      <c r="B242" s="12"/>
      <c r="C242" s="12"/>
      <c r="D242" s="12"/>
      <c r="E242" s="12"/>
      <c r="F242" s="12"/>
      <c r="G242" s="12"/>
      <c r="H242" s="12"/>
      <c r="I242" s="12"/>
    </row>
    <row r="243" spans="1:9">
      <c r="A243" t="s">
        <v>227</v>
      </c>
      <c r="B243" t="s">
        <v>225</v>
      </c>
      <c r="C243" s="1">
        <v>28750</v>
      </c>
      <c r="D243" s="1">
        <v>825.13</v>
      </c>
      <c r="E243" s="1">
        <v>0</v>
      </c>
      <c r="F243" s="1">
        <v>874</v>
      </c>
      <c r="G243" s="1">
        <v>0</v>
      </c>
      <c r="H243" s="1">
        <f t="shared" ref="H243:H247" si="65">D243+E243+F243+G243</f>
        <v>1699.13</v>
      </c>
      <c r="I243" s="1">
        <f t="shared" ref="I243:I247" si="66">C243-H243</f>
        <v>27050.87</v>
      </c>
    </row>
    <row r="244" spans="1:9">
      <c r="A244" t="s">
        <v>228</v>
      </c>
      <c r="B244" t="s">
        <v>229</v>
      </c>
      <c r="C244" s="1">
        <v>22000</v>
      </c>
      <c r="D244" s="1">
        <v>631.4</v>
      </c>
      <c r="E244" s="1">
        <v>0</v>
      </c>
      <c r="F244" s="1">
        <v>668.8</v>
      </c>
      <c r="G244" s="1">
        <v>0</v>
      </c>
      <c r="H244" s="1">
        <f t="shared" si="65"/>
        <v>1300.1999999999998</v>
      </c>
      <c r="I244" s="1">
        <f t="shared" si="66"/>
        <v>20699.8</v>
      </c>
    </row>
    <row r="245" spans="1:9">
      <c r="A245" t="s">
        <v>230</v>
      </c>
      <c r="B245" t="s">
        <v>229</v>
      </c>
      <c r="C245" s="1">
        <v>28000</v>
      </c>
      <c r="D245" s="1">
        <v>803.6</v>
      </c>
      <c r="E245" s="1">
        <v>0</v>
      </c>
      <c r="F245" s="1">
        <v>851.2</v>
      </c>
      <c r="G245" s="1">
        <v>0</v>
      </c>
      <c r="H245" s="1">
        <f t="shared" si="65"/>
        <v>1654.8000000000002</v>
      </c>
      <c r="I245" s="1">
        <f t="shared" si="66"/>
        <v>26345.200000000001</v>
      </c>
    </row>
    <row r="246" spans="1:9">
      <c r="A246" t="s">
        <v>231</v>
      </c>
      <c r="B246" t="s">
        <v>229</v>
      </c>
      <c r="C246" s="1">
        <v>30000</v>
      </c>
      <c r="D246" s="1">
        <v>861</v>
      </c>
      <c r="E246" s="1">
        <v>0</v>
      </c>
      <c r="F246" s="1">
        <v>912</v>
      </c>
      <c r="G246" s="1">
        <v>0</v>
      </c>
      <c r="H246" s="1">
        <f t="shared" si="65"/>
        <v>1773</v>
      </c>
      <c r="I246" s="1">
        <f t="shared" si="66"/>
        <v>28227</v>
      </c>
    </row>
    <row r="247" spans="1:9">
      <c r="A247" t="s">
        <v>232</v>
      </c>
      <c r="B247" t="s">
        <v>229</v>
      </c>
      <c r="C247" s="1">
        <v>30000</v>
      </c>
      <c r="D247" s="1">
        <v>861</v>
      </c>
      <c r="E247" s="1">
        <v>0</v>
      </c>
      <c r="F247" s="1">
        <v>912</v>
      </c>
      <c r="G247" s="1">
        <v>0</v>
      </c>
      <c r="H247" s="1">
        <f t="shared" si="65"/>
        <v>1773</v>
      </c>
      <c r="I247" s="1">
        <f t="shared" si="66"/>
        <v>28227</v>
      </c>
    </row>
    <row r="248" spans="1:9">
      <c r="A248" s="7" t="s">
        <v>15</v>
      </c>
      <c r="B248" s="7">
        <v>5</v>
      </c>
      <c r="C248" s="2">
        <f>SUM(C243:C247)</f>
        <v>138750</v>
      </c>
      <c r="D248" s="2">
        <f t="shared" ref="D248:I248" si="67">SUM(D243:D247)</f>
        <v>3982.13</v>
      </c>
      <c r="E248" s="2">
        <f t="shared" si="67"/>
        <v>0</v>
      </c>
      <c r="F248" s="2">
        <f t="shared" si="67"/>
        <v>4218</v>
      </c>
      <c r="G248" s="2">
        <f t="shared" si="67"/>
        <v>0</v>
      </c>
      <c r="H248" s="2">
        <f t="shared" si="67"/>
        <v>8200.130000000001</v>
      </c>
      <c r="I248" s="2">
        <f t="shared" si="67"/>
        <v>130549.87</v>
      </c>
    </row>
    <row r="249" spans="1:9">
      <c r="B249"/>
    </row>
    <row r="250" spans="1:9">
      <c r="A250" s="12" t="s">
        <v>166</v>
      </c>
      <c r="B250" s="12"/>
      <c r="C250" s="12"/>
      <c r="D250" s="12"/>
      <c r="E250" s="12"/>
      <c r="F250" s="12"/>
      <c r="G250" s="12"/>
      <c r="H250" s="12"/>
      <c r="I250" s="12"/>
    </row>
    <row r="251" spans="1:9">
      <c r="A251" t="s">
        <v>233</v>
      </c>
      <c r="B251" t="s">
        <v>168</v>
      </c>
      <c r="C251" s="1">
        <v>36000</v>
      </c>
      <c r="D251" s="1">
        <v>1033.2</v>
      </c>
      <c r="E251" s="1">
        <v>0</v>
      </c>
      <c r="F251" s="1">
        <v>1094.4000000000001</v>
      </c>
      <c r="G251" s="1">
        <v>0</v>
      </c>
      <c r="H251" s="1">
        <f>D251+E251+F251+G251</f>
        <v>2127.6000000000004</v>
      </c>
      <c r="I251" s="1">
        <f>C251-H251</f>
        <v>33872.400000000001</v>
      </c>
    </row>
    <row r="252" spans="1:9">
      <c r="A252" s="7" t="s">
        <v>15</v>
      </c>
      <c r="B252" s="7">
        <v>1</v>
      </c>
      <c r="C252" s="2">
        <f>SUM(C251)</f>
        <v>36000</v>
      </c>
      <c r="D252" s="2">
        <f t="shared" ref="D252:I252" si="68">SUM(D251)</f>
        <v>1033.2</v>
      </c>
      <c r="E252" s="2">
        <f t="shared" si="68"/>
        <v>0</v>
      </c>
      <c r="F252" s="2">
        <f t="shared" si="68"/>
        <v>1094.4000000000001</v>
      </c>
      <c r="G252" s="2">
        <f t="shared" si="68"/>
        <v>0</v>
      </c>
      <c r="H252" s="2">
        <f t="shared" si="68"/>
        <v>2127.6000000000004</v>
      </c>
      <c r="I252" s="2">
        <f t="shared" si="68"/>
        <v>33872.400000000001</v>
      </c>
    </row>
    <row r="253" spans="1:9">
      <c r="A253" s="8"/>
      <c r="B253" s="8"/>
      <c r="C253" s="8"/>
      <c r="D253" s="8"/>
      <c r="E253" s="8"/>
      <c r="F253" s="8"/>
      <c r="G253" s="8"/>
      <c r="H253" s="8"/>
      <c r="I253" s="8"/>
    </row>
    <row r="254" spans="1:9">
      <c r="A254" s="12" t="s">
        <v>226</v>
      </c>
      <c r="B254" s="12"/>
      <c r="C254" s="12"/>
      <c r="D254" s="12"/>
      <c r="E254" s="12"/>
      <c r="F254" s="12"/>
      <c r="G254" s="12"/>
      <c r="H254" s="12"/>
      <c r="I254" s="12"/>
    </row>
    <row r="255" spans="1:9">
      <c r="A255" t="s">
        <v>250</v>
      </c>
      <c r="B255" t="s">
        <v>13</v>
      </c>
      <c r="C255" s="10">
        <v>21000</v>
      </c>
      <c r="D255" s="1">
        <v>602.70000000000005</v>
      </c>
      <c r="E255" s="1">
        <v>0</v>
      </c>
      <c r="F255" s="1">
        <v>638.4</v>
      </c>
      <c r="G255" s="1">
        <v>0</v>
      </c>
      <c r="H255" s="1">
        <f>D255+E255+F255+G255</f>
        <v>1241.0999999999999</v>
      </c>
      <c r="I255" s="1">
        <f t="shared" ref="I255:I257" si="69">C255-H255</f>
        <v>19758.900000000001</v>
      </c>
    </row>
    <row r="256" spans="1:9">
      <c r="A256" t="s">
        <v>251</v>
      </c>
      <c r="B256" t="s">
        <v>13</v>
      </c>
      <c r="C256" s="1">
        <v>30000</v>
      </c>
      <c r="D256" s="1">
        <v>861</v>
      </c>
      <c r="E256" s="1">
        <v>0</v>
      </c>
      <c r="F256" s="1">
        <v>912</v>
      </c>
      <c r="G256" s="1">
        <v>0</v>
      </c>
      <c r="H256" s="1">
        <f t="shared" ref="H256:H257" si="70">D256+E256+F256+G256</f>
        <v>1773</v>
      </c>
      <c r="I256" s="1">
        <f t="shared" si="69"/>
        <v>28227</v>
      </c>
    </row>
    <row r="257" spans="1:9">
      <c r="A257" t="s">
        <v>252</v>
      </c>
      <c r="B257" t="s">
        <v>253</v>
      </c>
      <c r="C257" s="1">
        <v>60000</v>
      </c>
      <c r="D257" s="1">
        <v>1722</v>
      </c>
      <c r="E257" s="1">
        <v>3486.68</v>
      </c>
      <c r="F257" s="1">
        <v>1824</v>
      </c>
      <c r="G257" s="1">
        <v>0</v>
      </c>
      <c r="H257" s="1">
        <f t="shared" si="70"/>
        <v>7032.68</v>
      </c>
      <c r="I257" s="1">
        <f t="shared" si="69"/>
        <v>52967.32</v>
      </c>
    </row>
    <row r="258" spans="1:9">
      <c r="A258" s="7" t="s">
        <v>15</v>
      </c>
      <c r="B258" s="7">
        <v>3</v>
      </c>
      <c r="C258" s="2">
        <f>SUM(C255:C257)</f>
        <v>111000</v>
      </c>
      <c r="D258" s="2">
        <f>SUM(D255:D257)</f>
        <v>3185.7</v>
      </c>
      <c r="E258" s="2">
        <f>SUM(E255:E257)</f>
        <v>3486.68</v>
      </c>
      <c r="F258" s="2">
        <f t="shared" ref="F258:H258" si="71">SUM(F255:F257)</f>
        <v>3374.4</v>
      </c>
      <c r="G258" s="2">
        <f t="shared" si="71"/>
        <v>0</v>
      </c>
      <c r="H258" s="2">
        <f t="shared" si="71"/>
        <v>10046.780000000001</v>
      </c>
      <c r="I258" s="2">
        <f>SUM(I255:I257)</f>
        <v>100953.22</v>
      </c>
    </row>
    <row r="260" spans="1:9" s="4" customFormat="1" ht="24.95" customHeight="1">
      <c r="A260" s="5" t="s">
        <v>240</v>
      </c>
      <c r="B260" s="9">
        <f>+B258+B252+B248+B240+B232+B205+B194+B188+B182+B175+B167+B143+B137+B121+B111+B105+B98+B94+B86+B81+B77+B68+B62+B56+B52+B48+B43+B38+B30++B26+B22+B18+B13</f>
        <v>150</v>
      </c>
      <c r="C260" s="6">
        <f t="shared" ref="C260:I260" si="72">+C258+C252+C248+C240+C232+C205+C194+C188+C182+C175+C167+C143+C137+C121+C111+C105+C98+C94+C86+C81+C77+C68+C62+C56+C52+C48+C43+C38+C30+C26+C22+C18+C13</f>
        <v>4535630.33</v>
      </c>
      <c r="D260" s="6">
        <f t="shared" si="72"/>
        <v>130172.60999999999</v>
      </c>
      <c r="E260" s="6">
        <f t="shared" si="72"/>
        <v>104265.76</v>
      </c>
      <c r="F260" s="6">
        <f t="shared" si="72"/>
        <v>136274.99999999997</v>
      </c>
      <c r="G260" s="6">
        <f t="shared" si="72"/>
        <v>14093.120000000003</v>
      </c>
      <c r="H260" s="6">
        <f t="shared" si="72"/>
        <v>384806.48999999993</v>
      </c>
      <c r="I260" s="6">
        <f t="shared" si="72"/>
        <v>4150823.84</v>
      </c>
    </row>
  </sheetData>
  <mergeCells count="48">
    <mergeCell ref="A145:I145"/>
    <mergeCell ref="A10:I10"/>
    <mergeCell ref="A32:I32"/>
    <mergeCell ref="A15:I15"/>
    <mergeCell ref="A20:I20"/>
    <mergeCell ref="A24:I24"/>
    <mergeCell ref="A28:I28"/>
    <mergeCell ref="A40:I40"/>
    <mergeCell ref="A45:I45"/>
    <mergeCell ref="A50:I50"/>
    <mergeCell ref="A54:I54"/>
    <mergeCell ref="A58:I58"/>
    <mergeCell ref="A107:I107"/>
    <mergeCell ref="A113:I113"/>
    <mergeCell ref="A123:I123"/>
    <mergeCell ref="A139:I139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100:I100"/>
    <mergeCell ref="A64:I64"/>
    <mergeCell ref="A70:I70"/>
    <mergeCell ref="A79:I79"/>
    <mergeCell ref="A83:I83"/>
    <mergeCell ref="A88:I88"/>
    <mergeCell ref="A96:I96"/>
    <mergeCell ref="A254:I254"/>
    <mergeCell ref="A170:I170"/>
    <mergeCell ref="A177:I177"/>
    <mergeCell ref="A234:I234"/>
    <mergeCell ref="A207:I207"/>
    <mergeCell ref="A242:I242"/>
    <mergeCell ref="A250:I250"/>
    <mergeCell ref="A184:I184"/>
    <mergeCell ref="A190:I190"/>
    <mergeCell ref="A196:I19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2017-03-28T14:13:03Z</dcterms:modified>
</cp:coreProperties>
</file>