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rch-Piso-9\Nomina Contraloria\NOMINAS SASP 2024\PORTAL DE TRANSPARENCIA 2024\ENERO\"/>
    </mc:Choice>
  </mc:AlternateContent>
  <xr:revisionPtr revIDLastSave="0" documentId="13_ncr:1_{CD894BA8-3228-4E13-A13F-F601E875A14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Hoja1!$B$1:$M$39</definedName>
    <definedName name="_xlnm.Print_Titles" localSheetId="0">Hoja1!$1:$8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8" i="1" l="1"/>
  <c r="H18" i="1"/>
  <c r="I18" i="1"/>
  <c r="L18" i="1"/>
  <c r="G18" i="1" l="1"/>
  <c r="J18" i="1"/>
  <c r="K18" i="1"/>
  <c r="L15" i="1"/>
  <c r="M15" i="1" s="1"/>
  <c r="L10" i="1"/>
  <c r="M10" i="1" s="1"/>
  <c r="L11" i="1" l="1"/>
  <c r="M11" i="1" s="1"/>
  <c r="L12" i="1"/>
  <c r="L13" i="1"/>
  <c r="L16" i="1"/>
  <c r="H14" i="1" l="1"/>
  <c r="L14" i="1" s="1"/>
  <c r="M14" i="1" l="1"/>
  <c r="M16" i="1"/>
  <c r="J17" i="1" l="1"/>
  <c r="H17" i="1"/>
  <c r="L17" i="1" l="1"/>
  <c r="M17" i="1" l="1"/>
</calcChain>
</file>

<file path=xl/sharedStrings.xml><?xml version="1.0" encoding="utf-8"?>
<sst xmlns="http://schemas.openxmlformats.org/spreadsheetml/2006/main" count="59" uniqueCount="46">
  <si>
    <t>OFICINA NACIONAL DE ESTADÍSTICA</t>
  </si>
  <si>
    <t>Santo Domingo, República Dominicana</t>
  </si>
  <si>
    <t>Cargo</t>
  </si>
  <si>
    <t>Sueldo Bruto</t>
  </si>
  <si>
    <t>AFP</t>
  </si>
  <si>
    <t>ISR</t>
  </si>
  <si>
    <t>SFS</t>
  </si>
  <si>
    <t>Otros Desc.</t>
  </si>
  <si>
    <t>Total Desc.</t>
  </si>
  <si>
    <t>Neto</t>
  </si>
  <si>
    <t>MINISTERIO DE ECONOMÍA, PLANIFICACIÓN Y DESARROLLO</t>
  </si>
  <si>
    <t>Nombre</t>
  </si>
  <si>
    <t>F</t>
  </si>
  <si>
    <t>Genero</t>
  </si>
  <si>
    <t>JAMIE MENDEZ SUERO</t>
  </si>
  <si>
    <t xml:space="preserve">KISORIS ELOISA SANCHEZ PEÑA </t>
  </si>
  <si>
    <t xml:space="preserve">ANALISTA DE RECURSOS HUMANOS </t>
  </si>
  <si>
    <t xml:space="preserve">ENCARGADA INTERINA </t>
  </si>
  <si>
    <t>DEPARTAMENTO DE RECURSOS HUMANOS -ONE</t>
  </si>
  <si>
    <t>Estatus</t>
  </si>
  <si>
    <t>CARRERA ADM.</t>
  </si>
  <si>
    <t>DIVISION DE ESTADISTICAS DEMOGRAFICAS- ONE</t>
  </si>
  <si>
    <t>DEPARTAMENTO JURICO-ONE</t>
  </si>
  <si>
    <t>ANA LUISA FELIX FELIPE</t>
  </si>
  <si>
    <t>ANALISTA LEGAL</t>
  </si>
  <si>
    <t>DIVISION DE DISEÑO Y PUBLICACIONES-ONE</t>
  </si>
  <si>
    <t>MIGUEL EDUARDO LUCIANO SANTANA</t>
  </si>
  <si>
    <t>DISEÑADOR GRAFICO</t>
  </si>
  <si>
    <t>M</t>
  </si>
  <si>
    <t>DIVISION DE FORMULACION, Y MONITOREO Y EVALUACION DE PLANES, PROGRAMAS Y PROYECTOS-ONE</t>
  </si>
  <si>
    <t xml:space="preserve">MAGNOLIA ESTHER JEREZ MARMOLEJOS </t>
  </si>
  <si>
    <t>Nómina de Empleados en Suplencia</t>
  </si>
  <si>
    <t>No</t>
  </si>
  <si>
    <t>Departamento</t>
  </si>
  <si>
    <t xml:space="preserve">SONIA LUISANA CRISTO SANTOS </t>
  </si>
  <si>
    <t xml:space="preserve">ANALISTA DE PLANIFICACION </t>
  </si>
  <si>
    <t>DEPARTAMENTO DE PLANIFICACION Y DESARROLLO-ONE</t>
  </si>
  <si>
    <t>Mes de Enero 2024</t>
  </si>
  <si>
    <t xml:space="preserve">        Total general: 8</t>
  </si>
  <si>
    <t>MARCIA JOSEFINA CONTRERAS TEJEDA</t>
  </si>
  <si>
    <t>ANALISTA DE INVESTIGACIONES</t>
  </si>
  <si>
    <t>ROBERT ANTONIO CUSTODIO BAEZ</t>
  </si>
  <si>
    <t>DIVISION DE ADMINISTRACION DE REDES Y COMUNICACIONES-ONE</t>
  </si>
  <si>
    <t>ADMINISTRADOR DE REDES Y COMUNICACIONES</t>
  </si>
  <si>
    <t>ENC. DIV. FORMULACION Y MONITOREO</t>
  </si>
  <si>
    <t>DIVISION DE INVESTIGACIONES-ONE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</si>
</sst>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Arial"/>
      <family val="2"/>
    </font>
    <font>
      <b/>
      <sz val="16"/>
      <color theme="0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8">
    <xf numFmtId="0" fontId="0" fillId="0" borderId="0" xfId="0"/>
    <xf numFmtId="0" fontId="0" fillId="4" borderId="0" xfId="0" applyFill="1"/>
    <xf numFmtId="0" fontId="0" fillId="0" borderId="0" xfId="0" applyAlignment="1">
      <alignment horizontal="center"/>
    </xf>
    <xf numFmtId="0" fontId="3" fillId="3" borderId="0" xfId="0" applyFont="1" applyFill="1" applyAlignment="1">
      <alignment vertical="center"/>
    </xf>
    <xf numFmtId="43" fontId="3" fillId="3" borderId="0" xfId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43" fontId="0" fillId="0" borderId="0" xfId="1" applyFont="1"/>
    <xf numFmtId="43" fontId="2" fillId="0" borderId="0" xfId="1" applyFont="1"/>
    <xf numFmtId="0" fontId="0" fillId="4" borderId="0" xfId="0" applyFill="1" applyAlignment="1">
      <alignment horizontal="center"/>
    </xf>
    <xf numFmtId="43" fontId="2" fillId="4" borderId="0" xfId="1" applyFont="1" applyFill="1"/>
    <xf numFmtId="43" fontId="8" fillId="4" borderId="0" xfId="1" applyFont="1" applyFill="1" applyBorder="1" applyAlignment="1">
      <alignment horizontal="center" wrapText="1"/>
    </xf>
    <xf numFmtId="0" fontId="8" fillId="4" borderId="0" xfId="1" applyNumberFormat="1" applyFont="1" applyFill="1" applyBorder="1" applyAlignment="1"/>
    <xf numFmtId="0" fontId="0" fillId="5" borderId="0" xfId="0" applyFill="1"/>
    <xf numFmtId="0" fontId="8" fillId="4" borderId="0" xfId="1" applyNumberFormat="1" applyFont="1" applyFill="1" applyBorder="1" applyAlignment="1">
      <alignment horizontal="left" vertical="center"/>
    </xf>
    <xf numFmtId="0" fontId="8" fillId="4" borderId="0" xfId="1" applyNumberFormat="1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0" borderId="0" xfId="0" applyAlignment="1">
      <alignment horizontal="left"/>
    </xf>
    <xf numFmtId="0" fontId="9" fillId="3" borderId="0" xfId="0" applyFont="1" applyFill="1" applyAlignment="1">
      <alignment vertical="top"/>
    </xf>
    <xf numFmtId="0" fontId="3" fillId="3" borderId="0" xfId="0" applyFont="1" applyFill="1" applyAlignment="1">
      <alignment vertical="top"/>
    </xf>
    <xf numFmtId="0" fontId="0" fillId="4" borderId="0" xfId="0" applyFill="1" applyAlignment="1">
      <alignment wrapText="1"/>
    </xf>
    <xf numFmtId="4" fontId="0" fillId="4" borderId="0" xfId="0" applyNumberFormat="1" applyFill="1"/>
    <xf numFmtId="43" fontId="1" fillId="0" borderId="0" xfId="1" applyFont="1" applyFill="1" applyBorder="1" applyAlignment="1">
      <alignment horizontal="center" vertical="center"/>
    </xf>
    <xf numFmtId="43" fontId="1" fillId="0" borderId="0" xfId="1" applyFont="1" applyFill="1" applyBorder="1" applyAlignment="1">
      <alignment horizontal="center" vertical="center" wrapText="1"/>
    </xf>
    <xf numFmtId="4" fontId="1" fillId="0" borderId="0" xfId="1" applyNumberFormat="1" applyFont="1" applyFill="1" applyBorder="1" applyAlignment="1">
      <alignment horizontal="center" vertical="center"/>
    </xf>
    <xf numFmtId="43" fontId="8" fillId="4" borderId="0" xfId="1" applyFont="1" applyFill="1" applyBorder="1" applyAlignment="1">
      <alignment horizontal="center" vertical="center"/>
    </xf>
    <xf numFmtId="43" fontId="1" fillId="2" borderId="1" xfId="1" applyFont="1" applyFill="1" applyBorder="1" applyAlignment="1">
      <alignment horizontal="center" vertical="center"/>
    </xf>
    <xf numFmtId="43" fontId="1" fillId="2" borderId="4" xfId="1" applyFont="1" applyFill="1" applyBorder="1" applyAlignment="1">
      <alignment horizontal="center" vertical="center"/>
    </xf>
    <xf numFmtId="43" fontId="1" fillId="2" borderId="2" xfId="1" applyFont="1" applyFill="1" applyBorder="1" applyAlignment="1">
      <alignment horizontal="center" vertical="center"/>
    </xf>
    <xf numFmtId="43" fontId="1" fillId="2" borderId="5" xfId="1" applyFont="1" applyFill="1" applyBorder="1" applyAlignment="1">
      <alignment horizontal="center" vertical="center"/>
    </xf>
    <xf numFmtId="4" fontId="1" fillId="2" borderId="2" xfId="1" applyNumberFormat="1" applyFont="1" applyFill="1" applyBorder="1" applyAlignment="1">
      <alignment horizontal="center" vertical="center"/>
    </xf>
    <xf numFmtId="4" fontId="1" fillId="2" borderId="5" xfId="1" applyNumberFormat="1" applyFont="1" applyFill="1" applyBorder="1" applyAlignment="1">
      <alignment horizontal="center" vertical="center"/>
    </xf>
    <xf numFmtId="4" fontId="1" fillId="2" borderId="3" xfId="1" applyNumberFormat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 vertical="center"/>
    </xf>
    <xf numFmtId="43" fontId="1" fillId="2" borderId="7" xfId="1" applyFont="1" applyFill="1" applyBorder="1" applyAlignment="1">
      <alignment horizontal="center" vertical="center" wrapText="1"/>
    </xf>
    <xf numFmtId="43" fontId="1" fillId="2" borderId="8" xfId="1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363488</xdr:colOff>
      <xdr:row>1</xdr:row>
      <xdr:rowOff>50137</xdr:rowOff>
    </xdr:from>
    <xdr:to>
      <xdr:col>1</xdr:col>
      <xdr:colOff>1676400</xdr:colOff>
      <xdr:row>5</xdr:row>
      <xdr:rowOff>163432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0663" y="240637"/>
          <a:ext cx="1312912" cy="1294395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10</xdr:col>
      <xdr:colOff>653957</xdr:colOff>
      <xdr:row>1</xdr:row>
      <xdr:rowOff>23558</xdr:rowOff>
    </xdr:from>
    <xdr:to>
      <xdr:col>12</xdr:col>
      <xdr:colOff>1264581</xdr:colOff>
      <xdr:row>5</xdr:row>
      <xdr:rowOff>34926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03557" y="214058"/>
          <a:ext cx="2344174" cy="1192468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</xdr:col>
      <xdr:colOff>771524</xdr:colOff>
      <xdr:row>18</xdr:row>
      <xdr:rowOff>95249</xdr:rowOff>
    </xdr:from>
    <xdr:to>
      <xdr:col>9</xdr:col>
      <xdr:colOff>361950</xdr:colOff>
      <xdr:row>45</xdr:row>
      <xdr:rowOff>133350</xdr:rowOff>
    </xdr:to>
    <xdr:pic>
      <xdr:nvPicPr>
        <xdr:cNvPr id="6" name="image1.jpe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028699" y="3657599"/>
          <a:ext cx="14106526" cy="53054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2"/>
  <sheetViews>
    <sheetView showGridLines="0" tabSelected="1" topLeftCell="B1" zoomScaleNormal="100" zoomScaleSheetLayoutView="95" zoomScalePageLayoutView="40" workbookViewId="0">
      <selection activeCell="B6" sqref="B6:M6"/>
    </sheetView>
  </sheetViews>
  <sheetFormatPr defaultColWidth="11.42578125" defaultRowHeight="15" x14ac:dyDescent="0.25"/>
  <cols>
    <col min="1" max="1" width="3.85546875" customWidth="1"/>
    <col min="2" max="2" width="43.28515625" customWidth="1"/>
    <col min="3" max="3" width="61" customWidth="1"/>
    <col min="4" max="4" width="42.85546875" customWidth="1"/>
    <col min="5" max="5" width="18.42578125" customWidth="1"/>
    <col min="6" max="6" width="9.5703125" customWidth="1"/>
    <col min="7" max="7" width="15.140625" customWidth="1"/>
    <col min="8" max="8" width="12.7109375" customWidth="1"/>
    <col min="9" max="9" width="14.7109375" customWidth="1"/>
    <col min="10" max="10" width="14.5703125" customWidth="1"/>
    <col min="11" max="11" width="11.42578125" customWidth="1"/>
    <col min="12" max="12" width="14.5703125" customWidth="1"/>
    <col min="13" max="13" width="20.42578125" customWidth="1"/>
  </cols>
  <sheetData>
    <row r="1" spans="1:15" x14ac:dyDescent="0.25">
      <c r="A1" s="12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5" ht="26.25" x14ac:dyDescent="0.4">
      <c r="A2" s="12"/>
      <c r="B2" s="37" t="s">
        <v>10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5" ht="26.25" x14ac:dyDescent="0.4">
      <c r="A3" s="12"/>
      <c r="B3" s="37" t="s">
        <v>0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5" ht="20.25" x14ac:dyDescent="0.3">
      <c r="A4" s="12"/>
      <c r="B4" s="35" t="s">
        <v>1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5" ht="20.25" x14ac:dyDescent="0.3">
      <c r="A5" s="12"/>
      <c r="B5" s="35" t="s">
        <v>31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5" ht="21" thickBot="1" x14ac:dyDescent="0.35">
      <c r="A6" s="12"/>
      <c r="B6" s="35" t="s">
        <v>37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</row>
    <row r="7" spans="1:15" x14ac:dyDescent="0.25">
      <c r="A7" s="25" t="s">
        <v>32</v>
      </c>
      <c r="B7" s="25" t="s">
        <v>11</v>
      </c>
      <c r="C7" s="27" t="s">
        <v>33</v>
      </c>
      <c r="D7" s="27" t="s">
        <v>2</v>
      </c>
      <c r="E7" s="33" t="s">
        <v>19</v>
      </c>
      <c r="F7" s="27" t="s">
        <v>13</v>
      </c>
      <c r="G7" s="29" t="s">
        <v>3</v>
      </c>
      <c r="H7" s="29" t="s">
        <v>4</v>
      </c>
      <c r="I7" s="29" t="s">
        <v>5</v>
      </c>
      <c r="J7" s="29" t="s">
        <v>6</v>
      </c>
      <c r="K7" s="29" t="s">
        <v>7</v>
      </c>
      <c r="L7" s="29" t="s">
        <v>8</v>
      </c>
      <c r="M7" s="31" t="s">
        <v>9</v>
      </c>
    </row>
    <row r="8" spans="1:15" ht="15.75" thickBot="1" x14ac:dyDescent="0.3">
      <c r="A8" s="26"/>
      <c r="B8" s="26"/>
      <c r="C8" s="28"/>
      <c r="D8" s="28"/>
      <c r="E8" s="34"/>
      <c r="F8" s="28"/>
      <c r="G8" s="30"/>
      <c r="H8" s="30"/>
      <c r="I8" s="30"/>
      <c r="J8" s="30"/>
      <c r="K8" s="30"/>
      <c r="L8" s="30"/>
      <c r="M8" s="32"/>
    </row>
    <row r="9" spans="1:15" x14ac:dyDescent="0.25">
      <c r="A9" s="21"/>
      <c r="B9" s="21"/>
      <c r="C9" s="21"/>
      <c r="D9" s="21"/>
      <c r="E9" s="22"/>
      <c r="F9" s="21"/>
      <c r="G9" s="23"/>
      <c r="H9" s="23"/>
      <c r="I9" s="23"/>
      <c r="J9" s="23"/>
      <c r="K9" s="23"/>
      <c r="L9" s="23"/>
      <c r="M9" s="23"/>
    </row>
    <row r="10" spans="1:15" s="1" customFormat="1" x14ac:dyDescent="0.25">
      <c r="A10" s="8">
        <v>1</v>
      </c>
      <c r="B10" s="1" t="s">
        <v>39</v>
      </c>
      <c r="C10" s="13" t="s">
        <v>45</v>
      </c>
      <c r="D10" s="14" t="s">
        <v>40</v>
      </c>
      <c r="E10" s="10" t="s">
        <v>20</v>
      </c>
      <c r="F10" s="24" t="s">
        <v>12</v>
      </c>
      <c r="G10" s="9">
        <v>28500</v>
      </c>
      <c r="H10" s="9">
        <v>817.95</v>
      </c>
      <c r="I10" s="9">
        <v>6703.92</v>
      </c>
      <c r="J10" s="9">
        <v>866.4</v>
      </c>
      <c r="K10" s="9">
        <v>0</v>
      </c>
      <c r="L10" s="9">
        <f>H10+I10+J10+K10</f>
        <v>8388.27</v>
      </c>
      <c r="M10" s="9">
        <f>G10-L10</f>
        <v>20111.73</v>
      </c>
    </row>
    <row r="11" spans="1:15" s="1" customFormat="1" ht="16.5" customHeight="1" x14ac:dyDescent="0.25">
      <c r="A11" s="8">
        <v>2</v>
      </c>
      <c r="B11" s="11" t="s">
        <v>23</v>
      </c>
      <c r="C11" s="13" t="s">
        <v>22</v>
      </c>
      <c r="D11" s="14" t="s">
        <v>24</v>
      </c>
      <c r="E11" s="10" t="s">
        <v>20</v>
      </c>
      <c r="F11" s="24" t="s">
        <v>12</v>
      </c>
      <c r="G11" s="9">
        <v>33500</v>
      </c>
      <c r="H11" s="9">
        <v>961.45</v>
      </c>
      <c r="I11" s="9">
        <v>6901.55</v>
      </c>
      <c r="J11" s="9">
        <v>1018.4</v>
      </c>
      <c r="K11" s="9">
        <v>0</v>
      </c>
      <c r="L11" s="9">
        <f>H11+I11+J11+K11</f>
        <v>8881.4</v>
      </c>
      <c r="M11" s="9">
        <f>G11-L11</f>
        <v>24618.6</v>
      </c>
      <c r="O11" s="20"/>
    </row>
    <row r="12" spans="1:15" s="1" customFormat="1" ht="30" x14ac:dyDescent="0.25">
      <c r="A12" s="8">
        <v>3</v>
      </c>
      <c r="B12" s="1" t="s">
        <v>30</v>
      </c>
      <c r="C12" s="19" t="s">
        <v>29</v>
      </c>
      <c r="D12" s="15" t="s">
        <v>44</v>
      </c>
      <c r="E12" s="8" t="s">
        <v>20</v>
      </c>
      <c r="F12" s="8" t="s">
        <v>12</v>
      </c>
      <c r="G12" s="9">
        <v>43500</v>
      </c>
      <c r="H12" s="9">
        <v>1248.45</v>
      </c>
      <c r="I12" s="9">
        <v>10232.280000000001</v>
      </c>
      <c r="J12" s="9">
        <v>1322.4</v>
      </c>
      <c r="K12" s="9">
        <v>0</v>
      </c>
      <c r="L12" s="9">
        <f t="shared" ref="L12:L17" si="0">H12+I12+J12+K12</f>
        <v>12803.130000000001</v>
      </c>
      <c r="M12" s="9">
        <v>30696.87</v>
      </c>
    </row>
    <row r="13" spans="1:15" s="1" customFormat="1" x14ac:dyDescent="0.25">
      <c r="A13" s="8">
        <v>4</v>
      </c>
      <c r="B13" s="1" t="s">
        <v>34</v>
      </c>
      <c r="C13" s="1" t="s">
        <v>36</v>
      </c>
      <c r="D13" s="15" t="s">
        <v>35</v>
      </c>
      <c r="E13" s="8" t="s">
        <v>20</v>
      </c>
      <c r="F13" s="8" t="s">
        <v>12</v>
      </c>
      <c r="G13" s="9">
        <v>45000</v>
      </c>
      <c r="H13" s="9">
        <v>1291.5</v>
      </c>
      <c r="I13" s="9">
        <v>10030.040000000001</v>
      </c>
      <c r="J13" s="9">
        <v>1368</v>
      </c>
      <c r="K13" s="9">
        <v>0</v>
      </c>
      <c r="L13" s="9">
        <f t="shared" si="0"/>
        <v>12689.54</v>
      </c>
      <c r="M13" s="9">
        <v>32310.46</v>
      </c>
    </row>
    <row r="14" spans="1:15" s="1" customFormat="1" x14ac:dyDescent="0.25">
      <c r="A14" s="8">
        <v>5</v>
      </c>
      <c r="B14" s="1" t="s">
        <v>26</v>
      </c>
      <c r="C14" s="1" t="s">
        <v>25</v>
      </c>
      <c r="D14" s="15" t="s">
        <v>27</v>
      </c>
      <c r="E14" s="8" t="s">
        <v>20</v>
      </c>
      <c r="F14" s="8" t="s">
        <v>28</v>
      </c>
      <c r="G14" s="6">
        <v>44500</v>
      </c>
      <c r="H14" s="9">
        <f>G14*0.0287</f>
        <v>1277.1500000000001</v>
      </c>
      <c r="I14" s="9">
        <v>8487.18</v>
      </c>
      <c r="J14" s="9">
        <v>1352.8</v>
      </c>
      <c r="K14" s="9">
        <v>0</v>
      </c>
      <c r="L14" s="9">
        <f t="shared" si="0"/>
        <v>11117.13</v>
      </c>
      <c r="M14" s="9">
        <f>G14-L14</f>
        <v>33382.870000000003</v>
      </c>
    </row>
    <row r="15" spans="1:15" s="1" customFormat="1" x14ac:dyDescent="0.25">
      <c r="A15" s="8">
        <v>6</v>
      </c>
      <c r="B15" s="1" t="s">
        <v>41</v>
      </c>
      <c r="C15" s="1" t="s">
        <v>42</v>
      </c>
      <c r="D15" s="15" t="s">
        <v>43</v>
      </c>
      <c r="E15" s="8" t="s">
        <v>20</v>
      </c>
      <c r="F15" s="8" t="s">
        <v>28</v>
      </c>
      <c r="G15" s="6">
        <v>19000</v>
      </c>
      <c r="H15" s="9">
        <v>545.29999999999995</v>
      </c>
      <c r="I15" s="9">
        <v>4469.28</v>
      </c>
      <c r="J15" s="9">
        <v>577.6</v>
      </c>
      <c r="K15" s="9">
        <v>0</v>
      </c>
      <c r="L15" s="9">
        <f t="shared" si="0"/>
        <v>5592.18</v>
      </c>
      <c r="M15" s="9">
        <f>G15-L15</f>
        <v>13407.82</v>
      </c>
    </row>
    <row r="16" spans="1:15" x14ac:dyDescent="0.25">
      <c r="A16" s="8">
        <v>7</v>
      </c>
      <c r="B16" t="s">
        <v>14</v>
      </c>
      <c r="C16" t="s">
        <v>18</v>
      </c>
      <c r="D16" s="16" t="s">
        <v>16</v>
      </c>
      <c r="E16" s="2" t="s">
        <v>20</v>
      </c>
      <c r="F16" s="2" t="s">
        <v>12</v>
      </c>
      <c r="G16" s="7">
        <v>11500</v>
      </c>
      <c r="H16" s="7">
        <v>330.05</v>
      </c>
      <c r="I16" s="7">
        <v>2667.5</v>
      </c>
      <c r="J16" s="7">
        <v>349.6</v>
      </c>
      <c r="K16" s="7">
        <v>0</v>
      </c>
      <c r="L16" s="9">
        <f t="shared" si="0"/>
        <v>3347.15</v>
      </c>
      <c r="M16" s="7">
        <f>G16-L16</f>
        <v>8152.85</v>
      </c>
    </row>
    <row r="17" spans="1:13" x14ac:dyDescent="0.25">
      <c r="A17" s="8">
        <v>8</v>
      </c>
      <c r="B17" t="s">
        <v>15</v>
      </c>
      <c r="C17" t="s">
        <v>21</v>
      </c>
      <c r="D17" s="16" t="s">
        <v>17</v>
      </c>
      <c r="E17" s="2" t="s">
        <v>20</v>
      </c>
      <c r="F17" s="2" t="s">
        <v>12</v>
      </c>
      <c r="G17" s="6">
        <v>14500</v>
      </c>
      <c r="H17" s="6">
        <f t="shared" ref="H17" si="1">G17*0.0287</f>
        <v>416.15</v>
      </c>
      <c r="I17" s="6">
        <v>3154.59</v>
      </c>
      <c r="J17" s="6">
        <f t="shared" ref="J17" si="2">G17*0.0304</f>
        <v>440.8</v>
      </c>
      <c r="K17" s="6">
        <v>0</v>
      </c>
      <c r="L17" s="9">
        <f t="shared" si="0"/>
        <v>4011.5400000000004</v>
      </c>
      <c r="M17" s="6">
        <f>+G17-L17</f>
        <v>10488.46</v>
      </c>
    </row>
    <row r="18" spans="1:13" ht="15.75" x14ac:dyDescent="0.25">
      <c r="A18" s="17" t="s">
        <v>38</v>
      </c>
      <c r="B18" s="18"/>
      <c r="C18" s="3"/>
      <c r="D18" s="3"/>
      <c r="E18" s="3"/>
      <c r="F18" s="3"/>
      <c r="G18" s="4">
        <f>G11+G12+G14+G16+G17+G13+G15+G10</f>
        <v>240000</v>
      </c>
      <c r="H18" s="4">
        <f>H11+H12+H14+H16+H17+H13+H15+H10</f>
        <v>6888</v>
      </c>
      <c r="I18" s="4">
        <f>I11+I12+I14+I16+I17+I13+I15+I10</f>
        <v>52646.34</v>
      </c>
      <c r="J18" s="4">
        <f>J11+J12+J14+J16+J17+J13+J15+J10</f>
        <v>7296</v>
      </c>
      <c r="K18" s="4">
        <f>K11+K12+K14+K16+K17+K10+K13+K15</f>
        <v>0</v>
      </c>
      <c r="L18" s="4">
        <f>L11+L12+L14+L16+L17+L13+L10+L15</f>
        <v>66830.34</v>
      </c>
      <c r="M18" s="4">
        <f>M11+M12+M14+M16+M17+M13+M10+M15</f>
        <v>173169.66</v>
      </c>
    </row>
    <row r="22" spans="1:13" s="5" customFormat="1" ht="24.95" customHeight="1" x14ac:dyDescent="0.25">
      <c r="B22"/>
      <c r="C22"/>
      <c r="D22"/>
      <c r="E22"/>
      <c r="F22"/>
      <c r="G22"/>
      <c r="H22"/>
      <c r="I22"/>
      <c r="J22"/>
      <c r="K22"/>
      <c r="L22"/>
      <c r="M22"/>
    </row>
  </sheetData>
  <mergeCells count="19">
    <mergeCell ref="B6:M6"/>
    <mergeCell ref="B1:M1"/>
    <mergeCell ref="B2:M2"/>
    <mergeCell ref="B3:M3"/>
    <mergeCell ref="B4:M4"/>
    <mergeCell ref="B5:M5"/>
    <mergeCell ref="A7:A8"/>
    <mergeCell ref="C7:C8"/>
    <mergeCell ref="K7:K8"/>
    <mergeCell ref="L7:L8"/>
    <mergeCell ref="M7:M8"/>
    <mergeCell ref="B7:B8"/>
    <mergeCell ref="D7:D8"/>
    <mergeCell ref="G7:G8"/>
    <mergeCell ref="H7:H8"/>
    <mergeCell ref="I7:I8"/>
    <mergeCell ref="J7:J8"/>
    <mergeCell ref="F7:F8"/>
    <mergeCell ref="E7:E8"/>
  </mergeCells>
  <pageMargins left="0.87" right="0.23622047244094491" top="0.74803149606299213" bottom="0.74803149606299213" header="0.31496062992125984" footer="0.31496062992125984"/>
  <pageSetup paperSize="5" scale="55" orientation="landscape" r:id="rId1"/>
  <rowBreaks count="2" manualBreakCount="2">
    <brk id="43" min="1" max="10" man="1"/>
    <brk id="4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58" workbookViewId="0"/>
  </sheetViews>
  <sheetFormatPr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Hoja1!Print_Area</vt:lpstr>
      <vt:lpstr>Hoja1!Print_Titles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Ismael Bautista Romero</cp:lastModifiedBy>
  <cp:lastPrinted>2022-12-02T18:42:54Z</cp:lastPrinted>
  <dcterms:created xsi:type="dcterms:W3CDTF">2016-11-10T20:16:03Z</dcterms:created>
  <dcterms:modified xsi:type="dcterms:W3CDTF">2024-02-09T17:25:44Z</dcterms:modified>
</cp:coreProperties>
</file>