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7. Construcción\2. Mensuales\"/>
    </mc:Choice>
  </mc:AlternateContent>
  <xr:revisionPtr revIDLastSave="0" documentId="13_ncr:1_{79C49579-10C5-4AC1-B57A-69577FCEA21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019" sheetId="3" r:id="rId1"/>
    <sheet name="2020" sheetId="4" r:id="rId2"/>
    <sheet name="2021" sheetId="6" r:id="rId3"/>
    <sheet name="2022" sheetId="9" r:id="rId4"/>
    <sheet name="2023" sheetId="11" r:id="rId5"/>
    <sheet name="2024" sheetId="12" r:id="rId6"/>
    <sheet name="2025" sheetId="1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 localSheetId="3">#REF!</definedName>
    <definedName name="\A" localSheetId="4">#REF!</definedName>
    <definedName name="\A" localSheetId="5">#REF!</definedName>
    <definedName name="\A">#REF!</definedName>
    <definedName name="\F" localSheetId="4">#REF!</definedName>
    <definedName name="\F" localSheetId="5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 localSheetId="0">#REF!</definedName>
    <definedName name="______dga11" localSheetId="2">#REF!</definedName>
    <definedName name="______dga11" localSheetId="3">#REF!</definedName>
    <definedName name="______dga11" localSheetId="4">#REF!</definedName>
    <definedName name="______dga11" localSheetId="5">#REF!</definedName>
    <definedName name="______dga11">#REF!</definedName>
    <definedName name="______dga12" localSheetId="0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3">#REF!</definedName>
    <definedName name="______TA1">#REF!</definedName>
    <definedName name="______TA2" localSheetId="4">#REF!</definedName>
    <definedName name="______TA2" localSheetId="5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4">'[5]344.13'!#REF!</definedName>
    <definedName name="_____aaa98" localSheetId="5">'[5]344.13'!#REF!</definedName>
    <definedName name="_____aaa98" localSheetId="6">'[5]344.13'!#REF!</definedName>
    <definedName name="_____aaa98">'[6]344.13'!#REF!</definedName>
    <definedName name="_____aaa99" localSheetId="4">'[5]344.13'!#REF!</definedName>
    <definedName name="_____aaa99" localSheetId="5">'[5]344.13'!#REF!</definedName>
    <definedName name="_____aaa99" localSheetId="6">'[5]344.13'!#REF!</definedName>
    <definedName name="_____aaa99">'[6]344.13'!#REF!</definedName>
    <definedName name="_____dga11" localSheetId="3">#REF!</definedName>
    <definedName name="_____dga11">#REF!</definedName>
    <definedName name="_____dga12" localSheetId="3">#REF!</definedName>
    <definedName name="_____dga12" localSheetId="4">#REF!</definedName>
    <definedName name="_____dga12" localSheetId="5">#REF!</definedName>
    <definedName name="_____dga12">#REF!</definedName>
    <definedName name="_____f">#REF!</definedName>
    <definedName name="_____fc">'[2]1.03'!$H$12</definedName>
    <definedName name="_____r" localSheetId="2">'[6]333.02'!#REF!</definedName>
    <definedName name="_____r" localSheetId="3">'[6]333.02'!#REF!</definedName>
    <definedName name="_____r" localSheetId="4">'[5]333.02'!#REF!</definedName>
    <definedName name="_____r" localSheetId="5">'[5]333.02'!#REF!</definedName>
    <definedName name="_____r" localSheetId="6">'[5]333.02'!#REF!</definedName>
    <definedName name="_____r">'[6]333.02'!#REF!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2">#REF!</definedName>
    <definedName name="_____TA1" localSheetId="3">#REF!</definedName>
    <definedName name="_____TA1">#REF!</definedName>
    <definedName name="_____TA2" localSheetId="2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4">'[5]344.13'!#REF!</definedName>
    <definedName name="____aaa98" localSheetId="5">'[5]344.13'!#REF!</definedName>
    <definedName name="____aaa98" localSheetId="6">'[5]344.13'!#REF!</definedName>
    <definedName name="____aaa98">'[6]344.13'!#REF!</definedName>
    <definedName name="____aaa99" localSheetId="4">'[5]344.13'!#REF!</definedName>
    <definedName name="____aaa99" localSheetId="5">'[5]344.13'!#REF!</definedName>
    <definedName name="____aaa99" localSheetId="6">'[5]344.13'!#REF!</definedName>
    <definedName name="____aaa99">'[6]344.13'!#REF!</definedName>
    <definedName name="____dga11" localSheetId="3">#REF!</definedName>
    <definedName name="____dga11">#REF!</definedName>
    <definedName name="____dga12" localSheetId="3">#REF!</definedName>
    <definedName name="____dga12" localSheetId="4">#REF!</definedName>
    <definedName name="____dga12" localSheetId="5">#REF!</definedName>
    <definedName name="____dga12">#REF!</definedName>
    <definedName name="____f">#REF!</definedName>
    <definedName name="____fc">'[2]1.03'!$H$12</definedName>
    <definedName name="____r" localSheetId="2">'[6]333.02'!#REF!</definedName>
    <definedName name="____r" localSheetId="3">'[6]333.02'!#REF!</definedName>
    <definedName name="____r" localSheetId="4">'[5]333.02'!#REF!</definedName>
    <definedName name="____r" localSheetId="5">'[5]333.02'!#REF!</definedName>
    <definedName name="____r" localSheetId="6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2">#REF!</definedName>
    <definedName name="____TA1" localSheetId="3">#REF!</definedName>
    <definedName name="____TA1">#REF!</definedName>
    <definedName name="____TA2" localSheetId="2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4">'[5]344.13'!#REF!</definedName>
    <definedName name="___aaa98" localSheetId="5">'[5]344.13'!#REF!</definedName>
    <definedName name="___aaa98" localSheetId="6">'[5]344.13'!#REF!</definedName>
    <definedName name="___aaa98">'[6]344.13'!#REF!</definedName>
    <definedName name="___aaa99" localSheetId="4">'[5]344.13'!#REF!</definedName>
    <definedName name="___aaa99" localSheetId="5">'[5]344.13'!#REF!</definedName>
    <definedName name="___aaa99" localSheetId="6">'[5]344.13'!#REF!</definedName>
    <definedName name="___aaa99">'[6]344.13'!#REF!</definedName>
    <definedName name="___dga11" localSheetId="3">#REF!</definedName>
    <definedName name="___dga11">#REF!</definedName>
    <definedName name="___dga12" localSheetId="3">#REF!</definedName>
    <definedName name="___dga12" localSheetId="4">#REF!</definedName>
    <definedName name="___dga12" localSheetId="5">#REF!</definedName>
    <definedName name="___dga12">#REF!</definedName>
    <definedName name="___f">#REF!</definedName>
    <definedName name="___fc">'[2]1.03'!$H$12</definedName>
    <definedName name="___r" localSheetId="3">'[6]333.02'!#REF!</definedName>
    <definedName name="___r" localSheetId="4">'[5]333.02'!#REF!</definedName>
    <definedName name="___r" localSheetId="5">'[5]333.02'!#REF!</definedName>
    <definedName name="___r" localSheetId="6">'[5]333.02'!#REF!</definedName>
    <definedName name="___r">'[6]333.02'!#REF!</definedName>
    <definedName name="___ROS1">#N/A</definedName>
    <definedName name="___ROS2">#N/A</definedName>
    <definedName name="___ROS3">#N/A</definedName>
    <definedName name="___ROS4">#N/A</definedName>
    <definedName name="___TA1" localSheetId="3">#REF!</definedName>
    <definedName name="___TA1">#REF!</definedName>
    <definedName name="___TA2" localSheetId="3">#REF!</definedName>
    <definedName name="___TA2" localSheetId="4">#REF!</definedName>
    <definedName name="___TA2" localSheetId="5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[7]ER!#REF!</definedName>
    <definedName name="__123Graph_B" hidden="1">[8]FLUJO!$B$7929:$C$7929</definedName>
    <definedName name="__123Graph_BChart1" localSheetId="3" hidden="1">#REF!</definedName>
    <definedName name="__123Graph_BChart1" hidden="1">#REF!</definedName>
    <definedName name="__123Graph_BChart2" localSheetId="4" hidden="1">#REF!</definedName>
    <definedName name="__123Graph_BChart2" localSheetId="5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[7]ER!#REF!</definedName>
    <definedName name="__123Graph_C" hidden="1">[8]FLUJO!$B$7936:$C$7936</definedName>
    <definedName name="__123Graph_CREER" hidden="1">[7]ER!#REF!</definedName>
    <definedName name="__123Graph_D" hidden="1">[8]FLUJO!$B$7942:$C$7942</definedName>
    <definedName name="__123Graph_E" hidden="1">[9]PFMON!#REF!</definedName>
    <definedName name="__123Graph_X" hidden="1">[8]FLUJO!$B$7906:$C$7906</definedName>
    <definedName name="__aaa98" localSheetId="3">'[6]344.13'!#REF!</definedName>
    <definedName name="__aaa98" localSheetId="4">'[5]344.13'!#REF!</definedName>
    <definedName name="__aaa98" localSheetId="5">'[5]344.13'!#REF!</definedName>
    <definedName name="__aaa98" localSheetId="6">'[5]344.13'!#REF!</definedName>
    <definedName name="__aaa98">'[6]344.13'!#REF!</definedName>
    <definedName name="__aaa99" localSheetId="3">'[6]344.13'!#REF!</definedName>
    <definedName name="__aaa99" localSheetId="4">'[5]344.13'!#REF!</definedName>
    <definedName name="__aaa99" localSheetId="5">'[5]344.13'!#REF!</definedName>
    <definedName name="__aaa99" localSheetId="6">'[5]344.13'!#REF!</definedName>
    <definedName name="__aaa99">'[6]344.13'!#REF!</definedName>
    <definedName name="__dga11" localSheetId="3">#REF!</definedName>
    <definedName name="__dga11">#REF!</definedName>
    <definedName name="__dga12" localSheetId="3">#REF!</definedName>
    <definedName name="__dga12" localSheetId="4">#REF!</definedName>
    <definedName name="__dga12" localSheetId="5">#REF!</definedName>
    <definedName name="__dga12">#REF!</definedName>
    <definedName name="__f">#REF!</definedName>
    <definedName name="__fc">'[2]1.03'!$H$12</definedName>
    <definedName name="__r" localSheetId="3">'[6]333.02'!#REF!</definedName>
    <definedName name="__r" localSheetId="4">'[5]333.02'!#REF!</definedName>
    <definedName name="__r" localSheetId="5">'[5]333.02'!#REF!</definedName>
    <definedName name="__r" localSheetId="6">'[5]333.02'!#REF!</definedName>
    <definedName name="__r">'[6]333.02'!#REF!</definedName>
    <definedName name="__ROS1">#N/A</definedName>
    <definedName name="__ROS2">#N/A</definedName>
    <definedName name="__ROS3">#N/A</definedName>
    <definedName name="__ROS4">#N/A</definedName>
    <definedName name="__TA1" localSheetId="3">#REF!</definedName>
    <definedName name="__TA1">#REF!</definedName>
    <definedName name="__TA2" localSheetId="3">#REF!</definedName>
    <definedName name="__TA2" localSheetId="4">#REF!</definedName>
    <definedName name="__TA2" localSheetId="5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[7]ER!#REF!</definedName>
    <definedName name="_4__123Graph_BCPI_ER_LOG" hidden="1">[7]ER!#REF!</definedName>
    <definedName name="_5__123Graph_BIBA_IBRD" hidden="1">[7]WB!#REF!</definedName>
    <definedName name="_aa98">'[10]344.13'!#REF!</definedName>
    <definedName name="_aa99">'[4]344.13'!#REF!</definedName>
    <definedName name="_aa997">'[4]344.13'!#REF!</definedName>
    <definedName name="_aaa98">'[11]344.13'!#REF!</definedName>
    <definedName name="_aaa99">'[11]344.13'!#REF!</definedName>
    <definedName name="_dga11" localSheetId="3">#REF!</definedName>
    <definedName name="_dga11">#REF!</definedName>
    <definedName name="_dga12" localSheetId="3">#REF!</definedName>
    <definedName name="_dga12" localSheetId="4">#REF!</definedName>
    <definedName name="_dga12" localSheetId="5">#REF!</definedName>
    <definedName name="_dga12">#REF!</definedName>
    <definedName name="_f">#REF!</definedName>
    <definedName name="_fc">'[2]1.03'!$H$12</definedName>
    <definedName name="_Fill" hidden="1">#REF!</definedName>
    <definedName name="_xlnm._FilterDatabase" localSheetId="3" hidden="1">'2022'!$A$14:$F$102</definedName>
    <definedName name="_Order1" hidden="1">255</definedName>
    <definedName name="_Order2" hidden="1">0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hidden="1">#REF!</definedName>
    <definedName name="_r" localSheetId="2">'[11]333.02'!#REF!</definedName>
    <definedName name="_r" localSheetId="3">'[11]333.02'!#REF!</definedName>
    <definedName name="_r" localSheetId="4">'[11]333.02'!#REF!</definedName>
    <definedName name="_r" localSheetId="5">'[11]333.02'!#REF!</definedName>
    <definedName name="_r">'[11]333.02'!#REF!</definedName>
    <definedName name="_RE1" localSheetId="2">#REF!</definedName>
    <definedName name="_RE1" localSheetId="3">#REF!</definedName>
    <definedName name="_RE1" localSheetId="4">#REF!</definedName>
    <definedName name="_RE1" localSheetId="5">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2">#REF!</definedName>
    <definedName name="_TA1" localSheetId="3">#REF!</definedName>
    <definedName name="_TA1">#REF!</definedName>
    <definedName name="_TA2" localSheetId="2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4">'[5]333.09'!$D$10</definedName>
    <definedName name="a" localSheetId="5">'[5]333.09'!$D$10</definedName>
    <definedName name="a" localSheetId="6">'[5]333.09'!$D$10</definedName>
    <definedName name="a">'[6]333.09'!$D$10</definedName>
    <definedName name="aa" localSheetId="3">'[6]333.05'!#REF!</definedName>
    <definedName name="aa" localSheetId="4">'[5]333.05'!#REF!</definedName>
    <definedName name="aa" localSheetId="5">'[5]333.05'!#REF!</definedName>
    <definedName name="aa" localSheetId="6">'[5]333.05'!#REF!</definedName>
    <definedName name="aa">'[6]333.05'!#REF!</definedName>
    <definedName name="aa_10" localSheetId="3">'[12]333.05'!#REF!</definedName>
    <definedName name="aa_10">'[12]333.05'!#REF!</definedName>
    <definedName name="aa_11">'[12]333.05'!#REF!</definedName>
    <definedName name="aaa" localSheetId="4">'[5]333.06'!$N$9</definedName>
    <definedName name="aaa" localSheetId="5">'[5]333.06'!$N$9</definedName>
    <definedName name="aaa" localSheetId="6">'[5]333.06'!$N$9</definedName>
    <definedName name="aaa">'[6]333.06'!$N$9</definedName>
    <definedName name="aaa98_10">'[12]344.13'!#REF!</definedName>
    <definedName name="aaa98_11">'[12]344.13'!#REF!</definedName>
    <definedName name="aaa99_10">'[12]344.13'!#REF!</definedName>
    <definedName name="aaa99_11">'[12]344.13'!#REF!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>#REF!</definedName>
    <definedName name="aaaa_10">#REF!</definedName>
    <definedName name="aaaa_11">#REF!</definedName>
    <definedName name="aaaaa">#REF!</definedName>
    <definedName name="ab" localSheetId="4">'[5]333.03'!$F$12</definedName>
    <definedName name="ab" localSheetId="5">'[5]333.03'!$F$12</definedName>
    <definedName name="ab" localSheetId="6">'[5]333.03'!$F$12</definedName>
    <definedName name="ab">'[6]333.03'!$F$12</definedName>
    <definedName name="AC">'[13]6.03'!$L$20</definedName>
    <definedName name="AccessDatabase" hidden="1">"\\De2kp-42538\BOLETIN\Claga\CLAGA2000.mdb"</definedName>
    <definedName name="ACUMULADO">#N/A</definedName>
    <definedName name="adolescentes">#REF!</definedName>
    <definedName name="ai" localSheetId="4">'[5]333.09'!$F$10</definedName>
    <definedName name="ai" localSheetId="5">'[5]333.09'!$F$10</definedName>
    <definedName name="ai" localSheetId="6">'[5]333.09'!$F$10</definedName>
    <definedName name="ai">'[6]333.09'!$F$10</definedName>
    <definedName name="alan">'[14]1'!#REF!</definedName>
    <definedName name="ALL" localSheetId="3">#REF!</definedName>
    <definedName name="ALL" localSheetId="4">#REF!</definedName>
    <definedName name="ALL" localSheetId="5">#REF!</definedName>
    <definedName name="ALL">#REF!</definedName>
    <definedName name="Año">[15]BD!$D$7:$AZ$7</definedName>
    <definedName name="AñoA" localSheetId="3">#REF!</definedName>
    <definedName name="AñoA" localSheetId="4">#REF!</definedName>
    <definedName name="AñoA" localSheetId="5">#REF!</definedName>
    <definedName name="AñoA">#REF!</definedName>
    <definedName name="AñoVE" localSheetId="4">#REF!</definedName>
    <definedName name="AñoVE" localSheetId="5">#REF!</definedName>
    <definedName name="AñoVE">#REF!</definedName>
    <definedName name="ap" localSheetId="4">'[5]331-04'!#REF!</definedName>
    <definedName name="ap" localSheetId="5">'[5]331-04'!#REF!</definedName>
    <definedName name="ap" localSheetId="6">'[5]331-04'!#REF!</definedName>
    <definedName name="ap">'[6]331-04'!#REF!</definedName>
    <definedName name="ap_10" localSheetId="4">'[12]331-04'!#REF!</definedName>
    <definedName name="ap_10" localSheetId="5">'[12]331-04'!#REF!</definedName>
    <definedName name="ap_10">'[12]331-04'!#REF!</definedName>
    <definedName name="ap_11" localSheetId="4">'[12]331-04'!#REF!</definedName>
    <definedName name="ap_11" localSheetId="5">'[12]331-04'!#REF!</definedName>
    <definedName name="ap_11">'[12]331-04'!#REF!</definedName>
    <definedName name="Area1">'[16]Form AN01-46'!$A$2:$N$20027</definedName>
    <definedName name="AS" localSheetId="4">'[5]333.02'!$D$7</definedName>
    <definedName name="AS" localSheetId="5">'[5]333.02'!$D$7</definedName>
    <definedName name="AS" localSheetId="6">'[5]333.02'!$D$7</definedName>
    <definedName name="AS">'[6]333.02'!$D$7</definedName>
    <definedName name="asd" localSheetId="3">#REF!</definedName>
    <definedName name="asd">#REF!</definedName>
    <definedName name="asd_10" localSheetId="4">#REF!</definedName>
    <definedName name="asd_10" localSheetId="5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 localSheetId="4">'[5]333.09'!#REF!</definedName>
    <definedName name="b" localSheetId="5">'[5]333.09'!#REF!</definedName>
    <definedName name="b" localSheetId="6">'[5]333.09'!#REF!</definedName>
    <definedName name="b">'[6]333.09'!#REF!</definedName>
    <definedName name="b_10">'[12]333.09'!#REF!</definedName>
    <definedName name="b_11">'[12]333.09'!#REF!</definedName>
    <definedName name="BAL" localSheetId="3">#REF!</definedName>
    <definedName name="BAL" localSheetId="4">#REF!</definedName>
    <definedName name="BAL" localSheetId="5">#REF!</definedName>
    <definedName name="BAL">#REF!</definedName>
    <definedName name="_xlnm.Database" localSheetId="2">#REF!</definedName>
    <definedName name="_xlnm.Database">#REF!</definedName>
    <definedName name="bb" localSheetId="2">#REF!</definedName>
    <definedName name="bb">#REF!</definedName>
    <definedName name="bb_10">'[12]333.05'!#REF!</definedName>
    <definedName name="bb_11">'[12]333.05'!#REF!</definedName>
    <definedName name="bbb" localSheetId="2">#REF!</definedName>
    <definedName name="bbb" localSheetId="3">#REF!</definedName>
    <definedName name="bbb" localSheetId="4">#REF!</definedName>
    <definedName name="bbb" localSheetId="5">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[15]BD!$D$10:$AZ$944</definedName>
    <definedName name="BDA" localSheetId="3">#REF!</definedName>
    <definedName name="BDA" localSheetId="4">#REF!</definedName>
    <definedName name="BDA" localSheetId="5">#REF!</definedName>
    <definedName name="BDA">#REF!</definedName>
    <definedName name="BDVE" localSheetId="4">#REF!</definedName>
    <definedName name="BDVE" localSheetId="5">#REF!</definedName>
    <definedName name="BDVE">#REF!</definedName>
    <definedName name="bnm">#REF!</definedName>
    <definedName name="Button_13">"CLAGA2000_Consolidado_2001_List"</definedName>
    <definedName name="BVB" localSheetId="3">#REF!</definedName>
    <definedName name="BVB">#REF!</definedName>
    <definedName name="BVB_10" localSheetId="4">#REF!</definedName>
    <definedName name="BVB_10" localSheetId="5">#REF!</definedName>
    <definedName name="BVB_10">#REF!</definedName>
    <definedName name="BVB_11">#REF!</definedName>
    <definedName name="car">#REF!</definedName>
    <definedName name="cb">'[17]2'!$H$13</definedName>
    <definedName name="cc">'[13]8.03'!$E$9</definedName>
    <definedName name="ccentral" localSheetId="2">#REF!</definedName>
    <definedName name="ccentral" localSheetId="3">#REF!</definedName>
    <definedName name="ccentral" localSheetId="4">#REF!</definedName>
    <definedName name="ccentral" localSheetId="5">#REF!</definedName>
    <definedName name="ccentral">#REF!</definedName>
    <definedName name="ccentral." localSheetId="3">'[18]3.23-10'!#REF!</definedName>
    <definedName name="ccentral." localSheetId="4">'[18]3.23-10'!#REF!</definedName>
    <definedName name="ccentral." localSheetId="5">'[18]3.23-10'!#REF!</definedName>
    <definedName name="ccentral.">'[18]3.23-10'!#REF!</definedName>
    <definedName name="ccentral1" localSheetId="3">'[18]3.23-10'!#REF!</definedName>
    <definedName name="ccentral1" localSheetId="4">'[18]3.23-10'!#REF!</definedName>
    <definedName name="ccentral1" localSheetId="5">'[18]3.23-10'!#REF!</definedName>
    <definedName name="ccentral1">'[18]3.23-10'!#REF!</definedName>
    <definedName name="ccentral2" localSheetId="2">#REF!</definedName>
    <definedName name="ccentral2" localSheetId="3">#REF!</definedName>
    <definedName name="ccentral2" localSheetId="4">#REF!</definedName>
    <definedName name="ccentral2" localSheetId="5">#REF!</definedName>
    <definedName name="ccentral2">#REF!</definedName>
    <definedName name="ccentral3" localSheetId="3">'[18]3.23-10'!#REF!</definedName>
    <definedName name="ccentral3" localSheetId="4">'[18]3.23-10'!#REF!</definedName>
    <definedName name="ccentral3" localSheetId="5">'[18]3.23-10'!#REF!</definedName>
    <definedName name="ccentral3">'[18]3.23-10'!#REF!</definedName>
    <definedName name="ccuu" localSheetId="2">#REF!</definedName>
    <definedName name="ccuu" localSheetId="3">#REF!</definedName>
    <definedName name="ccuu" localSheetId="4">#REF!</definedName>
    <definedName name="ccuu" localSheetId="5">#REF!</definedName>
    <definedName name="ccuu">#REF!</definedName>
    <definedName name="ccuu_10">#REF!</definedName>
    <definedName name="ccuu_11">#REF!</definedName>
    <definedName name="cerw">'[17]6'!$I$13</definedName>
    <definedName name="cibao" localSheetId="2">#REF!</definedName>
    <definedName name="cibao" localSheetId="3">#REF!</definedName>
    <definedName name="cibao" localSheetId="4">#REF!</definedName>
    <definedName name="cibao" localSheetId="5">#REF!</definedName>
    <definedName name="cibao">#REF!</definedName>
    <definedName name="cibao1." localSheetId="3">'[18]3.23-10'!#REF!</definedName>
    <definedName name="cibao1." localSheetId="4">'[18]3.23-10'!#REF!</definedName>
    <definedName name="cibao1." localSheetId="5">'[18]3.23-10'!#REF!</definedName>
    <definedName name="cibao1.">'[18]3.23-10'!#REF!</definedName>
    <definedName name="cibao2" localSheetId="2">#REF!</definedName>
    <definedName name="cibao2" localSheetId="3">#REF!</definedName>
    <definedName name="cibao2" localSheetId="4">#REF!</definedName>
    <definedName name="cibao2" localSheetId="5">#REF!</definedName>
    <definedName name="cibao2">#REF!</definedName>
    <definedName name="cibao33" localSheetId="3">'[18]3.23-10'!#REF!</definedName>
    <definedName name="cibao33" localSheetId="4">'[18]3.23-10'!#REF!</definedName>
    <definedName name="cibao33" localSheetId="5">'[18]3.23-10'!#REF!</definedName>
    <definedName name="cibao33">'[18]3.23-10'!#REF!</definedName>
    <definedName name="coccident" localSheetId="2">#REF!</definedName>
    <definedName name="coccident" localSheetId="3">#REF!</definedName>
    <definedName name="coccident" localSheetId="4">#REF!</definedName>
    <definedName name="coccident" localSheetId="5">#REF!</definedName>
    <definedName name="coccident">#REF!</definedName>
    <definedName name="coccident2">#REF!</definedName>
    <definedName name="Codigo">[15]BD!$B$10:$B$944</definedName>
    <definedName name="CodigoA" localSheetId="3">#REF!</definedName>
    <definedName name="CodigoA" localSheetId="4">#REF!</definedName>
    <definedName name="CodigoA" localSheetId="5">#REF!</definedName>
    <definedName name="CodigoA">#REF!</definedName>
    <definedName name="CodigoVE" localSheetId="4">#REF!</definedName>
    <definedName name="CodigoVE" localSheetId="5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[15]BD!$D$9:$AZ$9</definedName>
    <definedName name="cuuuu" localSheetId="3">#REF!</definedName>
    <definedName name="cuuuu" localSheetId="4">#REF!</definedName>
    <definedName name="cuuuu" localSheetId="5">#REF!</definedName>
    <definedName name="cuuuu">#REF!</definedName>
    <definedName name="cuuuu_10" localSheetId="4">#REF!</definedName>
    <definedName name="cuuuu_10" localSheetId="5">#REF!</definedName>
    <definedName name="cuuuu_10">#REF!</definedName>
    <definedName name="cuuuu_11">#REF!</definedName>
    <definedName name="cvb">#REF!</definedName>
    <definedName name="cvc">'[2]6.03'!$D$8</definedName>
    <definedName name="d" localSheetId="3">'[6]333.09'!#REF!</definedName>
    <definedName name="d" localSheetId="4">'[5]333.09'!#REF!</definedName>
    <definedName name="d" localSheetId="5">'[5]333.09'!#REF!</definedName>
    <definedName name="d" localSheetId="6">'[5]333.09'!#REF!</definedName>
    <definedName name="d">'[6]333.09'!#REF!</definedName>
    <definedName name="d_10" localSheetId="3">'[12]333.09'!#REF!</definedName>
    <definedName name="d_10">'[12]333.09'!#REF!</definedName>
    <definedName name="d_11">'[12]333.09'!#REF!</definedName>
    <definedName name="dd" localSheetId="4">'[5]333.05'!$B$9</definedName>
    <definedName name="dd" localSheetId="5">'[5]333.05'!$B$9</definedName>
    <definedName name="dd" localSheetId="6">'[5]333.05'!$B$9</definedName>
    <definedName name="dd">'[6]333.05'!$B$9</definedName>
    <definedName name="ddd" localSheetId="3">#REF!</definedName>
    <definedName name="ddd" localSheetId="4">#REF!</definedName>
    <definedName name="ddd" localSheetId="5">#REF!</definedName>
    <definedName name="ddd">#REF!</definedName>
    <definedName name="dddd" localSheetId="4">'[5]333.06'!$J$7</definedName>
    <definedName name="dddd" localSheetId="5">'[5]333.06'!$J$7</definedName>
    <definedName name="dddd" localSheetId="6">'[5]333.06'!$J$7</definedName>
    <definedName name="dddd">'[6]333.06'!$J$7</definedName>
    <definedName name="ddddd" localSheetId="3">#REF!</definedName>
    <definedName name="ddddd" localSheetId="4">#REF!</definedName>
    <definedName name="ddddd" localSheetId="5">#REF!</definedName>
    <definedName name="ddddd">#REF!</definedName>
    <definedName name="dfg" localSheetId="3">'[1]333.02'!#REF!</definedName>
    <definedName name="dfg" localSheetId="4">'[1]333.02'!#REF!</definedName>
    <definedName name="dfg" localSheetId="5">'[1]333.02'!#REF!</definedName>
    <definedName name="dfg">'[1]333.02'!#REF!</definedName>
    <definedName name="dfhd">'[17]2'!$B$13</definedName>
    <definedName name="dga11_10" localSheetId="3">#REF!</definedName>
    <definedName name="dga11_10" localSheetId="4">#REF!</definedName>
    <definedName name="dga11_10" localSheetId="5">#REF!</definedName>
    <definedName name="dga11_10">#REF!</definedName>
    <definedName name="dga11_11" localSheetId="4">#REF!</definedName>
    <definedName name="dga11_11" localSheetId="5">#REF!</definedName>
    <definedName name="dga11_11">#REF!</definedName>
    <definedName name="dga12_10">#REF!</definedName>
    <definedName name="dga12_11">#REF!</definedName>
    <definedName name="dgii11" localSheetId="2">#REF!</definedName>
    <definedName name="dgii11">#REF!</definedName>
    <definedName name="dgii11_10">#REF!</definedName>
    <definedName name="dgii11_11">#REF!</definedName>
    <definedName name="dgii12" localSheetId="2">#REF!</definedName>
    <definedName name="dgii12">#REF!</definedName>
    <definedName name="dgii12_10">#REF!</definedName>
    <definedName name="dgii12_11">#REF!</definedName>
    <definedName name="di" localSheetId="2">'[6]333.02'!#REF!</definedName>
    <definedName name="di" localSheetId="4">'[5]333.02'!#REF!</definedName>
    <definedName name="di" localSheetId="5">'[5]333.02'!#REF!</definedName>
    <definedName name="di" localSheetId="6">'[5]333.02'!#REF!</definedName>
    <definedName name="di">'[6]333.02'!#REF!</definedName>
    <definedName name="di_10">'[12]333.02'!#REF!</definedName>
    <definedName name="di_11">'[12]333.02'!#REF!</definedName>
    <definedName name="dii" localSheetId="3">#REF!</definedName>
    <definedName name="dii" localSheetId="4">#REF!</definedName>
    <definedName name="dii" localSheetId="5">#REF!</definedName>
    <definedName name="dii">#REF!</definedName>
    <definedName name="diq" localSheetId="4">#REF!</definedName>
    <definedName name="diq" localSheetId="5">#REF!</definedName>
    <definedName name="diq">#REF!</definedName>
    <definedName name="dit">#REF!</definedName>
    <definedName name="ditt">#REF!</definedName>
    <definedName name="droga.1">'[1]333.02'!#REF!</definedName>
    <definedName name="drogas1">'[18]3.23-10'!#REF!</definedName>
    <definedName name="ds" localSheetId="4">'[5]333.08'!$D$7</definedName>
    <definedName name="ds" localSheetId="5">'[5]333.08'!$D$7</definedName>
    <definedName name="ds" localSheetId="6">'[5]333.08'!$D$7</definedName>
    <definedName name="ds">'[6]333.08'!$D$7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dsd" localSheetId="2">#REF!</definedName>
    <definedName name="dsd">#REF!</definedName>
    <definedName name="dsd_10">#REF!</definedName>
    <definedName name="dsd_11">#REF!</definedName>
    <definedName name="e" localSheetId="2">#REF!</definedName>
    <definedName name="e">#REF!</definedName>
    <definedName name="e_10">#REF!</definedName>
    <definedName name="e_11">#REF!</definedName>
    <definedName name="ecd">#REF!</definedName>
    <definedName name="ecewt">'[17]5'!$B$13</definedName>
    <definedName name="ed" localSheetId="4">'[5]333.02'!$F$11</definedName>
    <definedName name="ed" localSheetId="5">'[5]333.02'!$F$11</definedName>
    <definedName name="ed" localSheetId="6">'[5]333.02'!$F$11</definedName>
    <definedName name="ed">'[6]333.02'!$F$11</definedName>
    <definedName name="edc" localSheetId="3">#REF!</definedName>
    <definedName name="edc">#REF!</definedName>
    <definedName name="ee" localSheetId="3">'[6]333.06'!#REF!</definedName>
    <definedName name="ee" localSheetId="4">'[5]333.06'!#REF!</definedName>
    <definedName name="ee" localSheetId="5">'[5]333.06'!#REF!</definedName>
    <definedName name="ee" localSheetId="6">'[5]333.06'!#REF!</definedName>
    <definedName name="ee">'[6]333.06'!#REF!</definedName>
    <definedName name="ee_10" localSheetId="3">'[12]333.06'!#REF!</definedName>
    <definedName name="ee_10" localSheetId="4">'[12]333.06'!#REF!</definedName>
    <definedName name="ee_10" localSheetId="5">'[12]333.06'!#REF!</definedName>
    <definedName name="ee_10">'[12]333.06'!#REF!</definedName>
    <definedName name="ee_11" localSheetId="3">'[12]333.06'!#REF!</definedName>
    <definedName name="ee_11" localSheetId="4">'[12]333.06'!#REF!</definedName>
    <definedName name="ee_11" localSheetId="5">'[12]333.06'!#REF!</definedName>
    <definedName name="ee_11">'[12]333.06'!#REF!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>#REF!</definedName>
    <definedName name="eee_10">#REF!</definedName>
    <definedName name="eee_11">#REF!</definedName>
    <definedName name="eeee" localSheetId="2">#REF!</definedName>
    <definedName name="eeee">#REF!</definedName>
    <definedName name="eeee_10">#REF!</definedName>
    <definedName name="eeee_11">#REF!</definedName>
    <definedName name="Ella">#REF!</definedName>
    <definedName name="enriq" localSheetId="2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4">'[5]333.03'!$D$12</definedName>
    <definedName name="ff" localSheetId="5">'[5]333.03'!$D$12</definedName>
    <definedName name="ff" localSheetId="6">'[5]333.03'!$D$12</definedName>
    <definedName name="ff">'[6]333.03'!$D$12</definedName>
    <definedName name="fff" localSheetId="3">'[6]333.06'!#REF!</definedName>
    <definedName name="fff" localSheetId="4">'[5]333.06'!#REF!</definedName>
    <definedName name="fff" localSheetId="5">'[5]333.06'!#REF!</definedName>
    <definedName name="fff" localSheetId="6">'[5]333.06'!#REF!</definedName>
    <definedName name="fff">'[6]333.06'!#REF!</definedName>
    <definedName name="fff_10" localSheetId="3">'[12]333.06'!#REF!</definedName>
    <definedName name="fff_10">'[12]333.06'!#REF!</definedName>
    <definedName name="fff_11">'[12]333.06'!#REF!</definedName>
    <definedName name="ffff">'[13]5.03'!$B$10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fg_10">#REF!</definedName>
    <definedName name="fg_11">#REF!</definedName>
    <definedName name="fge">'[17]10'!$F$12</definedName>
    <definedName name="fgf" localSheetId="2">#REF!</definedName>
    <definedName name="fgf" localSheetId="3">#REF!</definedName>
    <definedName name="fgf" localSheetId="4">#REF!</definedName>
    <definedName name="fgf" localSheetId="5">#REF!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 localSheetId="2">#REF!</definedName>
    <definedName name="fr" localSheetId="3">#REF!</definedName>
    <definedName name="fr">#REF!</definedName>
    <definedName name="fr_10">#REF!</definedName>
    <definedName name="fr_11">#REF!</definedName>
    <definedName name="ft" localSheetId="4">'[5]333.08'!$F$7</definedName>
    <definedName name="ft" localSheetId="5">'[5]333.08'!$F$7</definedName>
    <definedName name="ft" localSheetId="6">'[5]333.08'!$F$7</definedName>
    <definedName name="ft">'[6]333.08'!$F$7</definedName>
    <definedName name="FUENTE" localSheetId="3">#REF!</definedName>
    <definedName name="FUENTE" localSheetId="4">#REF!</definedName>
    <definedName name="FUENTE" localSheetId="5">#REF!</definedName>
    <definedName name="FUENTE">#REF!</definedName>
    <definedName name="g" localSheetId="4">'[5]333.02'!$B$11</definedName>
    <definedName name="g" localSheetId="5">'[5]333.02'!$B$11</definedName>
    <definedName name="g" localSheetId="6">'[5]333.02'!$B$11</definedName>
    <definedName name="g">'[6]333.02'!$B$11</definedName>
    <definedName name="gbfhhs" localSheetId="3">#REF!</definedName>
    <definedName name="gbfhhs">#REF!</definedName>
    <definedName name="gdgfds">'[2]4.03'!$B$10</definedName>
    <definedName name="gdsert">'[2]1.03'!$B$11</definedName>
    <definedName name="geb">'[17]8'!$P$13</definedName>
    <definedName name="gf" localSheetId="2">#REF!</definedName>
    <definedName name="gf" localSheetId="3">#REF!</definedName>
    <definedName name="gf" localSheetId="4">#REF!</definedName>
    <definedName name="gf" localSheetId="5">#REF!</definedName>
    <definedName name="gf">#REF!</definedName>
    <definedName name="gf_10">#REF!</definedName>
    <definedName name="gf_11">#REF!</definedName>
    <definedName name="gfd">#REF!</definedName>
    <definedName name="gfdgdgdgdg" localSheetId="2">'[6]333.10'!#REF!</definedName>
    <definedName name="gfdgdgdgdg" localSheetId="4">'[5]333.10'!#REF!</definedName>
    <definedName name="gfdgdgdgdg" localSheetId="5">'[5]333.10'!#REF!</definedName>
    <definedName name="gfdgdgdgdg" localSheetId="6">'[5]333.10'!#REF!</definedName>
    <definedName name="gfdgdgdgdg">'[6]333.10'!#REF!</definedName>
    <definedName name="gfdgdgdgdg_10">'[12]333.10'!#REF!</definedName>
    <definedName name="gfdgdgdgdg_11">'[12]333.10'!#REF!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>#REF!</definedName>
    <definedName name="gg_10">#REF!</definedName>
    <definedName name="gg_11">#REF!</definedName>
    <definedName name="ggg" localSheetId="2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hj" localSheetId="3">#REF!</definedName>
    <definedName name="ghj" localSheetId="4">#REF!</definedName>
    <definedName name="ghj" localSheetId="5">#REF!</definedName>
    <definedName name="ghj">#REF!</definedName>
    <definedName name="gt" localSheetId="2">'[6]343-01'!#REF!</definedName>
    <definedName name="gt" localSheetId="3">'[6]343-01'!#REF!</definedName>
    <definedName name="gt" localSheetId="4">'[5]343-01'!#REF!</definedName>
    <definedName name="gt" localSheetId="5">'[5]343-01'!#REF!</definedName>
    <definedName name="gt" localSheetId="6">'[5]343-01'!#REF!</definedName>
    <definedName name="gt">'[6]343-01'!#REF!</definedName>
    <definedName name="gt_10" localSheetId="3">'[12]343-01'!#REF!</definedName>
    <definedName name="gt_10" localSheetId="4">'[12]343-01'!#REF!</definedName>
    <definedName name="gt_10" localSheetId="5">'[12]343-01'!#REF!</definedName>
    <definedName name="gt_10">'[12]343-01'!#REF!</definedName>
    <definedName name="gt_11" localSheetId="4">'[12]343-01'!#REF!</definedName>
    <definedName name="gt_11" localSheetId="5">'[12]343-01'!#REF!</definedName>
    <definedName name="gt_11">'[12]343-01'!#REF!</definedName>
    <definedName name="gtdfgh" localSheetId="2">'[2]1.03'!#REF!</definedName>
    <definedName name="gtdfgh">'[2]1.03'!#REF!</definedName>
    <definedName name="h" localSheetId="4">'[5]333.03'!$B$12</definedName>
    <definedName name="h" localSheetId="5">'[5]333.03'!$B$12</definedName>
    <definedName name="h" localSheetId="6">'[5]333.03'!$B$12</definedName>
    <definedName name="h">'[6]333.03'!$B$12</definedName>
    <definedName name="ha" localSheetId="3">#REF!</definedName>
    <definedName name="ha" localSheetId="4">#REF!</definedName>
    <definedName name="ha" localSheetId="5">#REF!</definedName>
    <definedName name="ha">#REF!</definedName>
    <definedName name="haa" localSheetId="4">#REF!</definedName>
    <definedName name="haa" localSheetId="5">#REF!</definedName>
    <definedName name="haa">#REF!</definedName>
    <definedName name="haaa">#REF!</definedName>
    <definedName name="HatoMayor" localSheetId="4">'[5]343-05'!#REF!</definedName>
    <definedName name="HatoMayor" localSheetId="5">'[5]343-05'!#REF!</definedName>
    <definedName name="HatoMayor" localSheetId="6">'[5]343-05'!#REF!</definedName>
    <definedName name="HatoMayor">'[6]343-05'!#REF!</definedName>
    <definedName name="HatoMayor2" localSheetId="4">'[5]343-05'!#REF!</definedName>
    <definedName name="HatoMayor2" localSheetId="5">'[5]343-05'!#REF!</definedName>
    <definedName name="HatoMayor2" localSheetId="6">'[5]343-05'!#REF!</definedName>
    <definedName name="HatoMayor2">'[6]343-05'!#REF!</definedName>
    <definedName name="HD" localSheetId="3">#REF!</definedName>
    <definedName name="HD" localSheetId="4">#REF!</definedName>
    <definedName name="HD" localSheetId="5">#REF!</definedName>
    <definedName name="HD">#REF!</definedName>
    <definedName name="hgf" localSheetId="4">#REF!</definedName>
    <definedName name="hgf" localSheetId="5">#REF!</definedName>
    <definedName name="hgf">#REF!</definedName>
    <definedName name="hh" localSheetId="2">#REF!</definedName>
    <definedName name="hh">#REF!</definedName>
    <definedName name="hh_10">#REF!</definedName>
    <definedName name="hh_11">#REF!</definedName>
    <definedName name="hhh" localSheetId="2">#REF!</definedName>
    <definedName name="hhh">#REF!</definedName>
    <definedName name="hhh_10">#REF!</definedName>
    <definedName name="hhh_11">#REF!</definedName>
    <definedName name="hhhh" localSheetId="2">#REF!</definedName>
    <definedName name="hhhh">#REF!</definedName>
    <definedName name="hhhh_10">#REF!</definedName>
    <definedName name="hhhh_11">#REF!</definedName>
    <definedName name="hhhhh">'[19]14.2'!$H$8</definedName>
    <definedName name="hhhhhhhhhhh">'[2]6.03'!$G$8</definedName>
    <definedName name="hhyt" localSheetId="3">'[17]1'!#REF!</definedName>
    <definedName name="hhyt">'[17]1'!#REF!</definedName>
    <definedName name="hjk" localSheetId="3">#REF!</definedName>
    <definedName name="hjk" localSheetId="4">#REF!</definedName>
    <definedName name="hjk" localSheetId="5">#REF!</definedName>
    <definedName name="hjk">#REF!</definedName>
    <definedName name="hp" localSheetId="2">#REF!</definedName>
    <definedName name="hp">#REF!</definedName>
    <definedName name="HTML_CodePage" hidden="1">1252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6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'[20]8.03'!$I$8</definedName>
    <definedName name="hyr" localSheetId="3">'[17]1'!#REF!</definedName>
    <definedName name="hyr">'[17]1'!#REF!</definedName>
    <definedName name="i" localSheetId="4">'[5]333.09'!$J$10</definedName>
    <definedName name="i" localSheetId="5">'[5]333.09'!$J$10</definedName>
    <definedName name="i" localSheetId="6">'[5]333.09'!$J$10</definedName>
    <definedName name="i">'[6]333.09'!$J$10</definedName>
    <definedName name="ii" localSheetId="4">'[5]333.08'!$H$7</definedName>
    <definedName name="ii" localSheetId="5">'[5]333.08'!$H$7</definedName>
    <definedName name="ii" localSheetId="6">'[5]333.08'!$H$7</definedName>
    <definedName name="ii">'[6]333.08'!$H$7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 localSheetId="3">#REF!</definedName>
    <definedName name="IIO" localSheetId="4">#REF!</definedName>
    <definedName name="IIO" localSheetId="5">#REF!</definedName>
    <definedName name="IIO">#REF!</definedName>
    <definedName name="ijn" localSheetId="4">#REF!</definedName>
    <definedName name="ijn" localSheetId="5">#REF!</definedName>
    <definedName name="ijn">#REF!</definedName>
    <definedName name="ik">'[17]3'!$B$14</definedName>
    <definedName name="iki" localSheetId="3">#REF!</definedName>
    <definedName name="iki" localSheetId="4">#REF!</definedName>
    <definedName name="iki" localSheetId="5">#REF!</definedName>
    <definedName name="iki">#REF!</definedName>
    <definedName name="ikm" localSheetId="4">#REF!</definedName>
    <definedName name="ikm" localSheetId="5">#REF!</definedName>
    <definedName name="ikm">#REF!</definedName>
    <definedName name="io" localSheetId="4">'[5]333.08'!$B$7</definedName>
    <definedName name="io" localSheetId="5">'[5]333.08'!$B$7</definedName>
    <definedName name="io" localSheetId="6">'[5]333.08'!$B$7</definedName>
    <definedName name="io">'[6]333.08'!$B$7</definedName>
    <definedName name="iop" localSheetId="3">#REF!</definedName>
    <definedName name="iop" localSheetId="4">#REF!</definedName>
    <definedName name="iop" localSheetId="5">#REF!</definedName>
    <definedName name="iop">#REF!</definedName>
    <definedName name="iou">'[17]1'!$B$14</definedName>
    <definedName name="iuy" localSheetId="3">#REF!</definedName>
    <definedName name="iuy" localSheetId="4">#REF!</definedName>
    <definedName name="iuy" localSheetId="5">#REF!</definedName>
    <definedName name="iuy">#REF!</definedName>
    <definedName name="j" localSheetId="2">#REF!</definedName>
    <definedName name="j">#REF!</definedName>
    <definedName name="jhy">#REF!</definedName>
    <definedName name="jj" localSheetId="2">'[6]333.04'!#REF!</definedName>
    <definedName name="jj" localSheetId="4">'[5]333.04'!#REF!</definedName>
    <definedName name="jj" localSheetId="5">'[5]333.04'!#REF!</definedName>
    <definedName name="jj" localSheetId="6">'[5]333.04'!#REF!</definedName>
    <definedName name="jj">'[6]333.04'!#REF!</definedName>
    <definedName name="jj_10">'[12]333.04'!#REF!</definedName>
    <definedName name="jj_11">'[12]333.04'!#REF!</definedName>
    <definedName name="jjj" localSheetId="2">'[6]333.06'!#REF!</definedName>
    <definedName name="jjj" localSheetId="4">'[5]333.06'!#REF!</definedName>
    <definedName name="jjj" localSheetId="5">'[5]333.06'!#REF!</definedName>
    <definedName name="jjj" localSheetId="6">'[5]333.06'!#REF!</definedName>
    <definedName name="jjj">'[6]333.06'!#REF!</definedName>
    <definedName name="jjj_10">'[12]333.06'!#REF!</definedName>
    <definedName name="jjj_11">'[12]333.06'!#REF!</definedName>
    <definedName name="jkl" localSheetId="3">#REF!</definedName>
    <definedName name="jkl" localSheetId="4">#REF!</definedName>
    <definedName name="jkl" localSheetId="5">#REF!</definedName>
    <definedName name="jkl">#REF!</definedName>
    <definedName name="jp" localSheetId="4">#REF!</definedName>
    <definedName name="jp" localSheetId="5">#REF!</definedName>
    <definedName name="jp">#REF!</definedName>
    <definedName name="jpp">#REF!</definedName>
    <definedName name="juan">'[21]3.20-02'!$J$9</definedName>
    <definedName name="juil" localSheetId="3">'[11]333.02'!#REF!</definedName>
    <definedName name="juil">'[11]333.02'!#REF!</definedName>
    <definedName name="jul" localSheetId="3">'[6]333.02'!#REF!</definedName>
    <definedName name="jul" localSheetId="4">'[5]333.02'!#REF!</definedName>
    <definedName name="jul" localSheetId="5">'[5]333.02'!#REF!</definedName>
    <definedName name="jul" localSheetId="6">'[5]333.02'!#REF!</definedName>
    <definedName name="jul">'[6]333.02'!#REF!</definedName>
    <definedName name="jul_10">'[12]333.02'!#REF!</definedName>
    <definedName name="jul_11">'[12]333.02'!#REF!</definedName>
    <definedName name="JULIO4" localSheetId="4">'[5]333-11'!$C$8</definedName>
    <definedName name="JULIO4" localSheetId="5">'[5]333-11'!$C$8</definedName>
    <definedName name="JULIO4" localSheetId="6">'[5]333-11'!$C$8</definedName>
    <definedName name="JULIO4">'[6]333-11'!$C$8</definedName>
    <definedName name="JULIO4_10">'[12]333-11'!$C$8</definedName>
    <definedName name="JULIO4_11">'[12]333-11'!$C$8</definedName>
    <definedName name="just2015" localSheetId="3">#REF!</definedName>
    <definedName name="just2015" localSheetId="4">#REF!</definedName>
    <definedName name="just2015" localSheetId="5">#REF!</definedName>
    <definedName name="just2015">#REF!</definedName>
    <definedName name="JVFHVJ" localSheetId="4">#REF!</definedName>
    <definedName name="JVFHVJ" localSheetId="5">#REF!</definedName>
    <definedName name="JVFHVJ">#REF!</definedName>
    <definedName name="jygjyuihjggf" localSheetId="2">#REF!</definedName>
    <definedName name="jygjyuihjggf">#REF!</definedName>
    <definedName name="jygjyuihjggf_10">#REF!</definedName>
    <definedName name="jygjyuihjggf_11">#REF!</definedName>
    <definedName name="jyukiyas" localSheetId="2">#REF!</definedName>
    <definedName name="jyukiyas">#REF!</definedName>
    <definedName name="k" localSheetId="4">'[5]333.04'!$B$11</definedName>
    <definedName name="k" localSheetId="5">'[5]333.04'!$B$11</definedName>
    <definedName name="k" localSheetId="6">'[5]333.04'!$B$11</definedName>
    <definedName name="k">'[6]333.04'!$B$11</definedName>
    <definedName name="kjh" localSheetId="3">#REF!</definedName>
    <definedName name="kjh" localSheetId="4">#REF!</definedName>
    <definedName name="kjh" localSheetId="5">#REF!</definedName>
    <definedName name="kjh">#REF!</definedName>
    <definedName name="kjkl">'[20]8.03'!$H$8</definedName>
    <definedName name="kk" localSheetId="3">'[6]333.06'!#REF!</definedName>
    <definedName name="kk" localSheetId="4">'[5]333.06'!#REF!</definedName>
    <definedName name="kk" localSheetId="5">'[5]333.06'!#REF!</definedName>
    <definedName name="kk" localSheetId="6">'[5]333.06'!#REF!</definedName>
    <definedName name="kk">'[6]333.06'!#REF!</definedName>
    <definedName name="kk_10" localSheetId="3">'[12]333.06'!#REF!</definedName>
    <definedName name="kk_10">'[12]333.06'!#REF!</definedName>
    <definedName name="kk_11">'[12]333.06'!#REF!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 localSheetId="3">'[11]333.09'!#REF!</definedName>
    <definedName name="klm">'[11]333.09'!#REF!</definedName>
    <definedName name="klñ" localSheetId="3">#REF!</definedName>
    <definedName name="klñ" localSheetId="4">#REF!</definedName>
    <definedName name="klñ" localSheetId="5">#REF!</definedName>
    <definedName name="klñ">#REF!</definedName>
    <definedName name="l" localSheetId="3">'[6]333.03'!#REF!</definedName>
    <definedName name="l" localSheetId="4">'[5]333.03'!#REF!</definedName>
    <definedName name="l" localSheetId="5">'[5]333.03'!#REF!</definedName>
    <definedName name="l" localSheetId="6">'[5]333.03'!#REF!</definedName>
    <definedName name="l">'[6]333.03'!#REF!</definedName>
    <definedName name="l_10">'[12]333.03'!#REF!</definedName>
    <definedName name="l_11">'[12]333.03'!#REF!</definedName>
    <definedName name="leo" localSheetId="2">#REF!</definedName>
    <definedName name="leo" localSheetId="3">#REF!</definedName>
    <definedName name="leo" localSheetId="4">#REF!</definedName>
    <definedName name="leo" localSheetId="5">#REF!</definedName>
    <definedName name="leo">#REF!</definedName>
    <definedName name="leo_10">#REF!</definedName>
    <definedName name="leo_11">#REF!</definedName>
    <definedName name="leslie" localSheetId="2">'[6]344.13'!#REF!</definedName>
    <definedName name="leslie" localSheetId="4">'[5]344.13'!#REF!</definedName>
    <definedName name="leslie" localSheetId="5">'[5]344.13'!#REF!</definedName>
    <definedName name="leslie" localSheetId="6">'[5]344.13'!#REF!</definedName>
    <definedName name="leslie">'[6]344.13'!#REF!</definedName>
    <definedName name="lili" localSheetId="2">#REF!</definedName>
    <definedName name="lili" localSheetId="3">#REF!</definedName>
    <definedName name="lili">#REF!</definedName>
    <definedName name="lili_10">#REF!</definedName>
    <definedName name="lili_11">#REF!</definedName>
    <definedName name="lk" localSheetId="4">'[5]333.06'!$H$9</definedName>
    <definedName name="lk" localSheetId="5">'[5]333.06'!$H$9</definedName>
    <definedName name="lk" localSheetId="6">'[5]333.06'!$H$9</definedName>
    <definedName name="lk">'[6]333.06'!$H$9</definedName>
    <definedName name="lkj" localSheetId="3">#REF!</definedName>
    <definedName name="lkj" localSheetId="4">#REF!</definedName>
    <definedName name="lkj" localSheetId="5">#REF!</definedName>
    <definedName name="lkj">#REF!</definedName>
    <definedName name="lkjh" localSheetId="2">#REF!</definedName>
    <definedName name="lkjh">#REF!</definedName>
    <definedName name="lkl">'[13]16.03'!$E$9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>#REF!</definedName>
    <definedName name="ll_10" localSheetId="3">'[12]333.03'!#REF!</definedName>
    <definedName name="ll_10" localSheetId="4">'[12]333.03'!#REF!</definedName>
    <definedName name="ll_10" localSheetId="5">'[12]333.03'!#REF!</definedName>
    <definedName name="ll_10">'[12]333.03'!#REF!</definedName>
    <definedName name="ll_11" localSheetId="3">'[12]333.03'!#REF!</definedName>
    <definedName name="ll_11" localSheetId="4">'[12]333.03'!#REF!</definedName>
    <definedName name="ll_11" localSheetId="5">'[12]333.03'!#REF!</definedName>
    <definedName name="ll_11">'[12]333.03'!#REF!</definedName>
    <definedName name="llk">'[13]17.03'!$E$9</definedName>
    <definedName name="lll" localSheetId="4">'[5]333.06'!$B$9</definedName>
    <definedName name="lll" localSheetId="5">'[5]333.06'!$B$9</definedName>
    <definedName name="lll" localSheetId="6">'[5]333.06'!$B$9</definedName>
    <definedName name="lll">'[6]333.06'!$B$9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'[17]3'!$D$14</definedName>
    <definedName name="m" localSheetId="3">'[6]333.06'!#REF!</definedName>
    <definedName name="m" localSheetId="4">'[5]333.06'!#REF!</definedName>
    <definedName name="m" localSheetId="5">'[5]333.06'!#REF!</definedName>
    <definedName name="m" localSheetId="6">'[5]333.06'!#REF!</definedName>
    <definedName name="m">'[6]333.06'!#REF!</definedName>
    <definedName name="m_10" localSheetId="3">'[12]333.06'!#REF!</definedName>
    <definedName name="m_10">'[12]333.06'!#REF!</definedName>
    <definedName name="m_11">'[12]333.06'!#REF!</definedName>
    <definedName name="mali" localSheetId="4">'[5]333.07'!#REF!</definedName>
    <definedName name="mali" localSheetId="5">'[5]333.07'!#REF!</definedName>
    <definedName name="mali" localSheetId="6">'[5]333.07'!#REF!</definedName>
    <definedName name="mali">'[6]333.07'!#REF!</definedName>
    <definedName name="mali_10">'[12]333.07'!#REF!</definedName>
    <definedName name="mali_11">'[12]333.07'!#REF!</definedName>
    <definedName name="mary" localSheetId="3">#REF!</definedName>
    <definedName name="mary" localSheetId="4">#REF!</definedName>
    <definedName name="mary" localSheetId="5">#REF!</definedName>
    <definedName name="mary">#REF!</definedName>
    <definedName name="mbnihfs" localSheetId="2">#REF!</definedName>
    <definedName name="mbnihfs">#REF!</definedName>
    <definedName name="mm" localSheetId="2">'[6]333.06'!#REF!</definedName>
    <definedName name="mm" localSheetId="4">'[5]333.06'!#REF!</definedName>
    <definedName name="mm" localSheetId="5">'[5]333.06'!#REF!</definedName>
    <definedName name="mm" localSheetId="6">'[5]333.06'!#REF!</definedName>
    <definedName name="mm">'[6]333.06'!#REF!</definedName>
    <definedName name="mm_10">'[12]333.06'!#REF!</definedName>
    <definedName name="mm_11">'[12]333.06'!#REF!</definedName>
    <definedName name="mmm" localSheetId="2">'[6]333.06'!#REF!</definedName>
    <definedName name="mmm" localSheetId="4">'[5]333.06'!#REF!</definedName>
    <definedName name="mmm" localSheetId="5">'[5]333.06'!#REF!</definedName>
    <definedName name="mmm" localSheetId="6">'[5]333.06'!#REF!</definedName>
    <definedName name="mmm">'[6]333.06'!#REF!</definedName>
    <definedName name="mmm_10">'[12]333.06'!#REF!</definedName>
    <definedName name="mmm_11">'[12]333.06'!#REF!</definedName>
    <definedName name="mmmm">'[2]2.03'!$J$11</definedName>
    <definedName name="mmmmm" localSheetId="3">'[6]333.06'!#REF!</definedName>
    <definedName name="mmmmm" localSheetId="4">'[5]333.06'!#REF!</definedName>
    <definedName name="mmmmm" localSheetId="5">'[5]333.06'!#REF!</definedName>
    <definedName name="mmmmm" localSheetId="6">'[5]333.06'!#REF!</definedName>
    <definedName name="mmmmm">'[6]333.06'!#REF!</definedName>
    <definedName name="mmmmm_10" localSheetId="3">'[12]333.06'!#REF!</definedName>
    <definedName name="mmmmm_10">'[12]333.06'!#REF!</definedName>
    <definedName name="mmmmm_11">'[12]333.06'!#REF!</definedName>
    <definedName name="mmmnmnb">'[2]2.03'!$H$11</definedName>
    <definedName name="mmnb">'[2]2.03'!$B$11</definedName>
    <definedName name="mn" localSheetId="3">#REF!</definedName>
    <definedName name="mn" localSheetId="4">#REF!</definedName>
    <definedName name="mn" localSheetId="5">#REF!</definedName>
    <definedName name="mn">#REF!</definedName>
    <definedName name="mnb" localSheetId="2">#REF!</definedName>
    <definedName name="mnb">#REF!</definedName>
    <definedName name="mnbv" localSheetId="2">#REF!</definedName>
    <definedName name="mnbv">#REF!</definedName>
    <definedName name="mnm">'[2]5.03'!$D$21</definedName>
    <definedName name="mnmnb">'[2]2.03'!$D$11</definedName>
    <definedName name="MonseñorNouel" localSheetId="3">'[6]343-05'!#REF!</definedName>
    <definedName name="MonseñorNouel" localSheetId="4">'[5]343-05'!#REF!</definedName>
    <definedName name="MonseñorNouel" localSheetId="5">'[5]343-05'!#REF!</definedName>
    <definedName name="MonseñorNouel" localSheetId="6">'[5]343-05'!#REF!</definedName>
    <definedName name="MonseñorNouel">'[6]343-05'!#REF!</definedName>
    <definedName name="MonseñorNouel2" localSheetId="3">'[6]343-05'!#REF!</definedName>
    <definedName name="MonseñorNouel2" localSheetId="4">'[5]343-05'!#REF!</definedName>
    <definedName name="MonseñorNouel2" localSheetId="5">'[5]343-05'!#REF!</definedName>
    <definedName name="MonseñorNouel2" localSheetId="6">'[5]343-05'!#REF!</definedName>
    <definedName name="MonseñorNouel2">'[6]343-05'!#REF!</definedName>
    <definedName name="MonteCristi" localSheetId="4">'[5]343-05'!#REF!</definedName>
    <definedName name="MonteCristi" localSheetId="5">'[5]343-05'!#REF!</definedName>
    <definedName name="MonteCristi" localSheetId="6">'[5]343-05'!#REF!</definedName>
    <definedName name="MonteCristi">'[6]343-05'!#REF!</definedName>
    <definedName name="MonteCristi2" localSheetId="4">'[5]343-05'!#REF!</definedName>
    <definedName name="MonteCristi2" localSheetId="5">'[5]343-05'!#REF!</definedName>
    <definedName name="MonteCristi2" localSheetId="6">'[5]343-05'!#REF!</definedName>
    <definedName name="MonteCristi2">'[6]343-05'!#REF!</definedName>
    <definedName name="MontePlata" localSheetId="4">'[5]343-05'!#REF!</definedName>
    <definedName name="MontePlata" localSheetId="5">'[5]343-05'!#REF!</definedName>
    <definedName name="MontePlata" localSheetId="6">'[5]343-05'!#REF!</definedName>
    <definedName name="MontePlata">'[6]343-05'!#REF!</definedName>
    <definedName name="MontePlata2" localSheetId="4">'[5]343-05'!#REF!</definedName>
    <definedName name="MontePlata2" localSheetId="5">'[5]343-05'!#REF!</definedName>
    <definedName name="MontePlata2" localSheetId="6">'[5]343-05'!#REF!</definedName>
    <definedName name="MontePlata2">'[6]343-05'!#REF!</definedName>
    <definedName name="monto337021" localSheetId="2">#REF!</definedName>
    <definedName name="monto337021" localSheetId="3">#REF!</definedName>
    <definedName name="monto337021" localSheetId="4">#REF!</definedName>
    <definedName name="monto337021" localSheetId="5">#REF!</definedName>
    <definedName name="monto337021">#REF!</definedName>
    <definedName name="monto337021_10">#REF!</definedName>
    <definedName name="monto337021_11">#REF!</definedName>
    <definedName name="monto337022" localSheetId="2">#REF!</definedName>
    <definedName name="monto337022">#REF!</definedName>
    <definedName name="monto337022_10">#REF!</definedName>
    <definedName name="monto337022_11">#REF!</definedName>
    <definedName name="n" localSheetId="2">#REF!</definedName>
    <definedName name="n">#REF!</definedName>
    <definedName name="n_10" localSheetId="3">#REF!</definedName>
    <definedName name="n_10">#REF!</definedName>
    <definedName name="n_11" localSheetId="3">#REF!</definedName>
    <definedName name="n_11">#REF!</definedName>
    <definedName name="nb" localSheetId="2">'[6]333.10'!#REF!</definedName>
    <definedName name="nb" localSheetId="3">'[6]333.10'!#REF!</definedName>
    <definedName name="nb" localSheetId="4">'[5]333.10'!#REF!</definedName>
    <definedName name="nb" localSheetId="5">'[5]333.10'!#REF!</definedName>
    <definedName name="nb" localSheetId="6">'[5]333.10'!#REF!</definedName>
    <definedName name="nb">'[6]333.10'!#REF!</definedName>
    <definedName name="nb_10" localSheetId="3">'[12]333.10'!#REF!</definedName>
    <definedName name="nb_10">'[12]333.10'!#REF!</definedName>
    <definedName name="nb_11">'[12]333.10'!#REF!</definedName>
    <definedName name="nmbnvmvbh">'[2]2.03'!$J$13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>#REF!</definedName>
    <definedName name="nn_10" localSheetId="3">#REF!</definedName>
    <definedName name="nn_10">#REF!</definedName>
    <definedName name="nn_11" localSheetId="3">#REF!</definedName>
    <definedName name="nn_11">#REF!</definedName>
    <definedName name="nngvb">'[2]1.03'!$H$11</definedName>
    <definedName name="nnn" localSheetId="3">#REF!</definedName>
    <definedName name="nnn">#REF!</definedName>
    <definedName name="nnn_10" localSheetId="4">#REF!</definedName>
    <definedName name="nnn_10" localSheetId="5">#REF!</definedName>
    <definedName name="nnn_10">#REF!</definedName>
    <definedName name="nnn_11">#REF!</definedName>
    <definedName name="nnnnnnnnnnh">'[2]1.03'!#REF!</definedName>
    <definedName name="no" hidden="1">#REF!</definedName>
    <definedName name="ñ">'[13]25.03'!$G$9</definedName>
    <definedName name="ñlk" localSheetId="3">#REF!</definedName>
    <definedName name="ñlk" localSheetId="4">#REF!</definedName>
    <definedName name="ñlk" localSheetId="5">#REF!</definedName>
    <definedName name="ñlk">#REF!</definedName>
    <definedName name="ññ">'[13]31.03'!$D$9</definedName>
    <definedName name="o" localSheetId="4">'[5]333.04'!$D$11</definedName>
    <definedName name="o" localSheetId="5">'[5]333.04'!$D$11</definedName>
    <definedName name="o" localSheetId="6">'[5]333.04'!$D$11</definedName>
    <definedName name="o">'[6]333.04'!$D$11</definedName>
    <definedName name="ocoa">'[12]333.04'!#REF!</definedName>
    <definedName name="OCTUBRE">#N/A</definedName>
    <definedName name="oiu">#REF!</definedName>
    <definedName name="okm">#REF!</definedName>
    <definedName name="ol">'[17]3'!$H$14</definedName>
    <definedName name="olm">'[1]333.02'!#REF!</definedName>
    <definedName name="oo" localSheetId="4">'[5]333.09'!$H$10</definedName>
    <definedName name="oo" localSheetId="5">'[5]333.09'!$H$10</definedName>
    <definedName name="oo" localSheetId="6">'[5]333.09'!$H$10</definedName>
    <definedName name="oo">'[6]333.09'!$H$10</definedName>
    <definedName name="ooo" localSheetId="3">'[6]333.06'!#REF!</definedName>
    <definedName name="ooo" localSheetId="4">'[5]333.06'!#REF!</definedName>
    <definedName name="ooo" localSheetId="5">'[5]333.06'!#REF!</definedName>
    <definedName name="ooo" localSheetId="6">'[5]333.06'!#REF!</definedName>
    <definedName name="ooo">'[6]333.06'!#REF!</definedName>
    <definedName name="ooo_10" localSheetId="3">'[12]333.06'!#REF!</definedName>
    <definedName name="ooo_10">'[12]333.06'!#REF!</definedName>
    <definedName name="ooo_11">'[12]333.06'!#REF!</definedName>
    <definedName name="oooo">'[13]29.03'!$D$9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>#REF!</definedName>
    <definedName name="ooooooo" localSheetId="2">'[13]18.03'!#REF!</definedName>
    <definedName name="ooooooo" localSheetId="3">'[13]18.03'!#REF!</definedName>
    <definedName name="ooooooo" localSheetId="4">'[13]18.03'!#REF!</definedName>
    <definedName name="ooooooo" localSheetId="5">'[13]18.03'!#REF!</definedName>
    <definedName name="ooooooo">'[13]18.03'!#REF!</definedName>
    <definedName name="op">'[17]1'!$C$14</definedName>
    <definedName name="opa" localSheetId="3">#REF!</definedName>
    <definedName name="opa" localSheetId="4">#REF!</definedName>
    <definedName name="opa" localSheetId="5">#REF!</definedName>
    <definedName name="opa">#REF!</definedName>
    <definedName name="oppo">'[17]1'!$G$14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>#REF!</definedName>
    <definedName name="pablo" localSheetId="2">#REF!</definedName>
    <definedName name="pablo">#REF!</definedName>
    <definedName name="pablo1" localSheetId="2">#REF!</definedName>
    <definedName name="pablo1">#REF!</definedName>
    <definedName name="Pedernales" localSheetId="2">'[6]343-05'!#REF!</definedName>
    <definedName name="Pedernales" localSheetId="4">'[5]343-05'!#REF!</definedName>
    <definedName name="Pedernales" localSheetId="5">'[5]343-05'!#REF!</definedName>
    <definedName name="Pedernales" localSheetId="6">'[5]343-05'!#REF!</definedName>
    <definedName name="Pedernales">'[6]343-05'!#REF!</definedName>
    <definedName name="Pedernales2" localSheetId="2">'[6]343-05'!#REF!</definedName>
    <definedName name="Pedernales2" localSheetId="4">'[5]343-05'!#REF!</definedName>
    <definedName name="Pedernales2" localSheetId="5">'[5]343-05'!#REF!</definedName>
    <definedName name="Pedernales2" localSheetId="6">'[5]343-05'!#REF!</definedName>
    <definedName name="Pedernales2">'[6]343-05'!#REF!</definedName>
    <definedName name="Peravia" localSheetId="2">'[6]343-05'!#REF!</definedName>
    <definedName name="Peravia" localSheetId="4">'[5]343-05'!#REF!</definedName>
    <definedName name="Peravia" localSheetId="5">'[5]343-05'!#REF!</definedName>
    <definedName name="Peravia" localSheetId="6">'[5]343-05'!#REF!</definedName>
    <definedName name="Peravia">'[6]343-05'!#REF!</definedName>
    <definedName name="Peravia2" localSheetId="2">'[6]343-05'!#REF!</definedName>
    <definedName name="Peravia2" localSheetId="4">'[5]343-05'!#REF!</definedName>
    <definedName name="Peravia2" localSheetId="5">'[5]343-05'!#REF!</definedName>
    <definedName name="Peravia2" localSheetId="6">'[5]343-05'!#REF!</definedName>
    <definedName name="Peravia2">'[6]343-05'!#REF!</definedName>
    <definedName name="Periodo">[15]BD!$D$8:$AZ$8</definedName>
    <definedName name="PeriodoA" localSheetId="3">#REF!</definedName>
    <definedName name="PeriodoA" localSheetId="4">#REF!</definedName>
    <definedName name="PeriodoA" localSheetId="5">#REF!</definedName>
    <definedName name="PeriodoA">#REF!</definedName>
    <definedName name="PeriodoVE" localSheetId="4">#REF!</definedName>
    <definedName name="PeriodoVE" localSheetId="5">#REF!</definedName>
    <definedName name="PeriodoVE">#REF!</definedName>
    <definedName name="perla">#REF!</definedName>
    <definedName name="ph" localSheetId="2">#REF!</definedName>
    <definedName name="ph">#REF!</definedName>
    <definedName name="PIB">[15]Codigos!$H$2:$I$11</definedName>
    <definedName name="PIO" localSheetId="4">'[5]333-11'!$E$8</definedName>
    <definedName name="PIO" localSheetId="5">'[5]333-11'!$E$8</definedName>
    <definedName name="PIO" localSheetId="6">'[5]333-11'!$E$8</definedName>
    <definedName name="PIO">'[6]333-11'!$E$8</definedName>
    <definedName name="PIO_10">'[12]333-11'!$E$8</definedName>
    <definedName name="PIO_11">'[12]333-11'!$E$8</definedName>
    <definedName name="PJ" localSheetId="3">'[6]331-04'!#REF!</definedName>
    <definedName name="PJ" localSheetId="4">'[5]331-04'!#REF!</definedName>
    <definedName name="PJ" localSheetId="5">'[5]331-04'!#REF!</definedName>
    <definedName name="PJ" localSheetId="6">'[5]331-04'!#REF!</definedName>
    <definedName name="PJ">'[6]331-04'!#REF!</definedName>
    <definedName name="PJ_10" localSheetId="3">'[12]331-04'!#REF!</definedName>
    <definedName name="PJ_10">'[12]331-04'!#REF!</definedName>
    <definedName name="PJ_11">'[12]331-04'!#REF!</definedName>
    <definedName name="pkk" localSheetId="3">#REF!</definedName>
    <definedName name="pkk" localSheetId="4">#REF!</definedName>
    <definedName name="pkk" localSheetId="5">#REF!</definedName>
    <definedName name="pkk">#REF!</definedName>
    <definedName name="PL" localSheetId="3">'[6]331-04'!#REF!</definedName>
    <definedName name="PL" localSheetId="4">'[5]331-04'!#REF!</definedName>
    <definedName name="PL" localSheetId="5">'[5]331-04'!#REF!</definedName>
    <definedName name="PL" localSheetId="6">'[5]331-04'!#REF!</definedName>
    <definedName name="PL">'[6]331-04'!#REF!</definedName>
    <definedName name="PL_10">'[12]331-04'!#REF!</definedName>
    <definedName name="PL_11">'[12]331-04'!#REF!</definedName>
    <definedName name="pñm" localSheetId="3">#REF!</definedName>
    <definedName name="pñm" localSheetId="4">#REF!</definedName>
    <definedName name="pñm" localSheetId="5">#REF!</definedName>
    <definedName name="pñm">#REF!</definedName>
    <definedName name="po">'[17]3'!$J$14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poiu" localSheetId="2">#REF!</definedName>
    <definedName name="poiu">#REF!</definedName>
    <definedName name="poko">'[2]1.03'!$D$11</definedName>
    <definedName name="polok" localSheetId="3">#REF!</definedName>
    <definedName name="polok">#REF!</definedName>
    <definedName name="polok_10" localSheetId="4">#REF!</definedName>
    <definedName name="polok_10" localSheetId="5">#REF!</definedName>
    <definedName name="polok_10">#REF!</definedName>
    <definedName name="polok_11">#REF!</definedName>
    <definedName name="pop" localSheetId="4">'[5]333.04'!#REF!</definedName>
    <definedName name="pop" localSheetId="5">'[5]333.04'!#REF!</definedName>
    <definedName name="pop" localSheetId="6">'[5]333.04'!#REF!</definedName>
    <definedName name="pop">'[6]333.04'!#REF!</definedName>
    <definedName name="pop_10">'[12]333.04'!#REF!</definedName>
    <definedName name="pop_11">'[12]333.04'!#REF!</definedName>
    <definedName name="popop" localSheetId="4">'[5]333.04'!#REF!</definedName>
    <definedName name="popop" localSheetId="5">'[5]333.04'!#REF!</definedName>
    <definedName name="popop" localSheetId="6">'[5]333.04'!#REF!</definedName>
    <definedName name="popop">'[6]333.04'!#REF!</definedName>
    <definedName name="popop_10">'[12]333.04'!#REF!</definedName>
    <definedName name="popop_11">'[12]333.04'!#REF!</definedName>
    <definedName name="popp" localSheetId="4">'[5]333.04'!#REF!</definedName>
    <definedName name="popp" localSheetId="5">'[5]333.04'!#REF!</definedName>
    <definedName name="popp" localSheetId="6">'[5]333.04'!#REF!</definedName>
    <definedName name="popp">'[6]333.04'!#REF!</definedName>
    <definedName name="popp_10">'[12]333.04'!#REF!</definedName>
    <definedName name="popp_11">'[12]333.04'!#REF!</definedName>
    <definedName name="pp" localSheetId="2">#REF!</definedName>
    <definedName name="pp" localSheetId="3">#REF!</definedName>
    <definedName name="pp" localSheetId="4">#REF!</definedName>
    <definedName name="pp" localSheetId="5">#REF!</definedName>
    <definedName name="pp">#REF!</definedName>
    <definedName name="ppp" localSheetId="2">#REF!</definedName>
    <definedName name="ppp">#REF!</definedName>
    <definedName name="ppp_10">'[12]333.04'!#REF!</definedName>
    <definedName name="ppp_11">'[12]333.04'!#REF!</definedName>
    <definedName name="pppp">'[13]31.03'!$B$9</definedName>
    <definedName name="ppppp" localSheetId="2">#REF!</definedName>
    <definedName name="ppppp" localSheetId="3">#REF!</definedName>
    <definedName name="ppppp" localSheetId="4">#REF!</definedName>
    <definedName name="ppppp" localSheetId="5">#REF!</definedName>
    <definedName name="ppppp">#REF!</definedName>
    <definedName name="ppps" localSheetId="2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4">'[5]331-04'!$D$7</definedName>
    <definedName name="pr" localSheetId="5">'[5]331-04'!$D$7</definedName>
    <definedName name="pr" localSheetId="6">'[5]331-04'!$D$7</definedName>
    <definedName name="pr">'[6]331-04'!$D$7</definedName>
    <definedName name="ps" localSheetId="2">#REF!</definedName>
    <definedName name="ps" localSheetId="3">#REF!</definedName>
    <definedName name="ps" localSheetId="4">#REF!</definedName>
    <definedName name="ps" localSheetId="5">#REF!</definedName>
    <definedName name="ps">#REF!</definedName>
    <definedName name="pss" localSheetId="2">#REF!</definedName>
    <definedName name="pss">#REF!</definedName>
    <definedName name="PuertoPlata" localSheetId="2">'[6]343-05'!#REF!</definedName>
    <definedName name="PuertoPlata" localSheetId="4">'[5]343-05'!#REF!</definedName>
    <definedName name="PuertoPlata" localSheetId="5">'[5]343-05'!#REF!</definedName>
    <definedName name="PuertoPlata" localSheetId="6">'[5]343-05'!#REF!</definedName>
    <definedName name="PuertoPlata">'[6]343-05'!#REF!</definedName>
    <definedName name="PuertoPlata2" localSheetId="2">'[6]343-05'!#REF!</definedName>
    <definedName name="PuertoPlata2" localSheetId="4">'[5]343-05'!#REF!</definedName>
    <definedName name="PuertoPlata2" localSheetId="5">'[5]343-05'!#REF!</definedName>
    <definedName name="PuertoPlata2" localSheetId="6">'[5]343-05'!#REF!</definedName>
    <definedName name="PuertoPlata2">'[6]343-05'!#REF!</definedName>
    <definedName name="pxd" localSheetId="3">#REF!</definedName>
    <definedName name="pxd" localSheetId="4">#REF!</definedName>
    <definedName name="pxd" localSheetId="5">#REF!</definedName>
    <definedName name="pxd">#REF!</definedName>
    <definedName name="py" localSheetId="2">#REF!</definedName>
    <definedName name="py">#REF!</definedName>
    <definedName name="q" localSheetId="2">#REF!</definedName>
    <definedName name="q">#REF!</definedName>
    <definedName name="q_10">#REF!</definedName>
    <definedName name="q_11">#REF!</definedName>
    <definedName name="qaz">#REF!</definedName>
    <definedName name="qq" localSheetId="2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'[12]333.02'!#REF!</definedName>
    <definedName name="r_11">'[12]333.02'!#REF!</definedName>
    <definedName name="rde" localSheetId="3">#REF!</definedName>
    <definedName name="rde" localSheetId="4">#REF!</definedName>
    <definedName name="rde" localSheetId="5">#REF!</definedName>
    <definedName name="rde">#REF!</definedName>
    <definedName name="rds" localSheetId="4">#REF!</definedName>
    <definedName name="rds" localSheetId="5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 localSheetId="2">#REF!</definedName>
    <definedName name="res" localSheetId="3">#REF!</definedName>
    <definedName name="res" localSheetId="4">#REF!</definedName>
    <definedName name="res" localSheetId="5">#REF!</definedName>
    <definedName name="res">#REF!</definedName>
    <definedName name="res_10">#REF!</definedName>
    <definedName name="res_11">#REF!</definedName>
    <definedName name="rew">#REF!</definedName>
    <definedName name="rey">'[17]8'!$B$13</definedName>
    <definedName name="rfv" localSheetId="3">#REF!</definedName>
    <definedName name="rfv" localSheetId="4">#REF!</definedName>
    <definedName name="rfv" localSheetId="5">#REF!</definedName>
    <definedName name="rfv">#REF!</definedName>
    <definedName name="ROS">#N/A</definedName>
    <definedName name="rou" localSheetId="3">#REF!</definedName>
    <definedName name="rou">#REF!</definedName>
    <definedName name="rr" localSheetId="4">'[5]333.05'!$D$9</definedName>
    <definedName name="rr" localSheetId="5">'[5]333.05'!$D$9</definedName>
    <definedName name="rr" localSheetId="6">'[5]333.05'!$D$9</definedName>
    <definedName name="rr">'[6]333.05'!$D$9</definedName>
    <definedName name="rrr" localSheetId="4">'[5]333.06'!$L$9</definedName>
    <definedName name="rrr" localSheetId="5">'[5]333.06'!$L$9</definedName>
    <definedName name="rrr" localSheetId="6">'[5]333.06'!$L$9</definedName>
    <definedName name="rrr">'[6]333.06'!$L$9</definedName>
    <definedName name="rrrr" localSheetId="2">#REF!</definedName>
    <definedName name="rrrr" localSheetId="3">#REF!</definedName>
    <definedName name="rrrr" localSheetId="4">#REF!</definedName>
    <definedName name="rrrr" localSheetId="5">#REF!</definedName>
    <definedName name="rrrr">#REF!</definedName>
    <definedName name="rrrrr" localSheetId="2">#REF!</definedName>
    <definedName name="rrrrr">#REF!</definedName>
    <definedName name="rrrrrr" localSheetId="2">#REF!</definedName>
    <definedName name="rrrrrr">#REF!</definedName>
    <definedName name="rrrrrr_10">#REF!</definedName>
    <definedName name="rrrrrr_11">#REF!</definedName>
    <definedName name="rtvg">'[17]5'!$D$13</definedName>
    <definedName name="rty" localSheetId="3">#REF!</definedName>
    <definedName name="rty" localSheetId="4">#REF!</definedName>
    <definedName name="rty" localSheetId="5">#REF!</definedName>
    <definedName name="rty">#REF!</definedName>
    <definedName name="rtyh" localSheetId="3">'[17]1'!#REF!</definedName>
    <definedName name="rtyh" localSheetId="4">'[17]1'!#REF!</definedName>
    <definedName name="rtyh" localSheetId="5">'[17]1'!#REF!</definedName>
    <definedName name="rtyh">'[17]1'!#REF!</definedName>
    <definedName name="rvf" localSheetId="3">#REF!</definedName>
    <definedName name="rvf" localSheetId="4">#REF!</definedName>
    <definedName name="rvf" localSheetId="5">#REF!</definedName>
    <definedName name="rvf">#REF!</definedName>
    <definedName name="s" localSheetId="2">#REF!</definedName>
    <definedName name="s">#REF!</definedName>
    <definedName name="Salcedo" localSheetId="2">'[6]343-05'!#REF!</definedName>
    <definedName name="Salcedo" localSheetId="4">'[5]343-05'!#REF!</definedName>
    <definedName name="Salcedo" localSheetId="5">'[5]343-05'!#REF!</definedName>
    <definedName name="Salcedo" localSheetId="6">'[5]343-05'!#REF!</definedName>
    <definedName name="Salcedo">'[6]343-05'!#REF!</definedName>
    <definedName name="Salcedo2" localSheetId="2">'[6]343-05'!#REF!</definedName>
    <definedName name="Salcedo2" localSheetId="4">'[5]343-05'!#REF!</definedName>
    <definedName name="Salcedo2" localSheetId="5">'[5]343-05'!#REF!</definedName>
    <definedName name="Salcedo2" localSheetId="6">'[5]343-05'!#REF!</definedName>
    <definedName name="Salcedo2">'[6]343-05'!#REF!</definedName>
    <definedName name="Samaná" localSheetId="2">'[6]343-05'!#REF!</definedName>
    <definedName name="Samaná" localSheetId="4">'[5]343-05'!#REF!</definedName>
    <definedName name="Samaná" localSheetId="5">'[5]343-05'!#REF!</definedName>
    <definedName name="Samaná" localSheetId="6">'[5]343-05'!#REF!</definedName>
    <definedName name="Samaná">'[6]343-05'!#REF!</definedName>
    <definedName name="Samaná2" localSheetId="2">'[6]343-05'!#REF!</definedName>
    <definedName name="Samaná2" localSheetId="4">'[5]343-05'!#REF!</definedName>
    <definedName name="Samaná2" localSheetId="5">'[5]343-05'!#REF!</definedName>
    <definedName name="Samaná2" localSheetId="6">'[5]343-05'!#REF!</definedName>
    <definedName name="Samaná2">'[6]343-05'!#REF!</definedName>
    <definedName name="SánchezRamírez" localSheetId="2">'[6]343-05'!#REF!</definedName>
    <definedName name="SánchezRamírez" localSheetId="4">'[5]343-05'!#REF!</definedName>
    <definedName name="SánchezRamírez" localSheetId="5">'[5]343-05'!#REF!</definedName>
    <definedName name="SánchezRamírez" localSheetId="6">'[5]343-05'!#REF!</definedName>
    <definedName name="SánchezRamírez">'[6]343-05'!#REF!</definedName>
    <definedName name="SánchezRamírez2" localSheetId="4">'[5]343-05'!#REF!</definedName>
    <definedName name="SánchezRamírez2" localSheetId="5">'[5]343-05'!#REF!</definedName>
    <definedName name="SánchezRamírez2" localSheetId="6">'[5]343-05'!#REF!</definedName>
    <definedName name="SánchezRamírez2">'[6]343-05'!#REF!</definedName>
    <definedName name="SanCristóbal" localSheetId="4">'[5]343-05'!#REF!</definedName>
    <definedName name="SanCristóbal" localSheetId="5">'[5]343-05'!#REF!</definedName>
    <definedName name="SanCristóbal" localSheetId="6">'[5]343-05'!#REF!</definedName>
    <definedName name="SanCristóbal">'[6]343-05'!#REF!</definedName>
    <definedName name="SanCristóbal2" localSheetId="4">'[5]343-05'!#REF!</definedName>
    <definedName name="SanCristóbal2" localSheetId="5">'[5]343-05'!#REF!</definedName>
    <definedName name="SanCristóbal2" localSheetId="6">'[5]343-05'!#REF!</definedName>
    <definedName name="SanCristóbal2">'[6]343-05'!#REF!</definedName>
    <definedName name="SanJuan" localSheetId="4">'[5]343-05'!#REF!</definedName>
    <definedName name="SanJuan" localSheetId="5">'[5]343-05'!#REF!</definedName>
    <definedName name="SanJuan" localSheetId="6">'[5]343-05'!#REF!</definedName>
    <definedName name="SanJuan">'[6]343-05'!#REF!</definedName>
    <definedName name="SanJuan2" localSheetId="4">'[5]343-05'!#REF!</definedName>
    <definedName name="SanJuan2" localSheetId="5">'[5]343-05'!#REF!</definedName>
    <definedName name="SanJuan2" localSheetId="6">'[5]343-05'!#REF!</definedName>
    <definedName name="SanJuan2">'[6]343-05'!#REF!</definedName>
    <definedName name="SanPedroMacorís" localSheetId="4">'[5]343-05'!#REF!</definedName>
    <definedName name="SanPedroMacorís" localSheetId="5">'[5]343-05'!#REF!</definedName>
    <definedName name="SanPedroMacorís" localSheetId="6">'[5]343-05'!#REF!</definedName>
    <definedName name="SanPedroMacorís">'[6]343-05'!#REF!</definedName>
    <definedName name="SanPedroMacorís2" localSheetId="4">'[5]343-05'!#REF!</definedName>
    <definedName name="SanPedroMacorís2" localSheetId="5">'[5]343-05'!#REF!</definedName>
    <definedName name="SanPedroMacorís2" localSheetId="6">'[5]343-05'!#REF!</definedName>
    <definedName name="SanPedroMacorís2">'[6]343-05'!#REF!</definedName>
    <definedName name="Santiago" localSheetId="4">'[5]343-05'!#REF!</definedName>
    <definedName name="Santiago" localSheetId="5">'[5]343-05'!#REF!</definedName>
    <definedName name="Santiago" localSheetId="6">'[5]343-05'!#REF!</definedName>
    <definedName name="Santiago">'[6]343-05'!#REF!</definedName>
    <definedName name="Santiago2" localSheetId="4">'[5]343-05'!#REF!</definedName>
    <definedName name="Santiago2" localSheetId="5">'[5]343-05'!#REF!</definedName>
    <definedName name="Santiago2" localSheetId="6">'[5]343-05'!#REF!</definedName>
    <definedName name="Santiago2">'[6]343-05'!#REF!</definedName>
    <definedName name="SantiagoRodríguez" localSheetId="4">'[5]343-05'!#REF!</definedName>
    <definedName name="SantiagoRodríguez" localSheetId="5">'[5]343-05'!#REF!</definedName>
    <definedName name="SantiagoRodríguez" localSheetId="6">'[5]343-05'!#REF!</definedName>
    <definedName name="SantiagoRodríguez">'[6]343-05'!#REF!</definedName>
    <definedName name="SantiagoRodríguez2" localSheetId="4">'[5]343-05'!#REF!</definedName>
    <definedName name="SantiagoRodríguez2" localSheetId="5">'[5]343-05'!#REF!</definedName>
    <definedName name="SantiagoRodríguez2" localSheetId="6">'[5]343-05'!#REF!</definedName>
    <definedName name="SantiagoRodríguez2">'[6]343-05'!#REF!</definedName>
    <definedName name="sd" localSheetId="2">#REF!</definedName>
    <definedName name="sd" localSheetId="3">#REF!</definedName>
    <definedName name="sd" localSheetId="4">#REF!</definedName>
    <definedName name="sd" localSheetId="5">#REF!</definedName>
    <definedName name="sd">#REF!</definedName>
    <definedName name="sd_10">#REF!</definedName>
    <definedName name="sd_11">#REF!</definedName>
    <definedName name="sdf">#REF!</definedName>
    <definedName name="sdfg">'[17]2'!$D$13</definedName>
    <definedName name="sdfgr" localSheetId="3">'[2]1.03'!#REF!</definedName>
    <definedName name="sdfgr">'[2]1.03'!#REF!</definedName>
    <definedName name="sdsd" localSheetId="3">#REF!</definedName>
    <definedName name="sdsd">#REF!</definedName>
    <definedName name="sdsd_10" localSheetId="4">#REF!</definedName>
    <definedName name="sdsd_10" localSheetId="5">#REF!</definedName>
    <definedName name="sdsd_10">#REF!</definedName>
    <definedName name="sdsd_11">#REF!</definedName>
    <definedName name="sdsdasdada">#REF!</definedName>
    <definedName name="sencount" hidden="1">2</definedName>
    <definedName name="sfdg">'[17]2'!$F$13</definedName>
    <definedName name="ss" localSheetId="3">'[6]343-01'!#REF!</definedName>
    <definedName name="ss" localSheetId="4">'[5]343-01'!#REF!</definedName>
    <definedName name="ss" localSheetId="5">'[5]343-01'!#REF!</definedName>
    <definedName name="ss" localSheetId="6">'[5]343-01'!#REF!</definedName>
    <definedName name="ss">'[6]343-01'!#REF!</definedName>
    <definedName name="ss_10" localSheetId="3">'[12]343-01'!#REF!</definedName>
    <definedName name="ss_10">'[12]343-01'!#REF!</definedName>
    <definedName name="ss_11">'[12]343-01'!#REF!</definedName>
    <definedName name="sss" localSheetId="4">'[5]333.02'!#REF!</definedName>
    <definedName name="sss" localSheetId="5">'[5]333.02'!#REF!</definedName>
    <definedName name="sss" localSheetId="6">'[5]333.02'!#REF!</definedName>
    <definedName name="sss">'[6]333.02'!#REF!</definedName>
    <definedName name="sss_10">'[12]333.02'!#REF!</definedName>
    <definedName name="sss_11">'[12]333.02'!#REF!</definedName>
    <definedName name="ssss" localSheetId="3">#REF!</definedName>
    <definedName name="ssss" localSheetId="4">#REF!</definedName>
    <definedName name="ssss" localSheetId="5">#REF!</definedName>
    <definedName name="ssss">#REF!</definedName>
    <definedName name="ssss_10" localSheetId="4">#REF!</definedName>
    <definedName name="ssss_10" localSheetId="5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 localSheetId="4">'[5]333.02'!#REF!</definedName>
    <definedName name="t" localSheetId="5">'[5]333.02'!#REF!</definedName>
    <definedName name="t" localSheetId="6">'[5]333.02'!#REF!</definedName>
    <definedName name="t">'[6]333.02'!#REF!</definedName>
    <definedName name="t_10">'[12]333.02'!#REF!</definedName>
    <definedName name="t_11">'[12]333.02'!#REF!</definedName>
    <definedName name="ta" localSheetId="3">#REF!</definedName>
    <definedName name="ta" localSheetId="4">#REF!</definedName>
    <definedName name="ta" localSheetId="5">#REF!</definedName>
    <definedName name="ta">#REF!</definedName>
    <definedName name="TA1_10" localSheetId="4">#REF!</definedName>
    <definedName name="TA1_10" localSheetId="5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 localSheetId="3">#REF!</definedName>
    <definedName name="tbg" localSheetId="4">#REF!</definedName>
    <definedName name="tbg" localSheetId="5">#REF!</definedName>
    <definedName name="tbg">#REF!</definedName>
    <definedName name="TE1_10" localSheetId="4">#REF!</definedName>
    <definedName name="TE1_10" localSheetId="5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[15]Codigos!$A$2:$E$8</definedName>
    <definedName name="tt" localSheetId="3">'[6]344.13'!#REF!</definedName>
    <definedName name="tt" localSheetId="4">'[5]344.13'!#REF!</definedName>
    <definedName name="tt" localSheetId="5">'[5]344.13'!#REF!</definedName>
    <definedName name="tt" localSheetId="6">'[5]344.13'!#REF!</definedName>
    <definedName name="tt">'[6]344.13'!#REF!</definedName>
    <definedName name="tt_10" localSheetId="3">'[12]344.13'!#REF!</definedName>
    <definedName name="tt_10">'[12]344.13'!#REF!</definedName>
    <definedName name="tt_11">'[12]344.13'!#REF!</definedName>
    <definedName name="TTT" localSheetId="3">#REF!</definedName>
    <definedName name="TTT" localSheetId="4">#REF!</definedName>
    <definedName name="TTT" localSheetId="5">#REF!</definedName>
    <definedName name="TTT">#REF!</definedName>
    <definedName name="TTT_10" localSheetId="4">#REF!</definedName>
    <definedName name="TTT_10" localSheetId="5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 localSheetId="4">'[5]333.03'!#REF!</definedName>
    <definedName name="u" localSheetId="5">'[5]333.03'!#REF!</definedName>
    <definedName name="u" localSheetId="6">'[5]333.03'!#REF!</definedName>
    <definedName name="u">'[6]333.03'!#REF!</definedName>
    <definedName name="u_10">'[12]333.03'!#REF!</definedName>
    <definedName name="u_11">'[12]333.03'!#REF!</definedName>
    <definedName name="uh1_10" localSheetId="3">#REF!</definedName>
    <definedName name="uh1_10" localSheetId="4">#REF!</definedName>
    <definedName name="uh1_10" localSheetId="5">#REF!</definedName>
    <definedName name="uh1_10">#REF!</definedName>
    <definedName name="uh1_11" localSheetId="4">#REF!</definedName>
    <definedName name="uh1_11" localSheetId="5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'[17]1'!$F$14</definedName>
    <definedName name="ujm" localSheetId="3">#REF!</definedName>
    <definedName name="ujm" localSheetId="4">#REF!</definedName>
    <definedName name="ujm" localSheetId="5">#REF!</definedName>
    <definedName name="ujm">#REF!</definedName>
    <definedName name="umj" localSheetId="4">#REF!</definedName>
    <definedName name="umj" localSheetId="5">#REF!</definedName>
    <definedName name="umj">#REF!</definedName>
    <definedName name="utyu">'[17]6'!$B$13</definedName>
    <definedName name="uu" localSheetId="3">'[6]333.04'!#REF!</definedName>
    <definedName name="uu" localSheetId="4">'[5]333.04'!#REF!</definedName>
    <definedName name="uu" localSheetId="5">'[5]333.04'!#REF!</definedName>
    <definedName name="uu" localSheetId="6">'[5]333.04'!#REF!</definedName>
    <definedName name="uu">'[6]333.04'!#REF!</definedName>
    <definedName name="uu_10" localSheetId="3">'[12]333.04'!#REF!</definedName>
    <definedName name="uu_10">'[12]333.04'!#REF!</definedName>
    <definedName name="uu_11">'[12]333.04'!#REF!</definedName>
    <definedName name="uuuu">'[23]344.13'!#REF!</definedName>
    <definedName name="uuuuu" localSheetId="4">'[5]333.04'!#REF!</definedName>
    <definedName name="uuuuu" localSheetId="5">'[5]333.04'!#REF!</definedName>
    <definedName name="uuuuu" localSheetId="6">'[5]333.04'!#REF!</definedName>
    <definedName name="uuuuu">'[6]333.04'!#REF!</definedName>
    <definedName name="uuuuu_10">'[12]333.04'!#REF!</definedName>
    <definedName name="uuuuu_11">'[12]333.04'!#REF!</definedName>
    <definedName name="uyt" localSheetId="3">#REF!</definedName>
    <definedName name="uyt" localSheetId="4">#REF!</definedName>
    <definedName name="uyt" localSheetId="5">#REF!</definedName>
    <definedName name="uyt">#REF!</definedName>
    <definedName name="v" localSheetId="2">#REF!</definedName>
    <definedName name="v">#REF!</definedName>
    <definedName name="v_10">#REF!</definedName>
    <definedName name="v_11">#REF!</definedName>
    <definedName name="valdesia" localSheetId="2">#REF!</definedName>
    <definedName name="valdesia">#REF!</definedName>
    <definedName name="valdesia2" localSheetId="2">#REF!</definedName>
    <definedName name="valdesia2">#REF!</definedName>
    <definedName name="valle">#REF!</definedName>
    <definedName name="valle2">#REF!</definedName>
    <definedName name="Valverde" localSheetId="4">'[5]343-05'!#REF!</definedName>
    <definedName name="Valverde" localSheetId="5">'[5]343-05'!#REF!</definedName>
    <definedName name="Valverde" localSheetId="6">'[5]343-05'!#REF!</definedName>
    <definedName name="Valverde">'[6]343-05'!#REF!</definedName>
    <definedName name="Valverde2" localSheetId="4">'[5]343-05'!#REF!</definedName>
    <definedName name="Valverde2" localSheetId="5">'[5]343-05'!#REF!</definedName>
    <definedName name="Valverde2" localSheetId="6">'[5]343-05'!#REF!</definedName>
    <definedName name="Valverde2">'[6]343-05'!#REF!</definedName>
    <definedName name="vbfgbdfbg">'[24]3.22-11'!$B$7</definedName>
    <definedName name="vbn" localSheetId="3">#REF!</definedName>
    <definedName name="vbn" localSheetId="4">#REF!</definedName>
    <definedName name="vbn" localSheetId="5">#REF!</definedName>
    <definedName name="vbn">#REF!</definedName>
    <definedName name="VBV" localSheetId="2">#REF!</definedName>
    <definedName name="VBV">#REF!</definedName>
    <definedName name="VBV_10">#REF!</definedName>
    <definedName name="VBV_11">#REF!</definedName>
    <definedName name="vd">'[13]8.03'!$C$9</definedName>
    <definedName name="vfc" localSheetId="2">#REF!</definedName>
    <definedName name="vfc" localSheetId="3">#REF!</definedName>
    <definedName name="vfc" localSheetId="4">#REF!</definedName>
    <definedName name="vfc" localSheetId="5">#REF!</definedName>
    <definedName name="vfc">#REF!</definedName>
    <definedName name="vfc_10">#REF!</definedName>
    <definedName name="vfc_11">#REF!</definedName>
    <definedName name="vfdx">'[2]3.03'!$B$10</definedName>
    <definedName name="vfv" localSheetId="3">'[6]333.07'!#REF!</definedName>
    <definedName name="vfv" localSheetId="4">'[5]333.07'!#REF!</definedName>
    <definedName name="vfv" localSheetId="5">'[5]333.07'!#REF!</definedName>
    <definedName name="vfv" localSheetId="6">'[5]333.07'!#REF!</definedName>
    <definedName name="vfv">'[6]333.07'!#REF!</definedName>
    <definedName name="vfv_10" localSheetId="3">'[12]333.07'!#REF!</definedName>
    <definedName name="vfv_10">'[12]333.07'!#REF!</definedName>
    <definedName name="vfv_11">'[12]333.07'!#REF!</definedName>
    <definedName name="vfxv" localSheetId="4">'[5]333.07'!#REF!</definedName>
    <definedName name="vfxv" localSheetId="5">'[5]333.07'!#REF!</definedName>
    <definedName name="vfxv" localSheetId="6">'[5]333.07'!#REF!</definedName>
    <definedName name="vfxv">'[6]333.07'!#REF!</definedName>
    <definedName name="vfxv_10">'[12]333.07'!#REF!</definedName>
    <definedName name="vfxv_11">'[12]333.07'!#REF!</definedName>
    <definedName name="vv" localSheetId="2">#REF!</definedName>
    <definedName name="vv" localSheetId="3">#REF!</definedName>
    <definedName name="vv" localSheetId="4">#REF!</definedName>
    <definedName name="vv" localSheetId="5">#REF!</definedName>
    <definedName name="vv">#REF!</definedName>
    <definedName name="vv_10">#REF!</definedName>
    <definedName name="vv_11">#REF!</definedName>
    <definedName name="vvv" localSheetId="2">#REF!</definedName>
    <definedName name="vvv">#REF!</definedName>
    <definedName name="vvv_10">#REF!</definedName>
    <definedName name="vvv_11">#REF!</definedName>
    <definedName name="vwt">'[17]6'!$P$13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6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6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6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6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6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6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6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6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6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6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6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6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6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6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6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6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hidden="1">{"MONA",#N/A,FALSE,"S"}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6" hidden="1">{#N/A,#N/A,FALSE,"MS"}</definedName>
    <definedName name="wrn.MS." hidden="1">{#N/A,#N/A,FALSE,"MS"}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6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6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6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6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6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6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6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6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6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6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6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6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6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hidden="1">{"WEO",#N/A,FALSE,"T"}</definedName>
    <definedName name="wsx">#REF!</definedName>
    <definedName name="ww" localSheetId="2">#REF!</definedName>
    <definedName name="ww" localSheetId="4">#REF!</definedName>
    <definedName name="ww" localSheetId="5">#REF!</definedName>
    <definedName name="ww">#REF!</definedName>
    <definedName name="ww_10">#REF!</definedName>
    <definedName name="ww_11">#REF!</definedName>
    <definedName name="wxs">#REF!</definedName>
    <definedName name="x">'[13]24.03'!$D$20</definedName>
    <definedName name="xcv" localSheetId="3">#REF!</definedName>
    <definedName name="xcv" localSheetId="4">#REF!</definedName>
    <definedName name="xcv" localSheetId="5">#REF!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 localSheetId="4">'[5]333.02'!$D$11</definedName>
    <definedName name="y" localSheetId="5">'[5]333.02'!$D$11</definedName>
    <definedName name="y" localSheetId="6">'[5]333.02'!$D$11</definedName>
    <definedName name="y">'[6]333.02'!$D$11</definedName>
    <definedName name="ygv" localSheetId="3">#REF!</definedName>
    <definedName name="ygv">#REF!</definedName>
    <definedName name="yhn" localSheetId="4">#REF!</definedName>
    <definedName name="yhn" localSheetId="5">#REF!</definedName>
    <definedName name="yhn">#REF!</definedName>
    <definedName name="ynh">#REF!</definedName>
    <definedName name="yt">'[25]331-16'!#REF!</definedName>
    <definedName name="ytr" localSheetId="3">#REF!</definedName>
    <definedName name="ytr" localSheetId="4">#REF!</definedName>
    <definedName name="ytr" localSheetId="5">#REF!</definedName>
    <definedName name="ytr">#REF!</definedName>
    <definedName name="yu" localSheetId="2">#REF!</definedName>
    <definedName name="yu">#REF!</definedName>
    <definedName name="yu_10">#REF!</definedName>
    <definedName name="yu_11">#REF!</definedName>
    <definedName name="yui">#REF!</definedName>
    <definedName name="yuma" localSheetId="2">#REF!</definedName>
    <definedName name="yuma">#REF!</definedName>
    <definedName name="yuma2" localSheetId="2">#REF!</definedName>
    <definedName name="yuma2">#REF!</definedName>
    <definedName name="yuma3">'[18]3.23-10'!#REF!</definedName>
    <definedName name="yuyu" localSheetId="3">#REF!</definedName>
    <definedName name="yuyu" localSheetId="4">#REF!</definedName>
    <definedName name="yuyu" localSheetId="5">#REF!</definedName>
    <definedName name="yuyu">#REF!</definedName>
    <definedName name="yuyu_10" localSheetId="4">#REF!</definedName>
    <definedName name="yuyu_10" localSheetId="5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 localSheetId="3">'[6]333.03'!#REF!</definedName>
    <definedName name="z" localSheetId="4">'[5]333.03'!#REF!</definedName>
    <definedName name="z" localSheetId="5">'[5]333.03'!#REF!</definedName>
    <definedName name="z" localSheetId="6">'[5]333.03'!#REF!</definedName>
    <definedName name="z">'[6]333.03'!#REF!</definedName>
    <definedName name="z_10" localSheetId="3">'[12]333.03'!#REF!</definedName>
    <definedName name="z_10">'[12]333.03'!#REF!</definedName>
    <definedName name="z_11">'[12]333.03'!#REF!</definedName>
    <definedName name="zas">'[13]26.03'!$D$9</definedName>
    <definedName name="zsz">'[13]25.03'!$D$9</definedName>
    <definedName name="zx">'[13]24.03'!$L$20</definedName>
    <definedName name="zxc" localSheetId="2">#REF!</definedName>
    <definedName name="zxc" localSheetId="3">#REF!</definedName>
    <definedName name="zxc" localSheetId="4">#REF!</definedName>
    <definedName name="zxc" localSheetId="5">#REF!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4" l="1"/>
  <c r="E7" i="14"/>
  <c r="F7" i="14"/>
  <c r="G7" i="14"/>
  <c r="H7" i="14"/>
  <c r="I7" i="14"/>
  <c r="J7" i="14"/>
  <c r="K7" i="14"/>
  <c r="C7" i="14"/>
  <c r="B85" i="14"/>
  <c r="B86" i="14"/>
  <c r="B87" i="14"/>
  <c r="B88" i="14"/>
  <c r="B89" i="14"/>
  <c r="B90" i="14"/>
  <c r="B91" i="14"/>
  <c r="B92" i="14"/>
  <c r="B93" i="14"/>
  <c r="B94" i="14"/>
  <c r="B84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67" i="14"/>
  <c r="B62" i="14"/>
  <c r="B63" i="14"/>
  <c r="B64" i="14"/>
  <c r="B65" i="14"/>
  <c r="B66" i="14"/>
  <c r="B61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47" i="14"/>
  <c r="B45" i="14"/>
  <c r="B46" i="14"/>
  <c r="B43" i="14"/>
  <c r="B44" i="14"/>
  <c r="B33" i="14"/>
  <c r="B34" i="14"/>
  <c r="B35" i="14"/>
  <c r="B36" i="14"/>
  <c r="B37" i="14"/>
  <c r="B38" i="14"/>
  <c r="B39" i="14"/>
  <c r="B40" i="14"/>
  <c r="B41" i="14"/>
  <c r="B42" i="14"/>
  <c r="B32" i="14"/>
  <c r="B30" i="14"/>
  <c r="B31" i="14"/>
  <c r="B29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8" i="14"/>
  <c r="D34" i="11"/>
  <c r="E34" i="11"/>
  <c r="F34" i="11"/>
  <c r="G34" i="11"/>
  <c r="H34" i="11"/>
  <c r="I34" i="11"/>
  <c r="J34" i="11"/>
  <c r="K34" i="11"/>
  <c r="L34" i="11"/>
  <c r="M34" i="11"/>
  <c r="N34" i="11"/>
  <c r="C34" i="11"/>
  <c r="B7" i="14" l="1"/>
  <c r="B92" i="12"/>
  <c r="B93" i="12"/>
  <c r="B94" i="12"/>
  <c r="B95" i="12"/>
  <c r="B96" i="12"/>
  <c r="B97" i="12"/>
  <c r="B98" i="12"/>
  <c r="B88" i="12"/>
  <c r="B89" i="12"/>
  <c r="B90" i="12"/>
  <c r="B87" i="12"/>
  <c r="B86" i="12"/>
  <c r="B84" i="12"/>
  <c r="B85" i="12"/>
  <c r="B82" i="12"/>
  <c r="B83" i="12"/>
  <c r="B80" i="12"/>
  <c r="B79" i="12"/>
  <c r="B78" i="12"/>
  <c r="B77" i="12"/>
  <c r="B70" i="12"/>
  <c r="B71" i="12"/>
  <c r="B72" i="12"/>
  <c r="B73" i="12"/>
  <c r="B74" i="12"/>
  <c r="B75" i="12"/>
  <c r="B76" i="12"/>
  <c r="B68" i="12"/>
  <c r="B67" i="12"/>
  <c r="B64" i="12"/>
  <c r="B65" i="12"/>
  <c r="B66" i="12"/>
  <c r="B60" i="12"/>
  <c r="B61" i="12"/>
  <c r="B62" i="12"/>
  <c r="B55" i="12"/>
  <c r="B56" i="12"/>
  <c r="B57" i="12"/>
  <c r="B58" i="12"/>
  <c r="B52" i="12"/>
  <c r="B53" i="12"/>
  <c r="B50" i="12"/>
  <c r="B49" i="12"/>
  <c r="B46" i="12"/>
  <c r="B47" i="12"/>
  <c r="B48" i="12"/>
  <c r="B44" i="12"/>
  <c r="B43" i="12"/>
  <c r="B42" i="12"/>
  <c r="B41" i="12"/>
  <c r="B38" i="12"/>
  <c r="B39" i="12"/>
  <c r="B40" i="12"/>
  <c r="B34" i="12"/>
  <c r="B35" i="12"/>
  <c r="B36" i="12"/>
  <c r="B30" i="12"/>
  <c r="B31" i="12"/>
  <c r="B32" i="12"/>
  <c r="B27" i="12"/>
  <c r="B28" i="12"/>
  <c r="B25" i="12"/>
  <c r="B24" i="12"/>
  <c r="B21" i="12"/>
  <c r="B22" i="12"/>
  <c r="B23" i="12"/>
  <c r="B18" i="12"/>
  <c r="B19" i="12"/>
  <c r="B16" i="12"/>
  <c r="B17" i="12"/>
  <c r="B13" i="12"/>
  <c r="B14" i="12"/>
  <c r="B8" i="12"/>
  <c r="B7" i="12"/>
  <c r="B11" i="12"/>
  <c r="B10" i="12"/>
  <c r="D9" i="11"/>
  <c r="E9" i="11"/>
  <c r="F9" i="11"/>
  <c r="G9" i="11"/>
  <c r="H9" i="11"/>
  <c r="I9" i="11"/>
  <c r="J9" i="11"/>
  <c r="K9" i="11"/>
  <c r="L9" i="11"/>
  <c r="M9" i="11"/>
  <c r="N9" i="11"/>
  <c r="D20" i="11"/>
  <c r="E20" i="11"/>
  <c r="F20" i="11"/>
  <c r="G20" i="11"/>
  <c r="H20" i="11"/>
  <c r="I20" i="11"/>
  <c r="J20" i="11"/>
  <c r="K20" i="11"/>
  <c r="L20" i="11"/>
  <c r="M20" i="11"/>
  <c r="N20" i="11"/>
  <c r="D24" i="11"/>
  <c r="E24" i="11"/>
  <c r="F24" i="11"/>
  <c r="G24" i="11"/>
  <c r="H24" i="11"/>
  <c r="I24" i="11"/>
  <c r="J24" i="11"/>
  <c r="K24" i="11"/>
  <c r="L24" i="11"/>
  <c r="M24" i="11"/>
  <c r="N24" i="11"/>
  <c r="D28" i="11"/>
  <c r="E28" i="11"/>
  <c r="F28" i="11"/>
  <c r="G28" i="11"/>
  <c r="H28" i="11"/>
  <c r="I28" i="11"/>
  <c r="J28" i="11"/>
  <c r="K28" i="11"/>
  <c r="L28" i="11"/>
  <c r="M28" i="11"/>
  <c r="N28" i="11"/>
  <c r="D31" i="11"/>
  <c r="E31" i="11"/>
  <c r="F31" i="11"/>
  <c r="G31" i="11"/>
  <c r="H31" i="11"/>
  <c r="I31" i="11"/>
  <c r="J31" i="11"/>
  <c r="K31" i="11"/>
  <c r="L31" i="11"/>
  <c r="M31" i="11"/>
  <c r="N31" i="11"/>
  <c r="D41" i="11"/>
  <c r="E41" i="11"/>
  <c r="F41" i="11"/>
  <c r="G41" i="11"/>
  <c r="H41" i="11"/>
  <c r="I41" i="11"/>
  <c r="J41" i="11"/>
  <c r="K41" i="11"/>
  <c r="L41" i="11"/>
  <c r="M41" i="11"/>
  <c r="N41" i="11"/>
  <c r="D44" i="11"/>
  <c r="E44" i="11"/>
  <c r="F44" i="11"/>
  <c r="G44" i="11"/>
  <c r="H44" i="11"/>
  <c r="I44" i="11"/>
  <c r="J44" i="11"/>
  <c r="K44" i="11"/>
  <c r="L44" i="11"/>
  <c r="M44" i="11"/>
  <c r="N44" i="11"/>
  <c r="D48" i="11"/>
  <c r="E48" i="11"/>
  <c r="F48" i="11"/>
  <c r="G48" i="11"/>
  <c r="H48" i="11"/>
  <c r="I48" i="11"/>
  <c r="J48" i="11"/>
  <c r="K48" i="11"/>
  <c r="L48" i="11"/>
  <c r="M48" i="11"/>
  <c r="N48" i="11"/>
  <c r="D51" i="11"/>
  <c r="E51" i="11"/>
  <c r="F51" i="11"/>
  <c r="G51" i="11"/>
  <c r="H51" i="11"/>
  <c r="I51" i="11"/>
  <c r="J51" i="11"/>
  <c r="K51" i="11"/>
  <c r="L51" i="11"/>
  <c r="M51" i="11"/>
  <c r="N51" i="11"/>
  <c r="D54" i="11"/>
  <c r="E54" i="11"/>
  <c r="F54" i="11"/>
  <c r="G54" i="11"/>
  <c r="H54" i="11"/>
  <c r="I54" i="11"/>
  <c r="J54" i="11"/>
  <c r="K54" i="11"/>
  <c r="L54" i="11"/>
  <c r="M54" i="11"/>
  <c r="N54" i="11"/>
  <c r="D59" i="11"/>
  <c r="E59" i="11"/>
  <c r="F59" i="11"/>
  <c r="G59" i="11"/>
  <c r="H59" i="11"/>
  <c r="I59" i="11"/>
  <c r="J59" i="11"/>
  <c r="K59" i="11"/>
  <c r="L59" i="11"/>
  <c r="M59" i="11"/>
  <c r="N59" i="11"/>
  <c r="D62" i="11"/>
  <c r="E62" i="11"/>
  <c r="F62" i="11"/>
  <c r="G62" i="11"/>
  <c r="H62" i="11"/>
  <c r="I62" i="11"/>
  <c r="J62" i="11"/>
  <c r="K62" i="11"/>
  <c r="L62" i="11"/>
  <c r="M62" i="11"/>
  <c r="N62" i="11"/>
  <c r="D66" i="11"/>
  <c r="E66" i="11"/>
  <c r="F66" i="11"/>
  <c r="G66" i="11"/>
  <c r="H66" i="11"/>
  <c r="I66" i="11"/>
  <c r="J66" i="11"/>
  <c r="K66" i="11"/>
  <c r="L66" i="11"/>
  <c r="M66" i="11"/>
  <c r="N66" i="11"/>
  <c r="D69" i="11"/>
  <c r="E69" i="11"/>
  <c r="F69" i="11"/>
  <c r="G69" i="11"/>
  <c r="H69" i="11"/>
  <c r="I69" i="11"/>
  <c r="J69" i="11"/>
  <c r="K69" i="11"/>
  <c r="L69" i="11"/>
  <c r="M69" i="11"/>
  <c r="N69" i="11"/>
  <c r="D77" i="11"/>
  <c r="E77" i="11"/>
  <c r="F77" i="11"/>
  <c r="G77" i="11"/>
  <c r="H77" i="11"/>
  <c r="I77" i="11"/>
  <c r="J77" i="11"/>
  <c r="K77" i="11"/>
  <c r="L77" i="11"/>
  <c r="M77" i="11"/>
  <c r="N77" i="11"/>
  <c r="D79" i="11"/>
  <c r="E79" i="11"/>
  <c r="F79" i="11"/>
  <c r="G79" i="11"/>
  <c r="H79" i="11"/>
  <c r="I79" i="11"/>
  <c r="J79" i="11"/>
  <c r="K79" i="11"/>
  <c r="L79" i="11"/>
  <c r="M79" i="11"/>
  <c r="N79" i="11"/>
  <c r="D81" i="11"/>
  <c r="E81" i="11"/>
  <c r="F81" i="11"/>
  <c r="G81" i="11"/>
  <c r="H81" i="11"/>
  <c r="I81" i="11"/>
  <c r="J81" i="11"/>
  <c r="K81" i="11"/>
  <c r="L81" i="11"/>
  <c r="M81" i="11"/>
  <c r="N81" i="11"/>
  <c r="D84" i="11"/>
  <c r="E84" i="11"/>
  <c r="F84" i="11"/>
  <c r="G84" i="11"/>
  <c r="H84" i="11"/>
  <c r="I84" i="11"/>
  <c r="J84" i="11"/>
  <c r="K84" i="11"/>
  <c r="L84" i="11"/>
  <c r="M84" i="11"/>
  <c r="N84" i="11"/>
  <c r="D87" i="11"/>
  <c r="E87" i="11"/>
  <c r="F87" i="11"/>
  <c r="G87" i="11"/>
  <c r="H87" i="11"/>
  <c r="I87" i="11"/>
  <c r="J87" i="11"/>
  <c r="K87" i="11"/>
  <c r="L87" i="11"/>
  <c r="M87" i="11"/>
  <c r="N87" i="11"/>
  <c r="B80" i="11"/>
  <c r="B88" i="11"/>
  <c r="B89" i="11"/>
  <c r="B90" i="11"/>
  <c r="B91" i="11"/>
  <c r="B92" i="11"/>
  <c r="B93" i="11"/>
  <c r="B94" i="11"/>
  <c r="B85" i="11"/>
  <c r="B86" i="11"/>
  <c r="B82" i="11"/>
  <c r="B83" i="11"/>
  <c r="B78" i="11"/>
  <c r="B70" i="11"/>
  <c r="B71" i="11"/>
  <c r="B72" i="11"/>
  <c r="B73" i="11"/>
  <c r="B74" i="11"/>
  <c r="B75" i="11"/>
  <c r="B76" i="11"/>
  <c r="B67" i="11"/>
  <c r="B68" i="11"/>
  <c r="B63" i="11"/>
  <c r="B64" i="11"/>
  <c r="B65" i="11"/>
  <c r="B60" i="11"/>
  <c r="B61" i="11"/>
  <c r="B55" i="11"/>
  <c r="B56" i="11"/>
  <c r="B57" i="11"/>
  <c r="B58" i="11"/>
  <c r="B52" i="11"/>
  <c r="B53" i="11"/>
  <c r="B49" i="11"/>
  <c r="B50" i="11"/>
  <c r="B45" i="11"/>
  <c r="B46" i="11"/>
  <c r="B47" i="11"/>
  <c r="B42" i="11"/>
  <c r="B43" i="11"/>
  <c r="B39" i="11"/>
  <c r="B40" i="11"/>
  <c r="B35" i="11"/>
  <c r="B36" i="11"/>
  <c r="B37" i="11"/>
  <c r="B32" i="11"/>
  <c r="B33" i="11"/>
  <c r="B29" i="11"/>
  <c r="B30" i="11"/>
  <c r="B25" i="11"/>
  <c r="B26" i="11"/>
  <c r="B27" i="11"/>
  <c r="B21" i="11"/>
  <c r="B22" i="11"/>
  <c r="B23" i="11"/>
  <c r="B19" i="11"/>
  <c r="B18" i="11"/>
  <c r="B17" i="11"/>
  <c r="B16" i="11"/>
  <c r="B14" i="11"/>
  <c r="B11" i="11"/>
  <c r="B12" i="11"/>
  <c r="B10" i="11"/>
  <c r="B8" i="11"/>
  <c r="B7" i="11"/>
  <c r="C87" i="11"/>
  <c r="C84" i="11"/>
  <c r="C81" i="11"/>
  <c r="C79" i="11"/>
  <c r="C77" i="11"/>
  <c r="C69" i="11"/>
  <c r="C66" i="11"/>
  <c r="C62" i="11"/>
  <c r="C59" i="11"/>
  <c r="C54" i="11"/>
  <c r="C51" i="11"/>
  <c r="C48" i="11"/>
  <c r="C44" i="11"/>
  <c r="C41" i="11"/>
  <c r="C31" i="11"/>
  <c r="C28" i="11"/>
  <c r="C24" i="11"/>
  <c r="C20" i="11"/>
  <c r="C9" i="11"/>
  <c r="N6" i="11" l="1"/>
  <c r="F6" i="11"/>
  <c r="E6" i="11"/>
  <c r="D6" i="11"/>
  <c r="K6" i="11"/>
  <c r="J6" i="11"/>
  <c r="G6" i="11"/>
  <c r="I6" i="11"/>
  <c r="M6" i="11"/>
  <c r="L6" i="11"/>
  <c r="C6" i="11"/>
  <c r="H6" i="11"/>
  <c r="B91" i="12"/>
  <c r="B63" i="12"/>
  <c r="B59" i="12"/>
  <c r="B54" i="12"/>
  <c r="B45" i="12"/>
  <c r="B81" i="12"/>
  <c r="B69" i="12"/>
  <c r="B51" i="12"/>
  <c r="B33" i="12"/>
  <c r="B37" i="12"/>
  <c r="B20" i="12"/>
  <c r="B26" i="12"/>
  <c r="B29" i="12"/>
  <c r="B9" i="12"/>
  <c r="B15" i="12"/>
  <c r="B12" i="12"/>
  <c r="B69" i="11"/>
  <c r="B87" i="11"/>
  <c r="B59" i="11"/>
  <c r="B44" i="11"/>
  <c r="B79" i="11"/>
  <c r="B20" i="11"/>
  <c r="B81" i="11"/>
  <c r="B41" i="11"/>
  <c r="B38" i="11"/>
  <c r="B48" i="11"/>
  <c r="B51" i="11"/>
  <c r="B31" i="11"/>
  <c r="B54" i="11"/>
  <c r="B84" i="11"/>
  <c r="B77" i="11"/>
  <c r="B62" i="11"/>
  <c r="B66" i="11"/>
  <c r="B34" i="11"/>
  <c r="B15" i="11"/>
  <c r="B24" i="11"/>
  <c r="B28" i="11"/>
  <c r="B9" i="11"/>
  <c r="B13" i="11"/>
  <c r="B6" i="12" l="1"/>
  <c r="B6" i="11"/>
  <c r="M7" i="9"/>
  <c r="N7" i="9"/>
  <c r="C31" i="9" l="1"/>
  <c r="D12" i="9"/>
  <c r="E12" i="9"/>
  <c r="F12" i="9"/>
  <c r="G12" i="9"/>
  <c r="H12" i="9"/>
  <c r="I12" i="9"/>
  <c r="J12" i="9"/>
  <c r="K12" i="9"/>
  <c r="L12" i="9"/>
  <c r="M12" i="9"/>
  <c r="N12" i="9"/>
  <c r="G9" i="9"/>
  <c r="D95" i="9" l="1"/>
  <c r="E95" i="9"/>
  <c r="F95" i="9"/>
  <c r="G95" i="9"/>
  <c r="H95" i="9"/>
  <c r="I95" i="9"/>
  <c r="J95" i="9"/>
  <c r="K95" i="9"/>
  <c r="L95" i="9"/>
  <c r="M95" i="9"/>
  <c r="N95" i="9"/>
  <c r="C95" i="9"/>
  <c r="D93" i="9"/>
  <c r="E93" i="9"/>
  <c r="F93" i="9"/>
  <c r="G93" i="9"/>
  <c r="H93" i="9"/>
  <c r="I93" i="9"/>
  <c r="J93" i="9"/>
  <c r="K93" i="9"/>
  <c r="L93" i="9"/>
  <c r="M93" i="9"/>
  <c r="N93" i="9"/>
  <c r="C93" i="9"/>
  <c r="D91" i="9"/>
  <c r="E91" i="9"/>
  <c r="F91" i="9"/>
  <c r="G91" i="9"/>
  <c r="H91" i="9"/>
  <c r="I91" i="9"/>
  <c r="J91" i="9"/>
  <c r="K91" i="9"/>
  <c r="L91" i="9"/>
  <c r="M91" i="9"/>
  <c r="N91" i="9"/>
  <c r="C91" i="9"/>
  <c r="D88" i="9"/>
  <c r="E88" i="9"/>
  <c r="F88" i="9"/>
  <c r="G88" i="9"/>
  <c r="H88" i="9"/>
  <c r="I88" i="9"/>
  <c r="J88" i="9"/>
  <c r="K88" i="9"/>
  <c r="L88" i="9"/>
  <c r="M88" i="9"/>
  <c r="N88" i="9"/>
  <c r="C88" i="9"/>
  <c r="D85" i="9"/>
  <c r="E85" i="9"/>
  <c r="F85" i="9"/>
  <c r="G85" i="9"/>
  <c r="H85" i="9"/>
  <c r="I85" i="9"/>
  <c r="J85" i="9"/>
  <c r="K85" i="9"/>
  <c r="L85" i="9"/>
  <c r="M85" i="9"/>
  <c r="N85" i="9"/>
  <c r="C85" i="9"/>
  <c r="D81" i="9"/>
  <c r="E81" i="9"/>
  <c r="F81" i="9"/>
  <c r="G81" i="9"/>
  <c r="H81" i="9"/>
  <c r="I81" i="9"/>
  <c r="J81" i="9"/>
  <c r="K81" i="9"/>
  <c r="L81" i="9"/>
  <c r="M81" i="9"/>
  <c r="N81" i="9"/>
  <c r="C81" i="9"/>
  <c r="D74" i="9"/>
  <c r="E74" i="9"/>
  <c r="F74" i="9"/>
  <c r="G74" i="9"/>
  <c r="H74" i="9"/>
  <c r="I74" i="9"/>
  <c r="J74" i="9"/>
  <c r="K74" i="9"/>
  <c r="L74" i="9"/>
  <c r="M74" i="9"/>
  <c r="N74" i="9"/>
  <c r="C74" i="9"/>
  <c r="D71" i="9"/>
  <c r="E71" i="9"/>
  <c r="F71" i="9"/>
  <c r="G71" i="9"/>
  <c r="H71" i="9"/>
  <c r="I71" i="9"/>
  <c r="J71" i="9"/>
  <c r="K71" i="9"/>
  <c r="L71" i="9"/>
  <c r="M71" i="9"/>
  <c r="N71" i="9"/>
  <c r="C71" i="9"/>
  <c r="D66" i="9"/>
  <c r="E66" i="9"/>
  <c r="F66" i="9"/>
  <c r="G66" i="9"/>
  <c r="H66" i="9"/>
  <c r="I66" i="9"/>
  <c r="J66" i="9"/>
  <c r="K66" i="9"/>
  <c r="L66" i="9"/>
  <c r="M66" i="9"/>
  <c r="N66" i="9"/>
  <c r="C66" i="9"/>
  <c r="D64" i="9"/>
  <c r="E64" i="9"/>
  <c r="F64" i="9"/>
  <c r="G64" i="9"/>
  <c r="H64" i="9"/>
  <c r="I64" i="9"/>
  <c r="J64" i="9"/>
  <c r="K64" i="9"/>
  <c r="L64" i="9"/>
  <c r="M64" i="9"/>
  <c r="N64" i="9"/>
  <c r="C64" i="9"/>
  <c r="D58" i="9"/>
  <c r="E58" i="9"/>
  <c r="F58" i="9"/>
  <c r="G58" i="9"/>
  <c r="H58" i="9"/>
  <c r="I58" i="9"/>
  <c r="J58" i="9"/>
  <c r="K58" i="9"/>
  <c r="L58" i="9"/>
  <c r="M58" i="9"/>
  <c r="N58" i="9"/>
  <c r="C58" i="9"/>
  <c r="D55" i="9"/>
  <c r="E55" i="9"/>
  <c r="F55" i="9"/>
  <c r="G55" i="9"/>
  <c r="H55" i="9"/>
  <c r="I55" i="9"/>
  <c r="J55" i="9"/>
  <c r="K55" i="9"/>
  <c r="L55" i="9"/>
  <c r="M55" i="9"/>
  <c r="N55" i="9"/>
  <c r="C55" i="9"/>
  <c r="D51" i="9"/>
  <c r="E51" i="9"/>
  <c r="F51" i="9"/>
  <c r="G51" i="9"/>
  <c r="H51" i="9"/>
  <c r="I51" i="9"/>
  <c r="J51" i="9"/>
  <c r="K51" i="9"/>
  <c r="L51" i="9"/>
  <c r="M51" i="9"/>
  <c r="N51" i="9"/>
  <c r="C51" i="9"/>
  <c r="D47" i="9"/>
  <c r="E47" i="9"/>
  <c r="F47" i="9"/>
  <c r="G47" i="9"/>
  <c r="H47" i="9"/>
  <c r="I47" i="9"/>
  <c r="J47" i="9"/>
  <c r="K47" i="9"/>
  <c r="L47" i="9"/>
  <c r="M47" i="9"/>
  <c r="N47" i="9"/>
  <c r="C47" i="9"/>
  <c r="D44" i="9"/>
  <c r="E44" i="9"/>
  <c r="F44" i="9"/>
  <c r="G44" i="9"/>
  <c r="H44" i="9"/>
  <c r="I44" i="9"/>
  <c r="J44" i="9"/>
  <c r="K44" i="9"/>
  <c r="L44" i="9"/>
  <c r="M44" i="9"/>
  <c r="N44" i="9"/>
  <c r="C44" i="9"/>
  <c r="D42" i="9"/>
  <c r="E42" i="9"/>
  <c r="F42" i="9"/>
  <c r="G42" i="9"/>
  <c r="H42" i="9"/>
  <c r="I42" i="9"/>
  <c r="J42" i="9"/>
  <c r="K42" i="9"/>
  <c r="L42" i="9"/>
  <c r="M42" i="9"/>
  <c r="N42" i="9"/>
  <c r="C42" i="9"/>
  <c r="D38" i="9"/>
  <c r="E38" i="9"/>
  <c r="F38" i="9"/>
  <c r="G38" i="9"/>
  <c r="H38" i="9"/>
  <c r="I38" i="9"/>
  <c r="J38" i="9"/>
  <c r="K38" i="9"/>
  <c r="L38" i="9"/>
  <c r="M38" i="9"/>
  <c r="N38" i="9"/>
  <c r="C38" i="9"/>
  <c r="D34" i="9"/>
  <c r="E34" i="9"/>
  <c r="F34" i="9"/>
  <c r="G34" i="9"/>
  <c r="H34" i="9"/>
  <c r="I34" i="9"/>
  <c r="J34" i="9"/>
  <c r="K34" i="9"/>
  <c r="L34" i="9"/>
  <c r="M34" i="9"/>
  <c r="N34" i="9"/>
  <c r="C34" i="9"/>
  <c r="D31" i="9"/>
  <c r="E31" i="9"/>
  <c r="F31" i="9"/>
  <c r="G31" i="9"/>
  <c r="H31" i="9"/>
  <c r="I31" i="9"/>
  <c r="J31" i="9"/>
  <c r="K31" i="9"/>
  <c r="L31" i="9"/>
  <c r="M31" i="9"/>
  <c r="N31" i="9"/>
  <c r="D28" i="9"/>
  <c r="E28" i="9"/>
  <c r="F28" i="9"/>
  <c r="G28" i="9"/>
  <c r="H28" i="9"/>
  <c r="I28" i="9"/>
  <c r="J28" i="9"/>
  <c r="K28" i="9"/>
  <c r="L28" i="9"/>
  <c r="M28" i="9"/>
  <c r="N28" i="9"/>
  <c r="C28" i="9"/>
  <c r="D24" i="9"/>
  <c r="E24" i="9"/>
  <c r="F24" i="9"/>
  <c r="G24" i="9"/>
  <c r="H24" i="9"/>
  <c r="I24" i="9"/>
  <c r="J24" i="9"/>
  <c r="K24" i="9"/>
  <c r="L24" i="9"/>
  <c r="M24" i="9"/>
  <c r="N24" i="9"/>
  <c r="C24" i="9"/>
  <c r="D21" i="9"/>
  <c r="E21" i="9"/>
  <c r="F21" i="9"/>
  <c r="G21" i="9"/>
  <c r="H21" i="9"/>
  <c r="I21" i="9"/>
  <c r="J21" i="9"/>
  <c r="K21" i="9"/>
  <c r="L21" i="9"/>
  <c r="M21" i="9"/>
  <c r="N21" i="9"/>
  <c r="C21" i="9"/>
  <c r="D18" i="9"/>
  <c r="E18" i="9"/>
  <c r="F18" i="9"/>
  <c r="G18" i="9"/>
  <c r="H18" i="9"/>
  <c r="I18" i="9"/>
  <c r="J18" i="9"/>
  <c r="K18" i="9"/>
  <c r="L18" i="9"/>
  <c r="M18" i="9"/>
  <c r="N18" i="9"/>
  <c r="C18" i="9"/>
  <c r="D16" i="9"/>
  <c r="E16" i="9"/>
  <c r="F16" i="9"/>
  <c r="G16" i="9"/>
  <c r="H16" i="9"/>
  <c r="I16" i="9"/>
  <c r="J16" i="9"/>
  <c r="K16" i="9"/>
  <c r="L16" i="9"/>
  <c r="M16" i="9"/>
  <c r="N16" i="9"/>
  <c r="C16" i="9"/>
  <c r="C12" i="9"/>
  <c r="D9" i="9"/>
  <c r="E9" i="9"/>
  <c r="F9" i="9"/>
  <c r="H9" i="9"/>
  <c r="I9" i="9"/>
  <c r="J9" i="9"/>
  <c r="K9" i="9"/>
  <c r="L9" i="9"/>
  <c r="M9" i="9"/>
  <c r="N9" i="9"/>
  <c r="C9" i="9"/>
  <c r="D6" i="9" l="1"/>
  <c r="E6" i="9"/>
  <c r="F6" i="9"/>
  <c r="G6" i="9"/>
  <c r="H6" i="9"/>
  <c r="I6" i="9"/>
  <c r="J6" i="9"/>
  <c r="K6" i="9"/>
  <c r="L6" i="9"/>
  <c r="M6" i="9"/>
  <c r="N6" i="9"/>
  <c r="C6" i="9"/>
  <c r="B93" i="9"/>
  <c r="B94" i="9"/>
  <c r="B95" i="9"/>
  <c r="B96" i="9"/>
  <c r="B97" i="9"/>
  <c r="B98" i="9"/>
  <c r="B99" i="9"/>
  <c r="B100" i="9"/>
  <c r="B101" i="9"/>
  <c r="B102" i="9"/>
  <c r="B91" i="9"/>
  <c r="B92" i="9"/>
  <c r="B88" i="9"/>
  <c r="B89" i="9"/>
  <c r="B90" i="9"/>
  <c r="B85" i="9"/>
  <c r="B86" i="9"/>
  <c r="B87" i="9"/>
  <c r="B81" i="9"/>
  <c r="B82" i="9"/>
  <c r="B83" i="9"/>
  <c r="B84" i="9"/>
  <c r="B74" i="9"/>
  <c r="B75" i="9"/>
  <c r="B76" i="9"/>
  <c r="B77" i="9"/>
  <c r="B78" i="9"/>
  <c r="B79" i="9"/>
  <c r="B80" i="9"/>
  <c r="B71" i="9"/>
  <c r="B72" i="9"/>
  <c r="B73" i="9"/>
  <c r="B64" i="9"/>
  <c r="B65" i="9"/>
  <c r="B66" i="9"/>
  <c r="B67" i="9"/>
  <c r="B68" i="9"/>
  <c r="B69" i="9"/>
  <c r="B70" i="9"/>
  <c r="B58" i="9"/>
  <c r="B59" i="9"/>
  <c r="B60" i="9"/>
  <c r="B61" i="9"/>
  <c r="B62" i="9"/>
  <c r="B63" i="9"/>
  <c r="B55" i="9"/>
  <c r="B56" i="9"/>
  <c r="B57" i="9"/>
  <c r="B51" i="9"/>
  <c r="B52" i="9"/>
  <c r="B53" i="9"/>
  <c r="B54" i="9"/>
  <c r="B47" i="9"/>
  <c r="B48" i="9"/>
  <c r="B49" i="9"/>
  <c r="B50" i="9"/>
  <c r="B42" i="9"/>
  <c r="B43" i="9"/>
  <c r="B44" i="9"/>
  <c r="B45" i="9"/>
  <c r="B46" i="9"/>
  <c r="B38" i="9"/>
  <c r="B39" i="9"/>
  <c r="B40" i="9"/>
  <c r="B41" i="9"/>
  <c r="B31" i="9"/>
  <c r="B32" i="9"/>
  <c r="B33" i="9"/>
  <c r="B34" i="9"/>
  <c r="B35" i="9"/>
  <c r="B36" i="9"/>
  <c r="B37" i="9"/>
  <c r="B28" i="9"/>
  <c r="B29" i="9"/>
  <c r="B30" i="9"/>
  <c r="B9" i="9"/>
  <c r="B12" i="9"/>
  <c r="B16" i="9"/>
  <c r="B21" i="9"/>
  <c r="B18" i="9"/>
  <c r="B25" i="9"/>
  <c r="B26" i="9"/>
  <c r="B27" i="9"/>
  <c r="B24" i="9"/>
  <c r="B17" i="9"/>
  <c r="B10" i="9"/>
  <c r="B22" i="9"/>
  <c r="B23" i="9"/>
  <c r="B19" i="9"/>
  <c r="B20" i="9"/>
  <c r="B13" i="9"/>
  <c r="B14" i="9"/>
  <c r="B15" i="9"/>
  <c r="B11" i="9"/>
  <c r="B7" i="9"/>
  <c r="B8" i="9"/>
  <c r="B6" i="9" l="1"/>
  <c r="B94" i="6" l="1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N6" i="6"/>
  <c r="M6" i="6"/>
  <c r="L6" i="6"/>
  <c r="K6" i="6"/>
  <c r="J6" i="6"/>
  <c r="I6" i="6"/>
  <c r="H6" i="6"/>
  <c r="G6" i="6"/>
  <c r="F6" i="6"/>
  <c r="E6" i="6"/>
  <c r="D6" i="6"/>
  <c r="C6" i="6"/>
  <c r="B6" i="6" l="1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N6" i="4"/>
  <c r="M6" i="4"/>
  <c r="L6" i="4"/>
  <c r="K6" i="4"/>
  <c r="J6" i="4"/>
  <c r="I6" i="4"/>
  <c r="H6" i="4"/>
  <c r="G6" i="4"/>
  <c r="F6" i="4"/>
  <c r="E6" i="4"/>
  <c r="D6" i="4"/>
  <c r="C6" i="4"/>
  <c r="B107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5" i="3"/>
  <c r="B104" i="3"/>
  <c r="B103" i="3"/>
  <c r="B102" i="3"/>
  <c r="B101" i="3"/>
  <c r="B100" i="3"/>
  <c r="B99" i="3"/>
  <c r="B98" i="3"/>
  <c r="N97" i="3"/>
  <c r="M97" i="3"/>
  <c r="L97" i="3"/>
  <c r="K97" i="3"/>
  <c r="J97" i="3"/>
  <c r="I97" i="3"/>
  <c r="H97" i="3"/>
  <c r="G97" i="3"/>
  <c r="F97" i="3"/>
  <c r="E97" i="3"/>
  <c r="D97" i="3"/>
  <c r="C97" i="3"/>
  <c r="B96" i="3"/>
  <c r="B95" i="3"/>
  <c r="B94" i="3"/>
  <c r="B93" i="3"/>
  <c r="B92" i="3"/>
  <c r="B91" i="3"/>
  <c r="B90" i="3"/>
  <c r="B89" i="3"/>
  <c r="B88" i="3"/>
  <c r="B87" i="3"/>
  <c r="N86" i="3"/>
  <c r="M86" i="3"/>
  <c r="L86" i="3"/>
  <c r="K86" i="3"/>
  <c r="J86" i="3"/>
  <c r="I86" i="3"/>
  <c r="H86" i="3"/>
  <c r="G86" i="3"/>
  <c r="F86" i="3"/>
  <c r="E86" i="3"/>
  <c r="D86" i="3"/>
  <c r="C86" i="3"/>
  <c r="B85" i="3"/>
  <c r="N84" i="3"/>
  <c r="M84" i="3"/>
  <c r="L84" i="3"/>
  <c r="K84" i="3"/>
  <c r="J84" i="3"/>
  <c r="I84" i="3"/>
  <c r="H84" i="3"/>
  <c r="G84" i="3"/>
  <c r="F84" i="3"/>
  <c r="E84" i="3"/>
  <c r="D84" i="3"/>
  <c r="C84" i="3"/>
  <c r="B83" i="3"/>
  <c r="B82" i="3"/>
  <c r="B81" i="3"/>
  <c r="B80" i="3"/>
  <c r="B79" i="3"/>
  <c r="N78" i="3"/>
  <c r="M78" i="3"/>
  <c r="L78" i="3"/>
  <c r="K78" i="3"/>
  <c r="J78" i="3"/>
  <c r="I78" i="3"/>
  <c r="H78" i="3"/>
  <c r="G78" i="3"/>
  <c r="F78" i="3"/>
  <c r="E78" i="3"/>
  <c r="D78" i="3"/>
  <c r="C78" i="3"/>
  <c r="B77" i="3"/>
  <c r="N76" i="3"/>
  <c r="M76" i="3"/>
  <c r="L76" i="3"/>
  <c r="K76" i="3"/>
  <c r="J76" i="3"/>
  <c r="I76" i="3"/>
  <c r="H76" i="3"/>
  <c r="G76" i="3"/>
  <c r="F76" i="3"/>
  <c r="E76" i="3"/>
  <c r="D76" i="3"/>
  <c r="C76" i="3"/>
  <c r="B75" i="3"/>
  <c r="N74" i="3"/>
  <c r="M74" i="3"/>
  <c r="L74" i="3"/>
  <c r="K74" i="3"/>
  <c r="J74" i="3"/>
  <c r="I74" i="3"/>
  <c r="H74" i="3"/>
  <c r="G74" i="3"/>
  <c r="F74" i="3"/>
  <c r="E74" i="3"/>
  <c r="D74" i="3"/>
  <c r="C74" i="3"/>
  <c r="B73" i="3"/>
  <c r="B72" i="3"/>
  <c r="B71" i="3"/>
  <c r="B70" i="3"/>
  <c r="N69" i="3"/>
  <c r="M69" i="3"/>
  <c r="L69" i="3"/>
  <c r="K69" i="3"/>
  <c r="J69" i="3"/>
  <c r="I69" i="3"/>
  <c r="H69" i="3"/>
  <c r="G69" i="3"/>
  <c r="F69" i="3"/>
  <c r="E69" i="3"/>
  <c r="D69" i="3"/>
  <c r="C69" i="3"/>
  <c r="B68" i="3"/>
  <c r="B67" i="3"/>
  <c r="N66" i="3"/>
  <c r="M66" i="3"/>
  <c r="L66" i="3"/>
  <c r="K66" i="3"/>
  <c r="J66" i="3"/>
  <c r="I66" i="3"/>
  <c r="H66" i="3"/>
  <c r="G66" i="3"/>
  <c r="F66" i="3"/>
  <c r="E66" i="3"/>
  <c r="D66" i="3"/>
  <c r="C66" i="3"/>
  <c r="B65" i="3"/>
  <c r="B64" i="3"/>
  <c r="B63" i="3"/>
  <c r="B62" i="3"/>
  <c r="N61" i="3"/>
  <c r="M61" i="3"/>
  <c r="L61" i="3"/>
  <c r="K61" i="3"/>
  <c r="J61" i="3"/>
  <c r="I61" i="3"/>
  <c r="H61" i="3"/>
  <c r="G61" i="3"/>
  <c r="F61" i="3"/>
  <c r="E61" i="3"/>
  <c r="D61" i="3"/>
  <c r="C61" i="3"/>
  <c r="B60" i="3"/>
  <c r="N59" i="3"/>
  <c r="M59" i="3"/>
  <c r="L59" i="3"/>
  <c r="K59" i="3"/>
  <c r="J59" i="3"/>
  <c r="I59" i="3"/>
  <c r="H59" i="3"/>
  <c r="G59" i="3"/>
  <c r="F59" i="3"/>
  <c r="E59" i="3"/>
  <c r="D59" i="3"/>
  <c r="C59" i="3"/>
  <c r="B58" i="3"/>
  <c r="B57" i="3"/>
  <c r="N56" i="3"/>
  <c r="M56" i="3"/>
  <c r="L56" i="3"/>
  <c r="K56" i="3"/>
  <c r="J56" i="3"/>
  <c r="I56" i="3"/>
  <c r="H56" i="3"/>
  <c r="G56" i="3"/>
  <c r="F56" i="3"/>
  <c r="E56" i="3"/>
  <c r="D56" i="3"/>
  <c r="C56" i="3"/>
  <c r="B55" i="3"/>
  <c r="B54" i="3"/>
  <c r="N53" i="3"/>
  <c r="M53" i="3"/>
  <c r="L53" i="3"/>
  <c r="K53" i="3"/>
  <c r="J53" i="3"/>
  <c r="I53" i="3"/>
  <c r="H53" i="3"/>
  <c r="G53" i="3"/>
  <c r="F53" i="3"/>
  <c r="E53" i="3"/>
  <c r="D53" i="3"/>
  <c r="C53" i="3"/>
  <c r="B52" i="3"/>
  <c r="B51" i="3"/>
  <c r="B50" i="3"/>
  <c r="B49" i="3"/>
  <c r="N48" i="3"/>
  <c r="M48" i="3"/>
  <c r="L48" i="3"/>
  <c r="K48" i="3"/>
  <c r="J48" i="3"/>
  <c r="I48" i="3"/>
  <c r="H48" i="3"/>
  <c r="G48" i="3"/>
  <c r="F48" i="3"/>
  <c r="E48" i="3"/>
  <c r="D48" i="3"/>
  <c r="C48" i="3"/>
  <c r="B47" i="3"/>
  <c r="B46" i="3"/>
  <c r="N45" i="3"/>
  <c r="M45" i="3"/>
  <c r="L45" i="3"/>
  <c r="K45" i="3"/>
  <c r="J45" i="3"/>
  <c r="I45" i="3"/>
  <c r="H45" i="3"/>
  <c r="G45" i="3"/>
  <c r="F45" i="3"/>
  <c r="E45" i="3"/>
  <c r="D45" i="3"/>
  <c r="C45" i="3"/>
  <c r="B44" i="3"/>
  <c r="B43" i="3"/>
  <c r="B42" i="3"/>
  <c r="N41" i="3"/>
  <c r="M41" i="3"/>
  <c r="L41" i="3"/>
  <c r="K41" i="3"/>
  <c r="J41" i="3"/>
  <c r="I41" i="3"/>
  <c r="H41" i="3"/>
  <c r="G41" i="3"/>
  <c r="F41" i="3"/>
  <c r="E41" i="3"/>
  <c r="D41" i="3"/>
  <c r="C41" i="3"/>
  <c r="B40" i="3"/>
  <c r="B39" i="3"/>
  <c r="B38" i="3"/>
  <c r="N37" i="3"/>
  <c r="M37" i="3"/>
  <c r="L37" i="3"/>
  <c r="K37" i="3"/>
  <c r="J37" i="3"/>
  <c r="I37" i="3"/>
  <c r="H37" i="3"/>
  <c r="G37" i="3"/>
  <c r="F37" i="3"/>
  <c r="E37" i="3"/>
  <c r="D37" i="3"/>
  <c r="C37" i="3"/>
  <c r="B36" i="3"/>
  <c r="B35" i="3"/>
  <c r="B34" i="3"/>
  <c r="N33" i="3"/>
  <c r="M33" i="3"/>
  <c r="L33" i="3"/>
  <c r="K33" i="3"/>
  <c r="J33" i="3"/>
  <c r="I33" i="3"/>
  <c r="H33" i="3"/>
  <c r="G33" i="3"/>
  <c r="F33" i="3"/>
  <c r="E33" i="3"/>
  <c r="D33" i="3"/>
  <c r="C33" i="3"/>
  <c r="B32" i="3"/>
  <c r="B31" i="3"/>
  <c r="N30" i="3"/>
  <c r="M30" i="3"/>
  <c r="L30" i="3"/>
  <c r="K30" i="3"/>
  <c r="J30" i="3"/>
  <c r="I30" i="3"/>
  <c r="H30" i="3"/>
  <c r="G30" i="3"/>
  <c r="F30" i="3"/>
  <c r="E30" i="3"/>
  <c r="D30" i="3"/>
  <c r="C30" i="3"/>
  <c r="B29" i="3"/>
  <c r="B28" i="3"/>
  <c r="B27" i="3"/>
  <c r="B26" i="3"/>
  <c r="N25" i="3"/>
  <c r="M25" i="3"/>
  <c r="L25" i="3"/>
  <c r="K25" i="3"/>
  <c r="J25" i="3"/>
  <c r="I25" i="3"/>
  <c r="H25" i="3"/>
  <c r="G25" i="3"/>
  <c r="F25" i="3"/>
  <c r="E25" i="3"/>
  <c r="D25" i="3"/>
  <c r="C25" i="3"/>
  <c r="B24" i="3"/>
  <c r="N23" i="3"/>
  <c r="M23" i="3"/>
  <c r="L23" i="3"/>
  <c r="K23" i="3"/>
  <c r="J23" i="3"/>
  <c r="I23" i="3"/>
  <c r="H23" i="3"/>
  <c r="G23" i="3"/>
  <c r="F23" i="3"/>
  <c r="E23" i="3"/>
  <c r="D23" i="3"/>
  <c r="C23" i="3"/>
  <c r="B22" i="3"/>
  <c r="B21" i="3"/>
  <c r="B20" i="3"/>
  <c r="N19" i="3"/>
  <c r="M19" i="3"/>
  <c r="L19" i="3"/>
  <c r="K19" i="3"/>
  <c r="J19" i="3"/>
  <c r="I19" i="3"/>
  <c r="H19" i="3"/>
  <c r="G19" i="3"/>
  <c r="F19" i="3"/>
  <c r="E19" i="3"/>
  <c r="D19" i="3"/>
  <c r="C19" i="3"/>
  <c r="B18" i="3"/>
  <c r="N17" i="3"/>
  <c r="M17" i="3"/>
  <c r="L17" i="3"/>
  <c r="K17" i="3"/>
  <c r="J17" i="3"/>
  <c r="I17" i="3"/>
  <c r="H17" i="3"/>
  <c r="G17" i="3"/>
  <c r="F17" i="3"/>
  <c r="E17" i="3"/>
  <c r="D17" i="3"/>
  <c r="C17" i="3"/>
  <c r="B16" i="3"/>
  <c r="B15" i="3"/>
  <c r="B14" i="3"/>
  <c r="B13" i="3"/>
  <c r="B12" i="3"/>
  <c r="N11" i="3"/>
  <c r="M11" i="3"/>
  <c r="L11" i="3"/>
  <c r="K11" i="3"/>
  <c r="J11" i="3"/>
  <c r="I11" i="3"/>
  <c r="H11" i="3"/>
  <c r="G11" i="3"/>
  <c r="F11" i="3"/>
  <c r="E11" i="3"/>
  <c r="D11" i="3"/>
  <c r="C11" i="3"/>
  <c r="B10" i="3"/>
  <c r="B9" i="3"/>
  <c r="B8" i="3"/>
  <c r="N7" i="3"/>
  <c r="M7" i="3"/>
  <c r="L7" i="3"/>
  <c r="K7" i="3"/>
  <c r="J7" i="3"/>
  <c r="I7" i="3"/>
  <c r="H7" i="3"/>
  <c r="G7" i="3"/>
  <c r="F7" i="3"/>
  <c r="E7" i="3"/>
  <c r="D7" i="3"/>
  <c r="C7" i="3"/>
  <c r="C6" i="3" l="1"/>
  <c r="D6" i="3"/>
  <c r="B56" i="3"/>
  <c r="B30" i="3"/>
  <c r="B84" i="3"/>
  <c r="J6" i="3"/>
  <c r="E6" i="3"/>
  <c r="M6" i="3"/>
  <c r="F6" i="3"/>
  <c r="H6" i="3"/>
  <c r="B86" i="3"/>
  <c r="L6" i="3"/>
  <c r="N6" i="3"/>
  <c r="B66" i="3"/>
  <c r="B78" i="3"/>
  <c r="K6" i="3"/>
  <c r="B74" i="3"/>
  <c r="B106" i="3"/>
  <c r="B76" i="3"/>
  <c r="B48" i="3"/>
  <c r="B97" i="3"/>
  <c r="B17" i="3"/>
  <c r="B33" i="3"/>
  <c r="B25" i="3"/>
  <c r="B59" i="3"/>
  <c r="G6" i="3"/>
  <c r="B7" i="3"/>
  <c r="B23" i="3"/>
  <c r="B53" i="3"/>
  <c r="B19" i="3"/>
  <c r="B45" i="3"/>
  <c r="B69" i="3"/>
  <c r="B41" i="3"/>
  <c r="B61" i="3"/>
  <c r="I6" i="3"/>
  <c r="B11" i="3"/>
  <c r="B37" i="3"/>
  <c r="B6" i="4"/>
  <c r="B6" i="3" l="1"/>
</calcChain>
</file>

<file path=xl/sharedStrings.xml><?xml version="1.0" encoding="utf-8"?>
<sst xmlns="http://schemas.openxmlformats.org/spreadsheetml/2006/main" count="785" uniqueCount="200">
  <si>
    <t>Provincia y municipio</t>
  </si>
  <si>
    <t xml:space="preserve">Enero </t>
  </si>
  <si>
    <t>Febrero</t>
  </si>
  <si>
    <t>Marzo</t>
  </si>
  <si>
    <t>Total</t>
  </si>
  <si>
    <t>Azua</t>
  </si>
  <si>
    <t>Barahona</t>
  </si>
  <si>
    <t>Vicente Noble</t>
  </si>
  <si>
    <t>Distrito Nacional</t>
  </si>
  <si>
    <t>Santo Domingo de Guzmán</t>
  </si>
  <si>
    <t>Duarte</t>
  </si>
  <si>
    <t>San Francisco de Macorís</t>
  </si>
  <si>
    <t>Espaillat</t>
  </si>
  <si>
    <t>Moca</t>
  </si>
  <si>
    <t>Hermanas Mirabal</t>
  </si>
  <si>
    <t>Tenares</t>
  </si>
  <si>
    <t>La Altagracia</t>
  </si>
  <si>
    <t>La Romana</t>
  </si>
  <si>
    <t>La Vega</t>
  </si>
  <si>
    <t>Jarabacoa</t>
  </si>
  <si>
    <t>María Trinidad Sánchez</t>
  </si>
  <si>
    <t>Nagua</t>
  </si>
  <si>
    <t>Baní</t>
  </si>
  <si>
    <t>Puerto Plata</t>
  </si>
  <si>
    <t>Samaná</t>
  </si>
  <si>
    <t>Las Terrenas</t>
  </si>
  <si>
    <t>San Cristóbal</t>
  </si>
  <si>
    <t>San Juan</t>
  </si>
  <si>
    <t>San Pedro de Macorís</t>
  </si>
  <si>
    <t>Guayacanes</t>
  </si>
  <si>
    <t>Ramón Santana</t>
  </si>
  <si>
    <t>Sánchez Ramírez</t>
  </si>
  <si>
    <t>Cotuí</t>
  </si>
  <si>
    <t>Santiago</t>
  </si>
  <si>
    <t>Santo Domingo</t>
  </si>
  <si>
    <t>Boca Chica</t>
  </si>
  <si>
    <t>San Antonio de Guerra</t>
  </si>
  <si>
    <t>Santo Domingo Este</t>
  </si>
  <si>
    <t>Santo Domingo Norte</t>
  </si>
  <si>
    <t>Valverde</t>
  </si>
  <si>
    <t>Mao</t>
  </si>
  <si>
    <t>Abril</t>
  </si>
  <si>
    <t>Villa Tapia</t>
  </si>
  <si>
    <t>Monseñor Nouel</t>
  </si>
  <si>
    <t>Bonao</t>
  </si>
  <si>
    <t>Sosúa</t>
  </si>
  <si>
    <t>Pedro Brand</t>
  </si>
  <si>
    <t>Villa Hermosa</t>
  </si>
  <si>
    <t>Monte Cristi</t>
  </si>
  <si>
    <t>Bisonó</t>
  </si>
  <si>
    <t>Tamboril</t>
  </si>
  <si>
    <t>Mayo</t>
  </si>
  <si>
    <t>Junio</t>
  </si>
  <si>
    <t xml:space="preserve">Julio </t>
  </si>
  <si>
    <t>El Seibo</t>
  </si>
  <si>
    <t>Licey al Medio</t>
  </si>
  <si>
    <t xml:space="preserve">Agosto </t>
  </si>
  <si>
    <t>Septiembre</t>
  </si>
  <si>
    <t>Octubre</t>
  </si>
  <si>
    <t>Noviembre</t>
  </si>
  <si>
    <t>Diciembre</t>
  </si>
  <si>
    <t>Castillo</t>
  </si>
  <si>
    <t>Gaspar Hernández</t>
  </si>
  <si>
    <t>Salcedo</t>
  </si>
  <si>
    <t>Cabrera</t>
  </si>
  <si>
    <t>Bajos de Haina</t>
  </si>
  <si>
    <t>Villa González</t>
  </si>
  <si>
    <t>Los Alcarrizos</t>
  </si>
  <si>
    <t xml:space="preserve">Total </t>
  </si>
  <si>
    <t xml:space="preserve">Azua </t>
  </si>
  <si>
    <t>Tábara Arriba</t>
  </si>
  <si>
    <t>Baoruco</t>
  </si>
  <si>
    <t>Neiba</t>
  </si>
  <si>
    <t>Paraíso</t>
  </si>
  <si>
    <t>Polo</t>
  </si>
  <si>
    <t>Villa Riva</t>
  </si>
  <si>
    <t>Miches</t>
  </si>
  <si>
    <t>Higüey</t>
  </si>
  <si>
    <t>San Rafael del Yuma</t>
  </si>
  <si>
    <t>Río San juan</t>
  </si>
  <si>
    <t xml:space="preserve">Monte Cristi </t>
  </si>
  <si>
    <t xml:space="preserve">Peravia </t>
  </si>
  <si>
    <t>Nizao</t>
  </si>
  <si>
    <t>Matanzas</t>
  </si>
  <si>
    <t>Villa Altagracia</t>
  </si>
  <si>
    <t xml:space="preserve">San Juan </t>
  </si>
  <si>
    <t>San pedro de Macorís</t>
  </si>
  <si>
    <t>Cevicos</t>
  </si>
  <si>
    <t>Puñal</t>
  </si>
  <si>
    <t>Santiago Rodríguez</t>
  </si>
  <si>
    <t xml:space="preserve">San Ignacio de Sabaneta </t>
  </si>
  <si>
    <t>Esperanza</t>
  </si>
  <si>
    <t>Piedra Blanca</t>
  </si>
  <si>
    <t>Monte Plata</t>
  </si>
  <si>
    <t xml:space="preserve">San José de Ocoa </t>
  </si>
  <si>
    <t>Sabana Larga</t>
  </si>
  <si>
    <t>Santo Domingo Oeste</t>
  </si>
  <si>
    <t>Nota: No a todas las licencias se le incluyó inversión de contrucción para evitar duplicidad, dado a que una misma licencia pude ser inicio de obra, licencia final o modificación.</t>
  </si>
  <si>
    <t>Fuente: Registros administrativos Departamento de Tramitación de planos, Ministerio de Obras Públicas y Comunicaciones (MOPC).</t>
  </si>
  <si>
    <t>Elaboración: Oficina Nacional de Estadística (ONE).</t>
  </si>
  <si>
    <t>Sabana Yegua</t>
  </si>
  <si>
    <t>La Cienaga</t>
  </si>
  <si>
    <t>Santa Cruz de Barahona</t>
  </si>
  <si>
    <t>Villa Central</t>
  </si>
  <si>
    <t>Arenoso</t>
  </si>
  <si>
    <t xml:space="preserve">Miches </t>
  </si>
  <si>
    <t>Cayetano Germosén</t>
  </si>
  <si>
    <t>Juan López</t>
  </si>
  <si>
    <t>Hato Mayor</t>
  </si>
  <si>
    <t>Sabana de la Mar</t>
  </si>
  <si>
    <t xml:space="preserve">Higüey </t>
  </si>
  <si>
    <t>Salvaleón de Higüey</t>
  </si>
  <si>
    <t>Verón Punta cana</t>
  </si>
  <si>
    <t>Concepción de la Vega</t>
  </si>
  <si>
    <t>No Identificado</t>
  </si>
  <si>
    <t>Rio San Juan</t>
  </si>
  <si>
    <t>Maimón</t>
  </si>
  <si>
    <t xml:space="preserve">Guayubín </t>
  </si>
  <si>
    <t>Peravia</t>
  </si>
  <si>
    <t xml:space="preserve">Maimón </t>
  </si>
  <si>
    <t>Puero Plata</t>
  </si>
  <si>
    <t>San Felipe de Puerto Plata</t>
  </si>
  <si>
    <t>El Limón</t>
  </si>
  <si>
    <t>Sabana Grande de Palenque</t>
  </si>
  <si>
    <t>Yaguate</t>
  </si>
  <si>
    <t>San José de Ocoa</t>
  </si>
  <si>
    <t>San Juan de la Maguana</t>
  </si>
  <si>
    <t>Consuelo</t>
  </si>
  <si>
    <t>San José de los Llanos</t>
  </si>
  <si>
    <t>Baitoa</t>
  </si>
  <si>
    <t xml:space="preserve">Puñal </t>
  </si>
  <si>
    <t>San José de las matas</t>
  </si>
  <si>
    <t xml:space="preserve">Santiago </t>
  </si>
  <si>
    <t>Santiago de los Caballeros</t>
  </si>
  <si>
    <t>Villa Bisonó, Navarrete</t>
  </si>
  <si>
    <t>Distrito Nacional, Santo Domingo de Guzmán</t>
  </si>
  <si>
    <t xml:space="preserve">Santo Domingo Oeste </t>
  </si>
  <si>
    <t>Fuente: Registros administrativos Departamento de Tramitación de planos, Ministerio de Obras Públicas y Comunicaciones ( MOPC)</t>
  </si>
  <si>
    <t>Los Ríos</t>
  </si>
  <si>
    <t>Dajabón</t>
  </si>
  <si>
    <t>Jima Abajo</t>
  </si>
  <si>
    <t xml:space="preserve">Puerto Plata </t>
  </si>
  <si>
    <t>Altamira</t>
  </si>
  <si>
    <t>Villa Montellano</t>
  </si>
  <si>
    <t>Bajos De Haina</t>
  </si>
  <si>
    <t>Villa La Mata</t>
  </si>
  <si>
    <t>Jánico</t>
  </si>
  <si>
    <t>Licey Al Medio</t>
  </si>
  <si>
    <t>San Antonio De Guerra</t>
  </si>
  <si>
    <t>*Cifras  sujetas a rectificación</t>
  </si>
  <si>
    <t>Nota: No a todas las licencias se le incluyó inversión de contrucción para evitar duplicidad, dado a que una misma licencia puede ser inicio de obra, licencia final o modificación.</t>
  </si>
  <si>
    <t>Fuente: Registros administrativos Departamento Tramitación de planos, Ministerio de Vivienda y Edificaciones (MIVED).</t>
  </si>
  <si>
    <t>Enriquillo</t>
  </si>
  <si>
    <t>La Ciénaga</t>
  </si>
  <si>
    <t>San Víctor</t>
  </si>
  <si>
    <t>Río San Juan</t>
  </si>
  <si>
    <t>Guayubín</t>
  </si>
  <si>
    <t xml:space="preserve">Octubre </t>
  </si>
  <si>
    <t>San Ignacio De Sabaneta</t>
  </si>
  <si>
    <t>Monción</t>
  </si>
  <si>
    <t>Yamasá</t>
  </si>
  <si>
    <t>Julio</t>
  </si>
  <si>
    <t>Agosto</t>
  </si>
  <si>
    <t>Las Yayas de Viajama</t>
  </si>
  <si>
    <t>Dabajón</t>
  </si>
  <si>
    <t xml:space="preserve">San Rafael del Yuma </t>
  </si>
  <si>
    <t xml:space="preserve">San Gregorio de Nigua </t>
  </si>
  <si>
    <t>Las Matas de Farfán</t>
  </si>
  <si>
    <t>Villa la Mata</t>
  </si>
  <si>
    <t>San Ignacio de Sabaneta</t>
  </si>
  <si>
    <t>*Cifras sujetas a rectificación.</t>
  </si>
  <si>
    <t>San José de las Matas</t>
  </si>
  <si>
    <t>Constanza</t>
  </si>
  <si>
    <t>Las Charcas</t>
  </si>
  <si>
    <t>Independencia</t>
  </si>
  <si>
    <t>Jimaní</t>
  </si>
  <si>
    <t>Guaymate</t>
  </si>
  <si>
    <t>El Cercado</t>
  </si>
  <si>
    <t>Rancho Arriba</t>
  </si>
  <si>
    <r>
      <rPr>
        <b/>
        <sz val="9"/>
        <color theme="1"/>
        <rFont val="Roboto"/>
      </rPr>
      <t>Cuadro 4.6.</t>
    </r>
    <r>
      <rPr>
        <sz val="9"/>
        <color theme="1"/>
        <rFont val="Roboto"/>
      </rPr>
      <t xml:space="preserve"> REPÚBLICA DOMINICANA: Valor tasado de construcción con licencia del sector privado por mes, según provincia y municipio, 2024*</t>
    </r>
  </si>
  <si>
    <r>
      <rPr>
        <b/>
        <sz val="9"/>
        <color theme="1"/>
        <rFont val="Roboto"/>
      </rPr>
      <t>Cuadro 4.6.</t>
    </r>
    <r>
      <rPr>
        <sz val="9"/>
        <color theme="1"/>
        <rFont val="Roboto"/>
      </rPr>
      <t xml:space="preserve"> REPÚBLICA DOMINICANA: Valor tasado de construcción con licencia del sector privado por mes, según provincia y municipio, 2023*</t>
    </r>
  </si>
  <si>
    <r>
      <rPr>
        <b/>
        <sz val="9"/>
        <color theme="1"/>
        <rFont val="Roboto regular"/>
      </rPr>
      <t xml:space="preserve">Cuadro 4.6. </t>
    </r>
    <r>
      <rPr>
        <sz val="9"/>
        <color theme="1"/>
        <rFont val="Roboto regular"/>
      </rPr>
      <t>REPÚBLICA DOMINICANA: Valor tasado de construcción con licencia del sector privado por mes, según provincia y municipio, 2022*</t>
    </r>
  </si>
  <si>
    <r>
      <rPr>
        <b/>
        <sz val="9"/>
        <color theme="1"/>
        <rFont val="Roboto"/>
      </rPr>
      <t xml:space="preserve">Cuadro 4.6. </t>
    </r>
    <r>
      <rPr>
        <sz val="9"/>
        <color theme="1"/>
        <rFont val="Roboto"/>
      </rPr>
      <t>REPÚBLICA DOMINICANA: Valor tasado de construcción con licencia del sector privado por mes, según provincia y municipio, 2021*</t>
    </r>
  </si>
  <si>
    <r>
      <rPr>
        <b/>
        <sz val="9"/>
        <color theme="1"/>
        <rFont val="Roboto regular"/>
      </rPr>
      <t>Cuadro 4.6.</t>
    </r>
    <r>
      <rPr>
        <sz val="9"/>
        <color theme="1"/>
        <rFont val="Roboto regular"/>
      </rPr>
      <t xml:space="preserve"> REPÚBLICA DOMINICANA: Valor tasado de construcción con licencia del sector privado por mes, según provincia y municipio, 2020*</t>
    </r>
  </si>
  <si>
    <r>
      <rPr>
        <b/>
        <sz val="9"/>
        <color theme="1"/>
        <rFont val="Roboto regular"/>
      </rPr>
      <t>Cuadro 4.6.</t>
    </r>
    <r>
      <rPr>
        <sz val="9"/>
        <color theme="1"/>
        <rFont val="Roboto regular"/>
      </rPr>
      <t xml:space="preserve"> REPÚBLICA DOMINICANA: Valor tasado de construcción con licencia del sector privado por mes, según provincia y municipio, 2019*</t>
    </r>
  </si>
  <si>
    <t>Las Guáranas</t>
  </si>
  <si>
    <t xml:space="preserve">Río San Juan </t>
  </si>
  <si>
    <t>Pepillo Salcedo</t>
  </si>
  <si>
    <t>Fantino</t>
  </si>
  <si>
    <t>Padre las Casas</t>
  </si>
  <si>
    <t>San José de Las Matas</t>
  </si>
  <si>
    <t>San Gregorio de Nigua</t>
  </si>
  <si>
    <t>Villa los Almácigos</t>
  </si>
  <si>
    <r>
      <rPr>
        <b/>
        <sz val="9"/>
        <color theme="1"/>
        <rFont val="Roboto"/>
      </rPr>
      <t>Cuadro 4.6.</t>
    </r>
    <r>
      <rPr>
        <sz val="9"/>
        <color theme="1"/>
        <rFont val="Roboto"/>
      </rPr>
      <t xml:space="preserve"> REPÚBLICA DOMINICANA: Valor tasado</t>
    </r>
    <r>
      <rPr>
        <vertAlign val="superscript"/>
        <sz val="9"/>
        <color theme="1"/>
        <rFont val="Roboto"/>
      </rPr>
      <t xml:space="preserve"> </t>
    </r>
    <r>
      <rPr>
        <sz val="9"/>
        <color theme="1"/>
        <rFont val="Roboto"/>
      </rPr>
      <t>de construcción con licencia del sector privado por mes, según provincia y municipio, enero-septiembre 2025*</t>
    </r>
  </si>
  <si>
    <t xml:space="preserve">Pedernales </t>
  </si>
  <si>
    <t xml:space="preserve">                     (En RD$)</t>
  </si>
  <si>
    <t xml:space="preserve">                       (En RD$)</t>
  </si>
  <si>
    <t xml:space="preserve">                      (En RD$)</t>
  </si>
  <si>
    <t>*Cifras  sujetas a rectificación.</t>
  </si>
  <si>
    <t>Nota: En 2023 se implementó un cambio metodológico, por el cual no se contabilizan las renovaciones o inicios de obras.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</si>
</sst>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m\-d\-yy"/>
    <numFmt numFmtId="171" formatCode="* _(#,##0.0_)\ _P_-;* \(#,##0.0\)\ _P_-;_-* &quot;-&quot;??\ _P_-;_-@_-"/>
    <numFmt numFmtId="172" formatCode="_(* #,##0.0_);_(* \(#,##0.0\);_(* &quot;-&quot;??_);_(@_)"/>
    <numFmt numFmtId="173" formatCode="_(* #,##0.00_);_(* \(#,##0.00\);_(* \-??_);_(@_)"/>
    <numFmt numFmtId="174" formatCode="_(&quot;RD$&quot;* #,##0.00_);_(&quot;RD$&quot;* \(#,##0.00\);_(&quot;RD$&quot;* &quot;-&quot;??_);_(@_)"/>
    <numFmt numFmtId="175" formatCode="&quot;RD$&quot;#,##0_);\(&quot;RD$&quot;#,##0\)"/>
    <numFmt numFmtId="176" formatCode="mmmm\ d\,\ yyyy"/>
    <numFmt numFmtId="177" formatCode="_-[$€-2]* #,##0.00_-;\-[$€-2]* #,##0.00_-;_-[$€-2]* &quot;-&quot;??_-"/>
    <numFmt numFmtId="178" formatCode="_([$€]* #,##0.00_);_([$€]* \(#,##0.00\);_([$€]* &quot;-&quot;??_);_(@_)"/>
    <numFmt numFmtId="179" formatCode="_-* #,##0.0_-;\-* #,##0.0_-;_-* &quot;-&quot;_-;_-@_-"/>
    <numFmt numFmtId="180" formatCode="_-* #,##0\ _P_t_s_-;\-* #,##0\ _P_t_s_-;_-* &quot;-&quot;\ _P_t_s_-;_-@_-"/>
    <numFmt numFmtId="181" formatCode="#,##0.0"/>
    <numFmt numFmtId="182" formatCode="_-* #,##0.00\ _€_-;\-* #,##0.00\ _€_-;_-* &quot;-&quot;??\ _€_-;_-@_-"/>
    <numFmt numFmtId="183" formatCode="0.00_)"/>
    <numFmt numFmtId="184" formatCode="[&gt;=0.05]#,##0.0;[&lt;=-0.05]\-#,##0.0;?0.0"/>
    <numFmt numFmtId="185" formatCode="[&gt;=0.05]\(#,##0.0\);[&lt;=-0.05]\(\-#,##0.0\);?\(\-\-\)"/>
    <numFmt numFmtId="186" formatCode="[&gt;=0.05]\(#,##0.0\);[&lt;=-0.05]\(\-#,##0.0\);\(\-\-\);\(@\)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\$#,##0.00\ ;\(\$#,##0.00\)"/>
    <numFmt numFmtId="191" formatCode="#,##0;[Red]#,##0"/>
    <numFmt numFmtId="192" formatCode="#,##0.0;[Red]#,##0.0"/>
    <numFmt numFmtId="193" formatCode="#,##0.00;[Red]#,##0.0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Franklin Gothic Book"/>
      <family val="2"/>
    </font>
    <font>
      <sz val="10"/>
      <name val="Arial"/>
      <family val="2"/>
    </font>
    <font>
      <sz val="9"/>
      <color indexed="8"/>
      <name val="Franklin Gothic Book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  <family val="2"/>
    </font>
    <font>
      <sz val="10"/>
      <name val="Geneva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</font>
    <font>
      <sz val="11"/>
      <name val="??"/>
      <family val="3"/>
    </font>
    <font>
      <sz val="10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name val="Helv"/>
    </font>
    <font>
      <b/>
      <i/>
      <sz val="16"/>
      <name val="Helv"/>
    </font>
    <font>
      <sz val="10"/>
      <name val="Tms Rmn"/>
    </font>
    <font>
      <sz val="10"/>
      <name val="MS Sans Serif"/>
      <family val="2"/>
    </font>
    <font>
      <sz val="12"/>
      <name val="Arial MT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Roboto regular"/>
    </font>
    <font>
      <sz val="11"/>
      <color theme="1"/>
      <name val="Roboto"/>
    </font>
    <font>
      <sz val="9"/>
      <color theme="1"/>
      <name val="Roboto regular"/>
    </font>
    <font>
      <sz val="7"/>
      <color indexed="8"/>
      <name val="Roboto regular"/>
    </font>
    <font>
      <sz val="7"/>
      <color theme="1"/>
      <name val="Roboto regular"/>
    </font>
    <font>
      <sz val="9"/>
      <color theme="1"/>
      <name val="Franklin Gothic Demi"/>
      <family val="2"/>
    </font>
    <font>
      <b/>
      <sz val="9"/>
      <color theme="1"/>
      <name val="Roboto"/>
    </font>
    <font>
      <b/>
      <sz val="11"/>
      <color theme="1"/>
      <name val="Roboto"/>
    </font>
    <font>
      <b/>
      <sz val="9"/>
      <name val="Roboto"/>
    </font>
    <font>
      <sz val="9"/>
      <color theme="1"/>
      <name val="Roboto"/>
    </font>
    <font>
      <sz val="9"/>
      <color indexed="8"/>
      <name val="Roboto"/>
    </font>
    <font>
      <sz val="7"/>
      <color indexed="8"/>
      <name val="Roboto"/>
    </font>
    <font>
      <sz val="9"/>
      <color theme="1"/>
      <name val="Calibri"/>
      <family val="2"/>
      <scheme val="minor"/>
    </font>
    <font>
      <b/>
      <sz val="9"/>
      <color theme="1"/>
      <name val="Roboto Black"/>
    </font>
    <font>
      <b/>
      <sz val="9"/>
      <color theme="1"/>
      <name val="Roboto regular"/>
    </font>
    <font>
      <sz val="7"/>
      <color theme="1"/>
      <name val="Roboto"/>
    </font>
    <font>
      <vertAlign val="superscript"/>
      <sz val="9"/>
      <color theme="1"/>
      <name val="Roboto"/>
    </font>
    <font>
      <sz val="9"/>
      <name val="Roboto"/>
    </font>
    <font>
      <sz val="8"/>
      <name val="Calibri"/>
      <family val="2"/>
      <scheme val="minor"/>
    </font>
    <font>
      <b/>
      <sz val="7"/>
      <color theme="1"/>
      <name val="Roboto"/>
    </font>
    <font>
      <b/>
      <sz val="9"/>
      <color indexed="8"/>
      <name val="Roboto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22">
    <xf numFmtId="0" fontId="0" fillId="0" borderId="0"/>
    <xf numFmtId="9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9" fontId="21" fillId="0" borderId="0" applyFont="0" applyFill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170" fontId="24" fillId="52" borderId="12">
      <alignment horizontal="center" vertical="center"/>
    </xf>
    <xf numFmtId="0" fontId="25" fillId="0" borderId="13">
      <protection hidden="1"/>
    </xf>
    <xf numFmtId="0" fontId="26" fillId="53" borderId="13" applyNumberFormat="0" applyFont="0" applyBorder="0" applyAlignment="0" applyProtection="0">
      <protection hidden="1"/>
    </xf>
    <xf numFmtId="0" fontId="26" fillId="53" borderId="13" applyNumberFormat="0" applyFont="0" applyBorder="0" applyAlignment="0" applyProtection="0">
      <protection hidden="1"/>
    </xf>
    <xf numFmtId="0" fontId="27" fillId="53" borderId="13" applyNumberFormat="0" applyFont="0" applyBorder="0" applyAlignment="0" applyProtection="0">
      <protection hidden="1"/>
    </xf>
    <xf numFmtId="0" fontId="25" fillId="0" borderId="13">
      <protection hidden="1"/>
    </xf>
    <xf numFmtId="0" fontId="28" fillId="35" borderId="0" applyNumberFormat="0" applyBorder="0" applyAlignment="0" applyProtection="0"/>
    <xf numFmtId="171" fontId="29" fillId="0" borderId="14" applyBorder="0">
      <alignment horizontal="center" vertic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0" fillId="53" borderId="15" applyNumberFormat="0" applyAlignment="0" applyProtection="0"/>
    <xf numFmtId="0" fontId="30" fillId="53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1" fillId="0" borderId="16" applyNumberFormat="0" applyFill="0" applyAlignment="0" applyProtection="0"/>
    <xf numFmtId="0" fontId="32" fillId="54" borderId="17" applyNumberFormat="0" applyAlignment="0" applyProtection="0"/>
    <xf numFmtId="0" fontId="32" fillId="54" borderId="17" applyNumberFormat="0" applyAlignment="0" applyProtection="0"/>
    <xf numFmtId="0" fontId="23" fillId="48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19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3" fontId="19" fillId="0" borderId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ill="0" applyBorder="0" applyAlignment="0" applyProtection="0"/>
    <xf numFmtId="6" fontId="37" fillId="0" borderId="0">
      <protection locked="0"/>
    </xf>
    <xf numFmtId="176" fontId="19" fillId="0" borderId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0" fontId="22" fillId="55" borderId="18">
      <alignment horizontal="center" textRotation="44"/>
    </xf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9" fontId="19" fillId="0" borderId="0">
      <protection locked="0"/>
    </xf>
    <xf numFmtId="179" fontId="19" fillId="0" borderId="0">
      <protection locked="0"/>
    </xf>
    <xf numFmtId="2" fontId="19" fillId="0" borderId="0" applyFill="0" applyBorder="0" applyAlignment="0" applyProtection="0"/>
    <xf numFmtId="0" fontId="40" fillId="36" borderId="0" applyNumberFormat="0" applyBorder="0" applyAlignment="0" applyProtection="0"/>
    <xf numFmtId="38" fontId="41" fillId="56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180" fontId="19" fillId="0" borderId="0">
      <protection locked="0"/>
    </xf>
    <xf numFmtId="180" fontId="19" fillId="0" borderId="0">
      <protection locked="0"/>
    </xf>
    <xf numFmtId="180" fontId="19" fillId="0" borderId="0">
      <protection locked="0"/>
    </xf>
    <xf numFmtId="180" fontId="19" fillId="0" borderId="0">
      <protection locked="0"/>
    </xf>
    <xf numFmtId="0" fontId="46" fillId="0" borderId="22" applyNumberForma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81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49" fillId="39" borderId="15" applyNumberFormat="0" applyAlignment="0" applyProtection="0"/>
    <xf numFmtId="10" fontId="41" fillId="57" borderId="23" applyNumberFormat="0" applyBorder="0" applyAlignment="0" applyProtection="0"/>
    <xf numFmtId="0" fontId="49" fillId="58" borderId="15" applyNumberFormat="0" applyAlignment="0" applyProtection="0"/>
    <xf numFmtId="0" fontId="31" fillId="0" borderId="16" applyNumberFormat="0" applyFill="0" applyAlignment="0" applyProtection="0"/>
    <xf numFmtId="0" fontId="50" fillId="0" borderId="13">
      <alignment horizontal="left"/>
      <protection locked="0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51" fillId="59" borderId="0" applyNumberFormat="0" applyBorder="0" applyAlignment="0" applyProtection="0"/>
    <xf numFmtId="37" fontId="52" fillId="0" borderId="0"/>
    <xf numFmtId="0" fontId="53" fillId="0" borderId="0"/>
    <xf numFmtId="183" fontId="54" fillId="0" borderId="0"/>
    <xf numFmtId="0" fontId="5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6" fillId="0" borderId="0"/>
    <xf numFmtId="0" fontId="5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6" fillId="0" borderId="0"/>
    <xf numFmtId="0" fontId="19" fillId="0" borderId="0" applyNumberFormat="0" applyFont="0" applyFill="0" applyBorder="0" applyAlignment="0" applyProtection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Fill="0" applyBorder="0" applyAlignment="0" applyProtection="0">
      <alignment vertical="top"/>
    </xf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6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34" fillId="0" borderId="0"/>
    <xf numFmtId="0" fontId="56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60" borderId="0"/>
    <xf numFmtId="0" fontId="57" fillId="60" borderId="0"/>
    <xf numFmtId="0" fontId="1" fillId="0" borderId="0"/>
    <xf numFmtId="0" fontId="58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33" fillId="0" borderId="0"/>
    <xf numFmtId="0" fontId="59" fillId="0" borderId="0">
      <alignment vertical="top"/>
    </xf>
    <xf numFmtId="0" fontId="56" fillId="0" borderId="0"/>
    <xf numFmtId="0" fontId="33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3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4" fontId="36" fillId="0" borderId="0" applyFill="0" applyBorder="0" applyAlignment="0" applyProtection="0">
      <alignment horizontal="right"/>
    </xf>
    <xf numFmtId="185" fontId="60" fillId="0" borderId="0">
      <alignment horizontal="right"/>
    </xf>
    <xf numFmtId="0" fontId="19" fillId="61" borderId="24" applyNumberFormat="0" applyFont="0" applyAlignment="0" applyProtection="0"/>
    <xf numFmtId="0" fontId="19" fillId="61" borderId="24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9" fillId="61" borderId="24" applyNumberFormat="0" applyFont="0" applyAlignment="0" applyProtection="0"/>
    <xf numFmtId="186" fontId="60" fillId="0" borderId="0" applyFill="0" applyBorder="0" applyProtection="0">
      <alignment horizontal="right"/>
    </xf>
    <xf numFmtId="0" fontId="61" fillId="53" borderId="25" applyNumberFormat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2" fillId="0" borderId="0"/>
    <xf numFmtId="187" fontId="36" fillId="0" borderId="0" applyFont="0" applyFill="0" applyBorder="0" applyAlignment="0" applyProtection="0"/>
    <xf numFmtId="188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87" fontId="19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1" fillId="0" borderId="0"/>
    <xf numFmtId="0" fontId="63" fillId="0" borderId="13" applyNumberFormat="0" applyFill="0" applyBorder="0" applyAlignment="0" applyProtection="0">
      <protection hidden="1"/>
    </xf>
    <xf numFmtId="0" fontId="64" fillId="62" borderId="26" applyNumberFormat="0" applyFont="0" applyBorder="0" applyAlignment="0">
      <alignment horizontal="left" wrapText="1"/>
    </xf>
    <xf numFmtId="0" fontId="64" fillId="62" borderId="26" applyNumberFormat="0" applyFont="0" applyBorder="0" applyAlignment="0">
      <alignment horizontal="left" wrapText="1"/>
    </xf>
    <xf numFmtId="0" fontId="64" fillId="62" borderId="26" applyNumberFormat="0" applyFont="0" applyBorder="0" applyAlignment="0">
      <alignment horizontal="left" wrapText="1"/>
    </xf>
    <xf numFmtId="0" fontId="64" fillId="62" borderId="26" applyNumberFormat="0" applyFont="0" applyBorder="0" applyAlignment="0">
      <alignment horizontal="left" wrapText="1"/>
    </xf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9" fillId="63" borderId="0" applyNumberFormat="0" applyBorder="0" applyAlignment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6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67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68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9" fillId="53" borderId="13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9" fillId="0" borderId="27" applyNumberFormat="0" applyFill="0" applyAlignment="0" applyProtection="0"/>
    <xf numFmtId="0" fontId="70" fillId="0" borderId="28" applyNumberFormat="0" applyFill="0" applyAlignment="0" applyProtection="0"/>
    <xf numFmtId="37" fontId="41" fillId="64" borderId="0" applyNumberFormat="0" applyBorder="0" applyAlignment="0" applyProtection="0"/>
    <xf numFmtId="37" fontId="41" fillId="0" borderId="0"/>
    <xf numFmtId="0" fontId="41" fillId="65" borderId="0" applyNumberFormat="0" applyBorder="0" applyAlignment="0" applyProtection="0"/>
    <xf numFmtId="3" fontId="71" fillId="0" borderId="22" applyProtection="0"/>
    <xf numFmtId="0" fontId="28" fillId="35" borderId="0" applyNumberFormat="0" applyBorder="0" applyAlignment="0" applyProtection="0"/>
    <xf numFmtId="0" fontId="40" fillId="36" borderId="0" applyNumberFormat="0" applyBorder="0" applyAlignment="0" applyProtection="0"/>
    <xf numFmtId="0" fontId="65" fillId="0" borderId="0" applyNumberFormat="0" applyFill="0" applyBorder="0" applyAlignment="0" applyProtection="0"/>
    <xf numFmtId="0" fontId="72" fillId="0" borderId="0" applyProtection="0"/>
    <xf numFmtId="190" fontId="72" fillId="0" borderId="0" applyProtection="0"/>
    <xf numFmtId="0" fontId="73" fillId="0" borderId="0" applyProtection="0"/>
    <xf numFmtId="0" fontId="74" fillId="0" borderId="0" applyProtection="0"/>
    <xf numFmtId="0" fontId="72" fillId="0" borderId="29" applyProtection="0"/>
    <xf numFmtId="0" fontId="72" fillId="0" borderId="0"/>
    <xf numFmtId="10" fontId="72" fillId="0" borderId="0" applyProtection="0"/>
    <xf numFmtId="0" fontId="72" fillId="0" borderId="0"/>
    <xf numFmtId="2" fontId="72" fillId="0" borderId="0" applyProtection="0"/>
    <xf numFmtId="4" fontId="72" fillId="0" borderId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33" borderId="0" xfId="0" applyFill="1"/>
    <xf numFmtId="4" fontId="20" fillId="33" borderId="0" xfId="0" applyNumberFormat="1" applyFont="1" applyFill="1" applyAlignment="1">
      <alignment horizontal="right" vertical="center"/>
    </xf>
    <xf numFmtId="0" fontId="75" fillId="33" borderId="0" xfId="0" applyFont="1" applyFill="1"/>
    <xf numFmtId="9" fontId="78" fillId="33" borderId="0" xfId="1" applyFont="1" applyFill="1" applyAlignment="1">
      <alignment vertical="center"/>
    </xf>
    <xf numFmtId="4" fontId="79" fillId="33" borderId="0" xfId="0" applyNumberFormat="1" applyFont="1" applyFill="1" applyAlignment="1">
      <alignment horizontal="right"/>
    </xf>
    <xf numFmtId="0" fontId="79" fillId="33" borderId="0" xfId="0" applyFont="1" applyFill="1"/>
    <xf numFmtId="9" fontId="78" fillId="33" borderId="0" xfId="1" applyFont="1" applyFill="1" applyAlignment="1">
      <alignment horizontal="left" vertical="center"/>
    </xf>
    <xf numFmtId="4" fontId="0" fillId="33" borderId="0" xfId="0" applyNumberFormat="1" applyFill="1"/>
    <xf numFmtId="0" fontId="80" fillId="33" borderId="0" xfId="0" applyFont="1" applyFill="1" applyAlignment="1">
      <alignment vertical="center"/>
    </xf>
    <xf numFmtId="0" fontId="81" fillId="33" borderId="10" xfId="0" applyFont="1" applyFill="1" applyBorder="1" applyAlignment="1">
      <alignment horizontal="left" vertical="center" wrapText="1"/>
    </xf>
    <xf numFmtId="0" fontId="81" fillId="33" borderId="10" xfId="0" applyFont="1" applyFill="1" applyBorder="1" applyAlignment="1">
      <alignment horizontal="center" vertical="center" wrapText="1"/>
    </xf>
    <xf numFmtId="0" fontId="82" fillId="33" borderId="0" xfId="0" applyFont="1" applyFill="1"/>
    <xf numFmtId="2" fontId="83" fillId="33" borderId="0" xfId="1919" applyNumberFormat="1" applyFont="1" applyFill="1" applyAlignment="1">
      <alignment vertical="justify" wrapText="1"/>
    </xf>
    <xf numFmtId="0" fontId="81" fillId="33" borderId="0" xfId="0" applyFont="1" applyFill="1" applyAlignment="1">
      <alignment horizontal="left" vertical="center" wrapText="1"/>
    </xf>
    <xf numFmtId="0" fontId="84" fillId="33" borderId="0" xfId="0" applyFont="1" applyFill="1" applyAlignment="1">
      <alignment horizontal="left" vertical="center" indent="1"/>
    </xf>
    <xf numFmtId="4" fontId="85" fillId="33" borderId="0" xfId="0" applyNumberFormat="1" applyFont="1" applyFill="1" applyAlignment="1">
      <alignment horizontal="right" vertical="center"/>
    </xf>
    <xf numFmtId="0" fontId="76" fillId="33" borderId="0" xfId="0" applyFont="1" applyFill="1"/>
    <xf numFmtId="0" fontId="84" fillId="33" borderId="11" xfId="0" applyFont="1" applyFill="1" applyBorder="1" applyAlignment="1">
      <alignment horizontal="left" vertical="center" indent="1"/>
    </xf>
    <xf numFmtId="9" fontId="86" fillId="66" borderId="0" xfId="1" applyFont="1" applyFill="1" applyBorder="1" applyAlignment="1">
      <alignment vertical="center"/>
    </xf>
    <xf numFmtId="9" fontId="86" fillId="33" borderId="0" xfId="1" applyFont="1" applyFill="1" applyAlignment="1">
      <alignment horizontal="left" vertical="center"/>
    </xf>
    <xf numFmtId="4" fontId="75" fillId="33" borderId="0" xfId="0" applyNumberFormat="1" applyFont="1" applyFill="1"/>
    <xf numFmtId="0" fontId="87" fillId="33" borderId="0" xfId="0" applyFont="1" applyFill="1"/>
    <xf numFmtId="0" fontId="88" fillId="33" borderId="10" xfId="0" applyFont="1" applyFill="1" applyBorder="1" applyAlignment="1">
      <alignment horizontal="center" vertical="center" wrapText="1"/>
    </xf>
    <xf numFmtId="0" fontId="88" fillId="33" borderId="0" xfId="0" applyFont="1" applyFill="1"/>
    <xf numFmtId="0" fontId="84" fillId="33" borderId="0" xfId="0" applyFont="1" applyFill="1"/>
    <xf numFmtId="0" fontId="84" fillId="33" borderId="0" xfId="0" applyFont="1" applyFill="1" applyAlignment="1">
      <alignment horizontal="left" indent="1"/>
    </xf>
    <xf numFmtId="4" fontId="84" fillId="33" borderId="0" xfId="0" applyNumberFormat="1" applyFont="1" applyFill="1"/>
    <xf numFmtId="0" fontId="81" fillId="33" borderId="10" xfId="0" applyFont="1" applyFill="1" applyBorder="1" applyAlignment="1">
      <alignment horizontal="left" vertical="center" wrapText="1" indent="1"/>
    </xf>
    <xf numFmtId="0" fontId="81" fillId="33" borderId="0" xfId="0" applyFont="1" applyFill="1"/>
    <xf numFmtId="0" fontId="81" fillId="33" borderId="0" xfId="0" applyFont="1" applyFill="1" applyAlignment="1">
      <alignment vertical="center" wrapText="1"/>
    </xf>
    <xf numFmtId="0" fontId="81" fillId="33" borderId="0" xfId="0" applyFont="1" applyFill="1" applyAlignment="1">
      <alignment horizontal="left"/>
    </xf>
    <xf numFmtId="0" fontId="81" fillId="33" borderId="0" xfId="0" applyFont="1" applyFill="1" applyAlignment="1">
      <alignment horizontal="center"/>
    </xf>
    <xf numFmtId="0" fontId="84" fillId="33" borderId="11" xfId="0" applyFont="1" applyFill="1" applyBorder="1" applyAlignment="1">
      <alignment horizontal="left" indent="1"/>
    </xf>
    <xf numFmtId="9" fontId="86" fillId="33" borderId="0" xfId="1" applyFont="1" applyFill="1" applyAlignment="1">
      <alignment vertical="center"/>
    </xf>
    <xf numFmtId="4" fontId="90" fillId="33" borderId="0" xfId="0" applyNumberFormat="1" applyFont="1" applyFill="1"/>
    <xf numFmtId="0" fontId="90" fillId="33" borderId="0" xfId="0" applyFont="1" applyFill="1"/>
    <xf numFmtId="4" fontId="86" fillId="33" borderId="0" xfId="0" applyNumberFormat="1" applyFont="1" applyFill="1" applyAlignment="1">
      <alignment vertical="center"/>
    </xf>
    <xf numFmtId="181" fontId="81" fillId="33" borderId="0" xfId="0" applyNumberFormat="1" applyFont="1" applyFill="1" applyAlignment="1">
      <alignment horizontal="right" vertical="center" wrapText="1"/>
    </xf>
    <xf numFmtId="181" fontId="81" fillId="33" borderId="0" xfId="0" applyNumberFormat="1" applyFont="1" applyFill="1"/>
    <xf numFmtId="181" fontId="84" fillId="33" borderId="0" xfId="0" applyNumberFormat="1" applyFont="1" applyFill="1"/>
    <xf numFmtId="181" fontId="84" fillId="33" borderId="11" xfId="0" applyNumberFormat="1" applyFont="1" applyFill="1" applyBorder="1"/>
    <xf numFmtId="181" fontId="81" fillId="33" borderId="0" xfId="0" applyNumberFormat="1" applyFont="1" applyFill="1" applyAlignment="1">
      <alignment horizontal="right"/>
    </xf>
    <xf numFmtId="181" fontId="83" fillId="33" borderId="0" xfId="1920" applyNumberFormat="1" applyFont="1" applyFill="1" applyAlignment="1">
      <alignment vertical="center" wrapText="1"/>
    </xf>
    <xf numFmtId="181" fontId="83" fillId="0" borderId="0" xfId="1920" applyNumberFormat="1" applyFont="1" applyAlignment="1">
      <alignment vertical="center" wrapText="1"/>
    </xf>
    <xf numFmtId="181" fontId="85" fillId="33" borderId="0" xfId="0" applyNumberFormat="1" applyFont="1" applyFill="1" applyAlignment="1">
      <alignment vertical="center"/>
    </xf>
    <xf numFmtId="181" fontId="85" fillId="33" borderId="11" xfId="0" applyNumberFormat="1" applyFont="1" applyFill="1" applyBorder="1" applyAlignment="1">
      <alignment vertical="center"/>
    </xf>
    <xf numFmtId="0" fontId="81" fillId="0" borderId="0" xfId="0" applyFont="1"/>
    <xf numFmtId="191" fontId="81" fillId="33" borderId="0" xfId="0" applyNumberFormat="1" applyFont="1" applyFill="1" applyAlignment="1">
      <alignment horizontal="right"/>
    </xf>
    <xf numFmtId="0" fontId="84" fillId="33" borderId="0" xfId="0" applyFont="1" applyFill="1" applyAlignment="1">
      <alignment horizontal="left"/>
    </xf>
    <xf numFmtId="192" fontId="81" fillId="33" borderId="0" xfId="0" applyNumberFormat="1" applyFont="1" applyFill="1" applyAlignment="1">
      <alignment horizontal="right"/>
    </xf>
    <xf numFmtId="181" fontId="16" fillId="0" borderId="0" xfId="0" applyNumberFormat="1" applyFont="1"/>
    <xf numFmtId="181" fontId="83" fillId="33" borderId="10" xfId="0" applyNumberFormat="1" applyFont="1" applyFill="1" applyBorder="1" applyAlignment="1">
      <alignment horizontal="center" vertical="center" wrapText="1"/>
    </xf>
    <xf numFmtId="181" fontId="83" fillId="33" borderId="0" xfId="1921" applyNumberFormat="1" applyFont="1" applyFill="1" applyAlignment="1">
      <alignment horizontal="right" vertical="center" wrapText="1"/>
    </xf>
    <xf numFmtId="181" fontId="92" fillId="33" borderId="0" xfId="0" applyNumberFormat="1" applyFont="1" applyFill="1"/>
    <xf numFmtId="181" fontId="92" fillId="33" borderId="0" xfId="1" applyNumberFormat="1" applyFont="1" applyFill="1" applyAlignment="1">
      <alignment vertical="center"/>
    </xf>
    <xf numFmtId="0" fontId="84" fillId="0" borderId="0" xfId="0" applyFont="1" applyAlignment="1">
      <alignment horizontal="left" indent="1"/>
    </xf>
    <xf numFmtId="0" fontId="92" fillId="0" borderId="0" xfId="0" applyFont="1" applyAlignment="1">
      <alignment horizontal="left" indent="1"/>
    </xf>
    <xf numFmtId="0" fontId="84" fillId="0" borderId="11" xfId="0" applyFont="1" applyBorder="1" applyAlignment="1">
      <alignment horizontal="left" indent="1"/>
    </xf>
    <xf numFmtId="181" fontId="84" fillId="33" borderId="0" xfId="0" applyNumberFormat="1" applyFont="1" applyFill="1" applyAlignment="1">
      <alignment horizontal="right"/>
    </xf>
    <xf numFmtId="181" fontId="81" fillId="0" borderId="0" xfId="0" applyNumberFormat="1" applyFont="1" applyAlignment="1">
      <alignment horizontal="right"/>
    </xf>
    <xf numFmtId="181" fontId="84" fillId="0" borderId="0" xfId="0" applyNumberFormat="1" applyFont="1" applyAlignment="1">
      <alignment horizontal="right"/>
    </xf>
    <xf numFmtId="4" fontId="84" fillId="0" borderId="0" xfId="0" applyNumberFormat="1" applyFont="1" applyAlignment="1">
      <alignment horizontal="right"/>
    </xf>
    <xf numFmtId="4" fontId="84" fillId="33" borderId="0" xfId="0" applyNumberFormat="1" applyFont="1" applyFill="1" applyAlignment="1">
      <alignment horizontal="right"/>
    </xf>
    <xf numFmtId="181" fontId="84" fillId="0" borderId="11" xfId="0" applyNumberFormat="1" applyFont="1" applyBorder="1" applyAlignment="1">
      <alignment horizontal="right"/>
    </xf>
    <xf numFmtId="0" fontId="84" fillId="33" borderId="0" xfId="0" applyFont="1" applyFill="1" applyAlignment="1">
      <alignment vertical="center"/>
    </xf>
    <xf numFmtId="0" fontId="16" fillId="33" borderId="0" xfId="0" applyFont="1" applyFill="1"/>
    <xf numFmtId="193" fontId="81" fillId="33" borderId="0" xfId="0" applyNumberFormat="1" applyFont="1" applyFill="1"/>
    <xf numFmtId="181" fontId="81" fillId="33" borderId="0" xfId="0" applyNumberFormat="1" applyFont="1" applyFill="1" applyAlignment="1">
      <alignment horizontal="right" indent="1"/>
    </xf>
    <xf numFmtId="181" fontId="81" fillId="33" borderId="0" xfId="0" applyNumberFormat="1" applyFont="1" applyFill="1" applyAlignment="1">
      <alignment vertical="center" wrapText="1"/>
    </xf>
    <xf numFmtId="181" fontId="81" fillId="33" borderId="11" xfId="0" applyNumberFormat="1" applyFont="1" applyFill="1" applyBorder="1"/>
    <xf numFmtId="181" fontId="84" fillId="33" borderId="11" xfId="0" applyNumberFormat="1" applyFont="1" applyFill="1" applyBorder="1" applyAlignment="1">
      <alignment horizontal="right"/>
    </xf>
    <xf numFmtId="0" fontId="94" fillId="33" borderId="0" xfId="0" applyFont="1" applyFill="1"/>
    <xf numFmtId="192" fontId="84" fillId="33" borderId="0" xfId="0" applyNumberFormat="1" applyFont="1" applyFill="1"/>
    <xf numFmtId="181" fontId="81" fillId="33" borderId="11" xfId="0" applyNumberFormat="1" applyFont="1" applyFill="1" applyBorder="1" applyAlignment="1">
      <alignment horizontal="right"/>
    </xf>
    <xf numFmtId="181" fontId="95" fillId="33" borderId="0" xfId="0" applyNumberFormat="1" applyFont="1" applyFill="1" applyAlignment="1">
      <alignment vertical="center"/>
    </xf>
    <xf numFmtId="181" fontId="95" fillId="33" borderId="11" xfId="0" applyNumberFormat="1" applyFont="1" applyFill="1" applyBorder="1" applyAlignment="1">
      <alignment vertical="center"/>
    </xf>
    <xf numFmtId="181" fontId="81" fillId="33" borderId="11" xfId="0" applyNumberFormat="1" applyFont="1" applyFill="1" applyBorder="1" applyAlignment="1">
      <alignment horizontal="right" indent="1"/>
    </xf>
    <xf numFmtId="192" fontId="81" fillId="33" borderId="0" xfId="0" applyNumberFormat="1" applyFont="1" applyFill="1"/>
    <xf numFmtId="0" fontId="81" fillId="33" borderId="0" xfId="0" applyFont="1" applyFill="1" applyAlignment="1">
      <alignment vertical="center"/>
    </xf>
    <xf numFmtId="0" fontId="77" fillId="33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75" fillId="33" borderId="0" xfId="0" applyFont="1" applyFill="1" applyAlignment="1">
      <alignment horizontal="center" vertical="center"/>
    </xf>
    <xf numFmtId="0" fontId="84" fillId="33" borderId="0" xfId="0" applyFont="1" applyFill="1" applyAlignment="1">
      <alignment horizontal="center" vertical="center"/>
    </xf>
    <xf numFmtId="0" fontId="84" fillId="33" borderId="0" xfId="0" applyFont="1" applyFill="1" applyAlignment="1">
      <alignment horizontal="left" vertical="center"/>
    </xf>
    <xf numFmtId="0" fontId="84" fillId="33" borderId="0" xfId="0" applyFont="1" applyFill="1" applyAlignment="1">
      <alignment horizontal="left" vertical="center" wrapText="1"/>
    </xf>
  </cellXfs>
  <cellStyles count="1922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1 2" xfId="5" xr:uid="{00000000-0005-0000-0000-000003000000}"/>
    <cellStyle name="20% - Accent2" xfId="6" xr:uid="{00000000-0005-0000-0000-000004000000}"/>
    <cellStyle name="20% - Accent2 2" xfId="7" xr:uid="{00000000-0005-0000-0000-000005000000}"/>
    <cellStyle name="20% - Accent3" xfId="8" xr:uid="{00000000-0005-0000-0000-000006000000}"/>
    <cellStyle name="20% - Accent3 2" xfId="9" xr:uid="{00000000-0005-0000-0000-000007000000}"/>
    <cellStyle name="20% - Accent4" xfId="10" xr:uid="{00000000-0005-0000-0000-000008000000}"/>
    <cellStyle name="20% - Accent4 2" xfId="11" xr:uid="{00000000-0005-0000-0000-000009000000}"/>
    <cellStyle name="20% - Accent5" xfId="12" xr:uid="{00000000-0005-0000-0000-00000A000000}"/>
    <cellStyle name="20% - Accent5 2" xfId="13" xr:uid="{00000000-0005-0000-0000-00000B000000}"/>
    <cellStyle name="20% - Accent6" xfId="14" xr:uid="{00000000-0005-0000-0000-00000C000000}"/>
    <cellStyle name="20% - Accent6 2" xfId="15" xr:uid="{00000000-0005-0000-0000-00000D000000}"/>
    <cellStyle name="20% - Colore 1" xfId="16" xr:uid="{00000000-0005-0000-0000-00000E000000}"/>
    <cellStyle name="20% - Colore 1 10" xfId="17" xr:uid="{00000000-0005-0000-0000-00000F000000}"/>
    <cellStyle name="20% - Colore 1 10 2" xfId="18" xr:uid="{00000000-0005-0000-0000-000010000000}"/>
    <cellStyle name="20% - Colore 1 11" xfId="19" xr:uid="{00000000-0005-0000-0000-000011000000}"/>
    <cellStyle name="20% - Colore 1 11 2" xfId="20" xr:uid="{00000000-0005-0000-0000-000012000000}"/>
    <cellStyle name="20% - Colore 1 12" xfId="21" xr:uid="{00000000-0005-0000-0000-000013000000}"/>
    <cellStyle name="20% - Colore 1 12 2" xfId="22" xr:uid="{00000000-0005-0000-0000-000014000000}"/>
    <cellStyle name="20% - Colore 1 13" xfId="23" xr:uid="{00000000-0005-0000-0000-000015000000}"/>
    <cellStyle name="20% - Colore 1 2" xfId="24" xr:uid="{00000000-0005-0000-0000-000016000000}"/>
    <cellStyle name="20% - Colore 1 2 2" xfId="25" xr:uid="{00000000-0005-0000-0000-000017000000}"/>
    <cellStyle name="20% - Colore 1 2 2 2" xfId="26" xr:uid="{00000000-0005-0000-0000-000018000000}"/>
    <cellStyle name="20% - Colore 1 2 3" xfId="27" xr:uid="{00000000-0005-0000-0000-000019000000}"/>
    <cellStyle name="20% - Colore 1 3" xfId="28" xr:uid="{00000000-0005-0000-0000-00001A000000}"/>
    <cellStyle name="20% - Colore 1 3 2" xfId="29" xr:uid="{00000000-0005-0000-0000-00001B000000}"/>
    <cellStyle name="20% - Colore 1 3 2 2" xfId="30" xr:uid="{00000000-0005-0000-0000-00001C000000}"/>
    <cellStyle name="20% - Colore 1 3 3" xfId="31" xr:uid="{00000000-0005-0000-0000-00001D000000}"/>
    <cellStyle name="20% - Colore 1 4" xfId="32" xr:uid="{00000000-0005-0000-0000-00001E000000}"/>
    <cellStyle name="20% - Colore 1 4 2" xfId="33" xr:uid="{00000000-0005-0000-0000-00001F000000}"/>
    <cellStyle name="20% - Colore 1 4 2 2" xfId="34" xr:uid="{00000000-0005-0000-0000-000020000000}"/>
    <cellStyle name="20% - Colore 1 4 3" xfId="35" xr:uid="{00000000-0005-0000-0000-000021000000}"/>
    <cellStyle name="20% - Colore 1 5" xfId="36" xr:uid="{00000000-0005-0000-0000-000022000000}"/>
    <cellStyle name="20% - Colore 1 5 2" xfId="37" xr:uid="{00000000-0005-0000-0000-000023000000}"/>
    <cellStyle name="20% - Colore 1 5 2 2" xfId="38" xr:uid="{00000000-0005-0000-0000-000024000000}"/>
    <cellStyle name="20% - Colore 1 5 3" xfId="39" xr:uid="{00000000-0005-0000-0000-000025000000}"/>
    <cellStyle name="20% - Colore 1 6" xfId="40" xr:uid="{00000000-0005-0000-0000-000026000000}"/>
    <cellStyle name="20% - Colore 1 6 2" xfId="41" xr:uid="{00000000-0005-0000-0000-000027000000}"/>
    <cellStyle name="20% - Colore 1 6 2 2" xfId="42" xr:uid="{00000000-0005-0000-0000-000028000000}"/>
    <cellStyle name="20% - Colore 1 6 3" xfId="43" xr:uid="{00000000-0005-0000-0000-000029000000}"/>
    <cellStyle name="20% - Colore 1 7" xfId="44" xr:uid="{00000000-0005-0000-0000-00002A000000}"/>
    <cellStyle name="20% - Colore 1 7 2" xfId="45" xr:uid="{00000000-0005-0000-0000-00002B000000}"/>
    <cellStyle name="20% - Colore 1 7 2 2" xfId="46" xr:uid="{00000000-0005-0000-0000-00002C000000}"/>
    <cellStyle name="20% - Colore 1 7 3" xfId="47" xr:uid="{00000000-0005-0000-0000-00002D000000}"/>
    <cellStyle name="20% - Colore 1 8" xfId="48" xr:uid="{00000000-0005-0000-0000-00002E000000}"/>
    <cellStyle name="20% - Colore 1 8 2" xfId="49" xr:uid="{00000000-0005-0000-0000-00002F000000}"/>
    <cellStyle name="20% - Colore 1 8 2 2" xfId="50" xr:uid="{00000000-0005-0000-0000-000030000000}"/>
    <cellStyle name="20% - Colore 1 8 3" xfId="51" xr:uid="{00000000-0005-0000-0000-000031000000}"/>
    <cellStyle name="20% - Colore 1 9" xfId="52" xr:uid="{00000000-0005-0000-0000-000032000000}"/>
    <cellStyle name="20% - Colore 1 9 2" xfId="53" xr:uid="{00000000-0005-0000-0000-000033000000}"/>
    <cellStyle name="20% - Colore 2" xfId="54" xr:uid="{00000000-0005-0000-0000-000034000000}"/>
    <cellStyle name="20% - Colore 2 10" xfId="55" xr:uid="{00000000-0005-0000-0000-000035000000}"/>
    <cellStyle name="20% - Colore 2 10 2" xfId="56" xr:uid="{00000000-0005-0000-0000-000036000000}"/>
    <cellStyle name="20% - Colore 2 11" xfId="57" xr:uid="{00000000-0005-0000-0000-000037000000}"/>
    <cellStyle name="20% - Colore 2 11 2" xfId="58" xr:uid="{00000000-0005-0000-0000-000038000000}"/>
    <cellStyle name="20% - Colore 2 12" xfId="59" xr:uid="{00000000-0005-0000-0000-000039000000}"/>
    <cellStyle name="20% - Colore 2 12 2" xfId="60" xr:uid="{00000000-0005-0000-0000-00003A000000}"/>
    <cellStyle name="20% - Colore 2 13" xfId="61" xr:uid="{00000000-0005-0000-0000-00003B000000}"/>
    <cellStyle name="20% - Colore 2 2" xfId="62" xr:uid="{00000000-0005-0000-0000-00003C000000}"/>
    <cellStyle name="20% - Colore 2 2 2" xfId="63" xr:uid="{00000000-0005-0000-0000-00003D000000}"/>
    <cellStyle name="20% - Colore 2 2 2 2" xfId="64" xr:uid="{00000000-0005-0000-0000-00003E000000}"/>
    <cellStyle name="20% - Colore 2 2 3" xfId="65" xr:uid="{00000000-0005-0000-0000-00003F000000}"/>
    <cellStyle name="20% - Colore 2 3" xfId="66" xr:uid="{00000000-0005-0000-0000-000040000000}"/>
    <cellStyle name="20% - Colore 2 3 2" xfId="67" xr:uid="{00000000-0005-0000-0000-000041000000}"/>
    <cellStyle name="20% - Colore 2 3 2 2" xfId="68" xr:uid="{00000000-0005-0000-0000-000042000000}"/>
    <cellStyle name="20% - Colore 2 3 3" xfId="69" xr:uid="{00000000-0005-0000-0000-000043000000}"/>
    <cellStyle name="20% - Colore 2 4" xfId="70" xr:uid="{00000000-0005-0000-0000-000044000000}"/>
    <cellStyle name="20% - Colore 2 4 2" xfId="71" xr:uid="{00000000-0005-0000-0000-000045000000}"/>
    <cellStyle name="20% - Colore 2 4 2 2" xfId="72" xr:uid="{00000000-0005-0000-0000-000046000000}"/>
    <cellStyle name="20% - Colore 2 4 3" xfId="73" xr:uid="{00000000-0005-0000-0000-000047000000}"/>
    <cellStyle name="20% - Colore 2 5" xfId="74" xr:uid="{00000000-0005-0000-0000-000048000000}"/>
    <cellStyle name="20% - Colore 2 5 2" xfId="75" xr:uid="{00000000-0005-0000-0000-000049000000}"/>
    <cellStyle name="20% - Colore 2 5 2 2" xfId="76" xr:uid="{00000000-0005-0000-0000-00004A000000}"/>
    <cellStyle name="20% - Colore 2 5 3" xfId="77" xr:uid="{00000000-0005-0000-0000-00004B000000}"/>
    <cellStyle name="20% - Colore 2 6" xfId="78" xr:uid="{00000000-0005-0000-0000-00004C000000}"/>
    <cellStyle name="20% - Colore 2 6 2" xfId="79" xr:uid="{00000000-0005-0000-0000-00004D000000}"/>
    <cellStyle name="20% - Colore 2 6 2 2" xfId="80" xr:uid="{00000000-0005-0000-0000-00004E000000}"/>
    <cellStyle name="20% - Colore 2 6 3" xfId="81" xr:uid="{00000000-0005-0000-0000-00004F000000}"/>
    <cellStyle name="20% - Colore 2 7" xfId="82" xr:uid="{00000000-0005-0000-0000-000050000000}"/>
    <cellStyle name="20% - Colore 2 7 2" xfId="83" xr:uid="{00000000-0005-0000-0000-000051000000}"/>
    <cellStyle name="20% - Colore 2 7 2 2" xfId="84" xr:uid="{00000000-0005-0000-0000-000052000000}"/>
    <cellStyle name="20% - Colore 2 7 3" xfId="85" xr:uid="{00000000-0005-0000-0000-000053000000}"/>
    <cellStyle name="20% - Colore 2 8" xfId="86" xr:uid="{00000000-0005-0000-0000-000054000000}"/>
    <cellStyle name="20% - Colore 2 8 2" xfId="87" xr:uid="{00000000-0005-0000-0000-000055000000}"/>
    <cellStyle name="20% - Colore 2 8 2 2" xfId="88" xr:uid="{00000000-0005-0000-0000-000056000000}"/>
    <cellStyle name="20% - Colore 2 8 3" xfId="89" xr:uid="{00000000-0005-0000-0000-000057000000}"/>
    <cellStyle name="20% - Colore 2 9" xfId="90" xr:uid="{00000000-0005-0000-0000-000058000000}"/>
    <cellStyle name="20% - Colore 2 9 2" xfId="91" xr:uid="{00000000-0005-0000-0000-000059000000}"/>
    <cellStyle name="20% - Colore 3" xfId="92" xr:uid="{00000000-0005-0000-0000-00005A000000}"/>
    <cellStyle name="20% - Colore 3 10" xfId="93" xr:uid="{00000000-0005-0000-0000-00005B000000}"/>
    <cellStyle name="20% - Colore 3 10 2" xfId="94" xr:uid="{00000000-0005-0000-0000-00005C000000}"/>
    <cellStyle name="20% - Colore 3 11" xfId="95" xr:uid="{00000000-0005-0000-0000-00005D000000}"/>
    <cellStyle name="20% - Colore 3 11 2" xfId="96" xr:uid="{00000000-0005-0000-0000-00005E000000}"/>
    <cellStyle name="20% - Colore 3 12" xfId="97" xr:uid="{00000000-0005-0000-0000-00005F000000}"/>
    <cellStyle name="20% - Colore 3 12 2" xfId="98" xr:uid="{00000000-0005-0000-0000-000060000000}"/>
    <cellStyle name="20% - Colore 3 13" xfId="99" xr:uid="{00000000-0005-0000-0000-000061000000}"/>
    <cellStyle name="20% - Colore 3 2" xfId="100" xr:uid="{00000000-0005-0000-0000-000062000000}"/>
    <cellStyle name="20% - Colore 3 2 2" xfId="101" xr:uid="{00000000-0005-0000-0000-000063000000}"/>
    <cellStyle name="20% - Colore 3 2 2 2" xfId="102" xr:uid="{00000000-0005-0000-0000-000064000000}"/>
    <cellStyle name="20% - Colore 3 2 3" xfId="103" xr:uid="{00000000-0005-0000-0000-000065000000}"/>
    <cellStyle name="20% - Colore 3 3" xfId="104" xr:uid="{00000000-0005-0000-0000-000066000000}"/>
    <cellStyle name="20% - Colore 3 3 2" xfId="105" xr:uid="{00000000-0005-0000-0000-000067000000}"/>
    <cellStyle name="20% - Colore 3 3 2 2" xfId="106" xr:uid="{00000000-0005-0000-0000-000068000000}"/>
    <cellStyle name="20% - Colore 3 3 3" xfId="107" xr:uid="{00000000-0005-0000-0000-000069000000}"/>
    <cellStyle name="20% - Colore 3 4" xfId="108" xr:uid="{00000000-0005-0000-0000-00006A000000}"/>
    <cellStyle name="20% - Colore 3 4 2" xfId="109" xr:uid="{00000000-0005-0000-0000-00006B000000}"/>
    <cellStyle name="20% - Colore 3 4 2 2" xfId="110" xr:uid="{00000000-0005-0000-0000-00006C000000}"/>
    <cellStyle name="20% - Colore 3 4 3" xfId="111" xr:uid="{00000000-0005-0000-0000-00006D000000}"/>
    <cellStyle name="20% - Colore 3 5" xfId="112" xr:uid="{00000000-0005-0000-0000-00006E000000}"/>
    <cellStyle name="20% - Colore 3 5 2" xfId="113" xr:uid="{00000000-0005-0000-0000-00006F000000}"/>
    <cellStyle name="20% - Colore 3 5 2 2" xfId="114" xr:uid="{00000000-0005-0000-0000-000070000000}"/>
    <cellStyle name="20% - Colore 3 5 3" xfId="115" xr:uid="{00000000-0005-0000-0000-000071000000}"/>
    <cellStyle name="20% - Colore 3 6" xfId="116" xr:uid="{00000000-0005-0000-0000-000072000000}"/>
    <cellStyle name="20% - Colore 3 6 2" xfId="117" xr:uid="{00000000-0005-0000-0000-000073000000}"/>
    <cellStyle name="20% - Colore 3 6 2 2" xfId="118" xr:uid="{00000000-0005-0000-0000-000074000000}"/>
    <cellStyle name="20% - Colore 3 6 3" xfId="119" xr:uid="{00000000-0005-0000-0000-000075000000}"/>
    <cellStyle name="20% - Colore 3 7" xfId="120" xr:uid="{00000000-0005-0000-0000-000076000000}"/>
    <cellStyle name="20% - Colore 3 7 2" xfId="121" xr:uid="{00000000-0005-0000-0000-000077000000}"/>
    <cellStyle name="20% - Colore 3 7 2 2" xfId="122" xr:uid="{00000000-0005-0000-0000-000078000000}"/>
    <cellStyle name="20% - Colore 3 7 3" xfId="123" xr:uid="{00000000-0005-0000-0000-000079000000}"/>
    <cellStyle name="20% - Colore 3 8" xfId="124" xr:uid="{00000000-0005-0000-0000-00007A000000}"/>
    <cellStyle name="20% - Colore 3 8 2" xfId="125" xr:uid="{00000000-0005-0000-0000-00007B000000}"/>
    <cellStyle name="20% - Colore 3 8 2 2" xfId="126" xr:uid="{00000000-0005-0000-0000-00007C000000}"/>
    <cellStyle name="20% - Colore 3 8 3" xfId="127" xr:uid="{00000000-0005-0000-0000-00007D000000}"/>
    <cellStyle name="20% - Colore 3 9" xfId="128" xr:uid="{00000000-0005-0000-0000-00007E000000}"/>
    <cellStyle name="20% - Colore 3 9 2" xfId="129" xr:uid="{00000000-0005-0000-0000-00007F000000}"/>
    <cellStyle name="20% - Colore 4" xfId="130" xr:uid="{00000000-0005-0000-0000-000080000000}"/>
    <cellStyle name="20% - Colore 4 10" xfId="131" xr:uid="{00000000-0005-0000-0000-000081000000}"/>
    <cellStyle name="20% - Colore 4 10 2" xfId="132" xr:uid="{00000000-0005-0000-0000-000082000000}"/>
    <cellStyle name="20% - Colore 4 11" xfId="133" xr:uid="{00000000-0005-0000-0000-000083000000}"/>
    <cellStyle name="20% - Colore 4 11 2" xfId="134" xr:uid="{00000000-0005-0000-0000-000084000000}"/>
    <cellStyle name="20% - Colore 4 12" xfId="135" xr:uid="{00000000-0005-0000-0000-000085000000}"/>
    <cellStyle name="20% - Colore 4 12 2" xfId="136" xr:uid="{00000000-0005-0000-0000-000086000000}"/>
    <cellStyle name="20% - Colore 4 13" xfId="137" xr:uid="{00000000-0005-0000-0000-000087000000}"/>
    <cellStyle name="20% - Colore 4 2" xfId="138" xr:uid="{00000000-0005-0000-0000-000088000000}"/>
    <cellStyle name="20% - Colore 4 2 2" xfId="139" xr:uid="{00000000-0005-0000-0000-000089000000}"/>
    <cellStyle name="20% - Colore 4 2 2 2" xfId="140" xr:uid="{00000000-0005-0000-0000-00008A000000}"/>
    <cellStyle name="20% - Colore 4 2 3" xfId="141" xr:uid="{00000000-0005-0000-0000-00008B000000}"/>
    <cellStyle name="20% - Colore 4 3" xfId="142" xr:uid="{00000000-0005-0000-0000-00008C000000}"/>
    <cellStyle name="20% - Colore 4 3 2" xfId="143" xr:uid="{00000000-0005-0000-0000-00008D000000}"/>
    <cellStyle name="20% - Colore 4 3 2 2" xfId="144" xr:uid="{00000000-0005-0000-0000-00008E000000}"/>
    <cellStyle name="20% - Colore 4 3 3" xfId="145" xr:uid="{00000000-0005-0000-0000-00008F000000}"/>
    <cellStyle name="20% - Colore 4 4" xfId="146" xr:uid="{00000000-0005-0000-0000-000090000000}"/>
    <cellStyle name="20% - Colore 4 4 2" xfId="147" xr:uid="{00000000-0005-0000-0000-000091000000}"/>
    <cellStyle name="20% - Colore 4 4 2 2" xfId="148" xr:uid="{00000000-0005-0000-0000-000092000000}"/>
    <cellStyle name="20% - Colore 4 4 3" xfId="149" xr:uid="{00000000-0005-0000-0000-000093000000}"/>
    <cellStyle name="20% - Colore 4 5" xfId="150" xr:uid="{00000000-0005-0000-0000-000094000000}"/>
    <cellStyle name="20% - Colore 4 5 2" xfId="151" xr:uid="{00000000-0005-0000-0000-000095000000}"/>
    <cellStyle name="20% - Colore 4 5 2 2" xfId="152" xr:uid="{00000000-0005-0000-0000-000096000000}"/>
    <cellStyle name="20% - Colore 4 5 3" xfId="153" xr:uid="{00000000-0005-0000-0000-000097000000}"/>
    <cellStyle name="20% - Colore 4 6" xfId="154" xr:uid="{00000000-0005-0000-0000-000098000000}"/>
    <cellStyle name="20% - Colore 4 6 2" xfId="155" xr:uid="{00000000-0005-0000-0000-000099000000}"/>
    <cellStyle name="20% - Colore 4 6 2 2" xfId="156" xr:uid="{00000000-0005-0000-0000-00009A000000}"/>
    <cellStyle name="20% - Colore 4 6 3" xfId="157" xr:uid="{00000000-0005-0000-0000-00009B000000}"/>
    <cellStyle name="20% - Colore 4 7" xfId="158" xr:uid="{00000000-0005-0000-0000-00009C000000}"/>
    <cellStyle name="20% - Colore 4 7 2" xfId="159" xr:uid="{00000000-0005-0000-0000-00009D000000}"/>
    <cellStyle name="20% - Colore 4 7 2 2" xfId="160" xr:uid="{00000000-0005-0000-0000-00009E000000}"/>
    <cellStyle name="20% - Colore 4 7 3" xfId="161" xr:uid="{00000000-0005-0000-0000-00009F000000}"/>
    <cellStyle name="20% - Colore 4 8" xfId="162" xr:uid="{00000000-0005-0000-0000-0000A0000000}"/>
    <cellStyle name="20% - Colore 4 8 2" xfId="163" xr:uid="{00000000-0005-0000-0000-0000A1000000}"/>
    <cellStyle name="20% - Colore 4 8 2 2" xfId="164" xr:uid="{00000000-0005-0000-0000-0000A2000000}"/>
    <cellStyle name="20% - Colore 4 8 3" xfId="165" xr:uid="{00000000-0005-0000-0000-0000A3000000}"/>
    <cellStyle name="20% - Colore 4 9" xfId="166" xr:uid="{00000000-0005-0000-0000-0000A4000000}"/>
    <cellStyle name="20% - Colore 4 9 2" xfId="167" xr:uid="{00000000-0005-0000-0000-0000A5000000}"/>
    <cellStyle name="20% - Colore 5" xfId="168" xr:uid="{00000000-0005-0000-0000-0000A6000000}"/>
    <cellStyle name="20% - Colore 5 10" xfId="169" xr:uid="{00000000-0005-0000-0000-0000A7000000}"/>
    <cellStyle name="20% - Colore 5 10 2" xfId="170" xr:uid="{00000000-0005-0000-0000-0000A8000000}"/>
    <cellStyle name="20% - Colore 5 11" xfId="171" xr:uid="{00000000-0005-0000-0000-0000A9000000}"/>
    <cellStyle name="20% - Colore 5 11 2" xfId="172" xr:uid="{00000000-0005-0000-0000-0000AA000000}"/>
    <cellStyle name="20% - Colore 5 12" xfId="173" xr:uid="{00000000-0005-0000-0000-0000AB000000}"/>
    <cellStyle name="20% - Colore 5 12 2" xfId="174" xr:uid="{00000000-0005-0000-0000-0000AC000000}"/>
    <cellStyle name="20% - Colore 5 13" xfId="175" xr:uid="{00000000-0005-0000-0000-0000AD000000}"/>
    <cellStyle name="20% - Colore 5 2" xfId="176" xr:uid="{00000000-0005-0000-0000-0000AE000000}"/>
    <cellStyle name="20% - Colore 5 2 2" xfId="177" xr:uid="{00000000-0005-0000-0000-0000AF000000}"/>
    <cellStyle name="20% - Colore 5 2 2 2" xfId="178" xr:uid="{00000000-0005-0000-0000-0000B0000000}"/>
    <cellStyle name="20% - Colore 5 2 3" xfId="179" xr:uid="{00000000-0005-0000-0000-0000B1000000}"/>
    <cellStyle name="20% - Colore 5 3" xfId="180" xr:uid="{00000000-0005-0000-0000-0000B2000000}"/>
    <cellStyle name="20% - Colore 5 3 2" xfId="181" xr:uid="{00000000-0005-0000-0000-0000B3000000}"/>
    <cellStyle name="20% - Colore 5 3 2 2" xfId="182" xr:uid="{00000000-0005-0000-0000-0000B4000000}"/>
    <cellStyle name="20% - Colore 5 3 3" xfId="183" xr:uid="{00000000-0005-0000-0000-0000B5000000}"/>
    <cellStyle name="20% - Colore 5 4" xfId="184" xr:uid="{00000000-0005-0000-0000-0000B6000000}"/>
    <cellStyle name="20% - Colore 5 4 2" xfId="185" xr:uid="{00000000-0005-0000-0000-0000B7000000}"/>
    <cellStyle name="20% - Colore 5 4 2 2" xfId="186" xr:uid="{00000000-0005-0000-0000-0000B8000000}"/>
    <cellStyle name="20% - Colore 5 4 3" xfId="187" xr:uid="{00000000-0005-0000-0000-0000B9000000}"/>
    <cellStyle name="20% - Colore 5 5" xfId="188" xr:uid="{00000000-0005-0000-0000-0000BA000000}"/>
    <cellStyle name="20% - Colore 5 5 2" xfId="189" xr:uid="{00000000-0005-0000-0000-0000BB000000}"/>
    <cellStyle name="20% - Colore 5 5 2 2" xfId="190" xr:uid="{00000000-0005-0000-0000-0000BC000000}"/>
    <cellStyle name="20% - Colore 5 5 3" xfId="191" xr:uid="{00000000-0005-0000-0000-0000BD000000}"/>
    <cellStyle name="20% - Colore 5 6" xfId="192" xr:uid="{00000000-0005-0000-0000-0000BE000000}"/>
    <cellStyle name="20% - Colore 5 6 2" xfId="193" xr:uid="{00000000-0005-0000-0000-0000BF000000}"/>
    <cellStyle name="20% - Colore 5 6 2 2" xfId="194" xr:uid="{00000000-0005-0000-0000-0000C0000000}"/>
    <cellStyle name="20% - Colore 5 6 3" xfId="195" xr:uid="{00000000-0005-0000-0000-0000C1000000}"/>
    <cellStyle name="20% - Colore 5 7" xfId="196" xr:uid="{00000000-0005-0000-0000-0000C2000000}"/>
    <cellStyle name="20% - Colore 5 7 2" xfId="197" xr:uid="{00000000-0005-0000-0000-0000C3000000}"/>
    <cellStyle name="20% - Colore 5 7 2 2" xfId="198" xr:uid="{00000000-0005-0000-0000-0000C4000000}"/>
    <cellStyle name="20% - Colore 5 7 3" xfId="199" xr:uid="{00000000-0005-0000-0000-0000C5000000}"/>
    <cellStyle name="20% - Colore 5 8" xfId="200" xr:uid="{00000000-0005-0000-0000-0000C6000000}"/>
    <cellStyle name="20% - Colore 5 8 2" xfId="201" xr:uid="{00000000-0005-0000-0000-0000C7000000}"/>
    <cellStyle name="20% - Colore 5 8 2 2" xfId="202" xr:uid="{00000000-0005-0000-0000-0000C8000000}"/>
    <cellStyle name="20% - Colore 5 8 3" xfId="203" xr:uid="{00000000-0005-0000-0000-0000C9000000}"/>
    <cellStyle name="20% - Colore 5 9" xfId="204" xr:uid="{00000000-0005-0000-0000-0000CA000000}"/>
    <cellStyle name="20% - Colore 5 9 2" xfId="205" xr:uid="{00000000-0005-0000-0000-0000CB000000}"/>
    <cellStyle name="20% - Colore 6" xfId="206" xr:uid="{00000000-0005-0000-0000-0000CC000000}"/>
    <cellStyle name="20% - Colore 6 10" xfId="207" xr:uid="{00000000-0005-0000-0000-0000CD000000}"/>
    <cellStyle name="20% - Colore 6 10 2" xfId="208" xr:uid="{00000000-0005-0000-0000-0000CE000000}"/>
    <cellStyle name="20% - Colore 6 11" xfId="209" xr:uid="{00000000-0005-0000-0000-0000CF000000}"/>
    <cellStyle name="20% - Colore 6 11 2" xfId="210" xr:uid="{00000000-0005-0000-0000-0000D0000000}"/>
    <cellStyle name="20% - Colore 6 12" xfId="211" xr:uid="{00000000-0005-0000-0000-0000D1000000}"/>
    <cellStyle name="20% - Colore 6 12 2" xfId="212" xr:uid="{00000000-0005-0000-0000-0000D2000000}"/>
    <cellStyle name="20% - Colore 6 13" xfId="213" xr:uid="{00000000-0005-0000-0000-0000D3000000}"/>
    <cellStyle name="20% - Colore 6 2" xfId="214" xr:uid="{00000000-0005-0000-0000-0000D4000000}"/>
    <cellStyle name="20% - Colore 6 2 2" xfId="215" xr:uid="{00000000-0005-0000-0000-0000D5000000}"/>
    <cellStyle name="20% - Colore 6 2 2 2" xfId="216" xr:uid="{00000000-0005-0000-0000-0000D6000000}"/>
    <cellStyle name="20% - Colore 6 2 3" xfId="217" xr:uid="{00000000-0005-0000-0000-0000D7000000}"/>
    <cellStyle name="20% - Colore 6 3" xfId="218" xr:uid="{00000000-0005-0000-0000-0000D8000000}"/>
    <cellStyle name="20% - Colore 6 3 2" xfId="219" xr:uid="{00000000-0005-0000-0000-0000D9000000}"/>
    <cellStyle name="20% - Colore 6 3 2 2" xfId="220" xr:uid="{00000000-0005-0000-0000-0000DA000000}"/>
    <cellStyle name="20% - Colore 6 3 3" xfId="221" xr:uid="{00000000-0005-0000-0000-0000DB000000}"/>
    <cellStyle name="20% - Colore 6 4" xfId="222" xr:uid="{00000000-0005-0000-0000-0000DC000000}"/>
    <cellStyle name="20% - Colore 6 4 2" xfId="223" xr:uid="{00000000-0005-0000-0000-0000DD000000}"/>
    <cellStyle name="20% - Colore 6 4 2 2" xfId="224" xr:uid="{00000000-0005-0000-0000-0000DE000000}"/>
    <cellStyle name="20% - Colore 6 4 3" xfId="225" xr:uid="{00000000-0005-0000-0000-0000DF000000}"/>
    <cellStyle name="20% - Colore 6 5" xfId="226" xr:uid="{00000000-0005-0000-0000-0000E0000000}"/>
    <cellStyle name="20% - Colore 6 5 2" xfId="227" xr:uid="{00000000-0005-0000-0000-0000E1000000}"/>
    <cellStyle name="20% - Colore 6 5 2 2" xfId="228" xr:uid="{00000000-0005-0000-0000-0000E2000000}"/>
    <cellStyle name="20% - Colore 6 5 3" xfId="229" xr:uid="{00000000-0005-0000-0000-0000E3000000}"/>
    <cellStyle name="20% - Colore 6 6" xfId="230" xr:uid="{00000000-0005-0000-0000-0000E4000000}"/>
    <cellStyle name="20% - Colore 6 6 2" xfId="231" xr:uid="{00000000-0005-0000-0000-0000E5000000}"/>
    <cellStyle name="20% - Colore 6 6 2 2" xfId="232" xr:uid="{00000000-0005-0000-0000-0000E6000000}"/>
    <cellStyle name="20% - Colore 6 6 3" xfId="233" xr:uid="{00000000-0005-0000-0000-0000E7000000}"/>
    <cellStyle name="20% - Colore 6 7" xfId="234" xr:uid="{00000000-0005-0000-0000-0000E8000000}"/>
    <cellStyle name="20% - Colore 6 7 2" xfId="235" xr:uid="{00000000-0005-0000-0000-0000E9000000}"/>
    <cellStyle name="20% - Colore 6 7 2 2" xfId="236" xr:uid="{00000000-0005-0000-0000-0000EA000000}"/>
    <cellStyle name="20% - Colore 6 7 3" xfId="237" xr:uid="{00000000-0005-0000-0000-0000EB000000}"/>
    <cellStyle name="20% - Colore 6 8" xfId="238" xr:uid="{00000000-0005-0000-0000-0000EC000000}"/>
    <cellStyle name="20% - Colore 6 8 2" xfId="239" xr:uid="{00000000-0005-0000-0000-0000ED000000}"/>
    <cellStyle name="20% - Colore 6 8 2 2" xfId="240" xr:uid="{00000000-0005-0000-0000-0000EE000000}"/>
    <cellStyle name="20% - Colore 6 8 3" xfId="241" xr:uid="{00000000-0005-0000-0000-0000EF000000}"/>
    <cellStyle name="20% - Colore 6 9" xfId="242" xr:uid="{00000000-0005-0000-0000-0000F0000000}"/>
    <cellStyle name="20% - Colore 6 9 2" xfId="243" xr:uid="{00000000-0005-0000-0000-0000F1000000}"/>
    <cellStyle name="20% - Énfasis1 2" xfId="244" xr:uid="{00000000-0005-0000-0000-0000F2000000}"/>
    <cellStyle name="20% - Énfasis1 3" xfId="245" xr:uid="{00000000-0005-0000-0000-0000F3000000}"/>
    <cellStyle name="20% - Énfasis1 4" xfId="246" xr:uid="{00000000-0005-0000-0000-0000F4000000}"/>
    <cellStyle name="20% - Énfasis2 2" xfId="247" xr:uid="{00000000-0005-0000-0000-0000F5000000}"/>
    <cellStyle name="20% - Énfasis2 3" xfId="248" xr:uid="{00000000-0005-0000-0000-0000F6000000}"/>
    <cellStyle name="20% - Énfasis2 4" xfId="249" xr:uid="{00000000-0005-0000-0000-0000F7000000}"/>
    <cellStyle name="20% - Énfasis3 2" xfId="250" xr:uid="{00000000-0005-0000-0000-0000F8000000}"/>
    <cellStyle name="20% - Énfasis3 3" xfId="251" xr:uid="{00000000-0005-0000-0000-0000F9000000}"/>
    <cellStyle name="20% - Énfasis3 4" xfId="252" xr:uid="{00000000-0005-0000-0000-0000FA000000}"/>
    <cellStyle name="20% - Énfasis4 2" xfId="253" xr:uid="{00000000-0005-0000-0000-0000FB000000}"/>
    <cellStyle name="20% - Énfasis4 3" xfId="254" xr:uid="{00000000-0005-0000-0000-0000FC000000}"/>
    <cellStyle name="20% - Énfasis4 4" xfId="255" xr:uid="{00000000-0005-0000-0000-0000FD000000}"/>
    <cellStyle name="20% - Énfasis5 2" xfId="256" xr:uid="{00000000-0005-0000-0000-0000FE000000}"/>
    <cellStyle name="20% - Énfasis5 3" xfId="257" xr:uid="{00000000-0005-0000-0000-0000FF000000}"/>
    <cellStyle name="20% - Énfasis5 4" xfId="258" xr:uid="{00000000-0005-0000-0000-000000010000}"/>
    <cellStyle name="20% - Énfasis6 2" xfId="259" xr:uid="{00000000-0005-0000-0000-000001010000}"/>
    <cellStyle name="20% - Énfasis6 3" xfId="260" xr:uid="{00000000-0005-0000-0000-000002010000}"/>
    <cellStyle name="20% - Énfasis6 4" xfId="261" xr:uid="{00000000-0005-0000-0000-000003010000}"/>
    <cellStyle name="3 indents" xfId="262" xr:uid="{00000000-0005-0000-0000-000004010000}"/>
    <cellStyle name="4 indents" xfId="263" xr:uid="{00000000-0005-0000-0000-000005010000}"/>
    <cellStyle name="40% - Accent1" xfId="264" xr:uid="{00000000-0005-0000-0000-000006010000}"/>
    <cellStyle name="40% - Accent1 2" xfId="265" xr:uid="{00000000-0005-0000-0000-000007010000}"/>
    <cellStyle name="40% - Accent2" xfId="266" xr:uid="{00000000-0005-0000-0000-000008010000}"/>
    <cellStyle name="40% - Accent2 2" xfId="267" xr:uid="{00000000-0005-0000-0000-000009010000}"/>
    <cellStyle name="40% - Accent3" xfId="268" xr:uid="{00000000-0005-0000-0000-00000A010000}"/>
    <cellStyle name="40% - Accent3 2" xfId="269" xr:uid="{00000000-0005-0000-0000-00000B010000}"/>
    <cellStyle name="40% - Accent4" xfId="270" xr:uid="{00000000-0005-0000-0000-00000C010000}"/>
    <cellStyle name="40% - Accent4 2" xfId="271" xr:uid="{00000000-0005-0000-0000-00000D010000}"/>
    <cellStyle name="40% - Accent5" xfId="272" xr:uid="{00000000-0005-0000-0000-00000E010000}"/>
    <cellStyle name="40% - Accent5 2" xfId="273" xr:uid="{00000000-0005-0000-0000-00000F010000}"/>
    <cellStyle name="40% - Accent6" xfId="274" xr:uid="{00000000-0005-0000-0000-000010010000}"/>
    <cellStyle name="40% - Accent6 2" xfId="275" xr:uid="{00000000-0005-0000-0000-000011010000}"/>
    <cellStyle name="40% - Colore 1" xfId="276" xr:uid="{00000000-0005-0000-0000-000012010000}"/>
    <cellStyle name="40% - Colore 1 10" xfId="277" xr:uid="{00000000-0005-0000-0000-000013010000}"/>
    <cellStyle name="40% - Colore 1 10 2" xfId="278" xr:uid="{00000000-0005-0000-0000-000014010000}"/>
    <cellStyle name="40% - Colore 1 11" xfId="279" xr:uid="{00000000-0005-0000-0000-000015010000}"/>
    <cellStyle name="40% - Colore 1 11 2" xfId="280" xr:uid="{00000000-0005-0000-0000-000016010000}"/>
    <cellStyle name="40% - Colore 1 12" xfId="281" xr:uid="{00000000-0005-0000-0000-000017010000}"/>
    <cellStyle name="40% - Colore 1 12 2" xfId="282" xr:uid="{00000000-0005-0000-0000-000018010000}"/>
    <cellStyle name="40% - Colore 1 13" xfId="283" xr:uid="{00000000-0005-0000-0000-000019010000}"/>
    <cellStyle name="40% - Colore 1 2" xfId="284" xr:uid="{00000000-0005-0000-0000-00001A010000}"/>
    <cellStyle name="40% - Colore 1 2 2" xfId="285" xr:uid="{00000000-0005-0000-0000-00001B010000}"/>
    <cellStyle name="40% - Colore 1 2 2 2" xfId="286" xr:uid="{00000000-0005-0000-0000-00001C010000}"/>
    <cellStyle name="40% - Colore 1 2 3" xfId="287" xr:uid="{00000000-0005-0000-0000-00001D010000}"/>
    <cellStyle name="40% - Colore 1 3" xfId="288" xr:uid="{00000000-0005-0000-0000-00001E010000}"/>
    <cellStyle name="40% - Colore 1 3 2" xfId="289" xr:uid="{00000000-0005-0000-0000-00001F010000}"/>
    <cellStyle name="40% - Colore 1 3 2 2" xfId="290" xr:uid="{00000000-0005-0000-0000-000020010000}"/>
    <cellStyle name="40% - Colore 1 3 3" xfId="291" xr:uid="{00000000-0005-0000-0000-000021010000}"/>
    <cellStyle name="40% - Colore 1 4" xfId="292" xr:uid="{00000000-0005-0000-0000-000022010000}"/>
    <cellStyle name="40% - Colore 1 4 2" xfId="293" xr:uid="{00000000-0005-0000-0000-000023010000}"/>
    <cellStyle name="40% - Colore 1 4 2 2" xfId="294" xr:uid="{00000000-0005-0000-0000-000024010000}"/>
    <cellStyle name="40% - Colore 1 4 3" xfId="295" xr:uid="{00000000-0005-0000-0000-000025010000}"/>
    <cellStyle name="40% - Colore 1 5" xfId="296" xr:uid="{00000000-0005-0000-0000-000026010000}"/>
    <cellStyle name="40% - Colore 1 5 2" xfId="297" xr:uid="{00000000-0005-0000-0000-000027010000}"/>
    <cellStyle name="40% - Colore 1 5 2 2" xfId="298" xr:uid="{00000000-0005-0000-0000-000028010000}"/>
    <cellStyle name="40% - Colore 1 5 3" xfId="299" xr:uid="{00000000-0005-0000-0000-000029010000}"/>
    <cellStyle name="40% - Colore 1 6" xfId="300" xr:uid="{00000000-0005-0000-0000-00002A010000}"/>
    <cellStyle name="40% - Colore 1 6 2" xfId="301" xr:uid="{00000000-0005-0000-0000-00002B010000}"/>
    <cellStyle name="40% - Colore 1 6 2 2" xfId="302" xr:uid="{00000000-0005-0000-0000-00002C010000}"/>
    <cellStyle name="40% - Colore 1 6 3" xfId="303" xr:uid="{00000000-0005-0000-0000-00002D010000}"/>
    <cellStyle name="40% - Colore 1 7" xfId="304" xr:uid="{00000000-0005-0000-0000-00002E010000}"/>
    <cellStyle name="40% - Colore 1 7 2" xfId="305" xr:uid="{00000000-0005-0000-0000-00002F010000}"/>
    <cellStyle name="40% - Colore 1 7 2 2" xfId="306" xr:uid="{00000000-0005-0000-0000-000030010000}"/>
    <cellStyle name="40% - Colore 1 7 3" xfId="307" xr:uid="{00000000-0005-0000-0000-000031010000}"/>
    <cellStyle name="40% - Colore 1 8" xfId="308" xr:uid="{00000000-0005-0000-0000-000032010000}"/>
    <cellStyle name="40% - Colore 1 8 2" xfId="309" xr:uid="{00000000-0005-0000-0000-000033010000}"/>
    <cellStyle name="40% - Colore 1 8 2 2" xfId="310" xr:uid="{00000000-0005-0000-0000-000034010000}"/>
    <cellStyle name="40% - Colore 1 8 3" xfId="311" xr:uid="{00000000-0005-0000-0000-000035010000}"/>
    <cellStyle name="40% - Colore 1 9" xfId="312" xr:uid="{00000000-0005-0000-0000-000036010000}"/>
    <cellStyle name="40% - Colore 1 9 2" xfId="313" xr:uid="{00000000-0005-0000-0000-000037010000}"/>
    <cellStyle name="40% - Colore 2" xfId="314" xr:uid="{00000000-0005-0000-0000-000038010000}"/>
    <cellStyle name="40% - Colore 2 10" xfId="315" xr:uid="{00000000-0005-0000-0000-000039010000}"/>
    <cellStyle name="40% - Colore 2 10 2" xfId="316" xr:uid="{00000000-0005-0000-0000-00003A010000}"/>
    <cellStyle name="40% - Colore 2 11" xfId="317" xr:uid="{00000000-0005-0000-0000-00003B010000}"/>
    <cellStyle name="40% - Colore 2 11 2" xfId="318" xr:uid="{00000000-0005-0000-0000-00003C010000}"/>
    <cellStyle name="40% - Colore 2 12" xfId="319" xr:uid="{00000000-0005-0000-0000-00003D010000}"/>
    <cellStyle name="40% - Colore 2 12 2" xfId="320" xr:uid="{00000000-0005-0000-0000-00003E010000}"/>
    <cellStyle name="40% - Colore 2 13" xfId="321" xr:uid="{00000000-0005-0000-0000-00003F010000}"/>
    <cellStyle name="40% - Colore 2 2" xfId="322" xr:uid="{00000000-0005-0000-0000-000040010000}"/>
    <cellStyle name="40% - Colore 2 2 2" xfId="323" xr:uid="{00000000-0005-0000-0000-000041010000}"/>
    <cellStyle name="40% - Colore 2 2 2 2" xfId="324" xr:uid="{00000000-0005-0000-0000-000042010000}"/>
    <cellStyle name="40% - Colore 2 2 3" xfId="325" xr:uid="{00000000-0005-0000-0000-000043010000}"/>
    <cellStyle name="40% - Colore 2 3" xfId="326" xr:uid="{00000000-0005-0000-0000-000044010000}"/>
    <cellStyle name="40% - Colore 2 3 2" xfId="327" xr:uid="{00000000-0005-0000-0000-000045010000}"/>
    <cellStyle name="40% - Colore 2 3 2 2" xfId="328" xr:uid="{00000000-0005-0000-0000-000046010000}"/>
    <cellStyle name="40% - Colore 2 3 3" xfId="329" xr:uid="{00000000-0005-0000-0000-000047010000}"/>
    <cellStyle name="40% - Colore 2 4" xfId="330" xr:uid="{00000000-0005-0000-0000-000048010000}"/>
    <cellStyle name="40% - Colore 2 4 2" xfId="331" xr:uid="{00000000-0005-0000-0000-000049010000}"/>
    <cellStyle name="40% - Colore 2 4 2 2" xfId="332" xr:uid="{00000000-0005-0000-0000-00004A010000}"/>
    <cellStyle name="40% - Colore 2 4 3" xfId="333" xr:uid="{00000000-0005-0000-0000-00004B010000}"/>
    <cellStyle name="40% - Colore 2 5" xfId="334" xr:uid="{00000000-0005-0000-0000-00004C010000}"/>
    <cellStyle name="40% - Colore 2 5 2" xfId="335" xr:uid="{00000000-0005-0000-0000-00004D010000}"/>
    <cellStyle name="40% - Colore 2 5 2 2" xfId="336" xr:uid="{00000000-0005-0000-0000-00004E010000}"/>
    <cellStyle name="40% - Colore 2 5 3" xfId="337" xr:uid="{00000000-0005-0000-0000-00004F010000}"/>
    <cellStyle name="40% - Colore 2 6" xfId="338" xr:uid="{00000000-0005-0000-0000-000050010000}"/>
    <cellStyle name="40% - Colore 2 6 2" xfId="339" xr:uid="{00000000-0005-0000-0000-000051010000}"/>
    <cellStyle name="40% - Colore 2 6 2 2" xfId="340" xr:uid="{00000000-0005-0000-0000-000052010000}"/>
    <cellStyle name="40% - Colore 2 6 3" xfId="341" xr:uid="{00000000-0005-0000-0000-000053010000}"/>
    <cellStyle name="40% - Colore 2 7" xfId="342" xr:uid="{00000000-0005-0000-0000-000054010000}"/>
    <cellStyle name="40% - Colore 2 7 2" xfId="343" xr:uid="{00000000-0005-0000-0000-000055010000}"/>
    <cellStyle name="40% - Colore 2 7 2 2" xfId="344" xr:uid="{00000000-0005-0000-0000-000056010000}"/>
    <cellStyle name="40% - Colore 2 7 3" xfId="345" xr:uid="{00000000-0005-0000-0000-000057010000}"/>
    <cellStyle name="40% - Colore 2 8" xfId="346" xr:uid="{00000000-0005-0000-0000-000058010000}"/>
    <cellStyle name="40% - Colore 2 8 2" xfId="347" xr:uid="{00000000-0005-0000-0000-000059010000}"/>
    <cellStyle name="40% - Colore 2 8 2 2" xfId="348" xr:uid="{00000000-0005-0000-0000-00005A010000}"/>
    <cellStyle name="40% - Colore 2 8 3" xfId="349" xr:uid="{00000000-0005-0000-0000-00005B010000}"/>
    <cellStyle name="40% - Colore 2 9" xfId="350" xr:uid="{00000000-0005-0000-0000-00005C010000}"/>
    <cellStyle name="40% - Colore 2 9 2" xfId="351" xr:uid="{00000000-0005-0000-0000-00005D010000}"/>
    <cellStyle name="40% - Colore 3" xfId="352" xr:uid="{00000000-0005-0000-0000-00005E010000}"/>
    <cellStyle name="40% - Colore 3 10" xfId="353" xr:uid="{00000000-0005-0000-0000-00005F010000}"/>
    <cellStyle name="40% - Colore 3 10 2" xfId="354" xr:uid="{00000000-0005-0000-0000-000060010000}"/>
    <cellStyle name="40% - Colore 3 11" xfId="355" xr:uid="{00000000-0005-0000-0000-000061010000}"/>
    <cellStyle name="40% - Colore 3 11 2" xfId="356" xr:uid="{00000000-0005-0000-0000-000062010000}"/>
    <cellStyle name="40% - Colore 3 12" xfId="357" xr:uid="{00000000-0005-0000-0000-000063010000}"/>
    <cellStyle name="40% - Colore 3 12 2" xfId="358" xr:uid="{00000000-0005-0000-0000-000064010000}"/>
    <cellStyle name="40% - Colore 3 13" xfId="359" xr:uid="{00000000-0005-0000-0000-000065010000}"/>
    <cellStyle name="40% - Colore 3 2" xfId="360" xr:uid="{00000000-0005-0000-0000-000066010000}"/>
    <cellStyle name="40% - Colore 3 2 2" xfId="361" xr:uid="{00000000-0005-0000-0000-000067010000}"/>
    <cellStyle name="40% - Colore 3 2 2 2" xfId="362" xr:uid="{00000000-0005-0000-0000-000068010000}"/>
    <cellStyle name="40% - Colore 3 2 3" xfId="363" xr:uid="{00000000-0005-0000-0000-000069010000}"/>
    <cellStyle name="40% - Colore 3 3" xfId="364" xr:uid="{00000000-0005-0000-0000-00006A010000}"/>
    <cellStyle name="40% - Colore 3 3 2" xfId="365" xr:uid="{00000000-0005-0000-0000-00006B010000}"/>
    <cellStyle name="40% - Colore 3 3 2 2" xfId="366" xr:uid="{00000000-0005-0000-0000-00006C010000}"/>
    <cellStyle name="40% - Colore 3 3 3" xfId="367" xr:uid="{00000000-0005-0000-0000-00006D010000}"/>
    <cellStyle name="40% - Colore 3 4" xfId="368" xr:uid="{00000000-0005-0000-0000-00006E010000}"/>
    <cellStyle name="40% - Colore 3 4 2" xfId="369" xr:uid="{00000000-0005-0000-0000-00006F010000}"/>
    <cellStyle name="40% - Colore 3 4 2 2" xfId="370" xr:uid="{00000000-0005-0000-0000-000070010000}"/>
    <cellStyle name="40% - Colore 3 4 3" xfId="371" xr:uid="{00000000-0005-0000-0000-000071010000}"/>
    <cellStyle name="40% - Colore 3 5" xfId="372" xr:uid="{00000000-0005-0000-0000-000072010000}"/>
    <cellStyle name="40% - Colore 3 5 2" xfId="373" xr:uid="{00000000-0005-0000-0000-000073010000}"/>
    <cellStyle name="40% - Colore 3 5 2 2" xfId="374" xr:uid="{00000000-0005-0000-0000-000074010000}"/>
    <cellStyle name="40% - Colore 3 5 3" xfId="375" xr:uid="{00000000-0005-0000-0000-000075010000}"/>
    <cellStyle name="40% - Colore 3 6" xfId="376" xr:uid="{00000000-0005-0000-0000-000076010000}"/>
    <cellStyle name="40% - Colore 3 6 2" xfId="377" xr:uid="{00000000-0005-0000-0000-000077010000}"/>
    <cellStyle name="40% - Colore 3 6 2 2" xfId="378" xr:uid="{00000000-0005-0000-0000-000078010000}"/>
    <cellStyle name="40% - Colore 3 6 3" xfId="379" xr:uid="{00000000-0005-0000-0000-000079010000}"/>
    <cellStyle name="40% - Colore 3 7" xfId="380" xr:uid="{00000000-0005-0000-0000-00007A010000}"/>
    <cellStyle name="40% - Colore 3 7 2" xfId="381" xr:uid="{00000000-0005-0000-0000-00007B010000}"/>
    <cellStyle name="40% - Colore 3 7 2 2" xfId="382" xr:uid="{00000000-0005-0000-0000-00007C010000}"/>
    <cellStyle name="40% - Colore 3 7 3" xfId="383" xr:uid="{00000000-0005-0000-0000-00007D010000}"/>
    <cellStyle name="40% - Colore 3 8" xfId="384" xr:uid="{00000000-0005-0000-0000-00007E010000}"/>
    <cellStyle name="40% - Colore 3 8 2" xfId="385" xr:uid="{00000000-0005-0000-0000-00007F010000}"/>
    <cellStyle name="40% - Colore 3 8 2 2" xfId="386" xr:uid="{00000000-0005-0000-0000-000080010000}"/>
    <cellStyle name="40% - Colore 3 8 3" xfId="387" xr:uid="{00000000-0005-0000-0000-000081010000}"/>
    <cellStyle name="40% - Colore 3 9" xfId="388" xr:uid="{00000000-0005-0000-0000-000082010000}"/>
    <cellStyle name="40% - Colore 3 9 2" xfId="389" xr:uid="{00000000-0005-0000-0000-000083010000}"/>
    <cellStyle name="40% - Colore 4" xfId="390" xr:uid="{00000000-0005-0000-0000-000084010000}"/>
    <cellStyle name="40% - Colore 4 10" xfId="391" xr:uid="{00000000-0005-0000-0000-000085010000}"/>
    <cellStyle name="40% - Colore 4 10 2" xfId="392" xr:uid="{00000000-0005-0000-0000-000086010000}"/>
    <cellStyle name="40% - Colore 4 11" xfId="393" xr:uid="{00000000-0005-0000-0000-000087010000}"/>
    <cellStyle name="40% - Colore 4 11 2" xfId="394" xr:uid="{00000000-0005-0000-0000-000088010000}"/>
    <cellStyle name="40% - Colore 4 12" xfId="395" xr:uid="{00000000-0005-0000-0000-000089010000}"/>
    <cellStyle name="40% - Colore 4 12 2" xfId="396" xr:uid="{00000000-0005-0000-0000-00008A010000}"/>
    <cellStyle name="40% - Colore 4 13" xfId="397" xr:uid="{00000000-0005-0000-0000-00008B010000}"/>
    <cellStyle name="40% - Colore 4 2" xfId="398" xr:uid="{00000000-0005-0000-0000-00008C010000}"/>
    <cellStyle name="40% - Colore 4 2 2" xfId="399" xr:uid="{00000000-0005-0000-0000-00008D010000}"/>
    <cellStyle name="40% - Colore 4 2 2 2" xfId="400" xr:uid="{00000000-0005-0000-0000-00008E010000}"/>
    <cellStyle name="40% - Colore 4 2 3" xfId="401" xr:uid="{00000000-0005-0000-0000-00008F010000}"/>
    <cellStyle name="40% - Colore 4 3" xfId="402" xr:uid="{00000000-0005-0000-0000-000090010000}"/>
    <cellStyle name="40% - Colore 4 3 2" xfId="403" xr:uid="{00000000-0005-0000-0000-000091010000}"/>
    <cellStyle name="40% - Colore 4 3 2 2" xfId="404" xr:uid="{00000000-0005-0000-0000-000092010000}"/>
    <cellStyle name="40% - Colore 4 3 3" xfId="405" xr:uid="{00000000-0005-0000-0000-000093010000}"/>
    <cellStyle name="40% - Colore 4 4" xfId="406" xr:uid="{00000000-0005-0000-0000-000094010000}"/>
    <cellStyle name="40% - Colore 4 4 2" xfId="407" xr:uid="{00000000-0005-0000-0000-000095010000}"/>
    <cellStyle name="40% - Colore 4 4 2 2" xfId="408" xr:uid="{00000000-0005-0000-0000-000096010000}"/>
    <cellStyle name="40% - Colore 4 4 3" xfId="409" xr:uid="{00000000-0005-0000-0000-000097010000}"/>
    <cellStyle name="40% - Colore 4 5" xfId="410" xr:uid="{00000000-0005-0000-0000-000098010000}"/>
    <cellStyle name="40% - Colore 4 5 2" xfId="411" xr:uid="{00000000-0005-0000-0000-000099010000}"/>
    <cellStyle name="40% - Colore 4 5 2 2" xfId="412" xr:uid="{00000000-0005-0000-0000-00009A010000}"/>
    <cellStyle name="40% - Colore 4 5 3" xfId="413" xr:uid="{00000000-0005-0000-0000-00009B010000}"/>
    <cellStyle name="40% - Colore 4 6" xfId="414" xr:uid="{00000000-0005-0000-0000-00009C010000}"/>
    <cellStyle name="40% - Colore 4 6 2" xfId="415" xr:uid="{00000000-0005-0000-0000-00009D010000}"/>
    <cellStyle name="40% - Colore 4 6 2 2" xfId="416" xr:uid="{00000000-0005-0000-0000-00009E010000}"/>
    <cellStyle name="40% - Colore 4 6 3" xfId="417" xr:uid="{00000000-0005-0000-0000-00009F010000}"/>
    <cellStyle name="40% - Colore 4 7" xfId="418" xr:uid="{00000000-0005-0000-0000-0000A0010000}"/>
    <cellStyle name="40% - Colore 4 7 2" xfId="419" xr:uid="{00000000-0005-0000-0000-0000A1010000}"/>
    <cellStyle name="40% - Colore 4 7 2 2" xfId="420" xr:uid="{00000000-0005-0000-0000-0000A2010000}"/>
    <cellStyle name="40% - Colore 4 7 3" xfId="421" xr:uid="{00000000-0005-0000-0000-0000A3010000}"/>
    <cellStyle name="40% - Colore 4 8" xfId="422" xr:uid="{00000000-0005-0000-0000-0000A4010000}"/>
    <cellStyle name="40% - Colore 4 8 2" xfId="423" xr:uid="{00000000-0005-0000-0000-0000A5010000}"/>
    <cellStyle name="40% - Colore 4 8 2 2" xfId="424" xr:uid="{00000000-0005-0000-0000-0000A6010000}"/>
    <cellStyle name="40% - Colore 4 8 3" xfId="425" xr:uid="{00000000-0005-0000-0000-0000A7010000}"/>
    <cellStyle name="40% - Colore 4 9" xfId="426" xr:uid="{00000000-0005-0000-0000-0000A8010000}"/>
    <cellStyle name="40% - Colore 4 9 2" xfId="427" xr:uid="{00000000-0005-0000-0000-0000A9010000}"/>
    <cellStyle name="40% - Colore 5" xfId="428" xr:uid="{00000000-0005-0000-0000-0000AA010000}"/>
    <cellStyle name="40% - Colore 5 10" xfId="429" xr:uid="{00000000-0005-0000-0000-0000AB010000}"/>
    <cellStyle name="40% - Colore 5 10 2" xfId="430" xr:uid="{00000000-0005-0000-0000-0000AC010000}"/>
    <cellStyle name="40% - Colore 5 11" xfId="431" xr:uid="{00000000-0005-0000-0000-0000AD010000}"/>
    <cellStyle name="40% - Colore 5 11 2" xfId="432" xr:uid="{00000000-0005-0000-0000-0000AE010000}"/>
    <cellStyle name="40% - Colore 5 12" xfId="433" xr:uid="{00000000-0005-0000-0000-0000AF010000}"/>
    <cellStyle name="40% - Colore 5 12 2" xfId="434" xr:uid="{00000000-0005-0000-0000-0000B0010000}"/>
    <cellStyle name="40% - Colore 5 13" xfId="435" xr:uid="{00000000-0005-0000-0000-0000B1010000}"/>
    <cellStyle name="40% - Colore 5 2" xfId="436" xr:uid="{00000000-0005-0000-0000-0000B2010000}"/>
    <cellStyle name="40% - Colore 5 2 2" xfId="437" xr:uid="{00000000-0005-0000-0000-0000B3010000}"/>
    <cellStyle name="40% - Colore 5 2 2 2" xfId="438" xr:uid="{00000000-0005-0000-0000-0000B4010000}"/>
    <cellStyle name="40% - Colore 5 2 3" xfId="439" xr:uid="{00000000-0005-0000-0000-0000B5010000}"/>
    <cellStyle name="40% - Colore 5 3" xfId="440" xr:uid="{00000000-0005-0000-0000-0000B6010000}"/>
    <cellStyle name="40% - Colore 5 3 2" xfId="441" xr:uid="{00000000-0005-0000-0000-0000B7010000}"/>
    <cellStyle name="40% - Colore 5 3 2 2" xfId="442" xr:uid="{00000000-0005-0000-0000-0000B8010000}"/>
    <cellStyle name="40% - Colore 5 3 3" xfId="443" xr:uid="{00000000-0005-0000-0000-0000B9010000}"/>
    <cellStyle name="40% - Colore 5 4" xfId="444" xr:uid="{00000000-0005-0000-0000-0000BA010000}"/>
    <cellStyle name="40% - Colore 5 4 2" xfId="445" xr:uid="{00000000-0005-0000-0000-0000BB010000}"/>
    <cellStyle name="40% - Colore 5 4 2 2" xfId="446" xr:uid="{00000000-0005-0000-0000-0000BC010000}"/>
    <cellStyle name="40% - Colore 5 4 3" xfId="447" xr:uid="{00000000-0005-0000-0000-0000BD010000}"/>
    <cellStyle name="40% - Colore 5 5" xfId="448" xr:uid="{00000000-0005-0000-0000-0000BE010000}"/>
    <cellStyle name="40% - Colore 5 5 2" xfId="449" xr:uid="{00000000-0005-0000-0000-0000BF010000}"/>
    <cellStyle name="40% - Colore 5 5 2 2" xfId="450" xr:uid="{00000000-0005-0000-0000-0000C0010000}"/>
    <cellStyle name="40% - Colore 5 5 3" xfId="451" xr:uid="{00000000-0005-0000-0000-0000C1010000}"/>
    <cellStyle name="40% - Colore 5 6" xfId="452" xr:uid="{00000000-0005-0000-0000-0000C2010000}"/>
    <cellStyle name="40% - Colore 5 6 2" xfId="453" xr:uid="{00000000-0005-0000-0000-0000C3010000}"/>
    <cellStyle name="40% - Colore 5 6 2 2" xfId="454" xr:uid="{00000000-0005-0000-0000-0000C4010000}"/>
    <cellStyle name="40% - Colore 5 6 3" xfId="455" xr:uid="{00000000-0005-0000-0000-0000C5010000}"/>
    <cellStyle name="40% - Colore 5 7" xfId="456" xr:uid="{00000000-0005-0000-0000-0000C6010000}"/>
    <cellStyle name="40% - Colore 5 7 2" xfId="457" xr:uid="{00000000-0005-0000-0000-0000C7010000}"/>
    <cellStyle name="40% - Colore 5 7 2 2" xfId="458" xr:uid="{00000000-0005-0000-0000-0000C8010000}"/>
    <cellStyle name="40% - Colore 5 7 3" xfId="459" xr:uid="{00000000-0005-0000-0000-0000C9010000}"/>
    <cellStyle name="40% - Colore 5 8" xfId="460" xr:uid="{00000000-0005-0000-0000-0000CA010000}"/>
    <cellStyle name="40% - Colore 5 8 2" xfId="461" xr:uid="{00000000-0005-0000-0000-0000CB010000}"/>
    <cellStyle name="40% - Colore 5 8 2 2" xfId="462" xr:uid="{00000000-0005-0000-0000-0000CC010000}"/>
    <cellStyle name="40% - Colore 5 8 3" xfId="463" xr:uid="{00000000-0005-0000-0000-0000CD010000}"/>
    <cellStyle name="40% - Colore 5 9" xfId="464" xr:uid="{00000000-0005-0000-0000-0000CE010000}"/>
    <cellStyle name="40% - Colore 5 9 2" xfId="465" xr:uid="{00000000-0005-0000-0000-0000CF010000}"/>
    <cellStyle name="40% - Colore 6" xfId="466" xr:uid="{00000000-0005-0000-0000-0000D0010000}"/>
    <cellStyle name="40% - Colore 6 10" xfId="467" xr:uid="{00000000-0005-0000-0000-0000D1010000}"/>
    <cellStyle name="40% - Colore 6 10 2" xfId="468" xr:uid="{00000000-0005-0000-0000-0000D2010000}"/>
    <cellStyle name="40% - Colore 6 11" xfId="469" xr:uid="{00000000-0005-0000-0000-0000D3010000}"/>
    <cellStyle name="40% - Colore 6 11 2" xfId="470" xr:uid="{00000000-0005-0000-0000-0000D4010000}"/>
    <cellStyle name="40% - Colore 6 12" xfId="471" xr:uid="{00000000-0005-0000-0000-0000D5010000}"/>
    <cellStyle name="40% - Colore 6 12 2" xfId="472" xr:uid="{00000000-0005-0000-0000-0000D6010000}"/>
    <cellStyle name="40% - Colore 6 13" xfId="473" xr:uid="{00000000-0005-0000-0000-0000D7010000}"/>
    <cellStyle name="40% - Colore 6 2" xfId="474" xr:uid="{00000000-0005-0000-0000-0000D8010000}"/>
    <cellStyle name="40% - Colore 6 2 2" xfId="475" xr:uid="{00000000-0005-0000-0000-0000D9010000}"/>
    <cellStyle name="40% - Colore 6 2 2 2" xfId="476" xr:uid="{00000000-0005-0000-0000-0000DA010000}"/>
    <cellStyle name="40% - Colore 6 2 3" xfId="477" xr:uid="{00000000-0005-0000-0000-0000DB010000}"/>
    <cellStyle name="40% - Colore 6 3" xfId="478" xr:uid="{00000000-0005-0000-0000-0000DC010000}"/>
    <cellStyle name="40% - Colore 6 3 2" xfId="479" xr:uid="{00000000-0005-0000-0000-0000DD010000}"/>
    <cellStyle name="40% - Colore 6 3 2 2" xfId="480" xr:uid="{00000000-0005-0000-0000-0000DE010000}"/>
    <cellStyle name="40% - Colore 6 3 3" xfId="481" xr:uid="{00000000-0005-0000-0000-0000DF010000}"/>
    <cellStyle name="40% - Colore 6 4" xfId="482" xr:uid="{00000000-0005-0000-0000-0000E0010000}"/>
    <cellStyle name="40% - Colore 6 4 2" xfId="483" xr:uid="{00000000-0005-0000-0000-0000E1010000}"/>
    <cellStyle name="40% - Colore 6 4 2 2" xfId="484" xr:uid="{00000000-0005-0000-0000-0000E2010000}"/>
    <cellStyle name="40% - Colore 6 4 3" xfId="485" xr:uid="{00000000-0005-0000-0000-0000E3010000}"/>
    <cellStyle name="40% - Colore 6 5" xfId="486" xr:uid="{00000000-0005-0000-0000-0000E4010000}"/>
    <cellStyle name="40% - Colore 6 5 2" xfId="487" xr:uid="{00000000-0005-0000-0000-0000E5010000}"/>
    <cellStyle name="40% - Colore 6 5 2 2" xfId="488" xr:uid="{00000000-0005-0000-0000-0000E6010000}"/>
    <cellStyle name="40% - Colore 6 5 3" xfId="489" xr:uid="{00000000-0005-0000-0000-0000E7010000}"/>
    <cellStyle name="40% - Colore 6 6" xfId="490" xr:uid="{00000000-0005-0000-0000-0000E8010000}"/>
    <cellStyle name="40% - Colore 6 6 2" xfId="491" xr:uid="{00000000-0005-0000-0000-0000E9010000}"/>
    <cellStyle name="40% - Colore 6 6 2 2" xfId="492" xr:uid="{00000000-0005-0000-0000-0000EA010000}"/>
    <cellStyle name="40% - Colore 6 6 3" xfId="493" xr:uid="{00000000-0005-0000-0000-0000EB010000}"/>
    <cellStyle name="40% - Colore 6 7" xfId="494" xr:uid="{00000000-0005-0000-0000-0000EC010000}"/>
    <cellStyle name="40% - Colore 6 7 2" xfId="495" xr:uid="{00000000-0005-0000-0000-0000ED010000}"/>
    <cellStyle name="40% - Colore 6 7 2 2" xfId="496" xr:uid="{00000000-0005-0000-0000-0000EE010000}"/>
    <cellStyle name="40% - Colore 6 7 3" xfId="497" xr:uid="{00000000-0005-0000-0000-0000EF010000}"/>
    <cellStyle name="40% - Colore 6 8" xfId="498" xr:uid="{00000000-0005-0000-0000-0000F0010000}"/>
    <cellStyle name="40% - Colore 6 8 2" xfId="499" xr:uid="{00000000-0005-0000-0000-0000F1010000}"/>
    <cellStyle name="40% - Colore 6 8 2 2" xfId="500" xr:uid="{00000000-0005-0000-0000-0000F2010000}"/>
    <cellStyle name="40% - Colore 6 8 3" xfId="501" xr:uid="{00000000-0005-0000-0000-0000F3010000}"/>
    <cellStyle name="40% - Colore 6 9" xfId="502" xr:uid="{00000000-0005-0000-0000-0000F4010000}"/>
    <cellStyle name="40% - Colore 6 9 2" xfId="503" xr:uid="{00000000-0005-0000-0000-0000F5010000}"/>
    <cellStyle name="40% - Énfasis1 2" xfId="504" xr:uid="{00000000-0005-0000-0000-0000F6010000}"/>
    <cellStyle name="40% - Énfasis1 3" xfId="505" xr:uid="{00000000-0005-0000-0000-0000F7010000}"/>
    <cellStyle name="40% - Énfasis1 4" xfId="506" xr:uid="{00000000-0005-0000-0000-0000F8010000}"/>
    <cellStyle name="40% - Énfasis2 2" xfId="507" xr:uid="{00000000-0005-0000-0000-0000F9010000}"/>
    <cellStyle name="40% - Énfasis2 3" xfId="508" xr:uid="{00000000-0005-0000-0000-0000FA010000}"/>
    <cellStyle name="40% - Énfasis2 4" xfId="509" xr:uid="{00000000-0005-0000-0000-0000FB010000}"/>
    <cellStyle name="40% - Énfasis3 2" xfId="510" xr:uid="{00000000-0005-0000-0000-0000FC010000}"/>
    <cellStyle name="40% - Énfasis3 3" xfId="511" xr:uid="{00000000-0005-0000-0000-0000FD010000}"/>
    <cellStyle name="40% - Énfasis3 4" xfId="512" xr:uid="{00000000-0005-0000-0000-0000FE010000}"/>
    <cellStyle name="40% - Énfasis4 2" xfId="513" xr:uid="{00000000-0005-0000-0000-0000FF010000}"/>
    <cellStyle name="40% - Énfasis4 3" xfId="514" xr:uid="{00000000-0005-0000-0000-000000020000}"/>
    <cellStyle name="40% - Énfasis4 4" xfId="515" xr:uid="{00000000-0005-0000-0000-000001020000}"/>
    <cellStyle name="40% - Énfasis5 2" xfId="516" xr:uid="{00000000-0005-0000-0000-000002020000}"/>
    <cellStyle name="40% - Énfasis5 3" xfId="517" xr:uid="{00000000-0005-0000-0000-000003020000}"/>
    <cellStyle name="40% - Énfasis5 4" xfId="518" xr:uid="{00000000-0005-0000-0000-000004020000}"/>
    <cellStyle name="40% - Énfasis6 2" xfId="519" xr:uid="{00000000-0005-0000-0000-000005020000}"/>
    <cellStyle name="40% - Énfasis6 3" xfId="520" xr:uid="{00000000-0005-0000-0000-000006020000}"/>
    <cellStyle name="40% - Énfasis6 4" xfId="521" xr:uid="{00000000-0005-0000-0000-000007020000}"/>
    <cellStyle name="5 indents" xfId="522" xr:uid="{00000000-0005-0000-0000-000008020000}"/>
    <cellStyle name="60% - Accent1" xfId="523" xr:uid="{00000000-0005-0000-0000-000009020000}"/>
    <cellStyle name="60% - Accent2" xfId="524" xr:uid="{00000000-0005-0000-0000-00000A020000}"/>
    <cellStyle name="60% - Accent3" xfId="525" xr:uid="{00000000-0005-0000-0000-00000B020000}"/>
    <cellStyle name="60% - Accent4" xfId="526" xr:uid="{00000000-0005-0000-0000-00000C020000}"/>
    <cellStyle name="60% - Accent5" xfId="527" xr:uid="{00000000-0005-0000-0000-00000D020000}"/>
    <cellStyle name="60% - Accent6" xfId="528" xr:uid="{00000000-0005-0000-0000-00000E020000}"/>
    <cellStyle name="60% - Colore 1" xfId="529" xr:uid="{00000000-0005-0000-0000-00000F020000}"/>
    <cellStyle name="60% - Colore 2" xfId="530" xr:uid="{00000000-0005-0000-0000-000010020000}"/>
    <cellStyle name="60% - Colore 3" xfId="531" xr:uid="{00000000-0005-0000-0000-000011020000}"/>
    <cellStyle name="60% - Colore 4" xfId="532" xr:uid="{00000000-0005-0000-0000-000012020000}"/>
    <cellStyle name="60% - Colore 5" xfId="533" xr:uid="{00000000-0005-0000-0000-000013020000}"/>
    <cellStyle name="60% - Colore 6" xfId="534" xr:uid="{00000000-0005-0000-0000-000014020000}"/>
    <cellStyle name="60% - Énfasis1 2" xfId="535" xr:uid="{00000000-0005-0000-0000-000015020000}"/>
    <cellStyle name="60% - Énfasis1 3" xfId="536" xr:uid="{00000000-0005-0000-0000-000016020000}"/>
    <cellStyle name="60% - Énfasis1 4" xfId="537" xr:uid="{00000000-0005-0000-0000-000017020000}"/>
    <cellStyle name="60% - Énfasis2 2" xfId="538" xr:uid="{00000000-0005-0000-0000-000018020000}"/>
    <cellStyle name="60% - Énfasis2 3" xfId="539" xr:uid="{00000000-0005-0000-0000-000019020000}"/>
    <cellStyle name="60% - Énfasis2 4" xfId="540" xr:uid="{00000000-0005-0000-0000-00001A020000}"/>
    <cellStyle name="60% - Énfasis3 2" xfId="541" xr:uid="{00000000-0005-0000-0000-00001B020000}"/>
    <cellStyle name="60% - Énfasis3 3" xfId="542" xr:uid="{00000000-0005-0000-0000-00001C020000}"/>
    <cellStyle name="60% - Énfasis3 4" xfId="543" xr:uid="{00000000-0005-0000-0000-00001D020000}"/>
    <cellStyle name="60% - Énfasis4 2" xfId="544" xr:uid="{00000000-0005-0000-0000-00001E020000}"/>
    <cellStyle name="60% - Énfasis4 3" xfId="545" xr:uid="{00000000-0005-0000-0000-00001F020000}"/>
    <cellStyle name="60% - Énfasis4 4" xfId="546" xr:uid="{00000000-0005-0000-0000-000020020000}"/>
    <cellStyle name="60% - Énfasis5 2" xfId="547" xr:uid="{00000000-0005-0000-0000-000021020000}"/>
    <cellStyle name="60% - Énfasis5 3" xfId="548" xr:uid="{00000000-0005-0000-0000-000022020000}"/>
    <cellStyle name="60% - Énfasis5 4" xfId="549" xr:uid="{00000000-0005-0000-0000-000023020000}"/>
    <cellStyle name="60% - Énfasis6 2" xfId="550" xr:uid="{00000000-0005-0000-0000-000024020000}"/>
    <cellStyle name="60% - Énfasis6 3" xfId="551" xr:uid="{00000000-0005-0000-0000-000025020000}"/>
    <cellStyle name="60% - Énfasis6 4" xfId="552" xr:uid="{00000000-0005-0000-0000-000026020000}"/>
    <cellStyle name="Accent1" xfId="553" xr:uid="{00000000-0005-0000-0000-000027020000}"/>
    <cellStyle name="Accent2" xfId="554" xr:uid="{00000000-0005-0000-0000-000028020000}"/>
    <cellStyle name="Accent3" xfId="555" xr:uid="{00000000-0005-0000-0000-000029020000}"/>
    <cellStyle name="Accent4" xfId="556" xr:uid="{00000000-0005-0000-0000-00002A020000}"/>
    <cellStyle name="Accent5" xfId="557" xr:uid="{00000000-0005-0000-0000-00002B020000}"/>
    <cellStyle name="Accent6" xfId="558" xr:uid="{00000000-0005-0000-0000-00002C020000}"/>
    <cellStyle name="Actual Date" xfId="559" xr:uid="{00000000-0005-0000-0000-00002D020000}"/>
    <cellStyle name="Array" xfId="560" xr:uid="{00000000-0005-0000-0000-00002E020000}"/>
    <cellStyle name="Array Enter" xfId="561" xr:uid="{00000000-0005-0000-0000-00002F020000}"/>
    <cellStyle name="Array Enter 2" xfId="562" xr:uid="{00000000-0005-0000-0000-000030020000}"/>
    <cellStyle name="Array Enter 3" xfId="563" xr:uid="{00000000-0005-0000-0000-000031020000}"/>
    <cellStyle name="Array_3.22-10" xfId="564" xr:uid="{00000000-0005-0000-0000-000032020000}"/>
    <cellStyle name="Bad" xfId="565" xr:uid="{00000000-0005-0000-0000-000033020000}"/>
    <cellStyle name="base paren" xfId="566" xr:uid="{00000000-0005-0000-0000-000034020000}"/>
    <cellStyle name="Buena 2" xfId="567" xr:uid="{00000000-0005-0000-0000-000035020000}"/>
    <cellStyle name="Buena 3" xfId="568" xr:uid="{00000000-0005-0000-0000-000036020000}"/>
    <cellStyle name="Buena 4" xfId="569" xr:uid="{00000000-0005-0000-0000-000037020000}"/>
    <cellStyle name="Calcolo" xfId="570" xr:uid="{00000000-0005-0000-0000-000038020000}"/>
    <cellStyle name="Calculation" xfId="571" xr:uid="{00000000-0005-0000-0000-000039020000}"/>
    <cellStyle name="Cálculo 2" xfId="572" xr:uid="{00000000-0005-0000-0000-00003A020000}"/>
    <cellStyle name="Cálculo 3" xfId="573" xr:uid="{00000000-0005-0000-0000-00003B020000}"/>
    <cellStyle name="Cálculo 4" xfId="574" xr:uid="{00000000-0005-0000-0000-00003C020000}"/>
    <cellStyle name="Celda de comprobación 2" xfId="575" xr:uid="{00000000-0005-0000-0000-00003D020000}"/>
    <cellStyle name="Celda de comprobación 3" xfId="576" xr:uid="{00000000-0005-0000-0000-00003E020000}"/>
    <cellStyle name="Celda de comprobación 4" xfId="577" xr:uid="{00000000-0005-0000-0000-00003F020000}"/>
    <cellStyle name="Celda vinculada 2" xfId="578" xr:uid="{00000000-0005-0000-0000-000040020000}"/>
    <cellStyle name="Celda vinculada 3" xfId="579" xr:uid="{00000000-0005-0000-0000-000041020000}"/>
    <cellStyle name="Celda vinculada 4" xfId="580" xr:uid="{00000000-0005-0000-0000-000042020000}"/>
    <cellStyle name="Cella collegata" xfId="581" xr:uid="{00000000-0005-0000-0000-000043020000}"/>
    <cellStyle name="Cella da controllare" xfId="582" xr:uid="{00000000-0005-0000-0000-000044020000}"/>
    <cellStyle name="Check Cell" xfId="583" xr:uid="{00000000-0005-0000-0000-000045020000}"/>
    <cellStyle name="Colore 1" xfId="584" xr:uid="{00000000-0005-0000-0000-000046020000}"/>
    <cellStyle name="Colore 2" xfId="585" xr:uid="{00000000-0005-0000-0000-000047020000}"/>
    <cellStyle name="Colore 3" xfId="586" xr:uid="{00000000-0005-0000-0000-000048020000}"/>
    <cellStyle name="Colore 4" xfId="587" xr:uid="{00000000-0005-0000-0000-000049020000}"/>
    <cellStyle name="Colore 5" xfId="588" xr:uid="{00000000-0005-0000-0000-00004A020000}"/>
    <cellStyle name="Colore 6" xfId="589" xr:uid="{00000000-0005-0000-0000-00004B020000}"/>
    <cellStyle name="Comma [0] 2" xfId="590" xr:uid="{00000000-0005-0000-0000-00004C020000}"/>
    <cellStyle name="Comma [0] 2 2" xfId="591" xr:uid="{00000000-0005-0000-0000-00004D020000}"/>
    <cellStyle name="Comma [0]_Boletin Enero-Diciembre 2006 (último)" xfId="592" xr:uid="{00000000-0005-0000-0000-00004E020000}"/>
    <cellStyle name="Comma 10" xfId="593" xr:uid="{00000000-0005-0000-0000-00004F020000}"/>
    <cellStyle name="Comma 10 2" xfId="594" xr:uid="{00000000-0005-0000-0000-000050020000}"/>
    <cellStyle name="Comma 10 3" xfId="595" xr:uid="{00000000-0005-0000-0000-000051020000}"/>
    <cellStyle name="Comma 11" xfId="596" xr:uid="{00000000-0005-0000-0000-000052020000}"/>
    <cellStyle name="Comma 11 2" xfId="597" xr:uid="{00000000-0005-0000-0000-000053020000}"/>
    <cellStyle name="Comma 12" xfId="598" xr:uid="{00000000-0005-0000-0000-000054020000}"/>
    <cellStyle name="Comma 12 2" xfId="599" xr:uid="{00000000-0005-0000-0000-000055020000}"/>
    <cellStyle name="Comma 13" xfId="600" xr:uid="{00000000-0005-0000-0000-000056020000}"/>
    <cellStyle name="Comma 13 2" xfId="601" xr:uid="{00000000-0005-0000-0000-000057020000}"/>
    <cellStyle name="Comma 14" xfId="602" xr:uid="{00000000-0005-0000-0000-000058020000}"/>
    <cellStyle name="Comma 14 2" xfId="603" xr:uid="{00000000-0005-0000-0000-000059020000}"/>
    <cellStyle name="Comma 15" xfId="604" xr:uid="{00000000-0005-0000-0000-00005A020000}"/>
    <cellStyle name="Comma 15 2" xfId="605" xr:uid="{00000000-0005-0000-0000-00005B020000}"/>
    <cellStyle name="Comma 16" xfId="606" xr:uid="{00000000-0005-0000-0000-00005C020000}"/>
    <cellStyle name="Comma 16 2" xfId="607" xr:uid="{00000000-0005-0000-0000-00005D020000}"/>
    <cellStyle name="Comma 17" xfId="608" xr:uid="{00000000-0005-0000-0000-00005E020000}"/>
    <cellStyle name="Comma 17 2" xfId="609" xr:uid="{00000000-0005-0000-0000-00005F020000}"/>
    <cellStyle name="Comma 18" xfId="610" xr:uid="{00000000-0005-0000-0000-000060020000}"/>
    <cellStyle name="Comma 18 2" xfId="611" xr:uid="{00000000-0005-0000-0000-000061020000}"/>
    <cellStyle name="Comma 19" xfId="612" xr:uid="{00000000-0005-0000-0000-000062020000}"/>
    <cellStyle name="Comma 19 2" xfId="613" xr:uid="{00000000-0005-0000-0000-000063020000}"/>
    <cellStyle name="Comma 2" xfId="614" xr:uid="{00000000-0005-0000-0000-000064020000}"/>
    <cellStyle name="Comma 2 2" xfId="615" xr:uid="{00000000-0005-0000-0000-000065020000}"/>
    <cellStyle name="Comma 2 2 2" xfId="616" xr:uid="{00000000-0005-0000-0000-000066020000}"/>
    <cellStyle name="Comma 2 2 2 2" xfId="617" xr:uid="{00000000-0005-0000-0000-000067020000}"/>
    <cellStyle name="Comma 2 2 2 2 2" xfId="618" xr:uid="{00000000-0005-0000-0000-000068020000}"/>
    <cellStyle name="Comma 2 2 2 2 2 2" xfId="619" xr:uid="{00000000-0005-0000-0000-000069020000}"/>
    <cellStyle name="Comma 2 2 2 2 2 2 2" xfId="620" xr:uid="{00000000-0005-0000-0000-00006A020000}"/>
    <cellStyle name="Comma 2 2 2 2 2 2 2 2" xfId="621" xr:uid="{00000000-0005-0000-0000-00006B020000}"/>
    <cellStyle name="Comma 2 2 2 2 2 2 2 2 2" xfId="622" xr:uid="{00000000-0005-0000-0000-00006C020000}"/>
    <cellStyle name="Comma 2 2 2 2 2 2 2 2 2 2" xfId="623" xr:uid="{00000000-0005-0000-0000-00006D020000}"/>
    <cellStyle name="Comma 2 2 2 2 2 2 2 2 2 2 2" xfId="624" xr:uid="{00000000-0005-0000-0000-00006E020000}"/>
    <cellStyle name="Comma 2 2 2 2 2 2 2 2 2 2 2 2" xfId="625" xr:uid="{00000000-0005-0000-0000-00006F020000}"/>
    <cellStyle name="Comma 2 2 2 2 2 2 2 2 2 2 2 3" xfId="626" xr:uid="{00000000-0005-0000-0000-000070020000}"/>
    <cellStyle name="Comma 2 2 2 2 2 2 2 2 2 3" xfId="627" xr:uid="{00000000-0005-0000-0000-000071020000}"/>
    <cellStyle name="Comma 2 2 2 2 2 2 2 2 2 4" xfId="628" xr:uid="{00000000-0005-0000-0000-000072020000}"/>
    <cellStyle name="Comma 2 2 2 2 2 2 2 2 3" xfId="629" xr:uid="{00000000-0005-0000-0000-000073020000}"/>
    <cellStyle name="Comma 2 2 2 2 2 2 2 2 3 2" xfId="630" xr:uid="{00000000-0005-0000-0000-000074020000}"/>
    <cellStyle name="Comma 2 2 2 2 2 2 2 2 3 3" xfId="631" xr:uid="{00000000-0005-0000-0000-000075020000}"/>
    <cellStyle name="Comma 2 2 2 2 2 2 2 3" xfId="632" xr:uid="{00000000-0005-0000-0000-000076020000}"/>
    <cellStyle name="Comma 2 2 2 2 2 2 2 3 2" xfId="633" xr:uid="{00000000-0005-0000-0000-000077020000}"/>
    <cellStyle name="Comma 2 2 2 2 2 2 2 3 2 2" xfId="634" xr:uid="{00000000-0005-0000-0000-000078020000}"/>
    <cellStyle name="Comma 2 2 2 2 2 2 2 3 2 3" xfId="635" xr:uid="{00000000-0005-0000-0000-000079020000}"/>
    <cellStyle name="Comma 2 2 2 2 2 2 2 4" xfId="636" xr:uid="{00000000-0005-0000-0000-00007A020000}"/>
    <cellStyle name="Comma 2 2 2 2 2 2 2 5" xfId="637" xr:uid="{00000000-0005-0000-0000-00007B020000}"/>
    <cellStyle name="Comma 2 2 2 2 2 2 3" xfId="638" xr:uid="{00000000-0005-0000-0000-00007C020000}"/>
    <cellStyle name="Comma 2 2 2 2 2 2 3 2" xfId="639" xr:uid="{00000000-0005-0000-0000-00007D020000}"/>
    <cellStyle name="Comma 2 2 2 2 2 2 3 2 2" xfId="640" xr:uid="{00000000-0005-0000-0000-00007E020000}"/>
    <cellStyle name="Comma 2 2 2 2 2 2 3 2 2 2" xfId="641" xr:uid="{00000000-0005-0000-0000-00007F020000}"/>
    <cellStyle name="Comma 2 2 2 2 2 2 3 2 2 3" xfId="642" xr:uid="{00000000-0005-0000-0000-000080020000}"/>
    <cellStyle name="Comma 2 2 2 2 2 2 3 3" xfId="643" xr:uid="{00000000-0005-0000-0000-000081020000}"/>
    <cellStyle name="Comma 2 2 2 2 2 2 3 4" xfId="644" xr:uid="{00000000-0005-0000-0000-000082020000}"/>
    <cellStyle name="Comma 2 2 2 2 2 2 4" xfId="645" xr:uid="{00000000-0005-0000-0000-000083020000}"/>
    <cellStyle name="Comma 2 2 2 2 2 2 4 2" xfId="646" xr:uid="{00000000-0005-0000-0000-000084020000}"/>
    <cellStyle name="Comma 2 2 2 2 2 2 4 3" xfId="647" xr:uid="{00000000-0005-0000-0000-000085020000}"/>
    <cellStyle name="Comma 2 2 2 2 2 3" xfId="648" xr:uid="{00000000-0005-0000-0000-000086020000}"/>
    <cellStyle name="Comma 2 2 2 2 2 3 2" xfId="649" xr:uid="{00000000-0005-0000-0000-000087020000}"/>
    <cellStyle name="Comma 2 2 2 2 2 3 2 2" xfId="650" xr:uid="{00000000-0005-0000-0000-000088020000}"/>
    <cellStyle name="Comma 2 2 2 2 2 3 2 2 2" xfId="651" xr:uid="{00000000-0005-0000-0000-000089020000}"/>
    <cellStyle name="Comma 2 2 2 2 2 3 2 2 2 2" xfId="652" xr:uid="{00000000-0005-0000-0000-00008A020000}"/>
    <cellStyle name="Comma 2 2 2 2 2 3 2 2 2 3" xfId="653" xr:uid="{00000000-0005-0000-0000-00008B020000}"/>
    <cellStyle name="Comma 2 2 2 2 2 3 2 3" xfId="654" xr:uid="{00000000-0005-0000-0000-00008C020000}"/>
    <cellStyle name="Comma 2 2 2 2 2 3 2 4" xfId="655" xr:uid="{00000000-0005-0000-0000-00008D020000}"/>
    <cellStyle name="Comma 2 2 2 2 2 3 3" xfId="656" xr:uid="{00000000-0005-0000-0000-00008E020000}"/>
    <cellStyle name="Comma 2 2 2 2 2 3 3 2" xfId="657" xr:uid="{00000000-0005-0000-0000-00008F020000}"/>
    <cellStyle name="Comma 2 2 2 2 2 3 3 3" xfId="658" xr:uid="{00000000-0005-0000-0000-000090020000}"/>
    <cellStyle name="Comma 2 2 2 2 2 4" xfId="659" xr:uid="{00000000-0005-0000-0000-000091020000}"/>
    <cellStyle name="Comma 2 2 2 2 2 4 2" xfId="660" xr:uid="{00000000-0005-0000-0000-000092020000}"/>
    <cellStyle name="Comma 2 2 2 2 2 4 2 2" xfId="661" xr:uid="{00000000-0005-0000-0000-000093020000}"/>
    <cellStyle name="Comma 2 2 2 2 2 4 2 3" xfId="662" xr:uid="{00000000-0005-0000-0000-000094020000}"/>
    <cellStyle name="Comma 2 2 2 2 2 5" xfId="663" xr:uid="{00000000-0005-0000-0000-000095020000}"/>
    <cellStyle name="Comma 2 2 2 2 2 6" xfId="664" xr:uid="{00000000-0005-0000-0000-000096020000}"/>
    <cellStyle name="Comma 2 2 2 2 3" xfId="665" xr:uid="{00000000-0005-0000-0000-000097020000}"/>
    <cellStyle name="Comma 2 2 2 2 3 2" xfId="666" xr:uid="{00000000-0005-0000-0000-000098020000}"/>
    <cellStyle name="Comma 2 2 2 2 3 2 2" xfId="667" xr:uid="{00000000-0005-0000-0000-000099020000}"/>
    <cellStyle name="Comma 2 2 2 2 3 2 2 2" xfId="668" xr:uid="{00000000-0005-0000-0000-00009A020000}"/>
    <cellStyle name="Comma 2 2 2 2 3 2 2 2 2" xfId="669" xr:uid="{00000000-0005-0000-0000-00009B020000}"/>
    <cellStyle name="Comma 2 2 2 2 3 2 2 2 2 2" xfId="670" xr:uid="{00000000-0005-0000-0000-00009C020000}"/>
    <cellStyle name="Comma 2 2 2 2 3 2 2 2 2 3" xfId="671" xr:uid="{00000000-0005-0000-0000-00009D020000}"/>
    <cellStyle name="Comma 2 2 2 2 3 2 2 3" xfId="672" xr:uid="{00000000-0005-0000-0000-00009E020000}"/>
    <cellStyle name="Comma 2 2 2 2 3 2 2 4" xfId="673" xr:uid="{00000000-0005-0000-0000-00009F020000}"/>
    <cellStyle name="Comma 2 2 2 2 3 2 3" xfId="674" xr:uid="{00000000-0005-0000-0000-0000A0020000}"/>
    <cellStyle name="Comma 2 2 2 2 3 2 3 2" xfId="675" xr:uid="{00000000-0005-0000-0000-0000A1020000}"/>
    <cellStyle name="Comma 2 2 2 2 3 2 3 3" xfId="676" xr:uid="{00000000-0005-0000-0000-0000A2020000}"/>
    <cellStyle name="Comma 2 2 2 2 3 3" xfId="677" xr:uid="{00000000-0005-0000-0000-0000A3020000}"/>
    <cellStyle name="Comma 2 2 2 2 3 3 2" xfId="678" xr:uid="{00000000-0005-0000-0000-0000A4020000}"/>
    <cellStyle name="Comma 2 2 2 2 3 3 2 2" xfId="679" xr:uid="{00000000-0005-0000-0000-0000A5020000}"/>
    <cellStyle name="Comma 2 2 2 2 3 3 2 3" xfId="680" xr:uid="{00000000-0005-0000-0000-0000A6020000}"/>
    <cellStyle name="Comma 2 2 2 2 3 4" xfId="681" xr:uid="{00000000-0005-0000-0000-0000A7020000}"/>
    <cellStyle name="Comma 2 2 2 2 3 5" xfId="682" xr:uid="{00000000-0005-0000-0000-0000A8020000}"/>
    <cellStyle name="Comma 2 2 2 2 4" xfId="683" xr:uid="{00000000-0005-0000-0000-0000A9020000}"/>
    <cellStyle name="Comma 2 2 2 2 4 2" xfId="684" xr:uid="{00000000-0005-0000-0000-0000AA020000}"/>
    <cellStyle name="Comma 2 2 2 2 4 2 2" xfId="685" xr:uid="{00000000-0005-0000-0000-0000AB020000}"/>
    <cellStyle name="Comma 2 2 2 2 4 2 2 2" xfId="686" xr:uid="{00000000-0005-0000-0000-0000AC020000}"/>
    <cellStyle name="Comma 2 2 2 2 4 2 2 3" xfId="687" xr:uid="{00000000-0005-0000-0000-0000AD020000}"/>
    <cellStyle name="Comma 2 2 2 2 4 3" xfId="688" xr:uid="{00000000-0005-0000-0000-0000AE020000}"/>
    <cellStyle name="Comma 2 2 2 2 4 4" xfId="689" xr:uid="{00000000-0005-0000-0000-0000AF020000}"/>
    <cellStyle name="Comma 2 2 2 2 5" xfId="690" xr:uid="{00000000-0005-0000-0000-0000B0020000}"/>
    <cellStyle name="Comma 2 2 2 2 5 2" xfId="691" xr:uid="{00000000-0005-0000-0000-0000B1020000}"/>
    <cellStyle name="Comma 2 2 2 2 5 3" xfId="692" xr:uid="{00000000-0005-0000-0000-0000B2020000}"/>
    <cellStyle name="Comma 2 2 2 3" xfId="693" xr:uid="{00000000-0005-0000-0000-0000B3020000}"/>
    <cellStyle name="Comma 2 2 2 3 2" xfId="694" xr:uid="{00000000-0005-0000-0000-0000B4020000}"/>
    <cellStyle name="Comma 2 2 2 3 2 2" xfId="695" xr:uid="{00000000-0005-0000-0000-0000B5020000}"/>
    <cellStyle name="Comma 2 2 2 3 2 2 2" xfId="696" xr:uid="{00000000-0005-0000-0000-0000B6020000}"/>
    <cellStyle name="Comma 2 2 2 3 2 2 2 2" xfId="697" xr:uid="{00000000-0005-0000-0000-0000B7020000}"/>
    <cellStyle name="Comma 2 2 2 3 2 2 2 2 2" xfId="698" xr:uid="{00000000-0005-0000-0000-0000B8020000}"/>
    <cellStyle name="Comma 2 2 2 3 2 2 2 2 2 2" xfId="699" xr:uid="{00000000-0005-0000-0000-0000B9020000}"/>
    <cellStyle name="Comma 2 2 2 3 2 2 2 2 2 3" xfId="700" xr:uid="{00000000-0005-0000-0000-0000BA020000}"/>
    <cellStyle name="Comma 2 2 2 3 2 2 2 3" xfId="701" xr:uid="{00000000-0005-0000-0000-0000BB020000}"/>
    <cellStyle name="Comma 2 2 2 3 2 2 2 4" xfId="702" xr:uid="{00000000-0005-0000-0000-0000BC020000}"/>
    <cellStyle name="Comma 2 2 2 3 2 2 3" xfId="703" xr:uid="{00000000-0005-0000-0000-0000BD020000}"/>
    <cellStyle name="Comma 2 2 2 3 2 2 3 2" xfId="704" xr:uid="{00000000-0005-0000-0000-0000BE020000}"/>
    <cellStyle name="Comma 2 2 2 3 2 2 3 3" xfId="705" xr:uid="{00000000-0005-0000-0000-0000BF020000}"/>
    <cellStyle name="Comma 2 2 2 3 2 3" xfId="706" xr:uid="{00000000-0005-0000-0000-0000C0020000}"/>
    <cellStyle name="Comma 2 2 2 3 2 3 2" xfId="707" xr:uid="{00000000-0005-0000-0000-0000C1020000}"/>
    <cellStyle name="Comma 2 2 2 3 2 3 2 2" xfId="708" xr:uid="{00000000-0005-0000-0000-0000C2020000}"/>
    <cellStyle name="Comma 2 2 2 3 2 3 2 3" xfId="709" xr:uid="{00000000-0005-0000-0000-0000C3020000}"/>
    <cellStyle name="Comma 2 2 2 3 2 4" xfId="710" xr:uid="{00000000-0005-0000-0000-0000C4020000}"/>
    <cellStyle name="Comma 2 2 2 3 2 5" xfId="711" xr:uid="{00000000-0005-0000-0000-0000C5020000}"/>
    <cellStyle name="Comma 2 2 2 3 3" xfId="712" xr:uid="{00000000-0005-0000-0000-0000C6020000}"/>
    <cellStyle name="Comma 2 2 2 3 3 2" xfId="713" xr:uid="{00000000-0005-0000-0000-0000C7020000}"/>
    <cellStyle name="Comma 2 2 2 3 3 2 2" xfId="714" xr:uid="{00000000-0005-0000-0000-0000C8020000}"/>
    <cellStyle name="Comma 2 2 2 3 3 2 2 2" xfId="715" xr:uid="{00000000-0005-0000-0000-0000C9020000}"/>
    <cellStyle name="Comma 2 2 2 3 3 2 2 3" xfId="716" xr:uid="{00000000-0005-0000-0000-0000CA020000}"/>
    <cellStyle name="Comma 2 2 2 3 3 3" xfId="717" xr:uid="{00000000-0005-0000-0000-0000CB020000}"/>
    <cellStyle name="Comma 2 2 2 3 3 4" xfId="718" xr:uid="{00000000-0005-0000-0000-0000CC020000}"/>
    <cellStyle name="Comma 2 2 2 3 4" xfId="719" xr:uid="{00000000-0005-0000-0000-0000CD020000}"/>
    <cellStyle name="Comma 2 2 2 3 4 2" xfId="720" xr:uid="{00000000-0005-0000-0000-0000CE020000}"/>
    <cellStyle name="Comma 2 2 2 3 4 3" xfId="721" xr:uid="{00000000-0005-0000-0000-0000CF020000}"/>
    <cellStyle name="Comma 2 2 2 4" xfId="722" xr:uid="{00000000-0005-0000-0000-0000D0020000}"/>
    <cellStyle name="Comma 2 2 2 4 2" xfId="723" xr:uid="{00000000-0005-0000-0000-0000D1020000}"/>
    <cellStyle name="Comma 2 2 2 4 2 2" xfId="724" xr:uid="{00000000-0005-0000-0000-0000D2020000}"/>
    <cellStyle name="Comma 2 2 2 4 2 2 2" xfId="725" xr:uid="{00000000-0005-0000-0000-0000D3020000}"/>
    <cellStyle name="Comma 2 2 2 4 2 2 2 2" xfId="726" xr:uid="{00000000-0005-0000-0000-0000D4020000}"/>
    <cellStyle name="Comma 2 2 2 4 2 2 2 3" xfId="727" xr:uid="{00000000-0005-0000-0000-0000D5020000}"/>
    <cellStyle name="Comma 2 2 2 4 2 3" xfId="728" xr:uid="{00000000-0005-0000-0000-0000D6020000}"/>
    <cellStyle name="Comma 2 2 2 4 2 4" xfId="729" xr:uid="{00000000-0005-0000-0000-0000D7020000}"/>
    <cellStyle name="Comma 2 2 2 4 3" xfId="730" xr:uid="{00000000-0005-0000-0000-0000D8020000}"/>
    <cellStyle name="Comma 2 2 2 4 3 2" xfId="731" xr:uid="{00000000-0005-0000-0000-0000D9020000}"/>
    <cellStyle name="Comma 2 2 2 4 3 3" xfId="732" xr:uid="{00000000-0005-0000-0000-0000DA020000}"/>
    <cellStyle name="Comma 2 2 2 5" xfId="733" xr:uid="{00000000-0005-0000-0000-0000DB020000}"/>
    <cellStyle name="Comma 2 2 2 5 2" xfId="734" xr:uid="{00000000-0005-0000-0000-0000DC020000}"/>
    <cellStyle name="Comma 2 2 2 5 2 2" xfId="735" xr:uid="{00000000-0005-0000-0000-0000DD020000}"/>
    <cellStyle name="Comma 2 2 2 5 2 3" xfId="736" xr:uid="{00000000-0005-0000-0000-0000DE020000}"/>
    <cellStyle name="Comma 2 2 2 6" xfId="737" xr:uid="{00000000-0005-0000-0000-0000DF020000}"/>
    <cellStyle name="Comma 2 2 2 7" xfId="738" xr:uid="{00000000-0005-0000-0000-0000E0020000}"/>
    <cellStyle name="Comma 2 2 3" xfId="739" xr:uid="{00000000-0005-0000-0000-0000E1020000}"/>
    <cellStyle name="Comma 2 2 3 2" xfId="740" xr:uid="{00000000-0005-0000-0000-0000E2020000}"/>
    <cellStyle name="Comma 2 2 3 2 2" xfId="741" xr:uid="{00000000-0005-0000-0000-0000E3020000}"/>
    <cellStyle name="Comma 2 2 3 2 2 2" xfId="742" xr:uid="{00000000-0005-0000-0000-0000E4020000}"/>
    <cellStyle name="Comma 2 2 3 2 2 2 2" xfId="743" xr:uid="{00000000-0005-0000-0000-0000E5020000}"/>
    <cellStyle name="Comma 2 2 3 2 2 2 2 2" xfId="744" xr:uid="{00000000-0005-0000-0000-0000E6020000}"/>
    <cellStyle name="Comma 2 2 3 2 2 2 2 2 2" xfId="745" xr:uid="{00000000-0005-0000-0000-0000E7020000}"/>
    <cellStyle name="Comma 2 2 3 2 2 2 2 2 2 2" xfId="746" xr:uid="{00000000-0005-0000-0000-0000E8020000}"/>
    <cellStyle name="Comma 2 2 3 2 2 2 2 2 2 3" xfId="747" xr:uid="{00000000-0005-0000-0000-0000E9020000}"/>
    <cellStyle name="Comma 2 2 3 2 2 2 2 3" xfId="748" xr:uid="{00000000-0005-0000-0000-0000EA020000}"/>
    <cellStyle name="Comma 2 2 3 2 2 2 2 4" xfId="749" xr:uid="{00000000-0005-0000-0000-0000EB020000}"/>
    <cellStyle name="Comma 2 2 3 2 2 2 3" xfId="750" xr:uid="{00000000-0005-0000-0000-0000EC020000}"/>
    <cellStyle name="Comma 2 2 3 2 2 2 3 2" xfId="751" xr:uid="{00000000-0005-0000-0000-0000ED020000}"/>
    <cellStyle name="Comma 2 2 3 2 2 2 3 3" xfId="752" xr:uid="{00000000-0005-0000-0000-0000EE020000}"/>
    <cellStyle name="Comma 2 2 3 2 2 3" xfId="753" xr:uid="{00000000-0005-0000-0000-0000EF020000}"/>
    <cellStyle name="Comma 2 2 3 2 2 3 2" xfId="754" xr:uid="{00000000-0005-0000-0000-0000F0020000}"/>
    <cellStyle name="Comma 2 2 3 2 2 3 2 2" xfId="755" xr:uid="{00000000-0005-0000-0000-0000F1020000}"/>
    <cellStyle name="Comma 2 2 3 2 2 3 2 3" xfId="756" xr:uid="{00000000-0005-0000-0000-0000F2020000}"/>
    <cellStyle name="Comma 2 2 3 2 2 4" xfId="757" xr:uid="{00000000-0005-0000-0000-0000F3020000}"/>
    <cellStyle name="Comma 2 2 3 2 2 5" xfId="758" xr:uid="{00000000-0005-0000-0000-0000F4020000}"/>
    <cellStyle name="Comma 2 2 3 2 3" xfId="759" xr:uid="{00000000-0005-0000-0000-0000F5020000}"/>
    <cellStyle name="Comma 2 2 3 2 3 2" xfId="760" xr:uid="{00000000-0005-0000-0000-0000F6020000}"/>
    <cellStyle name="Comma 2 2 3 2 3 2 2" xfId="761" xr:uid="{00000000-0005-0000-0000-0000F7020000}"/>
    <cellStyle name="Comma 2 2 3 2 3 2 2 2" xfId="762" xr:uid="{00000000-0005-0000-0000-0000F8020000}"/>
    <cellStyle name="Comma 2 2 3 2 3 2 2 3" xfId="763" xr:uid="{00000000-0005-0000-0000-0000F9020000}"/>
    <cellStyle name="Comma 2 2 3 2 3 3" xfId="764" xr:uid="{00000000-0005-0000-0000-0000FA020000}"/>
    <cellStyle name="Comma 2 2 3 2 3 4" xfId="765" xr:uid="{00000000-0005-0000-0000-0000FB020000}"/>
    <cellStyle name="Comma 2 2 3 2 4" xfId="766" xr:uid="{00000000-0005-0000-0000-0000FC020000}"/>
    <cellStyle name="Comma 2 2 3 2 4 2" xfId="767" xr:uid="{00000000-0005-0000-0000-0000FD020000}"/>
    <cellStyle name="Comma 2 2 3 2 4 3" xfId="768" xr:uid="{00000000-0005-0000-0000-0000FE020000}"/>
    <cellStyle name="Comma 2 2 3 3" xfId="769" xr:uid="{00000000-0005-0000-0000-0000FF020000}"/>
    <cellStyle name="Comma 2 2 3 3 2" xfId="770" xr:uid="{00000000-0005-0000-0000-000000030000}"/>
    <cellStyle name="Comma 2 2 3 3 2 2" xfId="771" xr:uid="{00000000-0005-0000-0000-000001030000}"/>
    <cellStyle name="Comma 2 2 3 3 2 2 2" xfId="772" xr:uid="{00000000-0005-0000-0000-000002030000}"/>
    <cellStyle name="Comma 2 2 3 3 2 2 2 2" xfId="773" xr:uid="{00000000-0005-0000-0000-000003030000}"/>
    <cellStyle name="Comma 2 2 3 3 2 2 2 3" xfId="774" xr:uid="{00000000-0005-0000-0000-000004030000}"/>
    <cellStyle name="Comma 2 2 3 3 2 3" xfId="775" xr:uid="{00000000-0005-0000-0000-000005030000}"/>
    <cellStyle name="Comma 2 2 3 3 2 4" xfId="776" xr:uid="{00000000-0005-0000-0000-000006030000}"/>
    <cellStyle name="Comma 2 2 3 3 3" xfId="777" xr:uid="{00000000-0005-0000-0000-000007030000}"/>
    <cellStyle name="Comma 2 2 3 3 3 2" xfId="778" xr:uid="{00000000-0005-0000-0000-000008030000}"/>
    <cellStyle name="Comma 2 2 3 3 3 3" xfId="779" xr:uid="{00000000-0005-0000-0000-000009030000}"/>
    <cellStyle name="Comma 2 2 3 4" xfId="780" xr:uid="{00000000-0005-0000-0000-00000A030000}"/>
    <cellStyle name="Comma 2 2 3 4 2" xfId="781" xr:uid="{00000000-0005-0000-0000-00000B030000}"/>
    <cellStyle name="Comma 2 2 3 4 2 2" xfId="782" xr:uid="{00000000-0005-0000-0000-00000C030000}"/>
    <cellStyle name="Comma 2 2 3 4 2 3" xfId="783" xr:uid="{00000000-0005-0000-0000-00000D030000}"/>
    <cellStyle name="Comma 2 2 3 5" xfId="784" xr:uid="{00000000-0005-0000-0000-00000E030000}"/>
    <cellStyle name="Comma 2 2 3 6" xfId="785" xr:uid="{00000000-0005-0000-0000-00000F030000}"/>
    <cellStyle name="Comma 2 2 4" xfId="786" xr:uid="{00000000-0005-0000-0000-000010030000}"/>
    <cellStyle name="Comma 2 2 4 2" xfId="787" xr:uid="{00000000-0005-0000-0000-000011030000}"/>
    <cellStyle name="Comma 2 2 4 2 2" xfId="788" xr:uid="{00000000-0005-0000-0000-000012030000}"/>
    <cellStyle name="Comma 2 2 4 2 2 2" xfId="789" xr:uid="{00000000-0005-0000-0000-000013030000}"/>
    <cellStyle name="Comma 2 2 4 2 2 2 2" xfId="790" xr:uid="{00000000-0005-0000-0000-000014030000}"/>
    <cellStyle name="Comma 2 2 4 2 2 2 2 2" xfId="791" xr:uid="{00000000-0005-0000-0000-000015030000}"/>
    <cellStyle name="Comma 2 2 4 2 2 2 2 3" xfId="792" xr:uid="{00000000-0005-0000-0000-000016030000}"/>
    <cellStyle name="Comma 2 2 4 2 2 3" xfId="793" xr:uid="{00000000-0005-0000-0000-000017030000}"/>
    <cellStyle name="Comma 2 2 4 2 2 4" xfId="794" xr:uid="{00000000-0005-0000-0000-000018030000}"/>
    <cellStyle name="Comma 2 2 4 2 3" xfId="795" xr:uid="{00000000-0005-0000-0000-000019030000}"/>
    <cellStyle name="Comma 2 2 4 2 3 2" xfId="796" xr:uid="{00000000-0005-0000-0000-00001A030000}"/>
    <cellStyle name="Comma 2 2 4 2 3 3" xfId="797" xr:uid="{00000000-0005-0000-0000-00001B030000}"/>
    <cellStyle name="Comma 2 2 4 3" xfId="798" xr:uid="{00000000-0005-0000-0000-00001C030000}"/>
    <cellStyle name="Comma 2 2 4 3 2" xfId="799" xr:uid="{00000000-0005-0000-0000-00001D030000}"/>
    <cellStyle name="Comma 2 2 4 3 2 2" xfId="800" xr:uid="{00000000-0005-0000-0000-00001E030000}"/>
    <cellStyle name="Comma 2 2 4 3 2 3" xfId="801" xr:uid="{00000000-0005-0000-0000-00001F030000}"/>
    <cellStyle name="Comma 2 2 4 4" xfId="802" xr:uid="{00000000-0005-0000-0000-000020030000}"/>
    <cellStyle name="Comma 2 2 4 5" xfId="803" xr:uid="{00000000-0005-0000-0000-000021030000}"/>
    <cellStyle name="Comma 2 2 5" xfId="804" xr:uid="{00000000-0005-0000-0000-000022030000}"/>
    <cellStyle name="Comma 2 2 5 2" xfId="805" xr:uid="{00000000-0005-0000-0000-000023030000}"/>
    <cellStyle name="Comma 2 2 5 2 2" xfId="806" xr:uid="{00000000-0005-0000-0000-000024030000}"/>
    <cellStyle name="Comma 2 2 5 2 2 2" xfId="807" xr:uid="{00000000-0005-0000-0000-000025030000}"/>
    <cellStyle name="Comma 2 2 5 2 2 3" xfId="808" xr:uid="{00000000-0005-0000-0000-000026030000}"/>
    <cellStyle name="Comma 2 2 5 3" xfId="809" xr:uid="{00000000-0005-0000-0000-000027030000}"/>
    <cellStyle name="Comma 2 2 5 4" xfId="810" xr:uid="{00000000-0005-0000-0000-000028030000}"/>
    <cellStyle name="Comma 2 2 6" xfId="811" xr:uid="{00000000-0005-0000-0000-000029030000}"/>
    <cellStyle name="Comma 2 2 6 2" xfId="812" xr:uid="{00000000-0005-0000-0000-00002A030000}"/>
    <cellStyle name="Comma 2 2 6 3" xfId="813" xr:uid="{00000000-0005-0000-0000-00002B030000}"/>
    <cellStyle name="Comma 2 2 7" xfId="814" xr:uid="{00000000-0005-0000-0000-00002C030000}"/>
    <cellStyle name="Comma 2 2 7 2" xfId="815" xr:uid="{00000000-0005-0000-0000-00002D030000}"/>
    <cellStyle name="Comma 2 2 8" xfId="816" xr:uid="{00000000-0005-0000-0000-00002E030000}"/>
    <cellStyle name="Comma 2 2 9" xfId="817" xr:uid="{00000000-0005-0000-0000-00002F030000}"/>
    <cellStyle name="Comma 2 3" xfId="818" xr:uid="{00000000-0005-0000-0000-000030030000}"/>
    <cellStyle name="Comma 2 4" xfId="819" xr:uid="{00000000-0005-0000-0000-000031030000}"/>
    <cellStyle name="Comma 2 4 2" xfId="820" xr:uid="{00000000-0005-0000-0000-000032030000}"/>
    <cellStyle name="Comma 2 4 2 2" xfId="821" xr:uid="{00000000-0005-0000-0000-000033030000}"/>
    <cellStyle name="Comma 2 4 3" xfId="822" xr:uid="{00000000-0005-0000-0000-000034030000}"/>
    <cellStyle name="Comma 2 4 3 2" xfId="823" xr:uid="{00000000-0005-0000-0000-000035030000}"/>
    <cellStyle name="Comma 2 4 4" xfId="824" xr:uid="{00000000-0005-0000-0000-000036030000}"/>
    <cellStyle name="Comma 2 4 4 2" xfId="825" xr:uid="{00000000-0005-0000-0000-000037030000}"/>
    <cellStyle name="Comma 2 4 5" xfId="826" xr:uid="{00000000-0005-0000-0000-000038030000}"/>
    <cellStyle name="Comma 2 4 5 2" xfId="827" xr:uid="{00000000-0005-0000-0000-000039030000}"/>
    <cellStyle name="Comma 2 4 6" xfId="828" xr:uid="{00000000-0005-0000-0000-00003A030000}"/>
    <cellStyle name="Comma 2 5" xfId="829" xr:uid="{00000000-0005-0000-0000-00003B030000}"/>
    <cellStyle name="Comma 2 5 2" xfId="830" xr:uid="{00000000-0005-0000-0000-00003C030000}"/>
    <cellStyle name="Comma 2 6" xfId="831" xr:uid="{00000000-0005-0000-0000-00003D030000}"/>
    <cellStyle name="Comma 2 6 2" xfId="832" xr:uid="{00000000-0005-0000-0000-00003E030000}"/>
    <cellStyle name="Comma 2 7" xfId="833" xr:uid="{00000000-0005-0000-0000-00003F030000}"/>
    <cellStyle name="Comma 2 7 2" xfId="834" xr:uid="{00000000-0005-0000-0000-000040030000}"/>
    <cellStyle name="Comma 2 8" xfId="835" xr:uid="{00000000-0005-0000-0000-000041030000}"/>
    <cellStyle name="Comma 2 9" xfId="836" xr:uid="{00000000-0005-0000-0000-000042030000}"/>
    <cellStyle name="Comma 2_3.24-07" xfId="837" xr:uid="{00000000-0005-0000-0000-000043030000}"/>
    <cellStyle name="Comma 20" xfId="838" xr:uid="{00000000-0005-0000-0000-000044030000}"/>
    <cellStyle name="Comma 20 2" xfId="839" xr:uid="{00000000-0005-0000-0000-000045030000}"/>
    <cellStyle name="Comma 21" xfId="840" xr:uid="{00000000-0005-0000-0000-000046030000}"/>
    <cellStyle name="Comma 21 2" xfId="841" xr:uid="{00000000-0005-0000-0000-000047030000}"/>
    <cellStyle name="Comma 22" xfId="842" xr:uid="{00000000-0005-0000-0000-000048030000}"/>
    <cellStyle name="Comma 22 2" xfId="843" xr:uid="{00000000-0005-0000-0000-000049030000}"/>
    <cellStyle name="Comma 22 2 2" xfId="844" xr:uid="{00000000-0005-0000-0000-00004A030000}"/>
    <cellStyle name="Comma 23" xfId="845" xr:uid="{00000000-0005-0000-0000-00004B030000}"/>
    <cellStyle name="Comma 24" xfId="846" xr:uid="{00000000-0005-0000-0000-00004C030000}"/>
    <cellStyle name="Comma 24 2" xfId="847" xr:uid="{00000000-0005-0000-0000-00004D030000}"/>
    <cellStyle name="Comma 24 2 2" xfId="848" xr:uid="{00000000-0005-0000-0000-00004E030000}"/>
    <cellStyle name="Comma 25" xfId="849" xr:uid="{00000000-0005-0000-0000-00004F030000}"/>
    <cellStyle name="Comma 26" xfId="850" xr:uid="{00000000-0005-0000-0000-000050030000}"/>
    <cellStyle name="Comma 26 2" xfId="851" xr:uid="{00000000-0005-0000-0000-000051030000}"/>
    <cellStyle name="Comma 26 2 2" xfId="852" xr:uid="{00000000-0005-0000-0000-000052030000}"/>
    <cellStyle name="Comma 26 3" xfId="853" xr:uid="{00000000-0005-0000-0000-000053030000}"/>
    <cellStyle name="Comma 29" xfId="854" xr:uid="{00000000-0005-0000-0000-000054030000}"/>
    <cellStyle name="Comma 29 2" xfId="855" xr:uid="{00000000-0005-0000-0000-000055030000}"/>
    <cellStyle name="Comma 3" xfId="856" xr:uid="{00000000-0005-0000-0000-000056030000}"/>
    <cellStyle name="Comma 3 2" xfId="857" xr:uid="{00000000-0005-0000-0000-000057030000}"/>
    <cellStyle name="Comma 3 2 2" xfId="858" xr:uid="{00000000-0005-0000-0000-000058030000}"/>
    <cellStyle name="Comma 3 3" xfId="859" xr:uid="{00000000-0005-0000-0000-000059030000}"/>
    <cellStyle name="Comma 3 3 2" xfId="860" xr:uid="{00000000-0005-0000-0000-00005A030000}"/>
    <cellStyle name="Comma 3 4" xfId="861" xr:uid="{00000000-0005-0000-0000-00005B030000}"/>
    <cellStyle name="Comma 3 4 2" xfId="862" xr:uid="{00000000-0005-0000-0000-00005C030000}"/>
    <cellStyle name="Comma 3 5" xfId="863" xr:uid="{00000000-0005-0000-0000-00005D030000}"/>
    <cellStyle name="Comma 3 5 2" xfId="864" xr:uid="{00000000-0005-0000-0000-00005E030000}"/>
    <cellStyle name="Comma 3 6" xfId="865" xr:uid="{00000000-0005-0000-0000-00005F030000}"/>
    <cellStyle name="Comma 3 6 2" xfId="866" xr:uid="{00000000-0005-0000-0000-000060030000}"/>
    <cellStyle name="Comma 3 7" xfId="867" xr:uid="{00000000-0005-0000-0000-000061030000}"/>
    <cellStyle name="Comma 3 8" xfId="868" xr:uid="{00000000-0005-0000-0000-000062030000}"/>
    <cellStyle name="Comma 4" xfId="869" xr:uid="{00000000-0005-0000-0000-000063030000}"/>
    <cellStyle name="Comma 4 2" xfId="870" xr:uid="{00000000-0005-0000-0000-000064030000}"/>
    <cellStyle name="Comma 5" xfId="871" xr:uid="{00000000-0005-0000-0000-000065030000}"/>
    <cellStyle name="Comma 5 2" xfId="872" xr:uid="{00000000-0005-0000-0000-000066030000}"/>
    <cellStyle name="Comma 6" xfId="873" xr:uid="{00000000-0005-0000-0000-000067030000}"/>
    <cellStyle name="Comma 6 2" xfId="874" xr:uid="{00000000-0005-0000-0000-000068030000}"/>
    <cellStyle name="Comma 7" xfId="875" xr:uid="{00000000-0005-0000-0000-000069030000}"/>
    <cellStyle name="Comma 7 2" xfId="876" xr:uid="{00000000-0005-0000-0000-00006A030000}"/>
    <cellStyle name="Comma 8" xfId="877" xr:uid="{00000000-0005-0000-0000-00006B030000}"/>
    <cellStyle name="Comma 8 2" xfId="878" xr:uid="{00000000-0005-0000-0000-00006C030000}"/>
    <cellStyle name="Comma 9" xfId="879" xr:uid="{00000000-0005-0000-0000-00006D030000}"/>
    <cellStyle name="Comma 9 2" xfId="880" xr:uid="{00000000-0005-0000-0000-00006E030000}"/>
    <cellStyle name="Comma_231-03" xfId="881" xr:uid="{00000000-0005-0000-0000-00006F030000}"/>
    <cellStyle name="Comma0" xfId="882" xr:uid="{00000000-0005-0000-0000-000070030000}"/>
    <cellStyle name="Currency 2" xfId="883" xr:uid="{00000000-0005-0000-0000-000071030000}"/>
    <cellStyle name="Currency 2 2" xfId="884" xr:uid="{00000000-0005-0000-0000-000072030000}"/>
    <cellStyle name="Currency0" xfId="885" xr:uid="{00000000-0005-0000-0000-000073030000}"/>
    <cellStyle name="Date" xfId="886" xr:uid="{00000000-0005-0000-0000-000074030000}"/>
    <cellStyle name="Date 2" xfId="887" xr:uid="{00000000-0005-0000-0000-000075030000}"/>
    <cellStyle name="Encabezado 4 2" xfId="888" xr:uid="{00000000-0005-0000-0000-000076030000}"/>
    <cellStyle name="Encabezado 4 3" xfId="889" xr:uid="{00000000-0005-0000-0000-000077030000}"/>
    <cellStyle name="Encabezado 4 4" xfId="890" xr:uid="{00000000-0005-0000-0000-000078030000}"/>
    <cellStyle name="Énfasis1 2" xfId="891" xr:uid="{00000000-0005-0000-0000-000079030000}"/>
    <cellStyle name="Énfasis1 3" xfId="892" xr:uid="{00000000-0005-0000-0000-00007A030000}"/>
    <cellStyle name="Énfasis1 4" xfId="893" xr:uid="{00000000-0005-0000-0000-00007B030000}"/>
    <cellStyle name="Énfasis2 2" xfId="894" xr:uid="{00000000-0005-0000-0000-00007C030000}"/>
    <cellStyle name="Énfasis2 3" xfId="895" xr:uid="{00000000-0005-0000-0000-00007D030000}"/>
    <cellStyle name="Énfasis2 4" xfId="896" xr:uid="{00000000-0005-0000-0000-00007E030000}"/>
    <cellStyle name="Énfasis3 2" xfId="897" xr:uid="{00000000-0005-0000-0000-00007F030000}"/>
    <cellStyle name="Énfasis3 3" xfId="898" xr:uid="{00000000-0005-0000-0000-000080030000}"/>
    <cellStyle name="Énfasis3 4" xfId="899" xr:uid="{00000000-0005-0000-0000-000081030000}"/>
    <cellStyle name="Énfasis4 2" xfId="900" xr:uid="{00000000-0005-0000-0000-000082030000}"/>
    <cellStyle name="Énfasis4 3" xfId="901" xr:uid="{00000000-0005-0000-0000-000083030000}"/>
    <cellStyle name="Énfasis4 4" xfId="902" xr:uid="{00000000-0005-0000-0000-000084030000}"/>
    <cellStyle name="Énfasis5 2" xfId="903" xr:uid="{00000000-0005-0000-0000-000085030000}"/>
    <cellStyle name="Énfasis5 3" xfId="904" xr:uid="{00000000-0005-0000-0000-000086030000}"/>
    <cellStyle name="Énfasis5 4" xfId="905" xr:uid="{00000000-0005-0000-0000-000087030000}"/>
    <cellStyle name="Énfasis6 2" xfId="906" xr:uid="{00000000-0005-0000-0000-000088030000}"/>
    <cellStyle name="Énfasis6 3" xfId="907" xr:uid="{00000000-0005-0000-0000-000089030000}"/>
    <cellStyle name="Énfasis6 4" xfId="908" xr:uid="{00000000-0005-0000-0000-00008A030000}"/>
    <cellStyle name="Entrada 2" xfId="909" xr:uid="{00000000-0005-0000-0000-00008B030000}"/>
    <cellStyle name="Entrada 3" xfId="910" xr:uid="{00000000-0005-0000-0000-00008C030000}"/>
    <cellStyle name="Entrada 4" xfId="911" xr:uid="{00000000-0005-0000-0000-00008D030000}"/>
    <cellStyle name="Estilo 1" xfId="912" xr:uid="{00000000-0005-0000-0000-00008E030000}"/>
    <cellStyle name="Estilo 1 10" xfId="913" xr:uid="{00000000-0005-0000-0000-00008F030000}"/>
    <cellStyle name="Estilo 1 10 2" xfId="914" xr:uid="{00000000-0005-0000-0000-000090030000}"/>
    <cellStyle name="Estilo 1 11" xfId="915" xr:uid="{00000000-0005-0000-0000-000091030000}"/>
    <cellStyle name="Estilo 1 11 2" xfId="916" xr:uid="{00000000-0005-0000-0000-000092030000}"/>
    <cellStyle name="Estilo 1 12" xfId="917" xr:uid="{00000000-0005-0000-0000-000093030000}"/>
    <cellStyle name="Estilo 1 12 2" xfId="918" xr:uid="{00000000-0005-0000-0000-000094030000}"/>
    <cellStyle name="Estilo 1 13" xfId="919" xr:uid="{00000000-0005-0000-0000-000095030000}"/>
    <cellStyle name="Estilo 1 2" xfId="920" xr:uid="{00000000-0005-0000-0000-000096030000}"/>
    <cellStyle name="Estilo 1 2 2" xfId="921" xr:uid="{00000000-0005-0000-0000-000097030000}"/>
    <cellStyle name="Estilo 1 2 2 2" xfId="922" xr:uid="{00000000-0005-0000-0000-000098030000}"/>
    <cellStyle name="Estilo 1 2 3" xfId="923" xr:uid="{00000000-0005-0000-0000-000099030000}"/>
    <cellStyle name="Estilo 1 3" xfId="924" xr:uid="{00000000-0005-0000-0000-00009A030000}"/>
    <cellStyle name="Estilo 1 3 2" xfId="925" xr:uid="{00000000-0005-0000-0000-00009B030000}"/>
    <cellStyle name="Estilo 1 3 2 2" xfId="926" xr:uid="{00000000-0005-0000-0000-00009C030000}"/>
    <cellStyle name="Estilo 1 3 3" xfId="927" xr:uid="{00000000-0005-0000-0000-00009D030000}"/>
    <cellStyle name="Estilo 1 4" xfId="928" xr:uid="{00000000-0005-0000-0000-00009E030000}"/>
    <cellStyle name="Estilo 1 4 2" xfId="929" xr:uid="{00000000-0005-0000-0000-00009F030000}"/>
    <cellStyle name="Estilo 1 4 2 2" xfId="930" xr:uid="{00000000-0005-0000-0000-0000A0030000}"/>
    <cellStyle name="Estilo 1 4 3" xfId="931" xr:uid="{00000000-0005-0000-0000-0000A1030000}"/>
    <cellStyle name="Estilo 1 5" xfId="932" xr:uid="{00000000-0005-0000-0000-0000A2030000}"/>
    <cellStyle name="Estilo 1 5 2" xfId="933" xr:uid="{00000000-0005-0000-0000-0000A3030000}"/>
    <cellStyle name="Estilo 1 5 2 2" xfId="934" xr:uid="{00000000-0005-0000-0000-0000A4030000}"/>
    <cellStyle name="Estilo 1 5 3" xfId="935" xr:uid="{00000000-0005-0000-0000-0000A5030000}"/>
    <cellStyle name="Estilo 1 6" xfId="936" xr:uid="{00000000-0005-0000-0000-0000A6030000}"/>
    <cellStyle name="Estilo 1 6 2" xfId="937" xr:uid="{00000000-0005-0000-0000-0000A7030000}"/>
    <cellStyle name="Estilo 1 6 2 2" xfId="938" xr:uid="{00000000-0005-0000-0000-0000A8030000}"/>
    <cellStyle name="Estilo 1 6 3" xfId="939" xr:uid="{00000000-0005-0000-0000-0000A9030000}"/>
    <cellStyle name="Estilo 1 7" xfId="940" xr:uid="{00000000-0005-0000-0000-0000AA030000}"/>
    <cellStyle name="Estilo 1 7 2" xfId="941" xr:uid="{00000000-0005-0000-0000-0000AB030000}"/>
    <cellStyle name="Estilo 1 7 2 2" xfId="942" xr:uid="{00000000-0005-0000-0000-0000AC030000}"/>
    <cellStyle name="Estilo 1 7 3" xfId="943" xr:uid="{00000000-0005-0000-0000-0000AD030000}"/>
    <cellStyle name="Estilo 1 8" xfId="944" xr:uid="{00000000-0005-0000-0000-0000AE030000}"/>
    <cellStyle name="Estilo 1 8 2" xfId="945" xr:uid="{00000000-0005-0000-0000-0000AF030000}"/>
    <cellStyle name="Estilo 1 8 2 2" xfId="946" xr:uid="{00000000-0005-0000-0000-0000B0030000}"/>
    <cellStyle name="Estilo 1 8 3" xfId="947" xr:uid="{00000000-0005-0000-0000-0000B1030000}"/>
    <cellStyle name="Estilo 1 9" xfId="948" xr:uid="{00000000-0005-0000-0000-0000B2030000}"/>
    <cellStyle name="Estilo 1 9 2" xfId="949" xr:uid="{00000000-0005-0000-0000-0000B3030000}"/>
    <cellStyle name="Euro" xfId="950" xr:uid="{00000000-0005-0000-0000-0000B4030000}"/>
    <cellStyle name="Euro 2" xfId="951" xr:uid="{00000000-0005-0000-0000-0000B5030000}"/>
    <cellStyle name="Euro 3" xfId="952" xr:uid="{00000000-0005-0000-0000-0000B6030000}"/>
    <cellStyle name="Euro 4" xfId="953" xr:uid="{00000000-0005-0000-0000-0000B7030000}"/>
    <cellStyle name="Euro 5" xfId="954" xr:uid="{00000000-0005-0000-0000-0000B8030000}"/>
    <cellStyle name="Explanatory Text" xfId="955" xr:uid="{00000000-0005-0000-0000-0000B9030000}"/>
    <cellStyle name="Fixed" xfId="956" xr:uid="{00000000-0005-0000-0000-0000BA030000}"/>
    <cellStyle name="Fixed 2" xfId="957" xr:uid="{00000000-0005-0000-0000-0000BB030000}"/>
    <cellStyle name="Fixed 3" xfId="958" xr:uid="{00000000-0005-0000-0000-0000BC030000}"/>
    <cellStyle name="Good" xfId="959" xr:uid="{00000000-0005-0000-0000-0000BD030000}"/>
    <cellStyle name="Grey" xfId="960" xr:uid="{00000000-0005-0000-0000-0000BE030000}"/>
    <cellStyle name="HEADER" xfId="961" xr:uid="{00000000-0005-0000-0000-0000BF030000}"/>
    <cellStyle name="Heading 1" xfId="962" xr:uid="{00000000-0005-0000-0000-0000C0030000}"/>
    <cellStyle name="Heading 2" xfId="963" xr:uid="{00000000-0005-0000-0000-0000C1030000}"/>
    <cellStyle name="Heading 3" xfId="964" xr:uid="{00000000-0005-0000-0000-0000C2030000}"/>
    <cellStyle name="Heading 4" xfId="965" xr:uid="{00000000-0005-0000-0000-0000C3030000}"/>
    <cellStyle name="Heading1" xfId="966" xr:uid="{00000000-0005-0000-0000-0000C4030000}"/>
    <cellStyle name="Heading1 2" xfId="967" xr:uid="{00000000-0005-0000-0000-0000C5030000}"/>
    <cellStyle name="Heading2" xfId="968" xr:uid="{00000000-0005-0000-0000-0000C6030000}"/>
    <cellStyle name="Heading2 2" xfId="969" xr:uid="{00000000-0005-0000-0000-0000C7030000}"/>
    <cellStyle name="HIGHLIGHT" xfId="970" xr:uid="{00000000-0005-0000-0000-0000C8030000}"/>
    <cellStyle name="Hipervínculo_IIF" xfId="971" xr:uid="{00000000-0005-0000-0000-0000C9030000}"/>
    <cellStyle name="Hyperlink_Emisiones de bonos 2006-2007 rev (Agosto-07)" xfId="972" xr:uid="{00000000-0005-0000-0000-0000CA030000}"/>
    <cellStyle name="imf-one decimal" xfId="973" xr:uid="{00000000-0005-0000-0000-0000CB030000}"/>
    <cellStyle name="imf-zero decimal" xfId="974" xr:uid="{00000000-0005-0000-0000-0000CC030000}"/>
    <cellStyle name="Incorrecto 2" xfId="975" xr:uid="{00000000-0005-0000-0000-0000CD030000}"/>
    <cellStyle name="Incorrecto 3" xfId="976" xr:uid="{00000000-0005-0000-0000-0000CE030000}"/>
    <cellStyle name="Incorrecto 4" xfId="977" xr:uid="{00000000-0005-0000-0000-0000CF030000}"/>
    <cellStyle name="Input" xfId="978" xr:uid="{00000000-0005-0000-0000-0000D0030000}"/>
    <cellStyle name="Input [yellow]" xfId="979" xr:uid="{00000000-0005-0000-0000-0000D1030000}"/>
    <cellStyle name="Input_Sheet5" xfId="980" xr:uid="{00000000-0005-0000-0000-0000D2030000}"/>
    <cellStyle name="Linked Cell" xfId="981" xr:uid="{00000000-0005-0000-0000-0000D3030000}"/>
    <cellStyle name="MacroCode" xfId="982" xr:uid="{00000000-0005-0000-0000-0000D4030000}"/>
    <cellStyle name="Millares" xfId="1921" builtinId="3"/>
    <cellStyle name="Millares [0] 2" xfId="983" xr:uid="{00000000-0005-0000-0000-0000D6030000}"/>
    <cellStyle name="Millares [0] 2 2" xfId="984" xr:uid="{00000000-0005-0000-0000-0000D7030000}"/>
    <cellStyle name="Millares 2" xfId="985" xr:uid="{00000000-0005-0000-0000-0000D8030000}"/>
    <cellStyle name="Millares 2 10" xfId="986" xr:uid="{00000000-0005-0000-0000-0000D9030000}"/>
    <cellStyle name="Millares 2 10 2" xfId="987" xr:uid="{00000000-0005-0000-0000-0000DA030000}"/>
    <cellStyle name="Millares 2 11" xfId="988" xr:uid="{00000000-0005-0000-0000-0000DB030000}"/>
    <cellStyle name="Millares 2 11 2" xfId="989" xr:uid="{00000000-0005-0000-0000-0000DC030000}"/>
    <cellStyle name="Millares 2 12" xfId="990" xr:uid="{00000000-0005-0000-0000-0000DD030000}"/>
    <cellStyle name="Millares 2 12 2" xfId="991" xr:uid="{00000000-0005-0000-0000-0000DE030000}"/>
    <cellStyle name="Millares 2 13" xfId="992" xr:uid="{00000000-0005-0000-0000-0000DF030000}"/>
    <cellStyle name="Millares 2 13 2" xfId="993" xr:uid="{00000000-0005-0000-0000-0000E0030000}"/>
    <cellStyle name="Millares 2 14" xfId="994" xr:uid="{00000000-0005-0000-0000-0000E1030000}"/>
    <cellStyle name="Millares 2 14 2" xfId="995" xr:uid="{00000000-0005-0000-0000-0000E2030000}"/>
    <cellStyle name="Millares 2 15" xfId="996" xr:uid="{00000000-0005-0000-0000-0000E3030000}"/>
    <cellStyle name="Millares 2 15 2" xfId="997" xr:uid="{00000000-0005-0000-0000-0000E4030000}"/>
    <cellStyle name="Millares 2 16" xfId="998" xr:uid="{00000000-0005-0000-0000-0000E5030000}"/>
    <cellStyle name="Millares 2 16 2" xfId="999" xr:uid="{00000000-0005-0000-0000-0000E6030000}"/>
    <cellStyle name="Millares 2 17" xfId="1000" xr:uid="{00000000-0005-0000-0000-0000E7030000}"/>
    <cellStyle name="Millares 2 17 2" xfId="1001" xr:uid="{00000000-0005-0000-0000-0000E8030000}"/>
    <cellStyle name="Millares 2 18" xfId="1002" xr:uid="{00000000-0005-0000-0000-0000E9030000}"/>
    <cellStyle name="Millares 2 18 2" xfId="1003" xr:uid="{00000000-0005-0000-0000-0000EA030000}"/>
    <cellStyle name="Millares 2 19" xfId="1004" xr:uid="{00000000-0005-0000-0000-0000EB030000}"/>
    <cellStyle name="Millares 2 19 2" xfId="1005" xr:uid="{00000000-0005-0000-0000-0000EC030000}"/>
    <cellStyle name="Millares 2 2" xfId="1006" xr:uid="{00000000-0005-0000-0000-0000ED030000}"/>
    <cellStyle name="Millares 2 2 2" xfId="1007" xr:uid="{00000000-0005-0000-0000-0000EE030000}"/>
    <cellStyle name="Millares 2 20" xfId="1008" xr:uid="{00000000-0005-0000-0000-0000EF030000}"/>
    <cellStyle name="Millares 2 20 2" xfId="1009" xr:uid="{00000000-0005-0000-0000-0000F0030000}"/>
    <cellStyle name="Millares 2 21" xfId="1010" xr:uid="{00000000-0005-0000-0000-0000F1030000}"/>
    <cellStyle name="Millares 2 22" xfId="1011" xr:uid="{00000000-0005-0000-0000-0000F2030000}"/>
    <cellStyle name="Millares 2 23" xfId="1012" xr:uid="{00000000-0005-0000-0000-0000F3030000}"/>
    <cellStyle name="Millares 2 3" xfId="1013" xr:uid="{00000000-0005-0000-0000-0000F4030000}"/>
    <cellStyle name="Millares 2 3 2" xfId="1014" xr:uid="{00000000-0005-0000-0000-0000F5030000}"/>
    <cellStyle name="Millares 2 4" xfId="1015" xr:uid="{00000000-0005-0000-0000-0000F6030000}"/>
    <cellStyle name="Millares 2 4 2" xfId="1016" xr:uid="{00000000-0005-0000-0000-0000F7030000}"/>
    <cellStyle name="Millares 2 5" xfId="1017" xr:uid="{00000000-0005-0000-0000-0000F8030000}"/>
    <cellStyle name="Millares 2 5 2" xfId="1018" xr:uid="{00000000-0005-0000-0000-0000F9030000}"/>
    <cellStyle name="Millares 2 6" xfId="1019" xr:uid="{00000000-0005-0000-0000-0000FA030000}"/>
    <cellStyle name="Millares 2 6 2" xfId="1020" xr:uid="{00000000-0005-0000-0000-0000FB030000}"/>
    <cellStyle name="Millares 2 7" xfId="1021" xr:uid="{00000000-0005-0000-0000-0000FC030000}"/>
    <cellStyle name="Millares 2 7 2" xfId="1022" xr:uid="{00000000-0005-0000-0000-0000FD030000}"/>
    <cellStyle name="Millares 2 8" xfId="1023" xr:uid="{00000000-0005-0000-0000-0000FE030000}"/>
    <cellStyle name="Millares 2 8 2" xfId="1024" xr:uid="{00000000-0005-0000-0000-0000FF030000}"/>
    <cellStyle name="Millares 2 9" xfId="1025" xr:uid="{00000000-0005-0000-0000-000000040000}"/>
    <cellStyle name="Millares 2 9 2" xfId="1026" xr:uid="{00000000-0005-0000-0000-000001040000}"/>
    <cellStyle name="Millares 3" xfId="1027" xr:uid="{00000000-0005-0000-0000-000002040000}"/>
    <cellStyle name="Millares 3 2" xfId="1028" xr:uid="{00000000-0005-0000-0000-000003040000}"/>
    <cellStyle name="Millares 4" xfId="1029" xr:uid="{00000000-0005-0000-0000-000004040000}"/>
    <cellStyle name="Millares 4 2" xfId="1030" xr:uid="{00000000-0005-0000-0000-000005040000}"/>
    <cellStyle name="Millares 5" xfId="1031" xr:uid="{00000000-0005-0000-0000-000006040000}"/>
    <cellStyle name="Millares 5 2" xfId="1032" xr:uid="{00000000-0005-0000-0000-000007040000}"/>
    <cellStyle name="Millares 5 2 2" xfId="1033" xr:uid="{00000000-0005-0000-0000-000008040000}"/>
    <cellStyle name="Millares 5 3" xfId="1034" xr:uid="{00000000-0005-0000-0000-000009040000}"/>
    <cellStyle name="Millares 5_Dominicana en cifras economicas consolidado para complet 3-" xfId="1035" xr:uid="{00000000-0005-0000-0000-00000A040000}"/>
    <cellStyle name="Millares 6" xfId="1036" xr:uid="{00000000-0005-0000-0000-00000B040000}"/>
    <cellStyle name="Millares 6 2" xfId="1037" xr:uid="{00000000-0005-0000-0000-00000C040000}"/>
    <cellStyle name="Millares 7" xfId="1038" xr:uid="{00000000-0005-0000-0000-00000D040000}"/>
    <cellStyle name="Millares 8" xfId="1039" xr:uid="{00000000-0005-0000-0000-00000E040000}"/>
    <cellStyle name="Millares 9" xfId="1040" xr:uid="{00000000-0005-0000-0000-00000F040000}"/>
    <cellStyle name="Milliers [0]_Encours - Apr rééch" xfId="1041" xr:uid="{00000000-0005-0000-0000-000010040000}"/>
    <cellStyle name="Milliers_Encours - Apr rééch" xfId="1042" xr:uid="{00000000-0005-0000-0000-000011040000}"/>
    <cellStyle name="Moneda 2" xfId="1043" xr:uid="{00000000-0005-0000-0000-000012040000}"/>
    <cellStyle name="Moneda 2 2" xfId="1044" xr:uid="{00000000-0005-0000-0000-000013040000}"/>
    <cellStyle name="Monétaire [0]_Encours - Apr rééch" xfId="1045" xr:uid="{00000000-0005-0000-0000-000014040000}"/>
    <cellStyle name="Monétaire_Encours - Apr rééch" xfId="1046" xr:uid="{00000000-0005-0000-0000-000015040000}"/>
    <cellStyle name="Neutral 2" xfId="1047" xr:uid="{00000000-0005-0000-0000-000016040000}"/>
    <cellStyle name="Neutral 3" xfId="1048" xr:uid="{00000000-0005-0000-0000-000017040000}"/>
    <cellStyle name="Neutral 4" xfId="1049" xr:uid="{00000000-0005-0000-0000-000018040000}"/>
    <cellStyle name="Neutrale" xfId="1050" xr:uid="{00000000-0005-0000-0000-000019040000}"/>
    <cellStyle name="no dec" xfId="1051" xr:uid="{00000000-0005-0000-0000-00001A040000}"/>
    <cellStyle name="Normal" xfId="0" builtinId="0"/>
    <cellStyle name="Normal - Modelo1" xfId="1052" xr:uid="{00000000-0005-0000-0000-00001C040000}"/>
    <cellStyle name="Normal - Style1" xfId="1053" xr:uid="{00000000-0005-0000-0000-00001D040000}"/>
    <cellStyle name="Normal - Style1 2" xfId="1054" xr:uid="{00000000-0005-0000-0000-00001E040000}"/>
    <cellStyle name="Normal 10" xfId="1055" xr:uid="{00000000-0005-0000-0000-00001F040000}"/>
    <cellStyle name="Normal 10 10" xfId="1056" xr:uid="{00000000-0005-0000-0000-000020040000}"/>
    <cellStyle name="Normal 10 10 2" xfId="1057" xr:uid="{00000000-0005-0000-0000-000021040000}"/>
    <cellStyle name="Normal 10 10 2 2" xfId="1058" xr:uid="{00000000-0005-0000-0000-000022040000}"/>
    <cellStyle name="Normal 10 10 3" xfId="1059" xr:uid="{00000000-0005-0000-0000-000023040000}"/>
    <cellStyle name="Normal 10 10 4" xfId="1060" xr:uid="{00000000-0005-0000-0000-000024040000}"/>
    <cellStyle name="Normal 10 11" xfId="1061" xr:uid="{00000000-0005-0000-0000-000025040000}"/>
    <cellStyle name="Normal 10 11 2" xfId="1062" xr:uid="{00000000-0005-0000-0000-000026040000}"/>
    <cellStyle name="Normal 10 12" xfId="1063" xr:uid="{00000000-0005-0000-0000-000027040000}"/>
    <cellStyle name="Normal 10 12 2" xfId="1064" xr:uid="{00000000-0005-0000-0000-000028040000}"/>
    <cellStyle name="Normal 10 13" xfId="1065" xr:uid="{00000000-0005-0000-0000-000029040000}"/>
    <cellStyle name="Normal 10 13 2" xfId="1066" xr:uid="{00000000-0005-0000-0000-00002A040000}"/>
    <cellStyle name="Normal 10 14" xfId="1067" xr:uid="{00000000-0005-0000-0000-00002B040000}"/>
    <cellStyle name="Normal 10 14 2" xfId="1068" xr:uid="{00000000-0005-0000-0000-00002C040000}"/>
    <cellStyle name="Normal 10 15" xfId="1069" xr:uid="{00000000-0005-0000-0000-00002D040000}"/>
    <cellStyle name="Normal 10 2" xfId="1070" xr:uid="{00000000-0005-0000-0000-00002E040000}"/>
    <cellStyle name="Normal 10 2 2" xfId="1071" xr:uid="{00000000-0005-0000-0000-00002F040000}"/>
    <cellStyle name="Normal 10 2 2 2" xfId="1072" xr:uid="{00000000-0005-0000-0000-000030040000}"/>
    <cellStyle name="Normal 10 2 3" xfId="1073" xr:uid="{00000000-0005-0000-0000-000031040000}"/>
    <cellStyle name="Normal 10 2_RD CIFRAS 2010 agropecuarias final" xfId="1074" xr:uid="{00000000-0005-0000-0000-000032040000}"/>
    <cellStyle name="Normal 10 3" xfId="1075" xr:uid="{00000000-0005-0000-0000-000033040000}"/>
    <cellStyle name="Normal 10 3 2" xfId="1076" xr:uid="{00000000-0005-0000-0000-000034040000}"/>
    <cellStyle name="Normal 10 4" xfId="1077" xr:uid="{00000000-0005-0000-0000-000035040000}"/>
    <cellStyle name="Normal 10 4 2" xfId="1078" xr:uid="{00000000-0005-0000-0000-000036040000}"/>
    <cellStyle name="Normal 10 4 2 2" xfId="1079" xr:uid="{00000000-0005-0000-0000-000037040000}"/>
    <cellStyle name="Normal 10 4 3" xfId="1080" xr:uid="{00000000-0005-0000-0000-000038040000}"/>
    <cellStyle name="Normal 10 5" xfId="1081" xr:uid="{00000000-0005-0000-0000-000039040000}"/>
    <cellStyle name="Normal 10 5 2" xfId="1082" xr:uid="{00000000-0005-0000-0000-00003A040000}"/>
    <cellStyle name="Normal 10 5 2 2" xfId="1083" xr:uid="{00000000-0005-0000-0000-00003B040000}"/>
    <cellStyle name="Normal 10 5 3" xfId="1084" xr:uid="{00000000-0005-0000-0000-00003C040000}"/>
    <cellStyle name="Normal 10 6" xfId="1085" xr:uid="{00000000-0005-0000-0000-00003D040000}"/>
    <cellStyle name="Normal 10 6 2" xfId="1086" xr:uid="{00000000-0005-0000-0000-00003E040000}"/>
    <cellStyle name="Normal 10 6 2 2" xfId="1087" xr:uid="{00000000-0005-0000-0000-00003F040000}"/>
    <cellStyle name="Normal 10 6 3" xfId="1088" xr:uid="{00000000-0005-0000-0000-000040040000}"/>
    <cellStyle name="Normal 10 7" xfId="1089" xr:uid="{00000000-0005-0000-0000-000041040000}"/>
    <cellStyle name="Normal 10 7 2" xfId="1090" xr:uid="{00000000-0005-0000-0000-000042040000}"/>
    <cellStyle name="Normal 10 7 2 2" xfId="1091" xr:uid="{00000000-0005-0000-0000-000043040000}"/>
    <cellStyle name="Normal 10 7 3" xfId="1092" xr:uid="{00000000-0005-0000-0000-000044040000}"/>
    <cellStyle name="Normal 10 8" xfId="1093" xr:uid="{00000000-0005-0000-0000-000045040000}"/>
    <cellStyle name="Normal 10 8 2" xfId="1094" xr:uid="{00000000-0005-0000-0000-000046040000}"/>
    <cellStyle name="Normal 10 8 2 2" xfId="1095" xr:uid="{00000000-0005-0000-0000-000047040000}"/>
    <cellStyle name="Normal 10 8 3" xfId="1096" xr:uid="{00000000-0005-0000-0000-000048040000}"/>
    <cellStyle name="Normal 10 9" xfId="1097" xr:uid="{00000000-0005-0000-0000-000049040000}"/>
    <cellStyle name="Normal 10 9 2" xfId="1098" xr:uid="{00000000-0005-0000-0000-00004A040000}"/>
    <cellStyle name="Normal 10 9 2 2" xfId="1099" xr:uid="{00000000-0005-0000-0000-00004B040000}"/>
    <cellStyle name="Normal 10 9 3" xfId="1100" xr:uid="{00000000-0005-0000-0000-00004C040000}"/>
    <cellStyle name="Normal 10_3.21-01" xfId="1101" xr:uid="{00000000-0005-0000-0000-00004D040000}"/>
    <cellStyle name="Normal 11" xfId="1102" xr:uid="{00000000-0005-0000-0000-00004E040000}"/>
    <cellStyle name="Normal 11 10" xfId="1103" xr:uid="{00000000-0005-0000-0000-00004F040000}"/>
    <cellStyle name="Normal 11 10 2" xfId="1104" xr:uid="{00000000-0005-0000-0000-000050040000}"/>
    <cellStyle name="Normal 11 11" xfId="1105" xr:uid="{00000000-0005-0000-0000-000051040000}"/>
    <cellStyle name="Normal 11 11 2" xfId="1106" xr:uid="{00000000-0005-0000-0000-000052040000}"/>
    <cellStyle name="Normal 11 12" xfId="1107" xr:uid="{00000000-0005-0000-0000-000053040000}"/>
    <cellStyle name="Normal 11 12 2" xfId="1108" xr:uid="{00000000-0005-0000-0000-000054040000}"/>
    <cellStyle name="Normal 11 13" xfId="1109" xr:uid="{00000000-0005-0000-0000-000055040000}"/>
    <cellStyle name="Normal 11 13 2" xfId="1110" xr:uid="{00000000-0005-0000-0000-000056040000}"/>
    <cellStyle name="Normal 11 14" xfId="1111" xr:uid="{00000000-0005-0000-0000-000057040000}"/>
    <cellStyle name="Normal 11 2" xfId="1112" xr:uid="{00000000-0005-0000-0000-000058040000}"/>
    <cellStyle name="Normal 11 2 2" xfId="1113" xr:uid="{00000000-0005-0000-0000-000059040000}"/>
    <cellStyle name="Normal 11 3" xfId="1114" xr:uid="{00000000-0005-0000-0000-00005A040000}"/>
    <cellStyle name="Normal 11 3 2" xfId="1115" xr:uid="{00000000-0005-0000-0000-00005B040000}"/>
    <cellStyle name="Normal 11 3 2 2" xfId="1116" xr:uid="{00000000-0005-0000-0000-00005C040000}"/>
    <cellStyle name="Normal 11 3 3" xfId="1117" xr:uid="{00000000-0005-0000-0000-00005D040000}"/>
    <cellStyle name="Normal 11 4" xfId="1118" xr:uid="{00000000-0005-0000-0000-00005E040000}"/>
    <cellStyle name="Normal 11 4 2" xfId="1119" xr:uid="{00000000-0005-0000-0000-00005F040000}"/>
    <cellStyle name="Normal 11 4 2 2" xfId="1120" xr:uid="{00000000-0005-0000-0000-000060040000}"/>
    <cellStyle name="Normal 11 4 3" xfId="1121" xr:uid="{00000000-0005-0000-0000-000061040000}"/>
    <cellStyle name="Normal 11 5" xfId="1122" xr:uid="{00000000-0005-0000-0000-000062040000}"/>
    <cellStyle name="Normal 11 5 2" xfId="1123" xr:uid="{00000000-0005-0000-0000-000063040000}"/>
    <cellStyle name="Normal 11 5 2 2" xfId="1124" xr:uid="{00000000-0005-0000-0000-000064040000}"/>
    <cellStyle name="Normal 11 5 3" xfId="1125" xr:uid="{00000000-0005-0000-0000-000065040000}"/>
    <cellStyle name="Normal 11 6" xfId="1126" xr:uid="{00000000-0005-0000-0000-000066040000}"/>
    <cellStyle name="Normal 11 6 2" xfId="1127" xr:uid="{00000000-0005-0000-0000-000067040000}"/>
    <cellStyle name="Normal 11 6 2 2" xfId="1128" xr:uid="{00000000-0005-0000-0000-000068040000}"/>
    <cellStyle name="Normal 11 6 3" xfId="1129" xr:uid="{00000000-0005-0000-0000-000069040000}"/>
    <cellStyle name="Normal 11 7" xfId="1130" xr:uid="{00000000-0005-0000-0000-00006A040000}"/>
    <cellStyle name="Normal 11 7 2" xfId="1131" xr:uid="{00000000-0005-0000-0000-00006B040000}"/>
    <cellStyle name="Normal 11 7 2 2" xfId="1132" xr:uid="{00000000-0005-0000-0000-00006C040000}"/>
    <cellStyle name="Normal 11 7 3" xfId="1133" xr:uid="{00000000-0005-0000-0000-00006D040000}"/>
    <cellStyle name="Normal 11 8" xfId="1134" xr:uid="{00000000-0005-0000-0000-00006E040000}"/>
    <cellStyle name="Normal 11 8 2" xfId="1135" xr:uid="{00000000-0005-0000-0000-00006F040000}"/>
    <cellStyle name="Normal 11 8 2 2" xfId="1136" xr:uid="{00000000-0005-0000-0000-000070040000}"/>
    <cellStyle name="Normal 11 8 3" xfId="1137" xr:uid="{00000000-0005-0000-0000-000071040000}"/>
    <cellStyle name="Normal 11 9" xfId="1138" xr:uid="{00000000-0005-0000-0000-000072040000}"/>
    <cellStyle name="Normal 11 9 2" xfId="1139" xr:uid="{00000000-0005-0000-0000-000073040000}"/>
    <cellStyle name="Normal 11 9 2 2" xfId="1140" xr:uid="{00000000-0005-0000-0000-000074040000}"/>
    <cellStyle name="Normal 11 9 3" xfId="1141" xr:uid="{00000000-0005-0000-0000-000075040000}"/>
    <cellStyle name="Normal 11_3.21-01" xfId="1142" xr:uid="{00000000-0005-0000-0000-000076040000}"/>
    <cellStyle name="Normal 12" xfId="1143" xr:uid="{00000000-0005-0000-0000-000077040000}"/>
    <cellStyle name="Normal 12 10" xfId="1144" xr:uid="{00000000-0005-0000-0000-000078040000}"/>
    <cellStyle name="Normal 12 10 2" xfId="1145" xr:uid="{00000000-0005-0000-0000-000079040000}"/>
    <cellStyle name="Normal 12 11" xfId="1146" xr:uid="{00000000-0005-0000-0000-00007A040000}"/>
    <cellStyle name="Normal 12 11 2" xfId="1147" xr:uid="{00000000-0005-0000-0000-00007B040000}"/>
    <cellStyle name="Normal 12 12" xfId="1148" xr:uid="{00000000-0005-0000-0000-00007C040000}"/>
    <cellStyle name="Normal 12 12 2" xfId="1149" xr:uid="{00000000-0005-0000-0000-00007D040000}"/>
    <cellStyle name="Normal 12 13" xfId="1150" xr:uid="{00000000-0005-0000-0000-00007E040000}"/>
    <cellStyle name="Normal 12 13 2" xfId="1151" xr:uid="{00000000-0005-0000-0000-00007F040000}"/>
    <cellStyle name="Normal 12 14" xfId="1152" xr:uid="{00000000-0005-0000-0000-000080040000}"/>
    <cellStyle name="Normal 12 2" xfId="1153" xr:uid="{00000000-0005-0000-0000-000081040000}"/>
    <cellStyle name="Normal 12 2 2" xfId="1154" xr:uid="{00000000-0005-0000-0000-000082040000}"/>
    <cellStyle name="Normal 12 3" xfId="1155" xr:uid="{00000000-0005-0000-0000-000083040000}"/>
    <cellStyle name="Normal 12 3 2" xfId="1156" xr:uid="{00000000-0005-0000-0000-000084040000}"/>
    <cellStyle name="Normal 12 3 2 2" xfId="1157" xr:uid="{00000000-0005-0000-0000-000085040000}"/>
    <cellStyle name="Normal 12 3 3" xfId="1158" xr:uid="{00000000-0005-0000-0000-000086040000}"/>
    <cellStyle name="Normal 12 4" xfId="1159" xr:uid="{00000000-0005-0000-0000-000087040000}"/>
    <cellStyle name="Normal 12 4 2" xfId="1160" xr:uid="{00000000-0005-0000-0000-000088040000}"/>
    <cellStyle name="Normal 12 4 2 2" xfId="1161" xr:uid="{00000000-0005-0000-0000-000089040000}"/>
    <cellStyle name="Normal 12 4 3" xfId="1162" xr:uid="{00000000-0005-0000-0000-00008A040000}"/>
    <cellStyle name="Normal 12 5" xfId="1163" xr:uid="{00000000-0005-0000-0000-00008B040000}"/>
    <cellStyle name="Normal 12 5 2" xfId="1164" xr:uid="{00000000-0005-0000-0000-00008C040000}"/>
    <cellStyle name="Normal 12 5 2 2" xfId="1165" xr:uid="{00000000-0005-0000-0000-00008D040000}"/>
    <cellStyle name="Normal 12 5 3" xfId="1166" xr:uid="{00000000-0005-0000-0000-00008E040000}"/>
    <cellStyle name="Normal 12 6" xfId="1167" xr:uid="{00000000-0005-0000-0000-00008F040000}"/>
    <cellStyle name="Normal 12 6 2" xfId="1168" xr:uid="{00000000-0005-0000-0000-000090040000}"/>
    <cellStyle name="Normal 12 6 2 2" xfId="1169" xr:uid="{00000000-0005-0000-0000-000091040000}"/>
    <cellStyle name="Normal 12 6 3" xfId="1170" xr:uid="{00000000-0005-0000-0000-000092040000}"/>
    <cellStyle name="Normal 12 7" xfId="1171" xr:uid="{00000000-0005-0000-0000-000093040000}"/>
    <cellStyle name="Normal 12 7 2" xfId="1172" xr:uid="{00000000-0005-0000-0000-000094040000}"/>
    <cellStyle name="Normal 12 7 2 2" xfId="1173" xr:uid="{00000000-0005-0000-0000-000095040000}"/>
    <cellStyle name="Normal 12 7 3" xfId="1174" xr:uid="{00000000-0005-0000-0000-000096040000}"/>
    <cellStyle name="Normal 12 8" xfId="1175" xr:uid="{00000000-0005-0000-0000-000097040000}"/>
    <cellStyle name="Normal 12 8 2" xfId="1176" xr:uid="{00000000-0005-0000-0000-000098040000}"/>
    <cellStyle name="Normal 12 8 2 2" xfId="1177" xr:uid="{00000000-0005-0000-0000-000099040000}"/>
    <cellStyle name="Normal 12 8 3" xfId="1178" xr:uid="{00000000-0005-0000-0000-00009A040000}"/>
    <cellStyle name="Normal 12 9" xfId="1179" xr:uid="{00000000-0005-0000-0000-00009B040000}"/>
    <cellStyle name="Normal 12 9 2" xfId="1180" xr:uid="{00000000-0005-0000-0000-00009C040000}"/>
    <cellStyle name="Normal 12 9 2 2" xfId="1181" xr:uid="{00000000-0005-0000-0000-00009D040000}"/>
    <cellStyle name="Normal 12 9 3" xfId="1182" xr:uid="{00000000-0005-0000-0000-00009E040000}"/>
    <cellStyle name="Normal 12_3.21-01" xfId="1183" xr:uid="{00000000-0005-0000-0000-00009F040000}"/>
    <cellStyle name="Normal 13" xfId="1184" xr:uid="{00000000-0005-0000-0000-0000A0040000}"/>
    <cellStyle name="Normal 13 10" xfId="1185" xr:uid="{00000000-0005-0000-0000-0000A1040000}"/>
    <cellStyle name="Normal 13 10 2" xfId="1186" xr:uid="{00000000-0005-0000-0000-0000A2040000}"/>
    <cellStyle name="Normal 13 11" xfId="1187" xr:uid="{00000000-0005-0000-0000-0000A3040000}"/>
    <cellStyle name="Normal 13 11 2" xfId="1188" xr:uid="{00000000-0005-0000-0000-0000A4040000}"/>
    <cellStyle name="Normal 13 12" xfId="1189" xr:uid="{00000000-0005-0000-0000-0000A5040000}"/>
    <cellStyle name="Normal 13 12 2" xfId="1190" xr:uid="{00000000-0005-0000-0000-0000A6040000}"/>
    <cellStyle name="Normal 13 13" xfId="1191" xr:uid="{00000000-0005-0000-0000-0000A7040000}"/>
    <cellStyle name="Normal 13 13 2" xfId="1192" xr:uid="{00000000-0005-0000-0000-0000A8040000}"/>
    <cellStyle name="Normal 13 14" xfId="1193" xr:uid="{00000000-0005-0000-0000-0000A9040000}"/>
    <cellStyle name="Normal 13 2" xfId="1194" xr:uid="{00000000-0005-0000-0000-0000AA040000}"/>
    <cellStyle name="Normal 13 2 2" xfId="1195" xr:uid="{00000000-0005-0000-0000-0000AB040000}"/>
    <cellStyle name="Normal 13 3" xfId="1196" xr:uid="{00000000-0005-0000-0000-0000AC040000}"/>
    <cellStyle name="Normal 13 3 2" xfId="1197" xr:uid="{00000000-0005-0000-0000-0000AD040000}"/>
    <cellStyle name="Normal 13 3 2 2" xfId="1198" xr:uid="{00000000-0005-0000-0000-0000AE040000}"/>
    <cellStyle name="Normal 13 3 3" xfId="1199" xr:uid="{00000000-0005-0000-0000-0000AF040000}"/>
    <cellStyle name="Normal 13 4" xfId="1200" xr:uid="{00000000-0005-0000-0000-0000B0040000}"/>
    <cellStyle name="Normal 13 4 2" xfId="1201" xr:uid="{00000000-0005-0000-0000-0000B1040000}"/>
    <cellStyle name="Normal 13 4 2 2" xfId="1202" xr:uid="{00000000-0005-0000-0000-0000B2040000}"/>
    <cellStyle name="Normal 13 4 3" xfId="1203" xr:uid="{00000000-0005-0000-0000-0000B3040000}"/>
    <cellStyle name="Normal 13 5" xfId="1204" xr:uid="{00000000-0005-0000-0000-0000B4040000}"/>
    <cellStyle name="Normal 13 5 2" xfId="1205" xr:uid="{00000000-0005-0000-0000-0000B5040000}"/>
    <cellStyle name="Normal 13 5 2 2" xfId="1206" xr:uid="{00000000-0005-0000-0000-0000B6040000}"/>
    <cellStyle name="Normal 13 5 3" xfId="1207" xr:uid="{00000000-0005-0000-0000-0000B7040000}"/>
    <cellStyle name="Normal 13 6" xfId="1208" xr:uid="{00000000-0005-0000-0000-0000B8040000}"/>
    <cellStyle name="Normal 13 6 2" xfId="1209" xr:uid="{00000000-0005-0000-0000-0000B9040000}"/>
    <cellStyle name="Normal 13 6 2 2" xfId="1210" xr:uid="{00000000-0005-0000-0000-0000BA040000}"/>
    <cellStyle name="Normal 13 6 3" xfId="1211" xr:uid="{00000000-0005-0000-0000-0000BB040000}"/>
    <cellStyle name="Normal 13 7" xfId="1212" xr:uid="{00000000-0005-0000-0000-0000BC040000}"/>
    <cellStyle name="Normal 13 7 2" xfId="1213" xr:uid="{00000000-0005-0000-0000-0000BD040000}"/>
    <cellStyle name="Normal 13 7 2 2" xfId="1214" xr:uid="{00000000-0005-0000-0000-0000BE040000}"/>
    <cellStyle name="Normal 13 7 3" xfId="1215" xr:uid="{00000000-0005-0000-0000-0000BF040000}"/>
    <cellStyle name="Normal 13 8" xfId="1216" xr:uid="{00000000-0005-0000-0000-0000C0040000}"/>
    <cellStyle name="Normal 13 8 2" xfId="1217" xr:uid="{00000000-0005-0000-0000-0000C1040000}"/>
    <cellStyle name="Normal 13 8 2 2" xfId="1218" xr:uid="{00000000-0005-0000-0000-0000C2040000}"/>
    <cellStyle name="Normal 13 8 3" xfId="1219" xr:uid="{00000000-0005-0000-0000-0000C3040000}"/>
    <cellStyle name="Normal 13 9" xfId="1220" xr:uid="{00000000-0005-0000-0000-0000C4040000}"/>
    <cellStyle name="Normal 13 9 2" xfId="1221" xr:uid="{00000000-0005-0000-0000-0000C5040000}"/>
    <cellStyle name="Normal 13 9 2 2" xfId="1222" xr:uid="{00000000-0005-0000-0000-0000C6040000}"/>
    <cellStyle name="Normal 13 9 3" xfId="1223" xr:uid="{00000000-0005-0000-0000-0000C7040000}"/>
    <cellStyle name="Normal 13_3.21-01" xfId="1224" xr:uid="{00000000-0005-0000-0000-0000C8040000}"/>
    <cellStyle name="Normal 14" xfId="1225" xr:uid="{00000000-0005-0000-0000-0000C9040000}"/>
    <cellStyle name="Normal 14 10" xfId="1226" xr:uid="{00000000-0005-0000-0000-0000CA040000}"/>
    <cellStyle name="Normal 14 10 2" xfId="1227" xr:uid="{00000000-0005-0000-0000-0000CB040000}"/>
    <cellStyle name="Normal 14 11" xfId="1228" xr:uid="{00000000-0005-0000-0000-0000CC040000}"/>
    <cellStyle name="Normal 14 11 2" xfId="1229" xr:uid="{00000000-0005-0000-0000-0000CD040000}"/>
    <cellStyle name="Normal 14 12" xfId="1230" xr:uid="{00000000-0005-0000-0000-0000CE040000}"/>
    <cellStyle name="Normal 14 12 2" xfId="1231" xr:uid="{00000000-0005-0000-0000-0000CF040000}"/>
    <cellStyle name="Normal 14 13" xfId="1232" xr:uid="{00000000-0005-0000-0000-0000D0040000}"/>
    <cellStyle name="Normal 14 13 2" xfId="1233" xr:uid="{00000000-0005-0000-0000-0000D1040000}"/>
    <cellStyle name="Normal 14 14" xfId="1234" xr:uid="{00000000-0005-0000-0000-0000D2040000}"/>
    <cellStyle name="Normal 14 2" xfId="1235" xr:uid="{00000000-0005-0000-0000-0000D3040000}"/>
    <cellStyle name="Normal 14 2 2" xfId="1236" xr:uid="{00000000-0005-0000-0000-0000D4040000}"/>
    <cellStyle name="Normal 14 3" xfId="1237" xr:uid="{00000000-0005-0000-0000-0000D5040000}"/>
    <cellStyle name="Normal 14 3 2" xfId="1238" xr:uid="{00000000-0005-0000-0000-0000D6040000}"/>
    <cellStyle name="Normal 14 3 2 2" xfId="1239" xr:uid="{00000000-0005-0000-0000-0000D7040000}"/>
    <cellStyle name="Normal 14 3 3" xfId="1240" xr:uid="{00000000-0005-0000-0000-0000D8040000}"/>
    <cellStyle name="Normal 14 4" xfId="1241" xr:uid="{00000000-0005-0000-0000-0000D9040000}"/>
    <cellStyle name="Normal 14 4 2" xfId="1242" xr:uid="{00000000-0005-0000-0000-0000DA040000}"/>
    <cellStyle name="Normal 14 4 2 2" xfId="1243" xr:uid="{00000000-0005-0000-0000-0000DB040000}"/>
    <cellStyle name="Normal 14 4 3" xfId="1244" xr:uid="{00000000-0005-0000-0000-0000DC040000}"/>
    <cellStyle name="Normal 14 5" xfId="1245" xr:uid="{00000000-0005-0000-0000-0000DD040000}"/>
    <cellStyle name="Normal 14 5 2" xfId="1246" xr:uid="{00000000-0005-0000-0000-0000DE040000}"/>
    <cellStyle name="Normal 14 5 2 2" xfId="1247" xr:uid="{00000000-0005-0000-0000-0000DF040000}"/>
    <cellStyle name="Normal 14 5 3" xfId="1248" xr:uid="{00000000-0005-0000-0000-0000E0040000}"/>
    <cellStyle name="Normal 14 6" xfId="1249" xr:uid="{00000000-0005-0000-0000-0000E1040000}"/>
    <cellStyle name="Normal 14 6 2" xfId="1250" xr:uid="{00000000-0005-0000-0000-0000E2040000}"/>
    <cellStyle name="Normal 14 6 2 2" xfId="1251" xr:uid="{00000000-0005-0000-0000-0000E3040000}"/>
    <cellStyle name="Normal 14 6 3" xfId="1252" xr:uid="{00000000-0005-0000-0000-0000E4040000}"/>
    <cellStyle name="Normal 14 7" xfId="1253" xr:uid="{00000000-0005-0000-0000-0000E5040000}"/>
    <cellStyle name="Normal 14 7 2" xfId="1254" xr:uid="{00000000-0005-0000-0000-0000E6040000}"/>
    <cellStyle name="Normal 14 7 2 2" xfId="1255" xr:uid="{00000000-0005-0000-0000-0000E7040000}"/>
    <cellStyle name="Normal 14 7 3" xfId="1256" xr:uid="{00000000-0005-0000-0000-0000E8040000}"/>
    <cellStyle name="Normal 14 8" xfId="1257" xr:uid="{00000000-0005-0000-0000-0000E9040000}"/>
    <cellStyle name="Normal 14 8 2" xfId="1258" xr:uid="{00000000-0005-0000-0000-0000EA040000}"/>
    <cellStyle name="Normal 14 8 2 2" xfId="1259" xr:uid="{00000000-0005-0000-0000-0000EB040000}"/>
    <cellStyle name="Normal 14 8 3" xfId="1260" xr:uid="{00000000-0005-0000-0000-0000EC040000}"/>
    <cellStyle name="Normal 14 9" xfId="1261" xr:uid="{00000000-0005-0000-0000-0000ED040000}"/>
    <cellStyle name="Normal 14 9 2" xfId="1262" xr:uid="{00000000-0005-0000-0000-0000EE040000}"/>
    <cellStyle name="Normal 14 9 2 2" xfId="1263" xr:uid="{00000000-0005-0000-0000-0000EF040000}"/>
    <cellStyle name="Normal 14 9 3" xfId="1264" xr:uid="{00000000-0005-0000-0000-0000F0040000}"/>
    <cellStyle name="Normal 14_3.21-01" xfId="1265" xr:uid="{00000000-0005-0000-0000-0000F1040000}"/>
    <cellStyle name="Normal 15" xfId="1266" xr:uid="{00000000-0005-0000-0000-0000F2040000}"/>
    <cellStyle name="Normal 15 10" xfId="1267" xr:uid="{00000000-0005-0000-0000-0000F3040000}"/>
    <cellStyle name="Normal 15 10 2" xfId="1268" xr:uid="{00000000-0005-0000-0000-0000F4040000}"/>
    <cellStyle name="Normal 15 11" xfId="1269" xr:uid="{00000000-0005-0000-0000-0000F5040000}"/>
    <cellStyle name="Normal 15 11 2" xfId="1270" xr:uid="{00000000-0005-0000-0000-0000F6040000}"/>
    <cellStyle name="Normal 15 12" xfId="1271" xr:uid="{00000000-0005-0000-0000-0000F7040000}"/>
    <cellStyle name="Normal 15 12 2" xfId="1272" xr:uid="{00000000-0005-0000-0000-0000F8040000}"/>
    <cellStyle name="Normal 15 13" xfId="1273" xr:uid="{00000000-0005-0000-0000-0000F9040000}"/>
    <cellStyle name="Normal 15 13 2" xfId="1274" xr:uid="{00000000-0005-0000-0000-0000FA040000}"/>
    <cellStyle name="Normal 15 14" xfId="1275" xr:uid="{00000000-0005-0000-0000-0000FB040000}"/>
    <cellStyle name="Normal 15 2" xfId="1276" xr:uid="{00000000-0005-0000-0000-0000FC040000}"/>
    <cellStyle name="Normal 15 2 2" xfId="1277" xr:uid="{00000000-0005-0000-0000-0000FD040000}"/>
    <cellStyle name="Normal 15 3" xfId="1278" xr:uid="{00000000-0005-0000-0000-0000FE040000}"/>
    <cellStyle name="Normal 15 3 2" xfId="1279" xr:uid="{00000000-0005-0000-0000-0000FF040000}"/>
    <cellStyle name="Normal 15 3 2 2" xfId="1280" xr:uid="{00000000-0005-0000-0000-000000050000}"/>
    <cellStyle name="Normal 15 3 3" xfId="1281" xr:uid="{00000000-0005-0000-0000-000001050000}"/>
    <cellStyle name="Normal 15 4" xfId="1282" xr:uid="{00000000-0005-0000-0000-000002050000}"/>
    <cellStyle name="Normal 15 4 2" xfId="1283" xr:uid="{00000000-0005-0000-0000-000003050000}"/>
    <cellStyle name="Normal 15 4 2 2" xfId="1284" xr:uid="{00000000-0005-0000-0000-000004050000}"/>
    <cellStyle name="Normal 15 4 3" xfId="1285" xr:uid="{00000000-0005-0000-0000-000005050000}"/>
    <cellStyle name="Normal 15 5" xfId="1286" xr:uid="{00000000-0005-0000-0000-000006050000}"/>
    <cellStyle name="Normal 15 5 2" xfId="1287" xr:uid="{00000000-0005-0000-0000-000007050000}"/>
    <cellStyle name="Normal 15 5 2 2" xfId="1288" xr:uid="{00000000-0005-0000-0000-000008050000}"/>
    <cellStyle name="Normal 15 5 3" xfId="1289" xr:uid="{00000000-0005-0000-0000-000009050000}"/>
    <cellStyle name="Normal 15 6" xfId="1290" xr:uid="{00000000-0005-0000-0000-00000A050000}"/>
    <cellStyle name="Normal 15 6 2" xfId="1291" xr:uid="{00000000-0005-0000-0000-00000B050000}"/>
    <cellStyle name="Normal 15 6 2 2" xfId="1292" xr:uid="{00000000-0005-0000-0000-00000C050000}"/>
    <cellStyle name="Normal 15 6 3" xfId="1293" xr:uid="{00000000-0005-0000-0000-00000D050000}"/>
    <cellStyle name="Normal 15 7" xfId="1294" xr:uid="{00000000-0005-0000-0000-00000E050000}"/>
    <cellStyle name="Normal 15 7 2" xfId="1295" xr:uid="{00000000-0005-0000-0000-00000F050000}"/>
    <cellStyle name="Normal 15 7 2 2" xfId="1296" xr:uid="{00000000-0005-0000-0000-000010050000}"/>
    <cellStyle name="Normal 15 7 3" xfId="1297" xr:uid="{00000000-0005-0000-0000-000011050000}"/>
    <cellStyle name="Normal 15 8" xfId="1298" xr:uid="{00000000-0005-0000-0000-000012050000}"/>
    <cellStyle name="Normal 15 8 2" xfId="1299" xr:uid="{00000000-0005-0000-0000-000013050000}"/>
    <cellStyle name="Normal 15 8 2 2" xfId="1300" xr:uid="{00000000-0005-0000-0000-000014050000}"/>
    <cellStyle name="Normal 15 8 3" xfId="1301" xr:uid="{00000000-0005-0000-0000-000015050000}"/>
    <cellStyle name="Normal 15 9" xfId="1302" xr:uid="{00000000-0005-0000-0000-000016050000}"/>
    <cellStyle name="Normal 15 9 2" xfId="1303" xr:uid="{00000000-0005-0000-0000-000017050000}"/>
    <cellStyle name="Normal 15 9 2 2" xfId="1304" xr:uid="{00000000-0005-0000-0000-000018050000}"/>
    <cellStyle name="Normal 15 9 3" xfId="1305" xr:uid="{00000000-0005-0000-0000-000019050000}"/>
    <cellStyle name="Normal 15_3.21-01" xfId="1306" xr:uid="{00000000-0005-0000-0000-00001A050000}"/>
    <cellStyle name="Normal 16" xfId="1307" xr:uid="{00000000-0005-0000-0000-00001B050000}"/>
    <cellStyle name="Normal 16 10" xfId="1308" xr:uid="{00000000-0005-0000-0000-00001C050000}"/>
    <cellStyle name="Normal 16 10 2" xfId="1309" xr:uid="{00000000-0005-0000-0000-00001D050000}"/>
    <cellStyle name="Normal 16 11" xfId="1310" xr:uid="{00000000-0005-0000-0000-00001E050000}"/>
    <cellStyle name="Normal 16 11 2" xfId="1311" xr:uid="{00000000-0005-0000-0000-00001F050000}"/>
    <cellStyle name="Normal 16 12" xfId="1312" xr:uid="{00000000-0005-0000-0000-000020050000}"/>
    <cellStyle name="Normal 16 12 2" xfId="1313" xr:uid="{00000000-0005-0000-0000-000021050000}"/>
    <cellStyle name="Normal 16 13" xfId="1314" xr:uid="{00000000-0005-0000-0000-000022050000}"/>
    <cellStyle name="Normal 16 13 2" xfId="1315" xr:uid="{00000000-0005-0000-0000-000023050000}"/>
    <cellStyle name="Normal 16 14" xfId="1316" xr:uid="{00000000-0005-0000-0000-000024050000}"/>
    <cellStyle name="Normal 16 2" xfId="1317" xr:uid="{00000000-0005-0000-0000-000025050000}"/>
    <cellStyle name="Normal 16 2 2" xfId="1318" xr:uid="{00000000-0005-0000-0000-000026050000}"/>
    <cellStyle name="Normal 16 3" xfId="1319" xr:uid="{00000000-0005-0000-0000-000027050000}"/>
    <cellStyle name="Normal 16 3 2" xfId="1320" xr:uid="{00000000-0005-0000-0000-000028050000}"/>
    <cellStyle name="Normal 16 3 2 2" xfId="1321" xr:uid="{00000000-0005-0000-0000-000029050000}"/>
    <cellStyle name="Normal 16 3 3" xfId="1322" xr:uid="{00000000-0005-0000-0000-00002A050000}"/>
    <cellStyle name="Normal 16 4" xfId="1323" xr:uid="{00000000-0005-0000-0000-00002B050000}"/>
    <cellStyle name="Normal 16 4 2" xfId="1324" xr:uid="{00000000-0005-0000-0000-00002C050000}"/>
    <cellStyle name="Normal 16 4 2 2" xfId="1325" xr:uid="{00000000-0005-0000-0000-00002D050000}"/>
    <cellStyle name="Normal 16 4 3" xfId="1326" xr:uid="{00000000-0005-0000-0000-00002E050000}"/>
    <cellStyle name="Normal 16 5" xfId="1327" xr:uid="{00000000-0005-0000-0000-00002F050000}"/>
    <cellStyle name="Normal 16 5 2" xfId="1328" xr:uid="{00000000-0005-0000-0000-000030050000}"/>
    <cellStyle name="Normal 16 5 2 2" xfId="1329" xr:uid="{00000000-0005-0000-0000-000031050000}"/>
    <cellStyle name="Normal 16 5 3" xfId="1330" xr:uid="{00000000-0005-0000-0000-000032050000}"/>
    <cellStyle name="Normal 16 6" xfId="1331" xr:uid="{00000000-0005-0000-0000-000033050000}"/>
    <cellStyle name="Normal 16 6 2" xfId="1332" xr:uid="{00000000-0005-0000-0000-000034050000}"/>
    <cellStyle name="Normal 16 6 2 2" xfId="1333" xr:uid="{00000000-0005-0000-0000-000035050000}"/>
    <cellStyle name="Normal 16 6 3" xfId="1334" xr:uid="{00000000-0005-0000-0000-000036050000}"/>
    <cellStyle name="Normal 16 7" xfId="1335" xr:uid="{00000000-0005-0000-0000-000037050000}"/>
    <cellStyle name="Normal 16 7 2" xfId="1336" xr:uid="{00000000-0005-0000-0000-000038050000}"/>
    <cellStyle name="Normal 16 7 2 2" xfId="1337" xr:uid="{00000000-0005-0000-0000-000039050000}"/>
    <cellStyle name="Normal 16 7 3" xfId="1338" xr:uid="{00000000-0005-0000-0000-00003A050000}"/>
    <cellStyle name="Normal 16 8" xfId="1339" xr:uid="{00000000-0005-0000-0000-00003B050000}"/>
    <cellStyle name="Normal 16 8 2" xfId="1340" xr:uid="{00000000-0005-0000-0000-00003C050000}"/>
    <cellStyle name="Normal 16 8 2 2" xfId="1341" xr:uid="{00000000-0005-0000-0000-00003D050000}"/>
    <cellStyle name="Normal 16 8 3" xfId="1342" xr:uid="{00000000-0005-0000-0000-00003E050000}"/>
    <cellStyle name="Normal 16 9" xfId="1343" xr:uid="{00000000-0005-0000-0000-00003F050000}"/>
    <cellStyle name="Normal 16 9 2" xfId="1344" xr:uid="{00000000-0005-0000-0000-000040050000}"/>
    <cellStyle name="Normal 16 9 2 2" xfId="1345" xr:uid="{00000000-0005-0000-0000-000041050000}"/>
    <cellStyle name="Normal 16 9 3" xfId="1346" xr:uid="{00000000-0005-0000-0000-000042050000}"/>
    <cellStyle name="Normal 16_3.21-01" xfId="1347" xr:uid="{00000000-0005-0000-0000-000043050000}"/>
    <cellStyle name="Normal 17" xfId="1348" xr:uid="{00000000-0005-0000-0000-000044050000}"/>
    <cellStyle name="Normal 17 10" xfId="1349" xr:uid="{00000000-0005-0000-0000-000045050000}"/>
    <cellStyle name="Normal 17 10 2" xfId="1350" xr:uid="{00000000-0005-0000-0000-000046050000}"/>
    <cellStyle name="Normal 17 11" xfId="1351" xr:uid="{00000000-0005-0000-0000-000047050000}"/>
    <cellStyle name="Normal 17 11 2" xfId="1352" xr:uid="{00000000-0005-0000-0000-000048050000}"/>
    <cellStyle name="Normal 17 12" xfId="1353" xr:uid="{00000000-0005-0000-0000-000049050000}"/>
    <cellStyle name="Normal 17 12 2" xfId="1354" xr:uid="{00000000-0005-0000-0000-00004A050000}"/>
    <cellStyle name="Normal 17 13" xfId="1355" xr:uid="{00000000-0005-0000-0000-00004B050000}"/>
    <cellStyle name="Normal 17 13 2" xfId="1356" xr:uid="{00000000-0005-0000-0000-00004C050000}"/>
    <cellStyle name="Normal 17 14" xfId="1357" xr:uid="{00000000-0005-0000-0000-00004D050000}"/>
    <cellStyle name="Normal 17 2" xfId="1358" xr:uid="{00000000-0005-0000-0000-00004E050000}"/>
    <cellStyle name="Normal 17 2 2" xfId="1359" xr:uid="{00000000-0005-0000-0000-00004F050000}"/>
    <cellStyle name="Normal 17 3" xfId="1360" xr:uid="{00000000-0005-0000-0000-000050050000}"/>
    <cellStyle name="Normal 17 3 2" xfId="1361" xr:uid="{00000000-0005-0000-0000-000051050000}"/>
    <cellStyle name="Normal 17 3 2 2" xfId="1362" xr:uid="{00000000-0005-0000-0000-000052050000}"/>
    <cellStyle name="Normal 17 3 3" xfId="1363" xr:uid="{00000000-0005-0000-0000-000053050000}"/>
    <cellStyle name="Normal 17 4" xfId="1364" xr:uid="{00000000-0005-0000-0000-000054050000}"/>
    <cellStyle name="Normal 17 4 2" xfId="1365" xr:uid="{00000000-0005-0000-0000-000055050000}"/>
    <cellStyle name="Normal 17 4 2 2" xfId="1366" xr:uid="{00000000-0005-0000-0000-000056050000}"/>
    <cellStyle name="Normal 17 4 3" xfId="1367" xr:uid="{00000000-0005-0000-0000-000057050000}"/>
    <cellStyle name="Normal 17 5" xfId="1368" xr:uid="{00000000-0005-0000-0000-000058050000}"/>
    <cellStyle name="Normal 17 5 2" xfId="1369" xr:uid="{00000000-0005-0000-0000-000059050000}"/>
    <cellStyle name="Normal 17 5 2 2" xfId="1370" xr:uid="{00000000-0005-0000-0000-00005A050000}"/>
    <cellStyle name="Normal 17 5 3" xfId="1371" xr:uid="{00000000-0005-0000-0000-00005B050000}"/>
    <cellStyle name="Normal 17 6" xfId="1372" xr:uid="{00000000-0005-0000-0000-00005C050000}"/>
    <cellStyle name="Normal 17 6 2" xfId="1373" xr:uid="{00000000-0005-0000-0000-00005D050000}"/>
    <cellStyle name="Normal 17 6 2 2" xfId="1374" xr:uid="{00000000-0005-0000-0000-00005E050000}"/>
    <cellStyle name="Normal 17 6 3" xfId="1375" xr:uid="{00000000-0005-0000-0000-00005F050000}"/>
    <cellStyle name="Normal 17 7" xfId="1376" xr:uid="{00000000-0005-0000-0000-000060050000}"/>
    <cellStyle name="Normal 17 7 2" xfId="1377" xr:uid="{00000000-0005-0000-0000-000061050000}"/>
    <cellStyle name="Normal 17 7 2 2" xfId="1378" xr:uid="{00000000-0005-0000-0000-000062050000}"/>
    <cellStyle name="Normal 17 7 3" xfId="1379" xr:uid="{00000000-0005-0000-0000-000063050000}"/>
    <cellStyle name="Normal 17 8" xfId="1380" xr:uid="{00000000-0005-0000-0000-000064050000}"/>
    <cellStyle name="Normal 17 8 2" xfId="1381" xr:uid="{00000000-0005-0000-0000-000065050000}"/>
    <cellStyle name="Normal 17 8 2 2" xfId="1382" xr:uid="{00000000-0005-0000-0000-000066050000}"/>
    <cellStyle name="Normal 17 8 3" xfId="1383" xr:uid="{00000000-0005-0000-0000-000067050000}"/>
    <cellStyle name="Normal 17 9" xfId="1384" xr:uid="{00000000-0005-0000-0000-000068050000}"/>
    <cellStyle name="Normal 17 9 2" xfId="1385" xr:uid="{00000000-0005-0000-0000-000069050000}"/>
    <cellStyle name="Normal 17 9 2 2" xfId="1386" xr:uid="{00000000-0005-0000-0000-00006A050000}"/>
    <cellStyle name="Normal 17 9 3" xfId="1387" xr:uid="{00000000-0005-0000-0000-00006B050000}"/>
    <cellStyle name="Normal 17_3.21-01" xfId="1388" xr:uid="{00000000-0005-0000-0000-00006C050000}"/>
    <cellStyle name="Normal 18" xfId="1389" xr:uid="{00000000-0005-0000-0000-00006D050000}"/>
    <cellStyle name="Normal 18 10" xfId="1390" xr:uid="{00000000-0005-0000-0000-00006E050000}"/>
    <cellStyle name="Normal 18 10 2" xfId="1391" xr:uid="{00000000-0005-0000-0000-00006F050000}"/>
    <cellStyle name="Normal 18 11" xfId="1392" xr:uid="{00000000-0005-0000-0000-000070050000}"/>
    <cellStyle name="Normal 18 11 2" xfId="1393" xr:uid="{00000000-0005-0000-0000-000071050000}"/>
    <cellStyle name="Normal 18 12" xfId="1394" xr:uid="{00000000-0005-0000-0000-000072050000}"/>
    <cellStyle name="Normal 18 12 2" xfId="1395" xr:uid="{00000000-0005-0000-0000-000073050000}"/>
    <cellStyle name="Normal 18 13" xfId="1396" xr:uid="{00000000-0005-0000-0000-000074050000}"/>
    <cellStyle name="Normal 18 13 2" xfId="1397" xr:uid="{00000000-0005-0000-0000-000075050000}"/>
    <cellStyle name="Normal 18 14" xfId="1398" xr:uid="{00000000-0005-0000-0000-000076050000}"/>
    <cellStyle name="Normal 18 2" xfId="1399" xr:uid="{00000000-0005-0000-0000-000077050000}"/>
    <cellStyle name="Normal 18 2 2" xfId="1400" xr:uid="{00000000-0005-0000-0000-000078050000}"/>
    <cellStyle name="Normal 18 3" xfId="1401" xr:uid="{00000000-0005-0000-0000-000079050000}"/>
    <cellStyle name="Normal 18 3 2" xfId="1402" xr:uid="{00000000-0005-0000-0000-00007A050000}"/>
    <cellStyle name="Normal 18 3 2 2" xfId="1403" xr:uid="{00000000-0005-0000-0000-00007B050000}"/>
    <cellStyle name="Normal 18 3 3" xfId="1404" xr:uid="{00000000-0005-0000-0000-00007C050000}"/>
    <cellStyle name="Normal 18 4" xfId="1405" xr:uid="{00000000-0005-0000-0000-00007D050000}"/>
    <cellStyle name="Normal 18 4 2" xfId="1406" xr:uid="{00000000-0005-0000-0000-00007E050000}"/>
    <cellStyle name="Normal 18 4 2 2" xfId="1407" xr:uid="{00000000-0005-0000-0000-00007F050000}"/>
    <cellStyle name="Normal 18 4 3" xfId="1408" xr:uid="{00000000-0005-0000-0000-000080050000}"/>
    <cellStyle name="Normal 18 5" xfId="1409" xr:uid="{00000000-0005-0000-0000-000081050000}"/>
    <cellStyle name="Normal 18 5 2" xfId="1410" xr:uid="{00000000-0005-0000-0000-000082050000}"/>
    <cellStyle name="Normal 18 5 2 2" xfId="1411" xr:uid="{00000000-0005-0000-0000-000083050000}"/>
    <cellStyle name="Normal 18 5 3" xfId="1412" xr:uid="{00000000-0005-0000-0000-000084050000}"/>
    <cellStyle name="Normal 18 6" xfId="1413" xr:uid="{00000000-0005-0000-0000-000085050000}"/>
    <cellStyle name="Normal 18 6 2" xfId="1414" xr:uid="{00000000-0005-0000-0000-000086050000}"/>
    <cellStyle name="Normal 18 6 2 2" xfId="1415" xr:uid="{00000000-0005-0000-0000-000087050000}"/>
    <cellStyle name="Normal 18 6 3" xfId="1416" xr:uid="{00000000-0005-0000-0000-000088050000}"/>
    <cellStyle name="Normal 18 7" xfId="1417" xr:uid="{00000000-0005-0000-0000-000089050000}"/>
    <cellStyle name="Normal 18 7 2" xfId="1418" xr:uid="{00000000-0005-0000-0000-00008A050000}"/>
    <cellStyle name="Normal 18 7 2 2" xfId="1419" xr:uid="{00000000-0005-0000-0000-00008B050000}"/>
    <cellStyle name="Normal 18 7 3" xfId="1420" xr:uid="{00000000-0005-0000-0000-00008C050000}"/>
    <cellStyle name="Normal 18 8" xfId="1421" xr:uid="{00000000-0005-0000-0000-00008D050000}"/>
    <cellStyle name="Normal 18 8 2" xfId="1422" xr:uid="{00000000-0005-0000-0000-00008E050000}"/>
    <cellStyle name="Normal 18 8 2 2" xfId="1423" xr:uid="{00000000-0005-0000-0000-00008F050000}"/>
    <cellStyle name="Normal 18 8 3" xfId="1424" xr:uid="{00000000-0005-0000-0000-000090050000}"/>
    <cellStyle name="Normal 18 9" xfId="1425" xr:uid="{00000000-0005-0000-0000-000091050000}"/>
    <cellStyle name="Normal 18 9 2" xfId="1426" xr:uid="{00000000-0005-0000-0000-000092050000}"/>
    <cellStyle name="Normal 18 9 2 2" xfId="1427" xr:uid="{00000000-0005-0000-0000-000093050000}"/>
    <cellStyle name="Normal 18 9 3" xfId="1428" xr:uid="{00000000-0005-0000-0000-000094050000}"/>
    <cellStyle name="Normal 18_3.21-01" xfId="1429" xr:uid="{00000000-0005-0000-0000-000095050000}"/>
    <cellStyle name="Normal 19" xfId="1430" xr:uid="{00000000-0005-0000-0000-000096050000}"/>
    <cellStyle name="Normal 19 10" xfId="1431" xr:uid="{00000000-0005-0000-0000-000097050000}"/>
    <cellStyle name="Normal 19 10 2" xfId="1432" xr:uid="{00000000-0005-0000-0000-000098050000}"/>
    <cellStyle name="Normal 19 11" xfId="1433" xr:uid="{00000000-0005-0000-0000-000099050000}"/>
    <cellStyle name="Normal 19 11 2" xfId="1434" xr:uid="{00000000-0005-0000-0000-00009A050000}"/>
    <cellStyle name="Normal 19 12" xfId="1435" xr:uid="{00000000-0005-0000-0000-00009B050000}"/>
    <cellStyle name="Normal 19 12 2" xfId="1436" xr:uid="{00000000-0005-0000-0000-00009C050000}"/>
    <cellStyle name="Normal 19 13" xfId="1437" xr:uid="{00000000-0005-0000-0000-00009D050000}"/>
    <cellStyle name="Normal 19 13 2" xfId="1438" xr:uid="{00000000-0005-0000-0000-00009E050000}"/>
    <cellStyle name="Normal 19 14" xfId="1439" xr:uid="{00000000-0005-0000-0000-00009F050000}"/>
    <cellStyle name="Normal 19 2" xfId="1440" xr:uid="{00000000-0005-0000-0000-0000A0050000}"/>
    <cellStyle name="Normal 19 2 2" xfId="1441" xr:uid="{00000000-0005-0000-0000-0000A1050000}"/>
    <cellStyle name="Normal 19 3" xfId="1442" xr:uid="{00000000-0005-0000-0000-0000A2050000}"/>
    <cellStyle name="Normal 19 3 2" xfId="1443" xr:uid="{00000000-0005-0000-0000-0000A3050000}"/>
    <cellStyle name="Normal 19 3 2 2" xfId="1444" xr:uid="{00000000-0005-0000-0000-0000A4050000}"/>
    <cellStyle name="Normal 19 3 3" xfId="1445" xr:uid="{00000000-0005-0000-0000-0000A5050000}"/>
    <cellStyle name="Normal 19 4" xfId="1446" xr:uid="{00000000-0005-0000-0000-0000A6050000}"/>
    <cellStyle name="Normal 19 4 2" xfId="1447" xr:uid="{00000000-0005-0000-0000-0000A7050000}"/>
    <cellStyle name="Normal 19 4 2 2" xfId="1448" xr:uid="{00000000-0005-0000-0000-0000A8050000}"/>
    <cellStyle name="Normal 19 4 3" xfId="1449" xr:uid="{00000000-0005-0000-0000-0000A9050000}"/>
    <cellStyle name="Normal 19 5" xfId="1450" xr:uid="{00000000-0005-0000-0000-0000AA050000}"/>
    <cellStyle name="Normal 19 5 2" xfId="1451" xr:uid="{00000000-0005-0000-0000-0000AB050000}"/>
    <cellStyle name="Normal 19 5 2 2" xfId="1452" xr:uid="{00000000-0005-0000-0000-0000AC050000}"/>
    <cellStyle name="Normal 19 5 3" xfId="1453" xr:uid="{00000000-0005-0000-0000-0000AD050000}"/>
    <cellStyle name="Normal 19 6" xfId="1454" xr:uid="{00000000-0005-0000-0000-0000AE050000}"/>
    <cellStyle name="Normal 19 6 2" xfId="1455" xr:uid="{00000000-0005-0000-0000-0000AF050000}"/>
    <cellStyle name="Normal 19 6 2 2" xfId="1456" xr:uid="{00000000-0005-0000-0000-0000B0050000}"/>
    <cellStyle name="Normal 19 6 3" xfId="1457" xr:uid="{00000000-0005-0000-0000-0000B1050000}"/>
    <cellStyle name="Normal 19 7" xfId="1458" xr:uid="{00000000-0005-0000-0000-0000B2050000}"/>
    <cellStyle name="Normal 19 7 2" xfId="1459" xr:uid="{00000000-0005-0000-0000-0000B3050000}"/>
    <cellStyle name="Normal 19 7 2 2" xfId="1460" xr:uid="{00000000-0005-0000-0000-0000B4050000}"/>
    <cellStyle name="Normal 19 7 3" xfId="1461" xr:uid="{00000000-0005-0000-0000-0000B5050000}"/>
    <cellStyle name="Normal 19 8" xfId="1462" xr:uid="{00000000-0005-0000-0000-0000B6050000}"/>
    <cellStyle name="Normal 19 8 2" xfId="1463" xr:uid="{00000000-0005-0000-0000-0000B7050000}"/>
    <cellStyle name="Normal 19 8 2 2" xfId="1464" xr:uid="{00000000-0005-0000-0000-0000B8050000}"/>
    <cellStyle name="Normal 19 8 3" xfId="1465" xr:uid="{00000000-0005-0000-0000-0000B9050000}"/>
    <cellStyle name="Normal 19 9" xfId="1466" xr:uid="{00000000-0005-0000-0000-0000BA050000}"/>
    <cellStyle name="Normal 19 9 2" xfId="1467" xr:uid="{00000000-0005-0000-0000-0000BB050000}"/>
    <cellStyle name="Normal 19 9 2 2" xfId="1468" xr:uid="{00000000-0005-0000-0000-0000BC050000}"/>
    <cellStyle name="Normal 19 9 3" xfId="1469" xr:uid="{00000000-0005-0000-0000-0000BD050000}"/>
    <cellStyle name="Normal 19_3.21-01" xfId="1470" xr:uid="{00000000-0005-0000-0000-0000BE050000}"/>
    <cellStyle name="Normal 2" xfId="1471" xr:uid="{00000000-0005-0000-0000-0000BF050000}"/>
    <cellStyle name="Normal 2 10" xfId="1472" xr:uid="{00000000-0005-0000-0000-0000C0050000}"/>
    <cellStyle name="Normal 2 10 2" xfId="1473" xr:uid="{00000000-0005-0000-0000-0000C1050000}"/>
    <cellStyle name="Normal 2 11" xfId="1474" xr:uid="{00000000-0005-0000-0000-0000C2050000}"/>
    <cellStyle name="Normal 2 11 2" xfId="1475" xr:uid="{00000000-0005-0000-0000-0000C3050000}"/>
    <cellStyle name="Normal 2 12" xfId="1476" xr:uid="{00000000-0005-0000-0000-0000C4050000}"/>
    <cellStyle name="Normal 2 12 2" xfId="1477" xr:uid="{00000000-0005-0000-0000-0000C5050000}"/>
    <cellStyle name="Normal 2 13" xfId="1478" xr:uid="{00000000-0005-0000-0000-0000C6050000}"/>
    <cellStyle name="Normal 2 13 2" xfId="1479" xr:uid="{00000000-0005-0000-0000-0000C7050000}"/>
    <cellStyle name="Normal 2 14" xfId="1480" xr:uid="{00000000-0005-0000-0000-0000C8050000}"/>
    <cellStyle name="Normal 2 14 2" xfId="1481" xr:uid="{00000000-0005-0000-0000-0000C9050000}"/>
    <cellStyle name="Normal 2 15" xfId="1482" xr:uid="{00000000-0005-0000-0000-0000CA050000}"/>
    <cellStyle name="Normal 2 15 2" xfId="1483" xr:uid="{00000000-0005-0000-0000-0000CB050000}"/>
    <cellStyle name="Normal 2 16" xfId="1484" xr:uid="{00000000-0005-0000-0000-0000CC050000}"/>
    <cellStyle name="Normal 2 16 2" xfId="1485" xr:uid="{00000000-0005-0000-0000-0000CD050000}"/>
    <cellStyle name="Normal 2 17" xfId="1486" xr:uid="{00000000-0005-0000-0000-0000CE050000}"/>
    <cellStyle name="Normal 2 17 2" xfId="1487" xr:uid="{00000000-0005-0000-0000-0000CF050000}"/>
    <cellStyle name="Normal 2 18" xfId="1488" xr:uid="{00000000-0005-0000-0000-0000D0050000}"/>
    <cellStyle name="Normal 2 18 2" xfId="1489" xr:uid="{00000000-0005-0000-0000-0000D1050000}"/>
    <cellStyle name="Normal 2 19" xfId="1490" xr:uid="{00000000-0005-0000-0000-0000D2050000}"/>
    <cellStyle name="Normal 2 19 2" xfId="1491" xr:uid="{00000000-0005-0000-0000-0000D3050000}"/>
    <cellStyle name="Normal 2 2" xfId="1492" xr:uid="{00000000-0005-0000-0000-0000D4050000}"/>
    <cellStyle name="Normal 2 2 2" xfId="1493" xr:uid="{00000000-0005-0000-0000-0000D5050000}"/>
    <cellStyle name="Normal 2 2 2 2" xfId="1494" xr:uid="{00000000-0005-0000-0000-0000D6050000}"/>
    <cellStyle name="Normal 2 2 3" xfId="1495" xr:uid="{00000000-0005-0000-0000-0000D7050000}"/>
    <cellStyle name="Normal 2 2 3 2" xfId="1496" xr:uid="{00000000-0005-0000-0000-0000D8050000}"/>
    <cellStyle name="Normal 2 2 4" xfId="1497" xr:uid="{00000000-0005-0000-0000-0000D9050000}"/>
    <cellStyle name="Normal 2 2 4 2" xfId="1498" xr:uid="{00000000-0005-0000-0000-0000DA050000}"/>
    <cellStyle name="Normal 2 2 5" xfId="1499" xr:uid="{00000000-0005-0000-0000-0000DB050000}"/>
    <cellStyle name="Normal 2 2 5 2" xfId="1500" xr:uid="{00000000-0005-0000-0000-0000DC050000}"/>
    <cellStyle name="Normal 2 2 6" xfId="1501" xr:uid="{00000000-0005-0000-0000-0000DD050000}"/>
    <cellStyle name="Normal 2 2 6 2" xfId="1502" xr:uid="{00000000-0005-0000-0000-0000DE050000}"/>
    <cellStyle name="Normal 2 2 7" xfId="1503" xr:uid="{00000000-0005-0000-0000-0000DF050000}"/>
    <cellStyle name="Normal 2 2_3.22-08" xfId="1504" xr:uid="{00000000-0005-0000-0000-0000E0050000}"/>
    <cellStyle name="Normal 2 2_BackUpDWH 1(trabajar)_4.3" xfId="1919" xr:uid="{00000000-0005-0000-0000-0000E1050000}"/>
    <cellStyle name="Normal 2 2_BackUpDWH 1(trabajar)_4.5" xfId="1920" xr:uid="{00000000-0005-0000-0000-0000E2050000}"/>
    <cellStyle name="Normal 2 20" xfId="1505" xr:uid="{00000000-0005-0000-0000-0000E3050000}"/>
    <cellStyle name="Normal 2 20 2" xfId="1506" xr:uid="{00000000-0005-0000-0000-0000E4050000}"/>
    <cellStyle name="Normal 2 21" xfId="1507" xr:uid="{00000000-0005-0000-0000-0000E5050000}"/>
    <cellStyle name="Normal 2 21 10" xfId="1508" xr:uid="{00000000-0005-0000-0000-0000E6050000}"/>
    <cellStyle name="Normal 2 22" xfId="1509" xr:uid="{00000000-0005-0000-0000-0000E7050000}"/>
    <cellStyle name="Normal 2 23" xfId="1510" xr:uid="{00000000-0005-0000-0000-0000E8050000}"/>
    <cellStyle name="Normal 2 3" xfId="1511" xr:uid="{00000000-0005-0000-0000-0000E9050000}"/>
    <cellStyle name="Normal 2 3 2" xfId="1512" xr:uid="{00000000-0005-0000-0000-0000EA050000}"/>
    <cellStyle name="Normal 2 4" xfId="1513" xr:uid="{00000000-0005-0000-0000-0000EB050000}"/>
    <cellStyle name="Normal 2 4 2" xfId="1514" xr:uid="{00000000-0005-0000-0000-0000EC050000}"/>
    <cellStyle name="Normal 2 41" xfId="1515" xr:uid="{00000000-0005-0000-0000-0000ED050000}"/>
    <cellStyle name="Normal 2 43" xfId="1516" xr:uid="{00000000-0005-0000-0000-0000EE050000}"/>
    <cellStyle name="Normal 2 43 2" xfId="1517" xr:uid="{00000000-0005-0000-0000-0000EF050000}"/>
    <cellStyle name="Normal 2 5" xfId="1518" xr:uid="{00000000-0005-0000-0000-0000F0050000}"/>
    <cellStyle name="Normal 2 5 2" xfId="1519" xr:uid="{00000000-0005-0000-0000-0000F1050000}"/>
    <cellStyle name="Normal 2 6" xfId="1520" xr:uid="{00000000-0005-0000-0000-0000F2050000}"/>
    <cellStyle name="Normal 2 6 2" xfId="1521" xr:uid="{00000000-0005-0000-0000-0000F3050000}"/>
    <cellStyle name="Normal 2 7" xfId="1522" xr:uid="{00000000-0005-0000-0000-0000F4050000}"/>
    <cellStyle name="Normal 2 7 2" xfId="1523" xr:uid="{00000000-0005-0000-0000-0000F5050000}"/>
    <cellStyle name="Normal 2 8" xfId="1524" xr:uid="{00000000-0005-0000-0000-0000F6050000}"/>
    <cellStyle name="Normal 2 8 2" xfId="1525" xr:uid="{00000000-0005-0000-0000-0000F7050000}"/>
    <cellStyle name="Normal 2 9" xfId="1526" xr:uid="{00000000-0005-0000-0000-0000F8050000}"/>
    <cellStyle name="Normal 2 9 2" xfId="1527" xr:uid="{00000000-0005-0000-0000-0000F9050000}"/>
    <cellStyle name="Normal 2_20080915_InffBCRDFiscalSPNF_ene-ago2008 (2)" xfId="1528" xr:uid="{00000000-0005-0000-0000-0000FA050000}"/>
    <cellStyle name="Normal 20" xfId="1529" xr:uid="{00000000-0005-0000-0000-0000FB050000}"/>
    <cellStyle name="Normal 20 2" xfId="1530" xr:uid="{00000000-0005-0000-0000-0000FC050000}"/>
    <cellStyle name="Normal 20 2 2" xfId="1531" xr:uid="{00000000-0005-0000-0000-0000FD050000}"/>
    <cellStyle name="Normal 20 3" xfId="1532" xr:uid="{00000000-0005-0000-0000-0000FE050000}"/>
    <cellStyle name="Normal 20 3 2" xfId="1533" xr:uid="{00000000-0005-0000-0000-0000FF050000}"/>
    <cellStyle name="Normal 20 4" xfId="1534" xr:uid="{00000000-0005-0000-0000-000000060000}"/>
    <cellStyle name="Normal 20 4 2" xfId="1535" xr:uid="{00000000-0005-0000-0000-000001060000}"/>
    <cellStyle name="Normal 20 5" xfId="1536" xr:uid="{00000000-0005-0000-0000-000002060000}"/>
    <cellStyle name="Normal 20 5 2" xfId="1537" xr:uid="{00000000-0005-0000-0000-000003060000}"/>
    <cellStyle name="Normal 20 6" xfId="1538" xr:uid="{00000000-0005-0000-0000-000004060000}"/>
    <cellStyle name="Normal 21" xfId="1539" xr:uid="{00000000-0005-0000-0000-000005060000}"/>
    <cellStyle name="Normal 21 2" xfId="1540" xr:uid="{00000000-0005-0000-0000-000006060000}"/>
    <cellStyle name="Normal 21 2 2" xfId="1541" xr:uid="{00000000-0005-0000-0000-000007060000}"/>
    <cellStyle name="Normal 21 3" xfId="1542" xr:uid="{00000000-0005-0000-0000-000008060000}"/>
    <cellStyle name="Normal 21 3 2" xfId="1543" xr:uid="{00000000-0005-0000-0000-000009060000}"/>
    <cellStyle name="Normal 21 4" xfId="1544" xr:uid="{00000000-0005-0000-0000-00000A060000}"/>
    <cellStyle name="Normal 21 4 2" xfId="1545" xr:uid="{00000000-0005-0000-0000-00000B060000}"/>
    <cellStyle name="Normal 21 5" xfId="1546" xr:uid="{00000000-0005-0000-0000-00000C060000}"/>
    <cellStyle name="Normal 21 5 2" xfId="1547" xr:uid="{00000000-0005-0000-0000-00000D060000}"/>
    <cellStyle name="Normal 21_Dominicana en cifras economicas consolidado para complet 3-" xfId="1548" xr:uid="{00000000-0005-0000-0000-00000E060000}"/>
    <cellStyle name="Normal 22" xfId="1549" xr:uid="{00000000-0005-0000-0000-00000F060000}"/>
    <cellStyle name="Normal 22 2" xfId="1550" xr:uid="{00000000-0005-0000-0000-000010060000}"/>
    <cellStyle name="Normal 22 2 2" xfId="1551" xr:uid="{00000000-0005-0000-0000-000011060000}"/>
    <cellStyle name="Normal 22 3" xfId="1552" xr:uid="{00000000-0005-0000-0000-000012060000}"/>
    <cellStyle name="Normal 22 3 2" xfId="1553" xr:uid="{00000000-0005-0000-0000-000013060000}"/>
    <cellStyle name="Normal 23" xfId="1554" xr:uid="{00000000-0005-0000-0000-000014060000}"/>
    <cellStyle name="Normal 23 2" xfId="1555" xr:uid="{00000000-0005-0000-0000-000015060000}"/>
    <cellStyle name="Normal 23 2 2" xfId="1556" xr:uid="{00000000-0005-0000-0000-000016060000}"/>
    <cellStyle name="Normal 23 3" xfId="1557" xr:uid="{00000000-0005-0000-0000-000017060000}"/>
    <cellStyle name="Normal 23 3 2" xfId="1558" xr:uid="{00000000-0005-0000-0000-000018060000}"/>
    <cellStyle name="Normal 23 4" xfId="1559" xr:uid="{00000000-0005-0000-0000-000019060000}"/>
    <cellStyle name="Normal 23 4 2" xfId="1560" xr:uid="{00000000-0005-0000-0000-00001A060000}"/>
    <cellStyle name="Normal 23 5" xfId="1561" xr:uid="{00000000-0005-0000-0000-00001B060000}"/>
    <cellStyle name="Normal 23 5 2" xfId="1562" xr:uid="{00000000-0005-0000-0000-00001C060000}"/>
    <cellStyle name="Normal 23 6" xfId="1563" xr:uid="{00000000-0005-0000-0000-00001D060000}"/>
    <cellStyle name="Normal 23 6 2" xfId="1564" xr:uid="{00000000-0005-0000-0000-00001E060000}"/>
    <cellStyle name="Normal 23 7" xfId="1565" xr:uid="{00000000-0005-0000-0000-00001F060000}"/>
    <cellStyle name="Normal 23 7 2" xfId="1566" xr:uid="{00000000-0005-0000-0000-000020060000}"/>
    <cellStyle name="Normal 23 8" xfId="1567" xr:uid="{00000000-0005-0000-0000-000021060000}"/>
    <cellStyle name="Normal 23 8 2" xfId="1568" xr:uid="{00000000-0005-0000-0000-000022060000}"/>
    <cellStyle name="Normal 23 9" xfId="1569" xr:uid="{00000000-0005-0000-0000-000023060000}"/>
    <cellStyle name="Normal 24" xfId="1570" xr:uid="{00000000-0005-0000-0000-000024060000}"/>
    <cellStyle name="Normal 24 2" xfId="1571" xr:uid="{00000000-0005-0000-0000-000025060000}"/>
    <cellStyle name="Normal 24 2 2" xfId="1572" xr:uid="{00000000-0005-0000-0000-000026060000}"/>
    <cellStyle name="Normal 24 3" xfId="1573" xr:uid="{00000000-0005-0000-0000-000027060000}"/>
    <cellStyle name="Normal 24 3 2" xfId="1574" xr:uid="{00000000-0005-0000-0000-000028060000}"/>
    <cellStyle name="Normal 25" xfId="1575" xr:uid="{00000000-0005-0000-0000-000029060000}"/>
    <cellStyle name="Normal 25 2" xfId="1576" xr:uid="{00000000-0005-0000-0000-00002A060000}"/>
    <cellStyle name="Normal 25 2 2" xfId="1577" xr:uid="{00000000-0005-0000-0000-00002B060000}"/>
    <cellStyle name="Normal 25 3" xfId="1578" xr:uid="{00000000-0005-0000-0000-00002C060000}"/>
    <cellStyle name="Normal 25 3 2" xfId="1579" xr:uid="{00000000-0005-0000-0000-00002D060000}"/>
    <cellStyle name="Normal 25 4" xfId="1580" xr:uid="{00000000-0005-0000-0000-00002E060000}"/>
    <cellStyle name="Normal 25 4 2" xfId="1581" xr:uid="{00000000-0005-0000-0000-00002F060000}"/>
    <cellStyle name="Normal 25 5" xfId="1582" xr:uid="{00000000-0005-0000-0000-000030060000}"/>
    <cellStyle name="Normal 25 5 2" xfId="1583" xr:uid="{00000000-0005-0000-0000-000031060000}"/>
    <cellStyle name="Normal 25 6" xfId="1584" xr:uid="{00000000-0005-0000-0000-000032060000}"/>
    <cellStyle name="Normal 26" xfId="1585" xr:uid="{00000000-0005-0000-0000-000033060000}"/>
    <cellStyle name="Normal 26 2" xfId="1586" xr:uid="{00000000-0005-0000-0000-000034060000}"/>
    <cellStyle name="Normal 26 2 2" xfId="1587" xr:uid="{00000000-0005-0000-0000-000035060000}"/>
    <cellStyle name="Normal 26 3" xfId="1588" xr:uid="{00000000-0005-0000-0000-000036060000}"/>
    <cellStyle name="Normal 26 3 2" xfId="1589" xr:uid="{00000000-0005-0000-0000-000037060000}"/>
    <cellStyle name="Normal 26 4" xfId="1590" xr:uid="{00000000-0005-0000-0000-000038060000}"/>
    <cellStyle name="Normal 26 4 2" xfId="1591" xr:uid="{00000000-0005-0000-0000-000039060000}"/>
    <cellStyle name="Normal 26 5" xfId="1592" xr:uid="{00000000-0005-0000-0000-00003A060000}"/>
    <cellStyle name="Normal 26 5 2" xfId="1593" xr:uid="{00000000-0005-0000-0000-00003B060000}"/>
    <cellStyle name="Normal 26 6" xfId="1594" xr:uid="{00000000-0005-0000-0000-00003C060000}"/>
    <cellStyle name="Normal 27" xfId="1595" xr:uid="{00000000-0005-0000-0000-00003D060000}"/>
    <cellStyle name="Normal 27 2" xfId="1596" xr:uid="{00000000-0005-0000-0000-00003E060000}"/>
    <cellStyle name="Normal 27 2 2" xfId="1597" xr:uid="{00000000-0005-0000-0000-00003F060000}"/>
    <cellStyle name="Normal 27 3" xfId="1598" xr:uid="{00000000-0005-0000-0000-000040060000}"/>
    <cellStyle name="Normal 27 3 2" xfId="1599" xr:uid="{00000000-0005-0000-0000-000041060000}"/>
    <cellStyle name="Normal 27 4" xfId="1600" xr:uid="{00000000-0005-0000-0000-000042060000}"/>
    <cellStyle name="Normal 27 4 2" xfId="1601" xr:uid="{00000000-0005-0000-0000-000043060000}"/>
    <cellStyle name="Normal 27 5" xfId="1602" xr:uid="{00000000-0005-0000-0000-000044060000}"/>
    <cellStyle name="Normal 27 5 2" xfId="1603" xr:uid="{00000000-0005-0000-0000-000045060000}"/>
    <cellStyle name="Normal 27 6" xfId="1604" xr:uid="{00000000-0005-0000-0000-000046060000}"/>
    <cellStyle name="Normal 28" xfId="1605" xr:uid="{00000000-0005-0000-0000-000047060000}"/>
    <cellStyle name="Normal 28 2" xfId="1606" xr:uid="{00000000-0005-0000-0000-000048060000}"/>
    <cellStyle name="Normal 28 2 2" xfId="1607" xr:uid="{00000000-0005-0000-0000-000049060000}"/>
    <cellStyle name="Normal 28 3" xfId="1608" xr:uid="{00000000-0005-0000-0000-00004A060000}"/>
    <cellStyle name="Normal 28 3 2" xfId="1609" xr:uid="{00000000-0005-0000-0000-00004B060000}"/>
    <cellStyle name="Normal 29" xfId="1610" xr:uid="{00000000-0005-0000-0000-00004C060000}"/>
    <cellStyle name="Normal 29 2" xfId="1611" xr:uid="{00000000-0005-0000-0000-00004D060000}"/>
    <cellStyle name="Normal 29 2 2" xfId="1612" xr:uid="{00000000-0005-0000-0000-00004E060000}"/>
    <cellStyle name="Normal 29 3" xfId="1613" xr:uid="{00000000-0005-0000-0000-00004F060000}"/>
    <cellStyle name="Normal 29 3 2" xfId="1614" xr:uid="{00000000-0005-0000-0000-000050060000}"/>
    <cellStyle name="Normal 29 4" xfId="1615" xr:uid="{00000000-0005-0000-0000-000051060000}"/>
    <cellStyle name="Normal 3" xfId="1616" xr:uid="{00000000-0005-0000-0000-000052060000}"/>
    <cellStyle name="Normal 3 2" xfId="1617" xr:uid="{00000000-0005-0000-0000-000053060000}"/>
    <cellStyle name="Normal 3 2 2" xfId="1618" xr:uid="{00000000-0005-0000-0000-000054060000}"/>
    <cellStyle name="Normal 3 3" xfId="1619" xr:uid="{00000000-0005-0000-0000-000055060000}"/>
    <cellStyle name="Normal 3 4" xfId="1620" xr:uid="{00000000-0005-0000-0000-000056060000}"/>
    <cellStyle name="Normal 3 4 2" xfId="1621" xr:uid="{00000000-0005-0000-0000-000057060000}"/>
    <cellStyle name="Normal 3 5" xfId="1622" xr:uid="{00000000-0005-0000-0000-000058060000}"/>
    <cellStyle name="Normal 3 6" xfId="1623" xr:uid="{00000000-0005-0000-0000-000059060000}"/>
    <cellStyle name="Normal 3 7" xfId="1624" xr:uid="{00000000-0005-0000-0000-00005A060000}"/>
    <cellStyle name="Normal 3 8" xfId="1625" xr:uid="{00000000-0005-0000-0000-00005B060000}"/>
    <cellStyle name="Normal 3_3.10-070 Número de vuelos charter internacionales por aeropuerto, según mes, 2007-2008" xfId="1626" xr:uid="{00000000-0005-0000-0000-00005C060000}"/>
    <cellStyle name="Normal 30" xfId="1627" xr:uid="{00000000-0005-0000-0000-00005D060000}"/>
    <cellStyle name="Normal 30 2" xfId="1628" xr:uid="{00000000-0005-0000-0000-00005E060000}"/>
    <cellStyle name="Normal 30 2 2" xfId="1629" xr:uid="{00000000-0005-0000-0000-00005F060000}"/>
    <cellStyle name="Normal 30 3" xfId="1630" xr:uid="{00000000-0005-0000-0000-000060060000}"/>
    <cellStyle name="Normal 30 3 2" xfId="1631" xr:uid="{00000000-0005-0000-0000-000061060000}"/>
    <cellStyle name="Normal 30 4" xfId="1632" xr:uid="{00000000-0005-0000-0000-000062060000}"/>
    <cellStyle name="Normal 30 4 2" xfId="1633" xr:uid="{00000000-0005-0000-0000-000063060000}"/>
    <cellStyle name="Normal 31" xfId="1634" xr:uid="{00000000-0005-0000-0000-000064060000}"/>
    <cellStyle name="Normal 31 2" xfId="1635" xr:uid="{00000000-0005-0000-0000-000065060000}"/>
    <cellStyle name="Normal 32" xfId="1636" xr:uid="{00000000-0005-0000-0000-000066060000}"/>
    <cellStyle name="Normal 32 2" xfId="1637" xr:uid="{00000000-0005-0000-0000-000067060000}"/>
    <cellStyle name="Normal 33" xfId="1638" xr:uid="{00000000-0005-0000-0000-000068060000}"/>
    <cellStyle name="Normal 33 2" xfId="1639" xr:uid="{00000000-0005-0000-0000-000069060000}"/>
    <cellStyle name="Normal 33 3" xfId="1640" xr:uid="{00000000-0005-0000-0000-00006A060000}"/>
    <cellStyle name="Normal 33 4" xfId="1641" xr:uid="{00000000-0005-0000-0000-00006B060000}"/>
    <cellStyle name="Normal 33 5" xfId="1642" xr:uid="{00000000-0005-0000-0000-00006C060000}"/>
    <cellStyle name="Normal 34" xfId="1643" xr:uid="{00000000-0005-0000-0000-00006D060000}"/>
    <cellStyle name="Normal 35" xfId="1644" xr:uid="{00000000-0005-0000-0000-00006E060000}"/>
    <cellStyle name="Normal 36" xfId="1645" xr:uid="{00000000-0005-0000-0000-00006F060000}"/>
    <cellStyle name="Normal 37" xfId="1646" xr:uid="{00000000-0005-0000-0000-000070060000}"/>
    <cellStyle name="Normal 38" xfId="1647" xr:uid="{00000000-0005-0000-0000-000071060000}"/>
    <cellStyle name="Normal 39" xfId="1648" xr:uid="{00000000-0005-0000-0000-000072060000}"/>
    <cellStyle name="Normal 4" xfId="1649" xr:uid="{00000000-0005-0000-0000-000073060000}"/>
    <cellStyle name="Normal 4 10" xfId="1650" xr:uid="{00000000-0005-0000-0000-000074060000}"/>
    <cellStyle name="Normal 4 10 2" xfId="1651" xr:uid="{00000000-0005-0000-0000-000075060000}"/>
    <cellStyle name="Normal 4 11" xfId="1652" xr:uid="{00000000-0005-0000-0000-000076060000}"/>
    <cellStyle name="Normal 4 11 2" xfId="1653" xr:uid="{00000000-0005-0000-0000-000077060000}"/>
    <cellStyle name="Normal 4 12" xfId="1654" xr:uid="{00000000-0005-0000-0000-000078060000}"/>
    <cellStyle name="Normal 4 12 2" xfId="1655" xr:uid="{00000000-0005-0000-0000-000079060000}"/>
    <cellStyle name="Normal 4 13" xfId="1656" xr:uid="{00000000-0005-0000-0000-00007A060000}"/>
    <cellStyle name="Normal 4 13 2" xfId="1657" xr:uid="{00000000-0005-0000-0000-00007B060000}"/>
    <cellStyle name="Normal 4 14" xfId="1658" xr:uid="{00000000-0005-0000-0000-00007C060000}"/>
    <cellStyle name="Normal 4 2" xfId="1659" xr:uid="{00000000-0005-0000-0000-00007D060000}"/>
    <cellStyle name="Normal 4 2 2" xfId="1660" xr:uid="{00000000-0005-0000-0000-00007E060000}"/>
    <cellStyle name="Normal 4 3" xfId="1661" xr:uid="{00000000-0005-0000-0000-00007F060000}"/>
    <cellStyle name="Normal 4 3 2" xfId="1662" xr:uid="{00000000-0005-0000-0000-000080060000}"/>
    <cellStyle name="Normal 4 3 2 2" xfId="1663" xr:uid="{00000000-0005-0000-0000-000081060000}"/>
    <cellStyle name="Normal 4 3 3" xfId="1664" xr:uid="{00000000-0005-0000-0000-000082060000}"/>
    <cellStyle name="Normal 4 4" xfId="1665" xr:uid="{00000000-0005-0000-0000-000083060000}"/>
    <cellStyle name="Normal 4 4 2" xfId="1666" xr:uid="{00000000-0005-0000-0000-000084060000}"/>
    <cellStyle name="Normal 4 4 2 2" xfId="1667" xr:uid="{00000000-0005-0000-0000-000085060000}"/>
    <cellStyle name="Normal 4 4 3" xfId="1668" xr:uid="{00000000-0005-0000-0000-000086060000}"/>
    <cellStyle name="Normal 4 5" xfId="1669" xr:uid="{00000000-0005-0000-0000-000087060000}"/>
    <cellStyle name="Normal 4 5 2" xfId="1670" xr:uid="{00000000-0005-0000-0000-000088060000}"/>
    <cellStyle name="Normal 4 5 2 2" xfId="1671" xr:uid="{00000000-0005-0000-0000-000089060000}"/>
    <cellStyle name="Normal 4 5 3" xfId="1672" xr:uid="{00000000-0005-0000-0000-00008A060000}"/>
    <cellStyle name="Normal 4 6" xfId="1673" xr:uid="{00000000-0005-0000-0000-00008B060000}"/>
    <cellStyle name="Normal 4 6 2" xfId="1674" xr:uid="{00000000-0005-0000-0000-00008C060000}"/>
    <cellStyle name="Normal 4 6 2 2" xfId="1675" xr:uid="{00000000-0005-0000-0000-00008D060000}"/>
    <cellStyle name="Normal 4 6 3" xfId="1676" xr:uid="{00000000-0005-0000-0000-00008E060000}"/>
    <cellStyle name="Normal 4 7" xfId="1677" xr:uid="{00000000-0005-0000-0000-00008F060000}"/>
    <cellStyle name="Normal 4 7 2" xfId="1678" xr:uid="{00000000-0005-0000-0000-000090060000}"/>
    <cellStyle name="Normal 4 7 2 2" xfId="1679" xr:uid="{00000000-0005-0000-0000-000091060000}"/>
    <cellStyle name="Normal 4 7 3" xfId="1680" xr:uid="{00000000-0005-0000-0000-000092060000}"/>
    <cellStyle name="Normal 4 8" xfId="1681" xr:uid="{00000000-0005-0000-0000-000093060000}"/>
    <cellStyle name="Normal 4 8 2" xfId="1682" xr:uid="{00000000-0005-0000-0000-000094060000}"/>
    <cellStyle name="Normal 4 8 2 2" xfId="1683" xr:uid="{00000000-0005-0000-0000-000095060000}"/>
    <cellStyle name="Normal 4 8 3" xfId="1684" xr:uid="{00000000-0005-0000-0000-000096060000}"/>
    <cellStyle name="Normal 4 9" xfId="1685" xr:uid="{00000000-0005-0000-0000-000097060000}"/>
    <cellStyle name="Normal 4 9 2" xfId="1686" xr:uid="{00000000-0005-0000-0000-000098060000}"/>
    <cellStyle name="Normal 4 9 2 2" xfId="1687" xr:uid="{00000000-0005-0000-0000-000099060000}"/>
    <cellStyle name="Normal 4 9 3" xfId="1688" xr:uid="{00000000-0005-0000-0000-00009A060000}"/>
    <cellStyle name="Normal 4_3.21-01" xfId="1689" xr:uid="{00000000-0005-0000-0000-00009B060000}"/>
    <cellStyle name="Normal 40" xfId="1690" xr:uid="{00000000-0005-0000-0000-00009C060000}"/>
    <cellStyle name="Normal 41" xfId="1691" xr:uid="{00000000-0005-0000-0000-00009D060000}"/>
    <cellStyle name="Normal 42" xfId="1692" xr:uid="{00000000-0005-0000-0000-00009E060000}"/>
    <cellStyle name="Normal 43" xfId="1693" xr:uid="{00000000-0005-0000-0000-00009F060000}"/>
    <cellStyle name="Normal 44" xfId="1694" xr:uid="{00000000-0005-0000-0000-0000A0060000}"/>
    <cellStyle name="Normal 45" xfId="1695" xr:uid="{00000000-0005-0000-0000-0000A1060000}"/>
    <cellStyle name="Normal 46" xfId="1696" xr:uid="{00000000-0005-0000-0000-0000A2060000}"/>
    <cellStyle name="Normal 47" xfId="1697" xr:uid="{00000000-0005-0000-0000-0000A3060000}"/>
    <cellStyle name="Normal 48" xfId="1698" xr:uid="{00000000-0005-0000-0000-0000A4060000}"/>
    <cellStyle name="Normal 5" xfId="1699" xr:uid="{00000000-0005-0000-0000-0000A5060000}"/>
    <cellStyle name="Normal 5 2" xfId="1700" xr:uid="{00000000-0005-0000-0000-0000A6060000}"/>
    <cellStyle name="Normal 5 2 2" xfId="1701" xr:uid="{00000000-0005-0000-0000-0000A7060000}"/>
    <cellStyle name="Normal 5 3" xfId="1702" xr:uid="{00000000-0005-0000-0000-0000A8060000}"/>
    <cellStyle name="Normal 5 4" xfId="1703" xr:uid="{00000000-0005-0000-0000-0000A9060000}"/>
    <cellStyle name="Normal 5 4 2" xfId="1704" xr:uid="{00000000-0005-0000-0000-0000AA060000}"/>
    <cellStyle name="Normal 6" xfId="1705" xr:uid="{00000000-0005-0000-0000-0000AB060000}"/>
    <cellStyle name="Normal 6 2" xfId="1706" xr:uid="{00000000-0005-0000-0000-0000AC060000}"/>
    <cellStyle name="Normal 6 2 2" xfId="1707" xr:uid="{00000000-0005-0000-0000-0000AD060000}"/>
    <cellStyle name="Normal 6 3" xfId="1708" xr:uid="{00000000-0005-0000-0000-0000AE060000}"/>
    <cellStyle name="Normal 6 4" xfId="1709" xr:uid="{00000000-0005-0000-0000-0000AF060000}"/>
    <cellStyle name="Normal 68" xfId="1710" xr:uid="{00000000-0005-0000-0000-0000B0060000}"/>
    <cellStyle name="Normal 7" xfId="1711" xr:uid="{00000000-0005-0000-0000-0000B1060000}"/>
    <cellStyle name="Normal 7 2" xfId="1712" xr:uid="{00000000-0005-0000-0000-0000B2060000}"/>
    <cellStyle name="Normal 7 2 2" xfId="1713" xr:uid="{00000000-0005-0000-0000-0000B3060000}"/>
    <cellStyle name="Normal 7 3" xfId="1714" xr:uid="{00000000-0005-0000-0000-0000B4060000}"/>
    <cellStyle name="Normal 7 4" xfId="1715" xr:uid="{00000000-0005-0000-0000-0000B5060000}"/>
    <cellStyle name="Normal 7 4 2" xfId="1716" xr:uid="{00000000-0005-0000-0000-0000B6060000}"/>
    <cellStyle name="Normal 8" xfId="1717" xr:uid="{00000000-0005-0000-0000-0000B7060000}"/>
    <cellStyle name="Normal 8 2" xfId="1718" xr:uid="{00000000-0005-0000-0000-0000B8060000}"/>
    <cellStyle name="Normal 8 2 2" xfId="1719" xr:uid="{00000000-0005-0000-0000-0000B9060000}"/>
    <cellStyle name="Normal 8 3" xfId="1720" xr:uid="{00000000-0005-0000-0000-0000BA060000}"/>
    <cellStyle name="Normal 9" xfId="1721" xr:uid="{00000000-0005-0000-0000-0000BB060000}"/>
    <cellStyle name="Normal 9 10" xfId="1722" xr:uid="{00000000-0005-0000-0000-0000BC060000}"/>
    <cellStyle name="Normal 9 10 2" xfId="1723" xr:uid="{00000000-0005-0000-0000-0000BD060000}"/>
    <cellStyle name="Normal 9 10 2 2" xfId="1724" xr:uid="{00000000-0005-0000-0000-0000BE060000}"/>
    <cellStyle name="Normal 9 10 3" xfId="1725" xr:uid="{00000000-0005-0000-0000-0000BF060000}"/>
    <cellStyle name="Normal 9 11" xfId="1726" xr:uid="{00000000-0005-0000-0000-0000C0060000}"/>
    <cellStyle name="Normal 9 11 2" xfId="1727" xr:uid="{00000000-0005-0000-0000-0000C1060000}"/>
    <cellStyle name="Normal 9 12" xfId="1728" xr:uid="{00000000-0005-0000-0000-0000C2060000}"/>
    <cellStyle name="Normal 9 12 2" xfId="1729" xr:uid="{00000000-0005-0000-0000-0000C3060000}"/>
    <cellStyle name="Normal 9 13" xfId="1730" xr:uid="{00000000-0005-0000-0000-0000C4060000}"/>
    <cellStyle name="Normal 9 13 2" xfId="1731" xr:uid="{00000000-0005-0000-0000-0000C5060000}"/>
    <cellStyle name="Normal 9 14" xfId="1732" xr:uid="{00000000-0005-0000-0000-0000C6060000}"/>
    <cellStyle name="Normal 9 14 2" xfId="1733" xr:uid="{00000000-0005-0000-0000-0000C7060000}"/>
    <cellStyle name="Normal 9 15" xfId="1734" xr:uid="{00000000-0005-0000-0000-0000C8060000}"/>
    <cellStyle name="Normal 9 2" xfId="1735" xr:uid="{00000000-0005-0000-0000-0000C9060000}"/>
    <cellStyle name="Normal 9 2 2" xfId="1736" xr:uid="{00000000-0005-0000-0000-0000CA060000}"/>
    <cellStyle name="Normal 9 3" xfId="1737" xr:uid="{00000000-0005-0000-0000-0000CB060000}"/>
    <cellStyle name="Normal 9 3 2" xfId="1738" xr:uid="{00000000-0005-0000-0000-0000CC060000}"/>
    <cellStyle name="Normal 9 4" xfId="1739" xr:uid="{00000000-0005-0000-0000-0000CD060000}"/>
    <cellStyle name="Normal 9 4 2" xfId="1740" xr:uid="{00000000-0005-0000-0000-0000CE060000}"/>
    <cellStyle name="Normal 9 4 2 2" xfId="1741" xr:uid="{00000000-0005-0000-0000-0000CF060000}"/>
    <cellStyle name="Normal 9 4 3" xfId="1742" xr:uid="{00000000-0005-0000-0000-0000D0060000}"/>
    <cellStyle name="Normal 9 5" xfId="1743" xr:uid="{00000000-0005-0000-0000-0000D1060000}"/>
    <cellStyle name="Normal 9 5 2" xfId="1744" xr:uid="{00000000-0005-0000-0000-0000D2060000}"/>
    <cellStyle name="Normal 9 5 2 2" xfId="1745" xr:uid="{00000000-0005-0000-0000-0000D3060000}"/>
    <cellStyle name="Normal 9 5 3" xfId="1746" xr:uid="{00000000-0005-0000-0000-0000D4060000}"/>
    <cellStyle name="Normal 9 6" xfId="1747" xr:uid="{00000000-0005-0000-0000-0000D5060000}"/>
    <cellStyle name="Normal 9 6 2" xfId="1748" xr:uid="{00000000-0005-0000-0000-0000D6060000}"/>
    <cellStyle name="Normal 9 6 2 2" xfId="1749" xr:uid="{00000000-0005-0000-0000-0000D7060000}"/>
    <cellStyle name="Normal 9 6 3" xfId="1750" xr:uid="{00000000-0005-0000-0000-0000D8060000}"/>
    <cellStyle name="Normal 9 7" xfId="1751" xr:uid="{00000000-0005-0000-0000-0000D9060000}"/>
    <cellStyle name="Normal 9 7 2" xfId="1752" xr:uid="{00000000-0005-0000-0000-0000DA060000}"/>
    <cellStyle name="Normal 9 7 2 2" xfId="1753" xr:uid="{00000000-0005-0000-0000-0000DB060000}"/>
    <cellStyle name="Normal 9 7 3" xfId="1754" xr:uid="{00000000-0005-0000-0000-0000DC060000}"/>
    <cellStyle name="Normal 9 8" xfId="1755" xr:uid="{00000000-0005-0000-0000-0000DD060000}"/>
    <cellStyle name="Normal 9 8 2" xfId="1756" xr:uid="{00000000-0005-0000-0000-0000DE060000}"/>
    <cellStyle name="Normal 9 8 2 2" xfId="1757" xr:uid="{00000000-0005-0000-0000-0000DF060000}"/>
    <cellStyle name="Normal 9 8 3" xfId="1758" xr:uid="{00000000-0005-0000-0000-0000E0060000}"/>
    <cellStyle name="Normal 9 9" xfId="1759" xr:uid="{00000000-0005-0000-0000-0000E1060000}"/>
    <cellStyle name="Normal 9 9 2" xfId="1760" xr:uid="{00000000-0005-0000-0000-0000E2060000}"/>
    <cellStyle name="Normal 9 9 2 2" xfId="1761" xr:uid="{00000000-0005-0000-0000-0000E3060000}"/>
    <cellStyle name="Normal 9 9 3" xfId="1762" xr:uid="{00000000-0005-0000-0000-0000E4060000}"/>
    <cellStyle name="Normal 9_3.21-01" xfId="1763" xr:uid="{00000000-0005-0000-0000-0000E5060000}"/>
    <cellStyle name="Normal Table" xfId="1764" xr:uid="{00000000-0005-0000-0000-0000E6060000}"/>
    <cellStyle name="Normal, Of which" xfId="1765" xr:uid="{00000000-0005-0000-0000-0000E7060000}"/>
    <cellStyle name="Nota" xfId="1766" xr:uid="{00000000-0005-0000-0000-0000E8060000}"/>
    <cellStyle name="Nota 2" xfId="1767" xr:uid="{00000000-0005-0000-0000-0000E9060000}"/>
    <cellStyle name="Notas 2" xfId="1768" xr:uid="{00000000-0005-0000-0000-0000EA060000}"/>
    <cellStyle name="Notas 3" xfId="1769" xr:uid="{00000000-0005-0000-0000-0000EB060000}"/>
    <cellStyle name="Notas 4" xfId="1770" xr:uid="{00000000-0005-0000-0000-0000EC060000}"/>
    <cellStyle name="Note" xfId="1771" xr:uid="{00000000-0005-0000-0000-0000ED060000}"/>
    <cellStyle name="Of which" xfId="1772" xr:uid="{00000000-0005-0000-0000-0000EE060000}"/>
    <cellStyle name="Output" xfId="1773" xr:uid="{00000000-0005-0000-0000-0000EF060000}"/>
    <cellStyle name="Percent [2]" xfId="1774" xr:uid="{00000000-0005-0000-0000-0000F0060000}"/>
    <cellStyle name="Percent [2] 2" xfId="1775" xr:uid="{00000000-0005-0000-0000-0000F1060000}"/>
    <cellStyle name="Percent 2" xfId="1776" xr:uid="{00000000-0005-0000-0000-0000F2060000}"/>
    <cellStyle name="Percent 2 2" xfId="1777" xr:uid="{00000000-0005-0000-0000-0000F3060000}"/>
    <cellStyle name="Percent 3" xfId="1778" xr:uid="{00000000-0005-0000-0000-0000F4060000}"/>
    <cellStyle name="Percent 3 2" xfId="1779" xr:uid="{00000000-0005-0000-0000-0000F5060000}"/>
    <cellStyle name="Percent_pais_prod98_991" xfId="1780" xr:uid="{00000000-0005-0000-0000-0000F6060000}"/>
    <cellStyle name="percentage difference" xfId="1781" xr:uid="{00000000-0005-0000-0000-0000F7060000}"/>
    <cellStyle name="percentage difference one decimal" xfId="1782" xr:uid="{00000000-0005-0000-0000-0000F8060000}"/>
    <cellStyle name="percentage difference zero decimal" xfId="1783" xr:uid="{00000000-0005-0000-0000-0000F9060000}"/>
    <cellStyle name="percentage difference_3.24-07" xfId="1784" xr:uid="{00000000-0005-0000-0000-0000FA060000}"/>
    <cellStyle name="Percentuale 2" xfId="1785" xr:uid="{00000000-0005-0000-0000-0000FB060000}"/>
    <cellStyle name="Percentuale 2 2" xfId="1786" xr:uid="{00000000-0005-0000-0000-0000FC060000}"/>
    <cellStyle name="Porcentual 2" xfId="1787" xr:uid="{00000000-0005-0000-0000-0000FD060000}"/>
    <cellStyle name="Porcentual 2 2" xfId="1788" xr:uid="{00000000-0005-0000-0000-0000FE060000}"/>
    <cellStyle name="Porcentual 2 3" xfId="1789" xr:uid="{00000000-0005-0000-0000-0000FF060000}"/>
    <cellStyle name="Porcentual 3" xfId="1790" xr:uid="{00000000-0005-0000-0000-000000070000}"/>
    <cellStyle name="Porcentual 3 2" xfId="1" xr:uid="{00000000-0005-0000-0000-000001070000}"/>
    <cellStyle name="Porcentual 4" xfId="1791" xr:uid="{00000000-0005-0000-0000-000002070000}"/>
    <cellStyle name="Porcentual 4 2" xfId="1792" xr:uid="{00000000-0005-0000-0000-000003070000}"/>
    <cellStyle name="Porcentual 5" xfId="1793" xr:uid="{00000000-0005-0000-0000-000004070000}"/>
    <cellStyle name="Publication" xfId="1794" xr:uid="{00000000-0005-0000-0000-000005070000}"/>
    <cellStyle name="Red Text" xfId="1795" xr:uid="{00000000-0005-0000-0000-000006070000}"/>
    <cellStyle name="s" xfId="1796" xr:uid="{00000000-0005-0000-0000-000007070000}"/>
    <cellStyle name="s_3.10-070 Número de vuelos charter internacionales por aeropuerto, según mes, 2007-2008" xfId="1797" xr:uid="{00000000-0005-0000-0000-000008070000}"/>
    <cellStyle name="s_3.10-081 Movimiento de pasajeros embarcados en vuelos charters internacionales por aeropuerto, según mes, 2007-2008" xfId="1798" xr:uid="{00000000-0005-0000-0000-000009070000}"/>
    <cellStyle name="s_3.10-082 Movimiento de pasajeros desembarcados en vuelos charters internacionales por aeropuerto, según mes, 2007-2008" xfId="1799" xr:uid="{00000000-0005-0000-0000-00000A070000}"/>
    <cellStyle name="s_Sheet5" xfId="1800" xr:uid="{00000000-0005-0000-0000-00000B070000}"/>
    <cellStyle name="s_Sheet5 2" xfId="1801" xr:uid="{00000000-0005-0000-0000-00000C070000}"/>
    <cellStyle name="s_Sheet5_3.22-08" xfId="1802" xr:uid="{00000000-0005-0000-0000-00000D070000}"/>
    <cellStyle name="s_Sheet5_3.22-08 2" xfId="1803" xr:uid="{00000000-0005-0000-0000-00000E070000}"/>
    <cellStyle name="s_Sheet5_3.22-08_RD en Cifras 2010. Precios" xfId="1804" xr:uid="{00000000-0005-0000-0000-00000F070000}"/>
    <cellStyle name="s_Sheet5_3.22-08_RD en Cifras 2010. Precios 2" xfId="1805" xr:uid="{00000000-0005-0000-0000-000010070000}"/>
    <cellStyle name="s_Sheet5_3.22-08_RD en Cifras 2010. Precios_Dominicana en cifras economicas consolidado para complet 3-" xfId="1806" xr:uid="{00000000-0005-0000-0000-000011070000}"/>
    <cellStyle name="s_Sheet5_3.22-08_RD en Cifras 2010. Precios_homicidio 2010" xfId="1807" xr:uid="{00000000-0005-0000-0000-000012070000}"/>
    <cellStyle name="s_Sheet5_3.22-08_RD en Cifras 2010. Precios_Libro2" xfId="1808" xr:uid="{00000000-0005-0000-0000-000013070000}"/>
    <cellStyle name="s_Sheet5_3.22-08_RD en Cifras 2010. Precios_RD Cifras 2011" xfId="1809" xr:uid="{00000000-0005-0000-0000-000014070000}"/>
    <cellStyle name="s_Sheet5_3.24-07" xfId="1810" xr:uid="{00000000-0005-0000-0000-000015070000}"/>
    <cellStyle name="s_Sheet5_3.24-07 10" xfId="1811" xr:uid="{00000000-0005-0000-0000-000016070000}"/>
    <cellStyle name="s_Sheet5_3.24-07 10 2" xfId="1812" xr:uid="{00000000-0005-0000-0000-000017070000}"/>
    <cellStyle name="s_Sheet5_3.24-07 11" xfId="1813" xr:uid="{00000000-0005-0000-0000-000018070000}"/>
    <cellStyle name="s_Sheet5_3.24-07 11 2" xfId="1814" xr:uid="{00000000-0005-0000-0000-000019070000}"/>
    <cellStyle name="s_Sheet5_3.24-07 12" xfId="1815" xr:uid="{00000000-0005-0000-0000-00001A070000}"/>
    <cellStyle name="s_Sheet5_3.24-07 12 2" xfId="1816" xr:uid="{00000000-0005-0000-0000-00001B070000}"/>
    <cellStyle name="s_Sheet5_3.24-07 13" xfId="1817" xr:uid="{00000000-0005-0000-0000-00001C070000}"/>
    <cellStyle name="s_Sheet5_3.24-07 2" xfId="1818" xr:uid="{00000000-0005-0000-0000-00001D070000}"/>
    <cellStyle name="s_Sheet5_3.24-07 2 2" xfId="1819" xr:uid="{00000000-0005-0000-0000-00001E070000}"/>
    <cellStyle name="s_Sheet5_3.24-07 3" xfId="1820" xr:uid="{00000000-0005-0000-0000-00001F070000}"/>
    <cellStyle name="s_Sheet5_3.24-07 3 2" xfId="1821" xr:uid="{00000000-0005-0000-0000-000020070000}"/>
    <cellStyle name="s_Sheet5_3.24-07 4" xfId="1822" xr:uid="{00000000-0005-0000-0000-000021070000}"/>
    <cellStyle name="s_Sheet5_3.24-07 4 2" xfId="1823" xr:uid="{00000000-0005-0000-0000-000022070000}"/>
    <cellStyle name="s_Sheet5_3.24-07 5" xfId="1824" xr:uid="{00000000-0005-0000-0000-000023070000}"/>
    <cellStyle name="s_Sheet5_3.24-07 5 2" xfId="1825" xr:uid="{00000000-0005-0000-0000-000024070000}"/>
    <cellStyle name="s_Sheet5_3.24-07 6" xfId="1826" xr:uid="{00000000-0005-0000-0000-000025070000}"/>
    <cellStyle name="s_Sheet5_3.24-07 6 2" xfId="1827" xr:uid="{00000000-0005-0000-0000-000026070000}"/>
    <cellStyle name="s_Sheet5_3.24-07 7" xfId="1828" xr:uid="{00000000-0005-0000-0000-000027070000}"/>
    <cellStyle name="s_Sheet5_3.24-07 7 2" xfId="1829" xr:uid="{00000000-0005-0000-0000-000028070000}"/>
    <cellStyle name="s_Sheet5_3.24-07 8" xfId="1830" xr:uid="{00000000-0005-0000-0000-000029070000}"/>
    <cellStyle name="s_Sheet5_3.24-07 8 2" xfId="1831" xr:uid="{00000000-0005-0000-0000-00002A070000}"/>
    <cellStyle name="s_Sheet5_3.24-07 9" xfId="1832" xr:uid="{00000000-0005-0000-0000-00002B070000}"/>
    <cellStyle name="s_Sheet5_3.24-07 9 2" xfId="1833" xr:uid="{00000000-0005-0000-0000-00002C070000}"/>
    <cellStyle name="s_Sheet5_3.24-07_3.21-01" xfId="1834" xr:uid="{00000000-0005-0000-0000-00002D070000}"/>
    <cellStyle name="s_Sheet5_3.24-07_3.21-01 2" xfId="1835" xr:uid="{00000000-0005-0000-0000-00002E070000}"/>
    <cellStyle name="s_Sheet5_3.24-07_3.21-01_Dominicana en cifras economicas consolidado para complet 3-" xfId="1836" xr:uid="{00000000-0005-0000-0000-00002F070000}"/>
    <cellStyle name="s_Sheet5_3.24-07_3.21-01_homicidio 2010" xfId="1837" xr:uid="{00000000-0005-0000-0000-000030070000}"/>
    <cellStyle name="s_Sheet5_3.24-07_3.21-01_Libro2" xfId="1838" xr:uid="{00000000-0005-0000-0000-000031070000}"/>
    <cellStyle name="s_Sheet5_3.24-07_3.21-01_RD Cifras 2011" xfId="1839" xr:uid="{00000000-0005-0000-0000-000032070000}"/>
    <cellStyle name="s_Sheet5_3.24-07_Dominicana en cifras economicas consolidado para complet 3-" xfId="1840" xr:uid="{00000000-0005-0000-0000-000033070000}"/>
    <cellStyle name="s_Sheet5_3.24-07_homicidio 2010" xfId="1841" xr:uid="{00000000-0005-0000-0000-000034070000}"/>
    <cellStyle name="s_Sheet5_3.24-07_Libro2" xfId="1842" xr:uid="{00000000-0005-0000-0000-000035070000}"/>
    <cellStyle name="s_Sheet5_3.24-07_RD Cifras 2011" xfId="1843" xr:uid="{00000000-0005-0000-0000-000036070000}"/>
    <cellStyle name="s_Sheet5_Dominicana en Cifras 2009" xfId="1844" xr:uid="{00000000-0005-0000-0000-000037070000}"/>
    <cellStyle name="s_Sheet5_Dominicana en Cifras 2010" xfId="1845" xr:uid="{00000000-0005-0000-0000-000038070000}"/>
    <cellStyle name="s_Sheet5_Dominicana en Cifras 2010 2" xfId="1846" xr:uid="{00000000-0005-0000-0000-000039070000}"/>
    <cellStyle name="s_Sheet5_Dominicana en Cifras 2011" xfId="1847" xr:uid="{00000000-0005-0000-0000-00003A070000}"/>
    <cellStyle name="s_Sheet5_Dominicana en Cifras 2011." xfId="1848" xr:uid="{00000000-0005-0000-0000-00003B070000}"/>
    <cellStyle name="s_Sheet5_RD en Cifras 2010. Precios" xfId="1849" xr:uid="{00000000-0005-0000-0000-00003C070000}"/>
    <cellStyle name="s_Sheet5_RD en Cifras 2010. Precios 2" xfId="1850" xr:uid="{00000000-0005-0000-0000-00003D070000}"/>
    <cellStyle name="s_Sheet5_RD en Cifras 2010. Precios_Dominicana en cifras economicas consolidado para complet 3-" xfId="1851" xr:uid="{00000000-0005-0000-0000-00003E070000}"/>
    <cellStyle name="s_Sheet5_RD en Cifras 2010. Precios_homicidio 2010" xfId="1852" xr:uid="{00000000-0005-0000-0000-00003F070000}"/>
    <cellStyle name="s_Sheet5_RD en Cifras 2010. Precios_Libro2" xfId="1853" xr:uid="{00000000-0005-0000-0000-000040070000}"/>
    <cellStyle name="s_Sheet5_RD en Cifras 2010. Precios_RD Cifras 2011" xfId="1854" xr:uid="{00000000-0005-0000-0000-000041070000}"/>
    <cellStyle name="s_Sheet5_RD en Cifras 2010_Comercio Exterior" xfId="1855" xr:uid="{00000000-0005-0000-0000-000042070000}"/>
    <cellStyle name="s_Sheet5_RD en Cifras 2010_Comercio Exterior 2" xfId="1856" xr:uid="{00000000-0005-0000-0000-000043070000}"/>
    <cellStyle name="s_Sheet5_RD en Cifras 2010_Comercio Exterior_RD en Cifras 2010. Precios" xfId="1857" xr:uid="{00000000-0005-0000-0000-000044070000}"/>
    <cellStyle name="s_Sheet5_RD en Cifras 2010_Comercio Exterior_RD en Cifras 2010. Precios 2" xfId="1858" xr:uid="{00000000-0005-0000-0000-000045070000}"/>
    <cellStyle name="s_Sheet5_RD en Cifras 2010_Comercio Exterior_RD en Cifras 2010. Precios_Dominicana en cifras economicas consolidado para complet 3-" xfId="1859" xr:uid="{00000000-0005-0000-0000-000046070000}"/>
    <cellStyle name="s_Sheet5_RD en Cifras 2010_Comercio Exterior_RD en Cifras 2010. Precios_homicidio 2010" xfId="1860" xr:uid="{00000000-0005-0000-0000-000047070000}"/>
    <cellStyle name="s_Sheet5_RD en Cifras 2010_Comercio Exterior_RD en Cifras 2010. Precios_Libro2" xfId="1861" xr:uid="{00000000-0005-0000-0000-000048070000}"/>
    <cellStyle name="s_Sheet5_RD en Cifras 2010_Comercio Exterior_RD en Cifras 2010. Precios_RD Cifras 2011" xfId="1862" xr:uid="{00000000-0005-0000-0000-000049070000}"/>
    <cellStyle name="Salida 2" xfId="1863" xr:uid="{00000000-0005-0000-0000-00004A070000}"/>
    <cellStyle name="Salida 3" xfId="1864" xr:uid="{00000000-0005-0000-0000-00004B070000}"/>
    <cellStyle name="Salida 4" xfId="1865" xr:uid="{00000000-0005-0000-0000-00004C070000}"/>
    <cellStyle name="Testo avviso" xfId="1866" xr:uid="{00000000-0005-0000-0000-00004D070000}"/>
    <cellStyle name="Testo descrittivo" xfId="1867" xr:uid="{00000000-0005-0000-0000-00004E070000}"/>
    <cellStyle name="Text" xfId="1868" xr:uid="{00000000-0005-0000-0000-00004F070000}"/>
    <cellStyle name="Texto de advertencia 2" xfId="1869" xr:uid="{00000000-0005-0000-0000-000050070000}"/>
    <cellStyle name="Texto de advertencia 3" xfId="1870" xr:uid="{00000000-0005-0000-0000-000051070000}"/>
    <cellStyle name="Texto de advertencia 4" xfId="1871" xr:uid="{00000000-0005-0000-0000-000052070000}"/>
    <cellStyle name="Texto explicativo 2" xfId="1872" xr:uid="{00000000-0005-0000-0000-000053070000}"/>
    <cellStyle name="Texto explicativo 3" xfId="1873" xr:uid="{00000000-0005-0000-0000-000054070000}"/>
    <cellStyle name="Texto explicativo 4" xfId="1874" xr:uid="{00000000-0005-0000-0000-000055070000}"/>
    <cellStyle name="Title" xfId="1875" xr:uid="{00000000-0005-0000-0000-000056070000}"/>
    <cellStyle name="Titolo" xfId="1876" xr:uid="{00000000-0005-0000-0000-000057070000}"/>
    <cellStyle name="Titolo 1" xfId="1877" xr:uid="{00000000-0005-0000-0000-000058070000}"/>
    <cellStyle name="Titolo 2" xfId="1878" xr:uid="{00000000-0005-0000-0000-000059070000}"/>
    <cellStyle name="Titolo 3" xfId="1879" xr:uid="{00000000-0005-0000-0000-00005A070000}"/>
    <cellStyle name="Titolo 4" xfId="1880" xr:uid="{00000000-0005-0000-0000-00005B070000}"/>
    <cellStyle name="Titolo_3.21-01" xfId="1881" xr:uid="{00000000-0005-0000-0000-00005C070000}"/>
    <cellStyle name="Título 1 2" xfId="1882" xr:uid="{00000000-0005-0000-0000-00005D070000}"/>
    <cellStyle name="Título 1 3" xfId="1883" xr:uid="{00000000-0005-0000-0000-00005E070000}"/>
    <cellStyle name="Título 1 4" xfId="1884" xr:uid="{00000000-0005-0000-0000-00005F070000}"/>
    <cellStyle name="Título 1 5" xfId="1885" xr:uid="{00000000-0005-0000-0000-000060070000}"/>
    <cellStyle name="Título 2 2" xfId="1886" xr:uid="{00000000-0005-0000-0000-000061070000}"/>
    <cellStyle name="Título 2 3" xfId="1887" xr:uid="{00000000-0005-0000-0000-000062070000}"/>
    <cellStyle name="Título 2 4" xfId="1888" xr:uid="{00000000-0005-0000-0000-000063070000}"/>
    <cellStyle name="Título 2 5" xfId="1889" xr:uid="{00000000-0005-0000-0000-000064070000}"/>
    <cellStyle name="Título 3 2" xfId="1890" xr:uid="{00000000-0005-0000-0000-000065070000}"/>
    <cellStyle name="Título 3 3" xfId="1891" xr:uid="{00000000-0005-0000-0000-000066070000}"/>
    <cellStyle name="Título 3 4" xfId="1892" xr:uid="{00000000-0005-0000-0000-000067070000}"/>
    <cellStyle name="Título 4" xfId="1893" xr:uid="{00000000-0005-0000-0000-000068070000}"/>
    <cellStyle name="Título 5" xfId="1894" xr:uid="{00000000-0005-0000-0000-000069070000}"/>
    <cellStyle name="Título 6" xfId="1895" xr:uid="{00000000-0005-0000-0000-00006A070000}"/>
    <cellStyle name="TopGrey" xfId="1896" xr:uid="{00000000-0005-0000-0000-00006B070000}"/>
    <cellStyle name="Total 2" xfId="1897" xr:uid="{00000000-0005-0000-0000-00006C070000}"/>
    <cellStyle name="Total 3" xfId="1898" xr:uid="{00000000-0005-0000-0000-00006D070000}"/>
    <cellStyle name="Total 4" xfId="1899" xr:uid="{00000000-0005-0000-0000-00006E070000}"/>
    <cellStyle name="Total 5" xfId="1900" xr:uid="{00000000-0005-0000-0000-00006F070000}"/>
    <cellStyle name="Totale" xfId="1901" xr:uid="{00000000-0005-0000-0000-000070070000}"/>
    <cellStyle name="Unprot" xfId="1902" xr:uid="{00000000-0005-0000-0000-000071070000}"/>
    <cellStyle name="Unprot$" xfId="1903" xr:uid="{00000000-0005-0000-0000-000072070000}"/>
    <cellStyle name="Unprot_3.10-03 Número de buques en comercio exterior por trimestre, según puerto, 2007-2008" xfId="1904" xr:uid="{00000000-0005-0000-0000-000073070000}"/>
    <cellStyle name="Unprotect" xfId="1905" xr:uid="{00000000-0005-0000-0000-000074070000}"/>
    <cellStyle name="Valore non valido" xfId="1906" xr:uid="{00000000-0005-0000-0000-000075070000}"/>
    <cellStyle name="Valore valido" xfId="1907" xr:uid="{00000000-0005-0000-0000-000076070000}"/>
    <cellStyle name="Warning Text" xfId="1908" xr:uid="{00000000-0005-0000-0000-000077070000}"/>
    <cellStyle name="ДАТА" xfId="1909" xr:uid="{00000000-0005-0000-0000-000078070000}"/>
    <cellStyle name="ДЕНЕЖНЫЙ_BOPENGC" xfId="1910" xr:uid="{00000000-0005-0000-0000-000079070000}"/>
    <cellStyle name="ЗАГОЛОВОК1" xfId="1911" xr:uid="{00000000-0005-0000-0000-00007A070000}"/>
    <cellStyle name="ЗАГОЛОВОК2" xfId="1912" xr:uid="{00000000-0005-0000-0000-00007B070000}"/>
    <cellStyle name="ИТОГОВЫЙ" xfId="1913" xr:uid="{00000000-0005-0000-0000-00007C070000}"/>
    <cellStyle name="Обычный_BOPENGC" xfId="1914" xr:uid="{00000000-0005-0000-0000-00007D070000}"/>
    <cellStyle name="ПРОЦЕНТНЫЙ_BOPENGC" xfId="1915" xr:uid="{00000000-0005-0000-0000-00007E070000}"/>
    <cellStyle name="ТЕКСТ" xfId="1916" xr:uid="{00000000-0005-0000-0000-00007F070000}"/>
    <cellStyle name="ФИКСИРОВАННЫЙ" xfId="1917" xr:uid="{00000000-0005-0000-0000-000080070000}"/>
    <cellStyle name="ФИНАНСОВЫЙ_BOPENGC" xfId="1918" xr:uid="{00000000-0005-0000-0000-00008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254001</xdr:colOff>
      <xdr:row>0</xdr:row>
      <xdr:rowOff>180976</xdr:rowOff>
    </xdr:from>
    <xdr:to>
      <xdr:col>13</xdr:col>
      <xdr:colOff>933450</xdr:colOff>
      <xdr:row>3</xdr:row>
      <xdr:rowOff>7860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08376" y="180976"/>
          <a:ext cx="679449" cy="39838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215901</xdr:colOff>
      <xdr:row>0</xdr:row>
      <xdr:rowOff>171451</xdr:rowOff>
    </xdr:from>
    <xdr:to>
      <xdr:col>13</xdr:col>
      <xdr:colOff>923925</xdr:colOff>
      <xdr:row>3</xdr:row>
      <xdr:rowOff>42764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89226" y="171451"/>
          <a:ext cx="708024" cy="40471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219074</xdr:colOff>
      <xdr:row>0</xdr:row>
      <xdr:rowOff>19050</xdr:rowOff>
    </xdr:from>
    <xdr:to>
      <xdr:col>13</xdr:col>
      <xdr:colOff>942975</xdr:colOff>
      <xdr:row>2</xdr:row>
      <xdr:rowOff>131794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59124" y="19050"/>
          <a:ext cx="723901" cy="41754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285749</xdr:colOff>
      <xdr:row>0</xdr:row>
      <xdr:rowOff>76200</xdr:rowOff>
    </xdr:from>
    <xdr:to>
      <xdr:col>13</xdr:col>
      <xdr:colOff>1038224</xdr:colOff>
      <xdr:row>3</xdr:row>
      <xdr:rowOff>62889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20949" y="76200"/>
          <a:ext cx="752475" cy="44388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228600</xdr:colOff>
      <xdr:row>1</xdr:row>
      <xdr:rowOff>76199</xdr:rowOff>
    </xdr:from>
    <xdr:to>
      <xdr:col>13</xdr:col>
      <xdr:colOff>955200</xdr:colOff>
      <xdr:row>3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691B8-93CD-4D04-B074-D8CEB368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30450" y="228599"/>
          <a:ext cx="726600" cy="3714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177800</xdr:colOff>
      <xdr:row>1</xdr:row>
      <xdr:rowOff>15874</xdr:rowOff>
    </xdr:from>
    <xdr:to>
      <xdr:col>13</xdr:col>
      <xdr:colOff>885350</xdr:colOff>
      <xdr:row>2</xdr:row>
      <xdr:rowOff>111124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B84F1F-58E1-4700-867D-C8CB5FFD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8625" y="168274"/>
          <a:ext cx="707550" cy="3714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139700</xdr:rowOff>
    </xdr:from>
    <xdr:to>
      <xdr:col>10</xdr:col>
      <xdr:colOff>901225</xdr:colOff>
      <xdr:row>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5F1EC-41EF-476B-A778-7720B8A9C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0" y="292100"/>
          <a:ext cx="720250" cy="3683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workbookViewId="0">
      <selection activeCell="A111" sqref="A111"/>
    </sheetView>
  </sheetViews>
  <sheetFormatPr baseColWidth="10" defaultColWidth="11.42578125" defaultRowHeight="15"/>
  <cols>
    <col min="1" max="1" width="27" style="1" customWidth="1"/>
    <col min="2" max="2" width="17" style="1" customWidth="1"/>
    <col min="3" max="3" width="16.7109375" style="1" customWidth="1"/>
    <col min="4" max="7" width="17.85546875" style="1" bestFit="1" customWidth="1"/>
    <col min="8" max="8" width="16.7109375" style="1" bestFit="1" customWidth="1"/>
    <col min="9" max="9" width="17.85546875" style="1" bestFit="1" customWidth="1"/>
    <col min="10" max="10" width="18.28515625" style="1" customWidth="1"/>
    <col min="11" max="11" width="18.7109375" style="1" customWidth="1"/>
    <col min="12" max="12" width="17.7109375" style="1" customWidth="1"/>
    <col min="13" max="14" width="17.85546875" style="1" bestFit="1" customWidth="1"/>
    <col min="15" max="16384" width="11.42578125" style="1"/>
  </cols>
  <sheetData>
    <row r="1" spans="1:14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>
      <c r="A2" s="80" t="s">
        <v>184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>
      <c r="A3" s="80" t="s">
        <v>196</v>
      </c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5" spans="1:14" s="12" customFormat="1">
      <c r="A5" s="10" t="s">
        <v>0</v>
      </c>
      <c r="B5" s="11" t="s">
        <v>4</v>
      </c>
      <c r="C5" s="11" t="s">
        <v>1</v>
      </c>
      <c r="D5" s="11" t="s">
        <v>2</v>
      </c>
      <c r="E5" s="11" t="s">
        <v>3</v>
      </c>
      <c r="F5" s="11" t="s">
        <v>41</v>
      </c>
      <c r="G5" s="11" t="s">
        <v>51</v>
      </c>
      <c r="H5" s="11" t="s">
        <v>52</v>
      </c>
      <c r="I5" s="11" t="s">
        <v>53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60</v>
      </c>
    </row>
    <row r="6" spans="1:14" s="12" customFormat="1">
      <c r="A6" s="13" t="s">
        <v>4</v>
      </c>
      <c r="B6" s="43">
        <f>+B7+B11+B17+B19+B23+B25+B30+B33+B37+B41+B45+B48+B53+B56+B59+B61+B66+B69+B74+B76+B78+B84+B86+B97+B106</f>
        <v>203820930647.53778</v>
      </c>
      <c r="C6" s="43">
        <f>+C7+C11+C17+C19+C23+C25+C30+C33+C37+C41+C45+C48+C53+C56+C59+C61+C66+C69+C74+C76+C78+C84+C86+C97+C106</f>
        <v>9420783104.4300003</v>
      </c>
      <c r="D6" s="43">
        <f>+D7+D11+D17+D19+D23+D25+D30+D33+D37+D41+D45+D48+D53+D59+D66+D69+D74+D78+D84+D86+D97+D106</f>
        <v>29206522026.709999</v>
      </c>
      <c r="E6" s="43">
        <f t="shared" ref="E6:N6" si="0">+E7+E11+E17+E19+E23+E25+E30+E33+E37+E41+E45+E48+E53+E56+E59+E61+E66+E69+E74+E76+E78+E84+E86+E97+E106</f>
        <v>17853122759.550003</v>
      </c>
      <c r="F6" s="44">
        <f t="shared" si="0"/>
        <v>15632971312.910999</v>
      </c>
      <c r="G6" s="43">
        <f t="shared" si="0"/>
        <v>20223197183.650002</v>
      </c>
      <c r="H6" s="43">
        <f t="shared" si="0"/>
        <v>8446791228.7700005</v>
      </c>
      <c r="I6" s="43">
        <f t="shared" si="0"/>
        <v>11497787527.470001</v>
      </c>
      <c r="J6" s="43">
        <f t="shared" si="0"/>
        <v>13321559811.556801</v>
      </c>
      <c r="K6" s="43">
        <f t="shared" si="0"/>
        <v>22444474806.040001</v>
      </c>
      <c r="L6" s="43">
        <f t="shared" si="0"/>
        <v>22913185342.52</v>
      </c>
      <c r="M6" s="43">
        <f t="shared" si="0"/>
        <v>22423854724.57</v>
      </c>
      <c r="N6" s="43">
        <f t="shared" si="0"/>
        <v>10436680819.360001</v>
      </c>
    </row>
    <row r="7" spans="1:14" s="12" customFormat="1">
      <c r="A7" s="14" t="s">
        <v>5</v>
      </c>
      <c r="B7" s="43">
        <f>SUM(B8+B9+B10)</f>
        <v>587107338</v>
      </c>
      <c r="C7" s="43">
        <f>SUM(C8:C10)</f>
        <v>8235990</v>
      </c>
      <c r="D7" s="43">
        <f t="shared" ref="D7:N7" si="1">SUM(D8:D10)</f>
        <v>7512757.5</v>
      </c>
      <c r="E7" s="43">
        <f t="shared" si="1"/>
        <v>0</v>
      </c>
      <c r="F7" s="43">
        <f t="shared" si="1"/>
        <v>546497590.5</v>
      </c>
      <c r="G7" s="43">
        <f t="shared" si="1"/>
        <v>0</v>
      </c>
      <c r="H7" s="43">
        <f t="shared" si="1"/>
        <v>0</v>
      </c>
      <c r="I7" s="43">
        <f t="shared" si="1"/>
        <v>0</v>
      </c>
      <c r="J7" s="43">
        <f t="shared" si="1"/>
        <v>24861000</v>
      </c>
      <c r="K7" s="43">
        <f t="shared" si="1"/>
        <v>0</v>
      </c>
      <c r="L7" s="43">
        <f t="shared" si="1"/>
        <v>0</v>
      </c>
      <c r="M7" s="43">
        <f t="shared" si="1"/>
        <v>0</v>
      </c>
      <c r="N7" s="43">
        <f t="shared" si="1"/>
        <v>0</v>
      </c>
    </row>
    <row r="8" spans="1:14" s="17" customFormat="1">
      <c r="A8" s="15" t="s">
        <v>5</v>
      </c>
      <c r="B8" s="75">
        <f>SUM(C8:N8)</f>
        <v>571358590.5</v>
      </c>
      <c r="C8" s="45">
        <v>0</v>
      </c>
      <c r="D8" s="45">
        <v>0</v>
      </c>
      <c r="E8" s="45">
        <v>0</v>
      </c>
      <c r="F8" s="45">
        <v>546497590.5</v>
      </c>
      <c r="G8" s="45">
        <v>0</v>
      </c>
      <c r="H8" s="45">
        <v>0</v>
      </c>
      <c r="I8" s="45">
        <v>0</v>
      </c>
      <c r="J8" s="45">
        <v>24861000</v>
      </c>
      <c r="K8" s="45">
        <v>0</v>
      </c>
      <c r="L8" s="45">
        <v>0</v>
      </c>
      <c r="M8" s="45">
        <v>0</v>
      </c>
      <c r="N8" s="45">
        <v>0</v>
      </c>
    </row>
    <row r="9" spans="1:14" s="17" customFormat="1">
      <c r="A9" s="15" t="s">
        <v>189</v>
      </c>
      <c r="B9" s="75">
        <f>SUM(C9:N9)</f>
        <v>7512757.5</v>
      </c>
      <c r="C9" s="45">
        <v>0</v>
      </c>
      <c r="D9" s="45">
        <v>7512757.5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</row>
    <row r="10" spans="1:14" s="17" customFormat="1">
      <c r="A10" s="15" t="s">
        <v>100</v>
      </c>
      <c r="B10" s="75">
        <f t="shared" ref="B10:B107" si="2">SUM(C10:N10)</f>
        <v>8235990</v>
      </c>
      <c r="C10" s="45">
        <v>8235990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</row>
    <row r="11" spans="1:14" s="12" customFormat="1">
      <c r="A11" s="14" t="s">
        <v>6</v>
      </c>
      <c r="B11" s="43">
        <f t="shared" si="2"/>
        <v>706805814.83999991</v>
      </c>
      <c r="C11" s="43">
        <f>SUM(C12:C16)</f>
        <v>0</v>
      </c>
      <c r="D11" s="43">
        <f t="shared" ref="D11:N11" si="3">SUM(D12:D16)</f>
        <v>8856000</v>
      </c>
      <c r="E11" s="43">
        <f t="shared" si="3"/>
        <v>162386177.62</v>
      </c>
      <c r="F11" s="43">
        <f t="shared" si="3"/>
        <v>211086000</v>
      </c>
      <c r="G11" s="43">
        <f t="shared" si="3"/>
        <v>242307804.37</v>
      </c>
      <c r="H11" s="43">
        <f t="shared" si="3"/>
        <v>0</v>
      </c>
      <c r="I11" s="43">
        <f t="shared" si="3"/>
        <v>8856000</v>
      </c>
      <c r="J11" s="43">
        <f t="shared" si="3"/>
        <v>48423317.299999997</v>
      </c>
      <c r="K11" s="43">
        <f t="shared" si="3"/>
        <v>0</v>
      </c>
      <c r="L11" s="43">
        <f t="shared" si="3"/>
        <v>0</v>
      </c>
      <c r="M11" s="43">
        <f t="shared" si="3"/>
        <v>24890515.550000001</v>
      </c>
      <c r="N11" s="43">
        <f t="shared" si="3"/>
        <v>0</v>
      </c>
    </row>
    <row r="12" spans="1:14" s="17" customFormat="1">
      <c r="A12" s="15" t="s">
        <v>6</v>
      </c>
      <c r="B12" s="75">
        <f t="shared" si="2"/>
        <v>162386177.62</v>
      </c>
      <c r="C12" s="45">
        <v>0</v>
      </c>
      <c r="D12" s="45">
        <v>0</v>
      </c>
      <c r="E12" s="45">
        <v>162386177.62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</row>
    <row r="13" spans="1:14" s="17" customFormat="1">
      <c r="A13" s="15" t="s">
        <v>101</v>
      </c>
      <c r="B13" s="75">
        <f t="shared" si="2"/>
        <v>224427459.37</v>
      </c>
      <c r="C13" s="45">
        <v>0</v>
      </c>
      <c r="D13" s="45">
        <v>0</v>
      </c>
      <c r="E13" s="45">
        <v>0</v>
      </c>
      <c r="F13" s="45">
        <v>0</v>
      </c>
      <c r="G13" s="45">
        <v>224427459.37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</row>
    <row r="14" spans="1:14" s="17" customFormat="1">
      <c r="A14" s="15" t="s">
        <v>102</v>
      </c>
      <c r="B14" s="75">
        <f t="shared" si="2"/>
        <v>73313832.849999994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48423317.299999997</v>
      </c>
      <c r="K14" s="45">
        <v>0</v>
      </c>
      <c r="L14" s="45">
        <v>0</v>
      </c>
      <c r="M14" s="45">
        <v>24890515.550000001</v>
      </c>
      <c r="N14" s="45">
        <v>0</v>
      </c>
    </row>
    <row r="15" spans="1:14" s="17" customFormat="1">
      <c r="A15" s="15" t="s">
        <v>7</v>
      </c>
      <c r="B15" s="75">
        <f t="shared" si="2"/>
        <v>228798000</v>
      </c>
      <c r="C15" s="45">
        <v>0</v>
      </c>
      <c r="D15" s="45">
        <v>8856000</v>
      </c>
      <c r="E15" s="45">
        <v>0</v>
      </c>
      <c r="F15" s="45">
        <v>211086000</v>
      </c>
      <c r="G15" s="45">
        <v>0</v>
      </c>
      <c r="H15" s="45">
        <v>0</v>
      </c>
      <c r="I15" s="45">
        <v>8856000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</row>
    <row r="16" spans="1:14" s="17" customFormat="1">
      <c r="A16" s="15" t="s">
        <v>103</v>
      </c>
      <c r="B16" s="75">
        <f t="shared" si="2"/>
        <v>17880345</v>
      </c>
      <c r="C16" s="45">
        <v>0</v>
      </c>
      <c r="D16" s="45">
        <v>0</v>
      </c>
      <c r="E16" s="45">
        <v>0</v>
      </c>
      <c r="F16" s="45">
        <v>0</v>
      </c>
      <c r="G16" s="45">
        <v>17880345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</row>
    <row r="17" spans="1:14" s="12" customFormat="1">
      <c r="A17" s="14" t="s">
        <v>8</v>
      </c>
      <c r="B17" s="43">
        <f t="shared" si="2"/>
        <v>37042882483.230995</v>
      </c>
      <c r="C17" s="43">
        <f t="shared" ref="C17:E17" si="4">C18</f>
        <v>1106245335.9099998</v>
      </c>
      <c r="D17" s="43">
        <f t="shared" si="4"/>
        <v>3177089033.8899999</v>
      </c>
      <c r="E17" s="43">
        <f t="shared" si="4"/>
        <v>4096435238.3099999</v>
      </c>
      <c r="F17" s="43">
        <f>F18</f>
        <v>9698740615.2810001</v>
      </c>
      <c r="G17" s="43">
        <f>G18</f>
        <v>4037175022.3599997</v>
      </c>
      <c r="H17" s="43">
        <f>H18</f>
        <v>700183181.12</v>
      </c>
      <c r="I17" s="43">
        <f>I18</f>
        <v>1531435118.6199999</v>
      </c>
      <c r="J17" s="43">
        <f t="shared" ref="J17:N17" si="5">J18</f>
        <v>3740985145.8800001</v>
      </c>
      <c r="K17" s="43">
        <f t="shared" si="5"/>
        <v>1596907813.8800001</v>
      </c>
      <c r="L17" s="43">
        <f t="shared" si="5"/>
        <v>2703454307.4899998</v>
      </c>
      <c r="M17" s="43">
        <f t="shared" si="5"/>
        <v>4626928070.4899998</v>
      </c>
      <c r="N17" s="43">
        <f t="shared" si="5"/>
        <v>27303600</v>
      </c>
    </row>
    <row r="18" spans="1:14" s="17" customFormat="1">
      <c r="A18" s="15" t="s">
        <v>9</v>
      </c>
      <c r="B18" s="75">
        <f t="shared" si="2"/>
        <v>37042882483.230995</v>
      </c>
      <c r="C18" s="45">
        <v>1106245335.9099998</v>
      </c>
      <c r="D18" s="45">
        <v>3177089033.8899999</v>
      </c>
      <c r="E18" s="45">
        <v>4096435238.3099999</v>
      </c>
      <c r="F18" s="45">
        <v>9698740615.2810001</v>
      </c>
      <c r="G18" s="45">
        <v>4037175022.3599997</v>
      </c>
      <c r="H18" s="45">
        <v>700183181.12</v>
      </c>
      <c r="I18" s="45">
        <v>1531435118.6199999</v>
      </c>
      <c r="J18" s="45">
        <v>3740985145.8800001</v>
      </c>
      <c r="K18" s="45">
        <v>1596907813.8800001</v>
      </c>
      <c r="L18" s="45">
        <v>2703454307.4899998</v>
      </c>
      <c r="M18" s="45">
        <v>4626928070.4899998</v>
      </c>
      <c r="N18" s="45">
        <v>27303600</v>
      </c>
    </row>
    <row r="19" spans="1:14" s="12" customFormat="1">
      <c r="A19" s="14" t="s">
        <v>10</v>
      </c>
      <c r="B19" s="43">
        <f t="shared" si="2"/>
        <v>876537565.20000005</v>
      </c>
      <c r="C19" s="43">
        <f>SUM(C20:C22)</f>
        <v>63826650</v>
      </c>
      <c r="D19" s="43">
        <f t="shared" ref="D19:N19" si="6">SUM(D20:D22)</f>
        <v>35311475</v>
      </c>
      <c r="E19" s="43">
        <f t="shared" si="6"/>
        <v>46765950</v>
      </c>
      <c r="F19" s="43">
        <f t="shared" si="6"/>
        <v>11705400</v>
      </c>
      <c r="G19" s="43">
        <f t="shared" si="6"/>
        <v>93422384.799999997</v>
      </c>
      <c r="H19" s="43">
        <f t="shared" si="6"/>
        <v>47594535</v>
      </c>
      <c r="I19" s="43">
        <f t="shared" si="6"/>
        <v>75133575</v>
      </c>
      <c r="J19" s="43">
        <f t="shared" si="6"/>
        <v>81969624</v>
      </c>
      <c r="K19" s="43">
        <f t="shared" si="6"/>
        <v>81848272.400000006</v>
      </c>
      <c r="L19" s="43">
        <f t="shared" si="6"/>
        <v>114141269</v>
      </c>
      <c r="M19" s="43">
        <f t="shared" si="6"/>
        <v>133794530</v>
      </c>
      <c r="N19" s="43">
        <f t="shared" si="6"/>
        <v>91023900</v>
      </c>
    </row>
    <row r="20" spans="1:14" s="17" customFormat="1">
      <c r="A20" s="15" t="s">
        <v>104</v>
      </c>
      <c r="B20" s="75">
        <f t="shared" si="2"/>
        <v>7911675</v>
      </c>
      <c r="C20" s="45">
        <v>0</v>
      </c>
      <c r="D20" s="45">
        <v>0</v>
      </c>
      <c r="E20" s="45">
        <v>0</v>
      </c>
      <c r="F20" s="45">
        <v>0</v>
      </c>
      <c r="G20" s="45">
        <v>7911675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</row>
    <row r="21" spans="1:14" s="17" customFormat="1">
      <c r="A21" s="15" t="s">
        <v>61</v>
      </c>
      <c r="B21" s="75">
        <f t="shared" si="2"/>
        <v>8292530</v>
      </c>
      <c r="C21" s="45">
        <v>0</v>
      </c>
      <c r="D21" s="45">
        <v>8292530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</row>
    <row r="22" spans="1:14" s="17" customFormat="1">
      <c r="A22" s="15" t="s">
        <v>11</v>
      </c>
      <c r="B22" s="75">
        <f t="shared" si="2"/>
        <v>860333360.20000005</v>
      </c>
      <c r="C22" s="45">
        <v>63826650</v>
      </c>
      <c r="D22" s="45">
        <v>27018945</v>
      </c>
      <c r="E22" s="45">
        <v>46765950</v>
      </c>
      <c r="F22" s="45">
        <v>11705400</v>
      </c>
      <c r="G22" s="45">
        <v>85510709.799999997</v>
      </c>
      <c r="H22" s="45">
        <v>47594535</v>
      </c>
      <c r="I22" s="45">
        <v>75133575</v>
      </c>
      <c r="J22" s="45">
        <v>81969624</v>
      </c>
      <c r="K22" s="45">
        <v>81848272.400000006</v>
      </c>
      <c r="L22" s="45">
        <v>114141269</v>
      </c>
      <c r="M22" s="45">
        <v>133794530</v>
      </c>
      <c r="N22" s="45">
        <v>91023900</v>
      </c>
    </row>
    <row r="23" spans="1:14" s="12" customFormat="1">
      <c r="A23" s="14" t="s">
        <v>54</v>
      </c>
      <c r="B23" s="43">
        <f t="shared" si="2"/>
        <v>1953268290.8699999</v>
      </c>
      <c r="C23" s="43">
        <f>SUM(C24)</f>
        <v>0</v>
      </c>
      <c r="D23" s="43">
        <f t="shared" ref="D23:N23" si="7">SUM(D24)</f>
        <v>0</v>
      </c>
      <c r="E23" s="43">
        <f t="shared" si="7"/>
        <v>0</v>
      </c>
      <c r="F23" s="43">
        <f t="shared" si="7"/>
        <v>0</v>
      </c>
      <c r="G23" s="43">
        <f t="shared" si="7"/>
        <v>0</v>
      </c>
      <c r="H23" s="43">
        <f t="shared" si="7"/>
        <v>0</v>
      </c>
      <c r="I23" s="43">
        <f t="shared" si="7"/>
        <v>0</v>
      </c>
      <c r="J23" s="43">
        <f t="shared" si="7"/>
        <v>0</v>
      </c>
      <c r="K23" s="43">
        <f t="shared" si="7"/>
        <v>0</v>
      </c>
      <c r="L23" s="43">
        <f t="shared" si="7"/>
        <v>123933796.87</v>
      </c>
      <c r="M23" s="43">
        <f t="shared" si="7"/>
        <v>262240994</v>
      </c>
      <c r="N23" s="43">
        <f t="shared" si="7"/>
        <v>1567093500</v>
      </c>
    </row>
    <row r="24" spans="1:14" s="17" customFormat="1">
      <c r="A24" s="15" t="s">
        <v>105</v>
      </c>
      <c r="B24" s="75">
        <f t="shared" si="2"/>
        <v>1953268290.8699999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123933796.87</v>
      </c>
      <c r="M24" s="45">
        <v>262240994</v>
      </c>
      <c r="N24" s="45">
        <v>1567093500</v>
      </c>
    </row>
    <row r="25" spans="1:14" s="12" customFormat="1">
      <c r="A25" s="14" t="s">
        <v>12</v>
      </c>
      <c r="B25" s="43">
        <f t="shared" si="2"/>
        <v>600223011</v>
      </c>
      <c r="C25" s="43">
        <f>SUM(C26:C29)</f>
        <v>23935350</v>
      </c>
      <c r="D25" s="43">
        <f t="shared" ref="D25:N25" si="8">SUM(D26:D29)</f>
        <v>212499126</v>
      </c>
      <c r="E25" s="43">
        <f t="shared" si="8"/>
        <v>86898300</v>
      </c>
      <c r="F25" s="43">
        <f t="shared" si="8"/>
        <v>46449000</v>
      </c>
      <c r="G25" s="43">
        <f t="shared" si="8"/>
        <v>23730900</v>
      </c>
      <c r="H25" s="43">
        <f t="shared" si="8"/>
        <v>11676600</v>
      </c>
      <c r="I25" s="43">
        <f t="shared" si="8"/>
        <v>27611010</v>
      </c>
      <c r="J25" s="43">
        <f t="shared" si="8"/>
        <v>2110080</v>
      </c>
      <c r="K25" s="43">
        <f t="shared" si="8"/>
        <v>52624725</v>
      </c>
      <c r="L25" s="43">
        <f t="shared" si="8"/>
        <v>23522340</v>
      </c>
      <c r="M25" s="43">
        <f t="shared" si="8"/>
        <v>59661030</v>
      </c>
      <c r="N25" s="43">
        <f t="shared" si="8"/>
        <v>29504550</v>
      </c>
    </row>
    <row r="26" spans="1:14" s="17" customFormat="1">
      <c r="A26" s="15" t="s">
        <v>106</v>
      </c>
      <c r="B26" s="75">
        <f t="shared" si="2"/>
        <v>4488615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4488615</v>
      </c>
      <c r="M26" s="45">
        <v>0</v>
      </c>
      <c r="N26" s="45">
        <v>0</v>
      </c>
    </row>
    <row r="27" spans="1:14" s="17" customFormat="1">
      <c r="A27" s="15" t="s">
        <v>62</v>
      </c>
      <c r="B27" s="75">
        <f t="shared" si="2"/>
        <v>6944400</v>
      </c>
      <c r="C27" s="45">
        <v>0</v>
      </c>
      <c r="D27" s="45">
        <v>0</v>
      </c>
      <c r="E27" s="45">
        <v>0</v>
      </c>
      <c r="F27" s="45">
        <v>0</v>
      </c>
      <c r="G27" s="45">
        <v>6944400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45">
        <v>0</v>
      </c>
    </row>
    <row r="28" spans="1:14" s="17" customFormat="1">
      <c r="A28" s="15" t="s">
        <v>107</v>
      </c>
      <c r="B28" s="75">
        <f t="shared" si="2"/>
        <v>28211850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28211850</v>
      </c>
      <c r="N28" s="45">
        <v>0</v>
      </c>
    </row>
    <row r="29" spans="1:14" s="17" customFormat="1">
      <c r="A29" s="15" t="s">
        <v>13</v>
      </c>
      <c r="B29" s="75">
        <f t="shared" si="2"/>
        <v>560578146</v>
      </c>
      <c r="C29" s="45">
        <v>23935350</v>
      </c>
      <c r="D29" s="45">
        <v>212499126</v>
      </c>
      <c r="E29" s="45">
        <v>86898300</v>
      </c>
      <c r="F29" s="45">
        <v>46449000</v>
      </c>
      <c r="G29" s="45">
        <v>16786500</v>
      </c>
      <c r="H29" s="45">
        <v>11676600</v>
      </c>
      <c r="I29" s="45">
        <v>27611010</v>
      </c>
      <c r="J29" s="45">
        <v>2110080</v>
      </c>
      <c r="K29" s="45">
        <v>52624725</v>
      </c>
      <c r="L29" s="45">
        <v>19033725</v>
      </c>
      <c r="M29" s="45">
        <v>31449180</v>
      </c>
      <c r="N29" s="45">
        <v>29504550</v>
      </c>
    </row>
    <row r="30" spans="1:14" s="12" customFormat="1">
      <c r="A30" s="14" t="s">
        <v>108</v>
      </c>
      <c r="B30" s="43">
        <f t="shared" si="2"/>
        <v>13292820</v>
      </c>
      <c r="C30" s="43">
        <f>C32+C31</f>
        <v>0</v>
      </c>
      <c r="D30" s="43">
        <f>D32+D31</f>
        <v>10433250</v>
      </c>
      <c r="E30" s="43">
        <f t="shared" ref="E30:H30" si="9">E32</f>
        <v>0</v>
      </c>
      <c r="F30" s="43">
        <f t="shared" si="9"/>
        <v>0</v>
      </c>
      <c r="G30" s="43">
        <f t="shared" si="9"/>
        <v>0</v>
      </c>
      <c r="H30" s="43">
        <f t="shared" si="9"/>
        <v>0</v>
      </c>
      <c r="I30" s="43">
        <f>I32+I31</f>
        <v>2859570</v>
      </c>
      <c r="J30" s="43">
        <f t="shared" ref="J30:N30" si="10">J32+J31</f>
        <v>0</v>
      </c>
      <c r="K30" s="43">
        <f t="shared" si="10"/>
        <v>0</v>
      </c>
      <c r="L30" s="43">
        <f t="shared" si="10"/>
        <v>0</v>
      </c>
      <c r="M30" s="43">
        <f t="shared" si="10"/>
        <v>0</v>
      </c>
      <c r="N30" s="43">
        <f t="shared" si="10"/>
        <v>0</v>
      </c>
    </row>
    <row r="31" spans="1:14" s="17" customFormat="1">
      <c r="A31" s="15" t="s">
        <v>108</v>
      </c>
      <c r="B31" s="75">
        <f t="shared" si="2"/>
        <v>10433250</v>
      </c>
      <c r="C31" s="45">
        <v>0</v>
      </c>
      <c r="D31" s="45">
        <v>10433250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</row>
    <row r="32" spans="1:14" s="17" customFormat="1">
      <c r="A32" s="15" t="s">
        <v>109</v>
      </c>
      <c r="B32" s="75">
        <f t="shared" si="2"/>
        <v>2859570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2859570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</row>
    <row r="33" spans="1:14" s="12" customFormat="1">
      <c r="A33" s="14" t="s">
        <v>14</v>
      </c>
      <c r="B33" s="43">
        <f t="shared" si="2"/>
        <v>209517327.94999999</v>
      </c>
      <c r="C33" s="43">
        <f>SUM(C34:C36)</f>
        <v>8230500</v>
      </c>
      <c r="D33" s="43">
        <f t="shared" ref="D33:N33" si="11">SUM(D34:D36)</f>
        <v>0</v>
      </c>
      <c r="E33" s="43">
        <f t="shared" si="11"/>
        <v>3197381.25</v>
      </c>
      <c r="F33" s="43">
        <f t="shared" si="11"/>
        <v>180801069</v>
      </c>
      <c r="G33" s="43">
        <f t="shared" si="11"/>
        <v>0</v>
      </c>
      <c r="H33" s="43">
        <f t="shared" si="11"/>
        <v>3479137.7</v>
      </c>
      <c r="I33" s="43">
        <f t="shared" si="11"/>
        <v>4022040</v>
      </c>
      <c r="J33" s="43">
        <f t="shared" si="11"/>
        <v>0</v>
      </c>
      <c r="K33" s="43">
        <f t="shared" si="11"/>
        <v>0</v>
      </c>
      <c r="L33" s="43">
        <f t="shared" si="11"/>
        <v>0</v>
      </c>
      <c r="M33" s="43">
        <f t="shared" si="11"/>
        <v>9787200</v>
      </c>
      <c r="N33" s="43">
        <f t="shared" si="11"/>
        <v>0</v>
      </c>
    </row>
    <row r="34" spans="1:14" s="17" customFormat="1">
      <c r="A34" s="15" t="s">
        <v>63</v>
      </c>
      <c r="B34" s="75">
        <f t="shared" si="2"/>
        <v>4022040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4022040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</row>
    <row r="35" spans="1:14" s="17" customFormat="1">
      <c r="A35" s="15" t="s">
        <v>15</v>
      </c>
      <c r="B35" s="75">
        <f t="shared" si="2"/>
        <v>183349419</v>
      </c>
      <c r="C35" s="45">
        <v>8230500</v>
      </c>
      <c r="D35" s="45">
        <v>0</v>
      </c>
      <c r="E35" s="45">
        <v>0</v>
      </c>
      <c r="F35" s="45">
        <v>175118919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</row>
    <row r="36" spans="1:14" s="17" customFormat="1">
      <c r="A36" s="15" t="s">
        <v>42</v>
      </c>
      <c r="B36" s="75">
        <f t="shared" si="2"/>
        <v>22145868.949999999</v>
      </c>
      <c r="C36" s="45">
        <v>0</v>
      </c>
      <c r="D36" s="45">
        <v>0</v>
      </c>
      <c r="E36" s="45">
        <v>3197381.25</v>
      </c>
      <c r="F36" s="45">
        <v>5682150</v>
      </c>
      <c r="G36" s="45">
        <v>0</v>
      </c>
      <c r="H36" s="45">
        <v>3479137.7</v>
      </c>
      <c r="I36" s="45">
        <v>0</v>
      </c>
      <c r="J36" s="45">
        <v>0</v>
      </c>
      <c r="K36" s="45">
        <v>0</v>
      </c>
      <c r="L36" s="45">
        <v>0</v>
      </c>
      <c r="M36" s="45">
        <v>9787200</v>
      </c>
      <c r="N36" s="45">
        <v>0</v>
      </c>
    </row>
    <row r="37" spans="1:14" s="12" customFormat="1">
      <c r="A37" s="14" t="s">
        <v>16</v>
      </c>
      <c r="B37" s="43">
        <f t="shared" si="2"/>
        <v>36032525934.479996</v>
      </c>
      <c r="C37" s="43">
        <f>SUM(C38:C40)</f>
        <v>103855395</v>
      </c>
      <c r="D37" s="43">
        <f>SUM(D38:D40)</f>
        <v>21651486937</v>
      </c>
      <c r="E37" s="43">
        <f>SUM(E38:E40)</f>
        <v>84240000</v>
      </c>
      <c r="F37" s="43">
        <f t="shared" ref="F37:N37" si="12">SUM(F38:F40)</f>
        <v>93622473</v>
      </c>
      <c r="G37" s="43">
        <f t="shared" si="12"/>
        <v>416341673.62</v>
      </c>
      <c r="H37" s="43">
        <f t="shared" si="12"/>
        <v>404414232.5</v>
      </c>
      <c r="I37" s="43">
        <f t="shared" si="12"/>
        <v>441642801</v>
      </c>
      <c r="J37" s="43">
        <f t="shared" si="12"/>
        <v>487422064.12</v>
      </c>
      <c r="K37" s="43">
        <f t="shared" si="12"/>
        <v>1877475340.1199999</v>
      </c>
      <c r="L37" s="43">
        <f t="shared" si="12"/>
        <v>5126735499.1199999</v>
      </c>
      <c r="M37" s="43">
        <f t="shared" si="12"/>
        <v>1661860455</v>
      </c>
      <c r="N37" s="43">
        <f t="shared" si="12"/>
        <v>3683429064</v>
      </c>
    </row>
    <row r="38" spans="1:14" s="17" customFormat="1">
      <c r="A38" s="15" t="s">
        <v>110</v>
      </c>
      <c r="B38" s="75">
        <f t="shared" si="2"/>
        <v>271946160</v>
      </c>
      <c r="C38" s="45">
        <v>6378750</v>
      </c>
      <c r="D38" s="45">
        <v>0</v>
      </c>
      <c r="E38" s="45">
        <v>84240000</v>
      </c>
      <c r="F38" s="45">
        <v>0</v>
      </c>
      <c r="G38" s="45">
        <v>181327410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</row>
    <row r="39" spans="1:14" s="17" customFormat="1">
      <c r="A39" s="15" t="s">
        <v>111</v>
      </c>
      <c r="B39" s="75">
        <f t="shared" si="2"/>
        <v>453118959</v>
      </c>
      <c r="C39" s="45">
        <v>0</v>
      </c>
      <c r="D39" s="45">
        <v>0</v>
      </c>
      <c r="E39" s="45">
        <v>0</v>
      </c>
      <c r="F39" s="45">
        <v>26199558</v>
      </c>
      <c r="G39" s="45">
        <v>0</v>
      </c>
      <c r="H39" s="45">
        <v>0</v>
      </c>
      <c r="I39" s="45">
        <v>422918901</v>
      </c>
      <c r="J39" s="45">
        <v>0</v>
      </c>
      <c r="K39" s="45">
        <v>0</v>
      </c>
      <c r="L39" s="45">
        <v>0</v>
      </c>
      <c r="M39" s="45">
        <v>0</v>
      </c>
      <c r="N39" s="45">
        <v>4000500</v>
      </c>
    </row>
    <row r="40" spans="1:14" s="17" customFormat="1">
      <c r="A40" s="15" t="s">
        <v>112</v>
      </c>
      <c r="B40" s="75">
        <f t="shared" si="2"/>
        <v>35307460815.479996</v>
      </c>
      <c r="C40" s="45">
        <v>97476645</v>
      </c>
      <c r="D40" s="45">
        <v>21651486937</v>
      </c>
      <c r="E40" s="45">
        <v>0</v>
      </c>
      <c r="F40" s="45">
        <v>67422915</v>
      </c>
      <c r="G40" s="45">
        <v>235014263.62</v>
      </c>
      <c r="H40" s="45">
        <v>404414232.5</v>
      </c>
      <c r="I40" s="45">
        <v>18723900</v>
      </c>
      <c r="J40" s="45">
        <v>487422064.12</v>
      </c>
      <c r="K40" s="45">
        <v>1877475340.1199999</v>
      </c>
      <c r="L40" s="45">
        <v>5126735499.1199999</v>
      </c>
      <c r="M40" s="45">
        <v>1661860455</v>
      </c>
      <c r="N40" s="45">
        <v>3679428564</v>
      </c>
    </row>
    <row r="41" spans="1:14" s="12" customFormat="1">
      <c r="A41" s="14" t="s">
        <v>17</v>
      </c>
      <c r="B41" s="43">
        <f t="shared" si="2"/>
        <v>497198392.51999998</v>
      </c>
      <c r="C41" s="43">
        <f>C42+C43+C44</f>
        <v>0</v>
      </c>
      <c r="D41" s="43">
        <f t="shared" ref="D41:N41" si="13">D42+D43+D44</f>
        <v>74305080</v>
      </c>
      <c r="E41" s="43">
        <f t="shared" si="13"/>
        <v>0</v>
      </c>
      <c r="F41" s="43">
        <f t="shared" si="13"/>
        <v>16932208.469999999</v>
      </c>
      <c r="G41" s="43">
        <f t="shared" si="13"/>
        <v>295278724.05000001</v>
      </c>
      <c r="H41" s="43">
        <f t="shared" si="13"/>
        <v>17458260</v>
      </c>
      <c r="I41" s="43">
        <f t="shared" si="13"/>
        <v>8287100</v>
      </c>
      <c r="J41" s="43">
        <f t="shared" si="13"/>
        <v>29846467.5</v>
      </c>
      <c r="K41" s="43">
        <f t="shared" si="13"/>
        <v>7103250</v>
      </c>
      <c r="L41" s="43">
        <f t="shared" si="13"/>
        <v>41316075</v>
      </c>
      <c r="M41" s="43">
        <f t="shared" si="13"/>
        <v>6671227.5</v>
      </c>
      <c r="N41" s="43">
        <f t="shared" si="13"/>
        <v>0</v>
      </c>
    </row>
    <row r="42" spans="1:14" s="17" customFormat="1">
      <c r="A42" s="15" t="s">
        <v>17</v>
      </c>
      <c r="B42" s="75">
        <f t="shared" si="2"/>
        <v>487319336.26999998</v>
      </c>
      <c r="C42" s="45">
        <v>0</v>
      </c>
      <c r="D42" s="45">
        <v>74305080</v>
      </c>
      <c r="E42" s="45">
        <v>0</v>
      </c>
      <c r="F42" s="45">
        <v>16932208.469999999</v>
      </c>
      <c r="G42" s="45">
        <v>292502917.80000001</v>
      </c>
      <c r="H42" s="45">
        <v>17458260</v>
      </c>
      <c r="I42" s="45">
        <v>8287100</v>
      </c>
      <c r="J42" s="45">
        <v>29846467.5</v>
      </c>
      <c r="K42" s="45">
        <v>0</v>
      </c>
      <c r="L42" s="45">
        <v>41316075</v>
      </c>
      <c r="M42" s="45">
        <v>6671227.5</v>
      </c>
      <c r="N42" s="45">
        <v>0</v>
      </c>
    </row>
    <row r="43" spans="1:14" s="17" customFormat="1">
      <c r="A43" s="15" t="s">
        <v>30</v>
      </c>
      <c r="B43" s="75">
        <f t="shared" si="2"/>
        <v>2775806.25</v>
      </c>
      <c r="C43" s="45">
        <v>0</v>
      </c>
      <c r="D43" s="45">
        <v>0</v>
      </c>
      <c r="E43" s="45">
        <v>0</v>
      </c>
      <c r="F43" s="45">
        <v>0</v>
      </c>
      <c r="G43" s="45">
        <v>2775806.25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</row>
    <row r="44" spans="1:14" s="17" customFormat="1">
      <c r="A44" s="15" t="s">
        <v>47</v>
      </c>
      <c r="B44" s="75">
        <f t="shared" si="2"/>
        <v>7103250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7103250</v>
      </c>
      <c r="L44" s="45">
        <v>0</v>
      </c>
      <c r="M44" s="45">
        <v>0</v>
      </c>
      <c r="N44" s="45">
        <v>0</v>
      </c>
    </row>
    <row r="45" spans="1:14" s="12" customFormat="1">
      <c r="A45" s="14" t="s">
        <v>18</v>
      </c>
      <c r="B45" s="43">
        <f t="shared" si="2"/>
        <v>1663949147.5999999</v>
      </c>
      <c r="C45" s="43">
        <f t="shared" ref="C45:N45" si="14">SUM(C46:C47)</f>
        <v>554729937</v>
      </c>
      <c r="D45" s="43">
        <f t="shared" si="14"/>
        <v>14701151.699999999</v>
      </c>
      <c r="E45" s="43">
        <f t="shared" si="14"/>
        <v>214756450.5</v>
      </c>
      <c r="F45" s="43">
        <f t="shared" si="14"/>
        <v>35529150</v>
      </c>
      <c r="G45" s="43">
        <f t="shared" si="14"/>
        <v>74800374</v>
      </c>
      <c r="H45" s="43">
        <f t="shared" si="14"/>
        <v>88304004</v>
      </c>
      <c r="I45" s="43">
        <f t="shared" si="14"/>
        <v>54325242.799999997</v>
      </c>
      <c r="J45" s="43">
        <f t="shared" si="14"/>
        <v>19164205</v>
      </c>
      <c r="K45" s="43">
        <f t="shared" si="14"/>
        <v>57966489</v>
      </c>
      <c r="L45" s="43">
        <f t="shared" si="14"/>
        <v>37822140</v>
      </c>
      <c r="M45" s="43">
        <f t="shared" si="14"/>
        <v>73799056.599999994</v>
      </c>
      <c r="N45" s="43">
        <f t="shared" si="14"/>
        <v>438050947</v>
      </c>
    </row>
    <row r="46" spans="1:14" s="17" customFormat="1">
      <c r="A46" s="15" t="s">
        <v>113</v>
      </c>
      <c r="B46" s="75">
        <f t="shared" si="2"/>
        <v>1566324957.5999999</v>
      </c>
      <c r="C46" s="45">
        <v>477656797</v>
      </c>
      <c r="D46" s="45">
        <v>14701151.699999999</v>
      </c>
      <c r="E46" s="45">
        <v>214756450.5</v>
      </c>
      <c r="F46" s="45">
        <v>35529150</v>
      </c>
      <c r="G46" s="45">
        <v>59112024</v>
      </c>
      <c r="H46" s="45">
        <v>83441304</v>
      </c>
      <c r="I46" s="45">
        <v>54325242.799999997</v>
      </c>
      <c r="J46" s="45">
        <v>19164205</v>
      </c>
      <c r="K46" s="45">
        <v>57966489</v>
      </c>
      <c r="L46" s="45">
        <v>37822140</v>
      </c>
      <c r="M46" s="45">
        <v>73799056.599999994</v>
      </c>
      <c r="N46" s="45">
        <v>438050947</v>
      </c>
    </row>
    <row r="47" spans="1:14" s="17" customFormat="1">
      <c r="A47" s="15" t="s">
        <v>19</v>
      </c>
      <c r="B47" s="75">
        <f t="shared" si="2"/>
        <v>97624190</v>
      </c>
      <c r="C47" s="45">
        <v>77073140</v>
      </c>
      <c r="D47" s="45">
        <v>0</v>
      </c>
      <c r="E47" s="45">
        <v>0</v>
      </c>
      <c r="F47" s="45">
        <v>0</v>
      </c>
      <c r="G47" s="45">
        <v>15688350</v>
      </c>
      <c r="H47" s="45">
        <v>4862700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</row>
    <row r="48" spans="1:14" s="12" customFormat="1">
      <c r="A48" s="14" t="s">
        <v>20</v>
      </c>
      <c r="B48" s="43">
        <f t="shared" si="2"/>
        <v>106112130</v>
      </c>
      <c r="C48" s="43">
        <f>C52+C49+C50+C51</f>
        <v>0</v>
      </c>
      <c r="D48" s="43">
        <f t="shared" ref="D48:N48" si="15">D52+D49+D50+D51</f>
        <v>0</v>
      </c>
      <c r="E48" s="43">
        <f t="shared" si="15"/>
        <v>6878625</v>
      </c>
      <c r="F48" s="43">
        <f t="shared" si="15"/>
        <v>20547000</v>
      </c>
      <c r="G48" s="43">
        <f t="shared" si="15"/>
        <v>0</v>
      </c>
      <c r="H48" s="43">
        <f t="shared" si="15"/>
        <v>41001255</v>
      </c>
      <c r="I48" s="43">
        <f t="shared" si="15"/>
        <v>0</v>
      </c>
      <c r="J48" s="43">
        <f t="shared" si="15"/>
        <v>0</v>
      </c>
      <c r="K48" s="43">
        <f t="shared" si="15"/>
        <v>0</v>
      </c>
      <c r="L48" s="43">
        <f t="shared" si="15"/>
        <v>21299625</v>
      </c>
      <c r="M48" s="43">
        <f t="shared" si="15"/>
        <v>16385625</v>
      </c>
      <c r="N48" s="43">
        <f t="shared" si="15"/>
        <v>0</v>
      </c>
    </row>
    <row r="49" spans="1:14" s="17" customFormat="1">
      <c r="A49" s="15" t="s">
        <v>64</v>
      </c>
      <c r="B49" s="75">
        <f t="shared" si="2"/>
        <v>23712750</v>
      </c>
      <c r="C49" s="45">
        <v>0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7327125</v>
      </c>
      <c r="M49" s="45">
        <v>16385625</v>
      </c>
      <c r="N49" s="45">
        <v>0</v>
      </c>
    </row>
    <row r="50" spans="1:14" s="17" customFormat="1">
      <c r="A50" s="15" t="s">
        <v>21</v>
      </c>
      <c r="B50" s="75">
        <f t="shared" si="2"/>
        <v>61548255</v>
      </c>
      <c r="C50" s="45">
        <v>0</v>
      </c>
      <c r="D50" s="45">
        <v>0</v>
      </c>
      <c r="E50" s="45">
        <v>0</v>
      </c>
      <c r="F50" s="45">
        <v>20547000</v>
      </c>
      <c r="G50" s="45">
        <v>0</v>
      </c>
      <c r="H50" s="45">
        <v>41001255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</row>
    <row r="51" spans="1:14" s="17" customFormat="1">
      <c r="A51" s="15" t="s">
        <v>114</v>
      </c>
      <c r="B51" s="75">
        <f t="shared" si="2"/>
        <v>13972500</v>
      </c>
      <c r="C51" s="45">
        <v>0</v>
      </c>
      <c r="D51" s="45">
        <v>0</v>
      </c>
      <c r="E51" s="45">
        <v>0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13972500</v>
      </c>
      <c r="M51" s="45">
        <v>0</v>
      </c>
      <c r="N51" s="45">
        <v>0</v>
      </c>
    </row>
    <row r="52" spans="1:14" s="17" customFormat="1">
      <c r="A52" s="15" t="s">
        <v>115</v>
      </c>
      <c r="B52" s="75">
        <f t="shared" si="2"/>
        <v>6878625</v>
      </c>
      <c r="C52" s="45">
        <v>0</v>
      </c>
      <c r="D52" s="45">
        <v>0</v>
      </c>
      <c r="E52" s="45">
        <v>6878625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</row>
    <row r="53" spans="1:14" s="12" customFormat="1">
      <c r="A53" s="14" t="s">
        <v>43</v>
      </c>
      <c r="B53" s="43">
        <f t="shared" si="2"/>
        <v>171400464</v>
      </c>
      <c r="C53" s="43">
        <f>C54+C55</f>
        <v>0</v>
      </c>
      <c r="D53" s="43">
        <f t="shared" ref="D53:N53" si="16">D54+D55</f>
        <v>0</v>
      </c>
      <c r="E53" s="43">
        <f t="shared" si="16"/>
        <v>11166390</v>
      </c>
      <c r="F53" s="43">
        <f t="shared" si="16"/>
        <v>12297015</v>
      </c>
      <c r="G53" s="43">
        <f t="shared" si="16"/>
        <v>11166390</v>
      </c>
      <c r="H53" s="43">
        <f t="shared" si="16"/>
        <v>7272720</v>
      </c>
      <c r="I53" s="43">
        <f t="shared" si="16"/>
        <v>32904157.5</v>
      </c>
      <c r="J53" s="43">
        <f t="shared" si="16"/>
        <v>15793726.5</v>
      </c>
      <c r="K53" s="43">
        <f t="shared" si="16"/>
        <v>14473485</v>
      </c>
      <c r="L53" s="43">
        <f t="shared" si="16"/>
        <v>20258505</v>
      </c>
      <c r="M53" s="43">
        <f t="shared" si="16"/>
        <v>4835970</v>
      </c>
      <c r="N53" s="43">
        <f t="shared" si="16"/>
        <v>41232105</v>
      </c>
    </row>
    <row r="54" spans="1:14" s="17" customFormat="1">
      <c r="A54" s="15" t="s">
        <v>44</v>
      </c>
      <c r="B54" s="75">
        <f t="shared" si="2"/>
        <v>162380844</v>
      </c>
      <c r="C54" s="45">
        <v>0</v>
      </c>
      <c r="D54" s="45">
        <v>0</v>
      </c>
      <c r="E54" s="45">
        <v>11166390</v>
      </c>
      <c r="F54" s="45">
        <v>12297015</v>
      </c>
      <c r="G54" s="45">
        <v>11166390</v>
      </c>
      <c r="H54" s="45">
        <v>7272720</v>
      </c>
      <c r="I54" s="45">
        <v>32904157.5</v>
      </c>
      <c r="J54" s="45">
        <v>6774106.5</v>
      </c>
      <c r="K54" s="45">
        <v>14473485</v>
      </c>
      <c r="L54" s="45">
        <v>20258505</v>
      </c>
      <c r="M54" s="45">
        <v>4835970</v>
      </c>
      <c r="N54" s="45">
        <v>41232105</v>
      </c>
    </row>
    <row r="55" spans="1:14" s="17" customFormat="1">
      <c r="A55" s="15" t="s">
        <v>116</v>
      </c>
      <c r="B55" s="75">
        <f>SUM(C55:N55)</f>
        <v>9019620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9019620</v>
      </c>
      <c r="K55" s="45">
        <v>0</v>
      </c>
      <c r="L55" s="45">
        <v>0</v>
      </c>
      <c r="M55" s="45">
        <v>0</v>
      </c>
      <c r="N55" s="45">
        <v>0</v>
      </c>
    </row>
    <row r="56" spans="1:14" s="12" customFormat="1">
      <c r="A56" s="14" t="s">
        <v>48</v>
      </c>
      <c r="B56" s="43">
        <f t="shared" si="2"/>
        <v>38488820.629999995</v>
      </c>
      <c r="C56" s="43">
        <f>C57+C58</f>
        <v>0</v>
      </c>
      <c r="D56" s="43">
        <f t="shared" ref="D56:N56" si="17">D57+D58</f>
        <v>0</v>
      </c>
      <c r="E56" s="43">
        <f t="shared" si="17"/>
        <v>0</v>
      </c>
      <c r="F56" s="43">
        <f t="shared" si="17"/>
        <v>0</v>
      </c>
      <c r="G56" s="43">
        <f t="shared" si="17"/>
        <v>20251620</v>
      </c>
      <c r="H56" s="43">
        <f t="shared" si="17"/>
        <v>0</v>
      </c>
      <c r="I56" s="43">
        <f t="shared" si="17"/>
        <v>0</v>
      </c>
      <c r="J56" s="43">
        <f t="shared" si="17"/>
        <v>0</v>
      </c>
      <c r="K56" s="43">
        <f t="shared" si="17"/>
        <v>0</v>
      </c>
      <c r="L56" s="43">
        <f t="shared" si="17"/>
        <v>0</v>
      </c>
      <c r="M56" s="43">
        <f t="shared" si="17"/>
        <v>18237200.629999999</v>
      </c>
      <c r="N56" s="43">
        <f t="shared" si="17"/>
        <v>0</v>
      </c>
    </row>
    <row r="57" spans="1:14" s="17" customFormat="1">
      <c r="A57" s="15" t="s">
        <v>117</v>
      </c>
      <c r="B57" s="75">
        <f t="shared" si="2"/>
        <v>18237200.629999999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18237200.629999999</v>
      </c>
      <c r="N57" s="45">
        <v>0</v>
      </c>
    </row>
    <row r="58" spans="1:14" s="17" customFormat="1">
      <c r="A58" s="15" t="s">
        <v>48</v>
      </c>
      <c r="B58" s="75">
        <f t="shared" si="2"/>
        <v>20251620</v>
      </c>
      <c r="C58" s="45">
        <v>0</v>
      </c>
      <c r="D58" s="45">
        <v>0</v>
      </c>
      <c r="E58" s="45">
        <v>0</v>
      </c>
      <c r="F58" s="45">
        <v>0</v>
      </c>
      <c r="G58" s="45">
        <v>20251620</v>
      </c>
      <c r="H58" s="45">
        <v>0</v>
      </c>
      <c r="I58" s="45">
        <v>0</v>
      </c>
      <c r="J58" s="45">
        <v>0</v>
      </c>
      <c r="K58" s="45">
        <v>0</v>
      </c>
      <c r="L58" s="45">
        <v>0</v>
      </c>
      <c r="M58" s="45">
        <v>0</v>
      </c>
      <c r="N58" s="45">
        <v>0</v>
      </c>
    </row>
    <row r="59" spans="1:14" s="12" customFormat="1">
      <c r="A59" s="14" t="s">
        <v>118</v>
      </c>
      <c r="B59" s="43">
        <f t="shared" si="2"/>
        <v>1037026018.5</v>
      </c>
      <c r="C59" s="43">
        <f>C60</f>
        <v>843591375</v>
      </c>
      <c r="D59" s="43">
        <f t="shared" ref="D59:N59" si="18">D60</f>
        <v>47636137.5</v>
      </c>
      <c r="E59" s="43">
        <f t="shared" si="18"/>
        <v>0</v>
      </c>
      <c r="F59" s="43">
        <f t="shared" si="18"/>
        <v>21033675</v>
      </c>
      <c r="G59" s="43">
        <f t="shared" si="18"/>
        <v>0</v>
      </c>
      <c r="H59" s="43">
        <f t="shared" si="18"/>
        <v>91194525</v>
      </c>
      <c r="I59" s="43">
        <f t="shared" si="18"/>
        <v>0</v>
      </c>
      <c r="J59" s="43">
        <f t="shared" si="18"/>
        <v>18418806</v>
      </c>
      <c r="K59" s="43">
        <f t="shared" si="18"/>
        <v>0</v>
      </c>
      <c r="L59" s="43">
        <f t="shared" si="18"/>
        <v>15151500</v>
      </c>
      <c r="M59" s="43">
        <f t="shared" si="18"/>
        <v>0</v>
      </c>
      <c r="N59" s="43">
        <f t="shared" si="18"/>
        <v>0</v>
      </c>
    </row>
    <row r="60" spans="1:14" s="17" customFormat="1">
      <c r="A60" s="15" t="s">
        <v>22</v>
      </c>
      <c r="B60" s="75">
        <f t="shared" si="2"/>
        <v>1037026018.5</v>
      </c>
      <c r="C60" s="45">
        <v>843591375</v>
      </c>
      <c r="D60" s="45">
        <v>47636137.5</v>
      </c>
      <c r="E60" s="45">
        <v>0</v>
      </c>
      <c r="F60" s="45">
        <v>21033675</v>
      </c>
      <c r="G60" s="45">
        <v>0</v>
      </c>
      <c r="H60" s="45">
        <v>91194525</v>
      </c>
      <c r="I60" s="45">
        <v>0</v>
      </c>
      <c r="J60" s="45">
        <v>18418806</v>
      </c>
      <c r="K60" s="45">
        <v>0</v>
      </c>
      <c r="L60" s="45">
        <v>15151500</v>
      </c>
      <c r="M60" s="45">
        <v>0</v>
      </c>
      <c r="N60" s="45">
        <v>0</v>
      </c>
    </row>
    <row r="61" spans="1:14" s="12" customFormat="1">
      <c r="A61" s="14" t="s">
        <v>23</v>
      </c>
      <c r="B61" s="43">
        <f t="shared" si="2"/>
        <v>2723758150.1599998</v>
      </c>
      <c r="C61" s="43">
        <f>SUM(C62:C65)</f>
        <v>847384606.90999997</v>
      </c>
      <c r="D61" s="43">
        <f t="shared" ref="D61:N61" si="19">SUM(D62:D65)</f>
        <v>0</v>
      </c>
      <c r="E61" s="43">
        <f t="shared" si="19"/>
        <v>0</v>
      </c>
      <c r="F61" s="43">
        <f t="shared" si="19"/>
        <v>144880404.75</v>
      </c>
      <c r="G61" s="43">
        <f t="shared" si="19"/>
        <v>758269050</v>
      </c>
      <c r="H61" s="43">
        <f t="shared" si="19"/>
        <v>36715372.5</v>
      </c>
      <c r="I61" s="43">
        <f t="shared" si="19"/>
        <v>65604858</v>
      </c>
      <c r="J61" s="43">
        <f t="shared" si="19"/>
        <v>25232745</v>
      </c>
      <c r="K61" s="43">
        <f t="shared" si="19"/>
        <v>431734695</v>
      </c>
      <c r="L61" s="43">
        <f t="shared" si="19"/>
        <v>24931395</v>
      </c>
      <c r="M61" s="43">
        <f t="shared" si="19"/>
        <v>156331323</v>
      </c>
      <c r="N61" s="43">
        <f t="shared" si="19"/>
        <v>232673700</v>
      </c>
    </row>
    <row r="62" spans="1:14" s="17" customFormat="1">
      <c r="A62" s="15" t="s">
        <v>119</v>
      </c>
      <c r="B62" s="75">
        <f t="shared" si="2"/>
        <v>387733500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387733500</v>
      </c>
      <c r="L62" s="45">
        <v>0</v>
      </c>
      <c r="M62" s="45">
        <v>0</v>
      </c>
      <c r="N62" s="45">
        <v>0</v>
      </c>
    </row>
    <row r="63" spans="1:14" s="17" customFormat="1">
      <c r="A63" s="15" t="s">
        <v>120</v>
      </c>
      <c r="B63" s="75">
        <f t="shared" si="2"/>
        <v>1647591453</v>
      </c>
      <c r="C63" s="45">
        <v>758269050</v>
      </c>
      <c r="D63" s="45">
        <v>0</v>
      </c>
      <c r="E63" s="45">
        <v>0</v>
      </c>
      <c r="F63" s="45">
        <v>0</v>
      </c>
      <c r="G63" s="45">
        <v>758269050</v>
      </c>
      <c r="H63" s="45">
        <v>18596550</v>
      </c>
      <c r="I63" s="45">
        <v>65604858</v>
      </c>
      <c r="J63" s="45">
        <v>0</v>
      </c>
      <c r="K63" s="45">
        <v>17101395</v>
      </c>
      <c r="L63" s="45">
        <v>7830000</v>
      </c>
      <c r="M63" s="45">
        <v>21920550</v>
      </c>
      <c r="N63" s="45">
        <v>0</v>
      </c>
    </row>
    <row r="64" spans="1:14" s="17" customFormat="1">
      <c r="A64" s="15" t="s">
        <v>121</v>
      </c>
      <c r="B64" s="75">
        <f t="shared" si="2"/>
        <v>497354569.90999997</v>
      </c>
      <c r="C64" s="45">
        <v>89115556.909999996</v>
      </c>
      <c r="D64" s="45">
        <v>0</v>
      </c>
      <c r="E64" s="45">
        <v>0</v>
      </c>
      <c r="F64" s="45">
        <v>17830650</v>
      </c>
      <c r="G64" s="45">
        <v>0</v>
      </c>
      <c r="H64" s="45">
        <v>11849850</v>
      </c>
      <c r="I64" s="45">
        <v>0</v>
      </c>
      <c r="J64" s="45">
        <v>25232745</v>
      </c>
      <c r="K64" s="45">
        <v>26899800</v>
      </c>
      <c r="L64" s="45">
        <v>17101395</v>
      </c>
      <c r="M64" s="45">
        <v>134410773</v>
      </c>
      <c r="N64" s="45">
        <v>174913800</v>
      </c>
    </row>
    <row r="65" spans="1:14" s="17" customFormat="1">
      <c r="A65" s="15" t="s">
        <v>45</v>
      </c>
      <c r="B65" s="75">
        <f t="shared" si="2"/>
        <v>191078627.25</v>
      </c>
      <c r="C65" s="45">
        <v>0</v>
      </c>
      <c r="D65" s="45">
        <v>0</v>
      </c>
      <c r="E65" s="45">
        <v>0</v>
      </c>
      <c r="F65" s="45">
        <v>127049754.75</v>
      </c>
      <c r="G65" s="45">
        <v>0</v>
      </c>
      <c r="H65" s="45">
        <v>6268972.5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57759900</v>
      </c>
    </row>
    <row r="66" spans="1:14" s="12" customFormat="1">
      <c r="A66" s="14" t="s">
        <v>24</v>
      </c>
      <c r="B66" s="43">
        <f t="shared" si="2"/>
        <v>990792576.5</v>
      </c>
      <c r="C66" s="43">
        <f>SUM(C67:C68)</f>
        <v>5512500</v>
      </c>
      <c r="D66" s="43">
        <f t="shared" ref="D66:N66" si="20">SUM(D67:D68)</f>
        <v>39190264.5</v>
      </c>
      <c r="E66" s="43">
        <f t="shared" si="20"/>
        <v>0</v>
      </c>
      <c r="F66" s="43">
        <f t="shared" si="20"/>
        <v>636868515</v>
      </c>
      <c r="G66" s="43">
        <f t="shared" si="20"/>
        <v>34202880</v>
      </c>
      <c r="H66" s="43">
        <f t="shared" si="20"/>
        <v>0</v>
      </c>
      <c r="I66" s="43">
        <f t="shared" si="20"/>
        <v>71426250</v>
      </c>
      <c r="J66" s="43">
        <f t="shared" si="20"/>
        <v>14525325</v>
      </c>
      <c r="K66" s="43">
        <f t="shared" si="20"/>
        <v>0</v>
      </c>
      <c r="L66" s="43">
        <f t="shared" si="20"/>
        <v>63764372</v>
      </c>
      <c r="M66" s="43">
        <f t="shared" si="20"/>
        <v>0</v>
      </c>
      <c r="N66" s="43">
        <f t="shared" si="20"/>
        <v>125302470</v>
      </c>
    </row>
    <row r="67" spans="1:14" s="17" customFormat="1">
      <c r="A67" s="15" t="s">
        <v>122</v>
      </c>
      <c r="B67" s="75">
        <f t="shared" si="2"/>
        <v>44702764.5</v>
      </c>
      <c r="C67" s="45">
        <v>5512500</v>
      </c>
      <c r="D67" s="45">
        <v>39190264.5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</row>
    <row r="68" spans="1:14" s="17" customFormat="1">
      <c r="A68" s="15" t="s">
        <v>25</v>
      </c>
      <c r="B68" s="75">
        <f t="shared" si="2"/>
        <v>946089812</v>
      </c>
      <c r="C68" s="45">
        <v>0</v>
      </c>
      <c r="D68" s="45">
        <v>0</v>
      </c>
      <c r="E68" s="45">
        <v>0</v>
      </c>
      <c r="F68" s="45">
        <v>636868515</v>
      </c>
      <c r="G68" s="45">
        <v>34202880</v>
      </c>
      <c r="H68" s="45">
        <v>0</v>
      </c>
      <c r="I68" s="45">
        <v>71426250</v>
      </c>
      <c r="J68" s="45">
        <v>14525325</v>
      </c>
      <c r="K68" s="45">
        <v>0</v>
      </c>
      <c r="L68" s="45">
        <v>63764372</v>
      </c>
      <c r="M68" s="45">
        <v>0</v>
      </c>
      <c r="N68" s="45">
        <v>125302470</v>
      </c>
    </row>
    <row r="69" spans="1:14" s="12" customFormat="1">
      <c r="A69" s="14" t="s">
        <v>26</v>
      </c>
      <c r="B69" s="43">
        <f>SUM(C69:N69)</f>
        <v>789236951.75</v>
      </c>
      <c r="C69" s="43">
        <f>SUM(C70:C73)</f>
        <v>56659500</v>
      </c>
      <c r="D69" s="43">
        <f t="shared" ref="D69:N69" si="21">SUM(D70:D73)</f>
        <v>0</v>
      </c>
      <c r="E69" s="43">
        <f t="shared" si="21"/>
        <v>213492743.25</v>
      </c>
      <c r="F69" s="43">
        <f t="shared" si="21"/>
        <v>39021588.5</v>
      </c>
      <c r="G69" s="43">
        <f t="shared" si="21"/>
        <v>7248622.5</v>
      </c>
      <c r="H69" s="43">
        <f t="shared" si="21"/>
        <v>172764364.5</v>
      </c>
      <c r="I69" s="43">
        <f t="shared" si="21"/>
        <v>56659500</v>
      </c>
      <c r="J69" s="43">
        <f t="shared" si="21"/>
        <v>0</v>
      </c>
      <c r="K69" s="43">
        <f t="shared" si="21"/>
        <v>3243</v>
      </c>
      <c r="L69" s="43">
        <f t="shared" si="21"/>
        <v>42100500</v>
      </c>
      <c r="M69" s="43">
        <f t="shared" si="21"/>
        <v>10396890</v>
      </c>
      <c r="N69" s="43">
        <f t="shared" si="21"/>
        <v>190890000</v>
      </c>
    </row>
    <row r="70" spans="1:14" s="17" customFormat="1">
      <c r="A70" s="15" t="s">
        <v>65</v>
      </c>
      <c r="B70" s="75">
        <f t="shared" si="2"/>
        <v>49418478.5</v>
      </c>
      <c r="C70" s="45">
        <v>0</v>
      </c>
      <c r="D70" s="45">
        <v>0</v>
      </c>
      <c r="E70" s="45">
        <v>0</v>
      </c>
      <c r="F70" s="45">
        <v>39021588.5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10396890</v>
      </c>
      <c r="N70" s="45">
        <v>0</v>
      </c>
    </row>
    <row r="71" spans="1:14" s="17" customFormat="1">
      <c r="A71" s="15" t="s">
        <v>123</v>
      </c>
      <c r="B71" s="75">
        <f t="shared" si="2"/>
        <v>5377414.5</v>
      </c>
      <c r="C71" s="45">
        <v>0</v>
      </c>
      <c r="D71" s="45">
        <v>0</v>
      </c>
      <c r="E71" s="45">
        <v>0</v>
      </c>
      <c r="F71" s="45">
        <v>0</v>
      </c>
      <c r="G71" s="45">
        <v>0</v>
      </c>
      <c r="H71" s="45">
        <v>5377414.5</v>
      </c>
      <c r="I71" s="45">
        <v>0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</row>
    <row r="72" spans="1:14" s="17" customFormat="1">
      <c r="A72" s="15" t="s">
        <v>26</v>
      </c>
      <c r="B72" s="75">
        <f t="shared" si="2"/>
        <v>729495558.75</v>
      </c>
      <c r="C72" s="45">
        <v>56659500</v>
      </c>
      <c r="D72" s="45">
        <v>0</v>
      </c>
      <c r="E72" s="45">
        <v>213492743.25</v>
      </c>
      <c r="F72" s="45">
        <v>0</v>
      </c>
      <c r="G72" s="45">
        <v>7248622.5</v>
      </c>
      <c r="H72" s="45">
        <v>167386950</v>
      </c>
      <c r="I72" s="45">
        <v>56659500</v>
      </c>
      <c r="J72" s="45">
        <v>0</v>
      </c>
      <c r="K72" s="45">
        <v>3243</v>
      </c>
      <c r="L72" s="45">
        <v>37155000</v>
      </c>
      <c r="M72" s="45">
        <v>0</v>
      </c>
      <c r="N72" s="45">
        <v>190890000</v>
      </c>
    </row>
    <row r="73" spans="1:14" s="17" customFormat="1">
      <c r="A73" s="15" t="s">
        <v>124</v>
      </c>
      <c r="B73" s="75">
        <f t="shared" si="2"/>
        <v>4945500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4945500</v>
      </c>
      <c r="M73" s="45">
        <v>0</v>
      </c>
      <c r="N73" s="45">
        <v>0</v>
      </c>
    </row>
    <row r="74" spans="1:14" s="12" customFormat="1">
      <c r="A74" s="14" t="s">
        <v>125</v>
      </c>
      <c r="B74" s="43">
        <f t="shared" si="2"/>
        <v>346152186.37</v>
      </c>
      <c r="C74" s="43">
        <f t="shared" ref="C74:N74" si="22">C75</f>
        <v>0</v>
      </c>
      <c r="D74" s="43">
        <f t="shared" si="22"/>
        <v>0</v>
      </c>
      <c r="E74" s="43">
        <f t="shared" si="22"/>
        <v>12339135</v>
      </c>
      <c r="F74" s="43">
        <f t="shared" si="22"/>
        <v>284830515.37</v>
      </c>
      <c r="G74" s="43">
        <f t="shared" si="22"/>
        <v>0</v>
      </c>
      <c r="H74" s="43">
        <f t="shared" si="22"/>
        <v>15554916</v>
      </c>
      <c r="I74" s="43">
        <f t="shared" si="22"/>
        <v>0</v>
      </c>
      <c r="J74" s="43">
        <f t="shared" si="22"/>
        <v>0</v>
      </c>
      <c r="K74" s="43">
        <f t="shared" si="22"/>
        <v>0</v>
      </c>
      <c r="L74" s="43">
        <f t="shared" si="22"/>
        <v>0</v>
      </c>
      <c r="M74" s="43">
        <f t="shared" si="22"/>
        <v>0</v>
      </c>
      <c r="N74" s="43">
        <f t="shared" si="22"/>
        <v>33427620</v>
      </c>
    </row>
    <row r="75" spans="1:14" s="17" customFormat="1">
      <c r="A75" s="15" t="s">
        <v>125</v>
      </c>
      <c r="B75" s="75">
        <f t="shared" si="2"/>
        <v>346152186.37</v>
      </c>
      <c r="C75" s="45">
        <v>0</v>
      </c>
      <c r="D75" s="45">
        <v>0</v>
      </c>
      <c r="E75" s="45">
        <v>12339135</v>
      </c>
      <c r="F75" s="45">
        <v>284830515.37</v>
      </c>
      <c r="G75" s="45">
        <v>0</v>
      </c>
      <c r="H75" s="45">
        <v>15554916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33427620</v>
      </c>
    </row>
    <row r="76" spans="1:14" s="12" customFormat="1">
      <c r="A76" s="14" t="s">
        <v>27</v>
      </c>
      <c r="B76" s="43">
        <f t="shared" si="2"/>
        <v>82572197.5</v>
      </c>
      <c r="C76" s="43">
        <f t="shared" ref="C76:N76" si="23">C77</f>
        <v>0</v>
      </c>
      <c r="D76" s="43">
        <f t="shared" si="23"/>
        <v>0</v>
      </c>
      <c r="E76" s="43">
        <f t="shared" si="23"/>
        <v>24068272.5</v>
      </c>
      <c r="F76" s="43">
        <f t="shared" si="23"/>
        <v>0</v>
      </c>
      <c r="G76" s="43">
        <f t="shared" si="23"/>
        <v>6725565</v>
      </c>
      <c r="H76" s="43">
        <f t="shared" si="23"/>
        <v>0</v>
      </c>
      <c r="I76" s="43">
        <f t="shared" si="23"/>
        <v>0</v>
      </c>
      <c r="J76" s="43">
        <f t="shared" si="23"/>
        <v>5599000</v>
      </c>
      <c r="K76" s="43">
        <f t="shared" si="23"/>
        <v>39807360</v>
      </c>
      <c r="L76" s="43">
        <f t="shared" si="23"/>
        <v>6372000</v>
      </c>
      <c r="M76" s="43">
        <f t="shared" si="23"/>
        <v>0</v>
      </c>
      <c r="N76" s="43">
        <f t="shared" si="23"/>
        <v>0</v>
      </c>
    </row>
    <row r="77" spans="1:14" s="17" customFormat="1">
      <c r="A77" s="15" t="s">
        <v>126</v>
      </c>
      <c r="B77" s="75">
        <f t="shared" si="2"/>
        <v>82572197.5</v>
      </c>
      <c r="C77" s="45">
        <v>0</v>
      </c>
      <c r="D77" s="45">
        <v>0</v>
      </c>
      <c r="E77" s="45">
        <v>24068272.5</v>
      </c>
      <c r="F77" s="45">
        <v>0</v>
      </c>
      <c r="G77" s="45">
        <v>6725565</v>
      </c>
      <c r="H77" s="45">
        <v>0</v>
      </c>
      <c r="I77" s="45">
        <v>0</v>
      </c>
      <c r="J77" s="45">
        <v>5599000</v>
      </c>
      <c r="K77" s="45">
        <v>39807360</v>
      </c>
      <c r="L77" s="45">
        <v>6372000</v>
      </c>
      <c r="M77" s="45">
        <v>0</v>
      </c>
      <c r="N77" s="45">
        <v>0</v>
      </c>
    </row>
    <row r="78" spans="1:14" s="12" customFormat="1">
      <c r="A78" s="14" t="s">
        <v>28</v>
      </c>
      <c r="B78" s="43">
        <f t="shared" si="2"/>
        <v>2050478395.25</v>
      </c>
      <c r="C78" s="43">
        <f>SUM(C79:C83)</f>
        <v>1117201148.5</v>
      </c>
      <c r="D78" s="43">
        <f t="shared" ref="D78:N78" si="24">SUM(D79:D83)</f>
        <v>13632516</v>
      </c>
      <c r="E78" s="43">
        <f t="shared" si="24"/>
        <v>0</v>
      </c>
      <c r="F78" s="43">
        <f t="shared" si="24"/>
        <v>145570740</v>
      </c>
      <c r="G78" s="43">
        <f t="shared" si="24"/>
        <v>0</v>
      </c>
      <c r="H78" s="43">
        <f t="shared" si="24"/>
        <v>0</v>
      </c>
      <c r="I78" s="43">
        <f t="shared" si="24"/>
        <v>0</v>
      </c>
      <c r="J78" s="43">
        <f t="shared" si="24"/>
        <v>72344250</v>
      </c>
      <c r="K78" s="43">
        <f t="shared" si="24"/>
        <v>248276023.75</v>
      </c>
      <c r="L78" s="43">
        <f t="shared" si="24"/>
        <v>392809995</v>
      </c>
      <c r="M78" s="43">
        <f t="shared" si="24"/>
        <v>29080987.5</v>
      </c>
      <c r="N78" s="43">
        <f t="shared" si="24"/>
        <v>31562734.5</v>
      </c>
    </row>
    <row r="79" spans="1:14" s="17" customFormat="1">
      <c r="A79" s="15" t="s">
        <v>127</v>
      </c>
      <c r="B79" s="75">
        <f t="shared" si="2"/>
        <v>1602562.5</v>
      </c>
      <c r="C79" s="45">
        <v>0</v>
      </c>
      <c r="D79" s="45">
        <v>0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5">
        <v>0</v>
      </c>
      <c r="M79" s="45">
        <v>0</v>
      </c>
      <c r="N79" s="45">
        <v>1602562.5</v>
      </c>
    </row>
    <row r="80" spans="1:14" s="17" customFormat="1">
      <c r="A80" s="15" t="s">
        <v>29</v>
      </c>
      <c r="B80" s="75">
        <f t="shared" si="2"/>
        <v>1675841168.25</v>
      </c>
      <c r="C80" s="45">
        <v>1078269889.5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211294473.75</v>
      </c>
      <c r="L80" s="45">
        <v>386276805</v>
      </c>
      <c r="M80" s="45">
        <v>0</v>
      </c>
      <c r="N80" s="45">
        <v>0</v>
      </c>
    </row>
    <row r="81" spans="1:15" s="17" customFormat="1">
      <c r="A81" s="15" t="s">
        <v>30</v>
      </c>
      <c r="B81" s="75">
        <f t="shared" si="2"/>
        <v>151347678</v>
      </c>
      <c r="C81" s="45">
        <v>8298990</v>
      </c>
      <c r="D81" s="45">
        <v>13632516</v>
      </c>
      <c r="E81" s="45">
        <v>0</v>
      </c>
      <c r="F81" s="45">
        <v>0</v>
      </c>
      <c r="G81" s="45">
        <v>0</v>
      </c>
      <c r="H81" s="45">
        <v>0</v>
      </c>
      <c r="I81" s="45">
        <v>0</v>
      </c>
      <c r="J81" s="45">
        <v>72344250</v>
      </c>
      <c r="K81" s="45">
        <v>0</v>
      </c>
      <c r="L81" s="45">
        <v>6533190</v>
      </c>
      <c r="M81" s="45">
        <v>20578560</v>
      </c>
      <c r="N81" s="45">
        <v>29960172</v>
      </c>
    </row>
    <row r="82" spans="1:15" s="17" customFormat="1">
      <c r="A82" s="15" t="s">
        <v>128</v>
      </c>
      <c r="B82" s="75">
        <f t="shared" si="2"/>
        <v>45483977.5</v>
      </c>
      <c r="C82" s="45">
        <v>0</v>
      </c>
      <c r="D82" s="45">
        <v>0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36981550</v>
      </c>
      <c r="L82" s="45">
        <v>0</v>
      </c>
      <c r="M82" s="45">
        <v>8502427.5</v>
      </c>
      <c r="N82" s="45">
        <v>0</v>
      </c>
    </row>
    <row r="83" spans="1:15" s="17" customFormat="1">
      <c r="A83" s="15" t="s">
        <v>28</v>
      </c>
      <c r="B83" s="75">
        <f t="shared" si="2"/>
        <v>176203009</v>
      </c>
      <c r="C83" s="45">
        <v>30632269</v>
      </c>
      <c r="D83" s="45">
        <v>0</v>
      </c>
      <c r="E83" s="45">
        <v>0</v>
      </c>
      <c r="F83" s="45">
        <v>145570740</v>
      </c>
      <c r="G83" s="45">
        <v>0</v>
      </c>
      <c r="H83" s="45">
        <v>0</v>
      </c>
      <c r="I83" s="45">
        <v>0</v>
      </c>
      <c r="J83" s="45">
        <v>0</v>
      </c>
      <c r="K83" s="45">
        <v>0</v>
      </c>
      <c r="L83" s="45">
        <v>0</v>
      </c>
      <c r="M83" s="45">
        <v>0</v>
      </c>
      <c r="N83" s="45">
        <v>0</v>
      </c>
    </row>
    <row r="84" spans="1:15" s="12" customFormat="1">
      <c r="A84" s="14" t="s">
        <v>31</v>
      </c>
      <c r="B84" s="43">
        <f t="shared" si="2"/>
        <v>207321133</v>
      </c>
      <c r="C84" s="43">
        <f>C85</f>
        <v>0</v>
      </c>
      <c r="D84" s="43">
        <f t="shared" ref="D84:N84" si="25">D85</f>
        <v>138496650</v>
      </c>
      <c r="E84" s="43">
        <f t="shared" si="25"/>
        <v>19351224</v>
      </c>
      <c r="F84" s="43">
        <f t="shared" si="25"/>
        <v>12412050</v>
      </c>
      <c r="G84" s="43">
        <f t="shared" si="25"/>
        <v>0</v>
      </c>
      <c r="H84" s="43">
        <f t="shared" si="25"/>
        <v>19351224</v>
      </c>
      <c r="I84" s="43">
        <f t="shared" si="25"/>
        <v>0</v>
      </c>
      <c r="J84" s="43">
        <f t="shared" si="25"/>
        <v>0</v>
      </c>
      <c r="K84" s="43">
        <f t="shared" si="25"/>
        <v>0</v>
      </c>
      <c r="L84" s="43">
        <f t="shared" si="25"/>
        <v>17709985</v>
      </c>
      <c r="M84" s="43">
        <f t="shared" si="25"/>
        <v>0</v>
      </c>
      <c r="N84" s="43">
        <f t="shared" si="25"/>
        <v>0</v>
      </c>
    </row>
    <row r="85" spans="1:15" s="17" customFormat="1">
      <c r="A85" s="15" t="s">
        <v>32</v>
      </c>
      <c r="B85" s="75">
        <f t="shared" si="2"/>
        <v>207321133</v>
      </c>
      <c r="C85" s="45">
        <v>0</v>
      </c>
      <c r="D85" s="45">
        <v>138496650</v>
      </c>
      <c r="E85" s="45">
        <v>19351224</v>
      </c>
      <c r="F85" s="45">
        <v>12412050</v>
      </c>
      <c r="G85" s="45">
        <v>0</v>
      </c>
      <c r="H85" s="45">
        <v>19351224</v>
      </c>
      <c r="I85" s="45">
        <v>0</v>
      </c>
      <c r="J85" s="45">
        <v>0</v>
      </c>
      <c r="K85" s="45">
        <v>0</v>
      </c>
      <c r="L85" s="45">
        <v>17709985</v>
      </c>
      <c r="M85" s="45">
        <v>0</v>
      </c>
      <c r="N85" s="45">
        <v>0</v>
      </c>
    </row>
    <row r="86" spans="1:15" s="12" customFormat="1">
      <c r="A86" s="14" t="s">
        <v>33</v>
      </c>
      <c r="B86" s="43">
        <f>SUM(C86:N86)</f>
        <v>16375885453.4468</v>
      </c>
      <c r="C86" s="43">
        <f t="shared" ref="C86:G86" si="26">SUM(C87:C96)</f>
        <v>786663010.88</v>
      </c>
      <c r="D86" s="43">
        <f>SUM(D87:D96)</f>
        <v>980257045.5</v>
      </c>
      <c r="E86" s="43">
        <f t="shared" si="26"/>
        <v>414987148.95000005</v>
      </c>
      <c r="F86" s="43">
        <f t="shared" si="26"/>
        <v>506717316.14999998</v>
      </c>
      <c r="G86" s="43">
        <f t="shared" si="26"/>
        <v>3191226013.1399999</v>
      </c>
      <c r="H86" s="43">
        <f>SUM(H87:H96)</f>
        <v>1745346165.76</v>
      </c>
      <c r="I86" s="43">
        <f>SUM(I87:I96)</f>
        <v>2575242157.8000002</v>
      </c>
      <c r="J86" s="43">
        <f t="shared" ref="J86:N86" si="27">SUM(J87:J96)</f>
        <v>1531553925.9967999</v>
      </c>
      <c r="K86" s="43">
        <f t="shared" si="27"/>
        <v>1139894424.6300001</v>
      </c>
      <c r="L86" s="43">
        <f t="shared" si="27"/>
        <v>1188118527.75</v>
      </c>
      <c r="M86" s="43">
        <f t="shared" si="27"/>
        <v>987392098.50999999</v>
      </c>
      <c r="N86" s="43">
        <f t="shared" si="27"/>
        <v>1328487618.3800001</v>
      </c>
    </row>
    <row r="87" spans="1:15" s="17" customFormat="1">
      <c r="A87" s="15" t="s">
        <v>129</v>
      </c>
      <c r="B87" s="75">
        <f t="shared" si="2"/>
        <v>52202499.380000003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52202499.380000003</v>
      </c>
      <c r="J87" s="45">
        <v>0</v>
      </c>
      <c r="K87" s="45">
        <v>0</v>
      </c>
      <c r="L87" s="45">
        <v>0</v>
      </c>
      <c r="M87" s="45">
        <v>0</v>
      </c>
      <c r="N87" s="45">
        <v>0</v>
      </c>
    </row>
    <row r="88" spans="1:15" s="17" customFormat="1">
      <c r="A88" s="15" t="s">
        <v>49</v>
      </c>
      <c r="B88" s="75">
        <f t="shared" si="2"/>
        <v>263060811</v>
      </c>
      <c r="C88" s="45">
        <v>0</v>
      </c>
      <c r="D88" s="45">
        <v>0</v>
      </c>
      <c r="E88" s="45">
        <v>0</v>
      </c>
      <c r="F88" s="45">
        <v>0</v>
      </c>
      <c r="G88" s="45">
        <v>263060811</v>
      </c>
      <c r="H88" s="45">
        <v>0</v>
      </c>
      <c r="I88" s="45">
        <v>0</v>
      </c>
      <c r="J88" s="45">
        <v>0</v>
      </c>
      <c r="K88" s="45">
        <v>0</v>
      </c>
      <c r="L88" s="45">
        <v>0</v>
      </c>
      <c r="M88" s="45">
        <v>0</v>
      </c>
      <c r="N88" s="45">
        <v>0</v>
      </c>
    </row>
    <row r="89" spans="1:15" s="17" customFormat="1">
      <c r="A89" s="15" t="s">
        <v>55</v>
      </c>
      <c r="B89" s="75">
        <f t="shared" si="2"/>
        <v>125612914.5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46781779.5</v>
      </c>
      <c r="J89" s="45">
        <v>0</v>
      </c>
      <c r="K89" s="45">
        <v>0</v>
      </c>
      <c r="L89" s="45">
        <v>0</v>
      </c>
      <c r="M89" s="45">
        <v>34898400</v>
      </c>
      <c r="N89" s="45">
        <v>43932735</v>
      </c>
    </row>
    <row r="90" spans="1:15" s="17" customFormat="1">
      <c r="A90" s="15" t="s">
        <v>130</v>
      </c>
      <c r="B90" s="75">
        <f t="shared" si="2"/>
        <v>2749235469.6199999</v>
      </c>
      <c r="C90" s="45">
        <v>0</v>
      </c>
      <c r="D90" s="45">
        <v>69498864</v>
      </c>
      <c r="E90" s="45">
        <v>0</v>
      </c>
      <c r="F90" s="45">
        <v>0</v>
      </c>
      <c r="G90" s="45">
        <v>2187192037.1199999</v>
      </c>
      <c r="H90" s="45">
        <v>26933156.25</v>
      </c>
      <c r="I90" s="45">
        <v>11354787</v>
      </c>
      <c r="J90" s="45">
        <v>126390165</v>
      </c>
      <c r="K90" s="45">
        <v>162584665.75</v>
      </c>
      <c r="L90" s="45">
        <v>86611395</v>
      </c>
      <c r="M90" s="45">
        <v>76103955</v>
      </c>
      <c r="N90" s="45">
        <v>2566444.5</v>
      </c>
    </row>
    <row r="91" spans="1:15" s="17" customFormat="1">
      <c r="A91" s="15" t="s">
        <v>131</v>
      </c>
      <c r="B91" s="75">
        <f t="shared" si="2"/>
        <v>58504650</v>
      </c>
      <c r="C91" s="45">
        <v>0</v>
      </c>
      <c r="D91" s="45">
        <v>57790950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713700</v>
      </c>
      <c r="L91" s="45">
        <v>0</v>
      </c>
      <c r="M91" s="45">
        <v>0</v>
      </c>
      <c r="N91" s="45">
        <v>0</v>
      </c>
      <c r="O91" s="16"/>
    </row>
    <row r="92" spans="1:15" s="17" customFormat="1">
      <c r="A92" s="15" t="s">
        <v>132</v>
      </c>
      <c r="B92" s="75">
        <f t="shared" si="2"/>
        <v>465483424.5</v>
      </c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465483424.5</v>
      </c>
      <c r="M92" s="45">
        <v>0</v>
      </c>
      <c r="N92" s="45">
        <v>0</v>
      </c>
    </row>
    <row r="93" spans="1:15" s="17" customFormat="1">
      <c r="A93" s="15" t="s">
        <v>133</v>
      </c>
      <c r="B93" s="75">
        <f t="shared" si="2"/>
        <v>12202743748.9468</v>
      </c>
      <c r="C93" s="45">
        <v>786663010.88</v>
      </c>
      <c r="D93" s="45">
        <v>840787261.5</v>
      </c>
      <c r="E93" s="45">
        <v>414987148.95000005</v>
      </c>
      <c r="F93" s="45">
        <v>506717316.14999998</v>
      </c>
      <c r="G93" s="45">
        <v>724684200.01999998</v>
      </c>
      <c r="H93" s="45">
        <v>1712333509.51</v>
      </c>
      <c r="I93" s="45">
        <v>2460630476.9200001</v>
      </c>
      <c r="J93" s="45">
        <v>1405163760.9967999</v>
      </c>
      <c r="K93" s="45">
        <v>974736879.38</v>
      </c>
      <c r="L93" s="45">
        <v>288835163.25</v>
      </c>
      <c r="M93" s="45">
        <v>805216582.50999999</v>
      </c>
      <c r="N93" s="45">
        <v>1281988438.8800001</v>
      </c>
    </row>
    <row r="94" spans="1:15" s="17" customFormat="1">
      <c r="A94" s="15" t="s">
        <v>50</v>
      </c>
      <c r="B94" s="75">
        <f t="shared" si="2"/>
        <v>398617780.5</v>
      </c>
      <c r="C94" s="45">
        <v>0</v>
      </c>
      <c r="D94" s="45">
        <v>12179970</v>
      </c>
      <c r="E94" s="45">
        <v>0</v>
      </c>
      <c r="F94" s="45">
        <v>0</v>
      </c>
      <c r="G94" s="45">
        <v>16288965</v>
      </c>
      <c r="H94" s="45">
        <v>0</v>
      </c>
      <c r="I94" s="45">
        <v>4272615</v>
      </c>
      <c r="J94" s="45">
        <v>0</v>
      </c>
      <c r="K94" s="45">
        <v>1859179.5</v>
      </c>
      <c r="L94" s="45">
        <v>347188545</v>
      </c>
      <c r="M94" s="45">
        <v>16828506</v>
      </c>
      <c r="N94" s="45">
        <v>0</v>
      </c>
    </row>
    <row r="95" spans="1:15" s="17" customFormat="1">
      <c r="A95" s="15" t="s">
        <v>134</v>
      </c>
      <c r="B95" s="75">
        <f t="shared" si="2"/>
        <v>54344655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  <c r="H95" s="45">
        <v>0</v>
      </c>
      <c r="I95" s="45">
        <v>0</v>
      </c>
      <c r="J95" s="45">
        <v>0</v>
      </c>
      <c r="K95" s="45">
        <v>0</v>
      </c>
      <c r="L95" s="45">
        <v>0</v>
      </c>
      <c r="M95" s="45">
        <v>54344655</v>
      </c>
      <c r="N95" s="45">
        <v>0</v>
      </c>
    </row>
    <row r="96" spans="1:15" s="17" customFormat="1">
      <c r="A96" s="15" t="s">
        <v>66</v>
      </c>
      <c r="B96" s="75">
        <f t="shared" si="2"/>
        <v>6079500</v>
      </c>
      <c r="C96" s="45">
        <v>0</v>
      </c>
      <c r="D96" s="45">
        <v>0</v>
      </c>
      <c r="E96" s="45">
        <v>0</v>
      </c>
      <c r="F96" s="45">
        <v>0</v>
      </c>
      <c r="G96" s="45">
        <v>0</v>
      </c>
      <c r="H96" s="45">
        <v>6079500</v>
      </c>
      <c r="I96" s="45">
        <v>0</v>
      </c>
      <c r="J96" s="45">
        <v>0</v>
      </c>
      <c r="K96" s="45">
        <v>0</v>
      </c>
      <c r="L96" s="45">
        <v>0</v>
      </c>
      <c r="M96" s="45">
        <v>0</v>
      </c>
      <c r="N96" s="45">
        <v>0</v>
      </c>
    </row>
    <row r="97" spans="1:14" s="12" customFormat="1">
      <c r="A97" s="14" t="s">
        <v>34</v>
      </c>
      <c r="B97" s="43">
        <f t="shared" si="2"/>
        <v>98476023141.610001</v>
      </c>
      <c r="C97" s="43">
        <f>SUM(C98:C105)</f>
        <v>3894711805.23</v>
      </c>
      <c r="D97" s="43">
        <f>SUM(D98:D105)</f>
        <v>2795114602.1199999</v>
      </c>
      <c r="E97" s="43">
        <f t="shared" ref="E97:N97" si="28">SUM(E98:E105)</f>
        <v>12370511948.040001</v>
      </c>
      <c r="F97" s="43">
        <f t="shared" si="28"/>
        <v>2948928856.8900003</v>
      </c>
      <c r="G97" s="43">
        <f t="shared" si="28"/>
        <v>10971322536.809999</v>
      </c>
      <c r="H97" s="43">
        <f t="shared" si="28"/>
        <v>5044480735.6900005</v>
      </c>
      <c r="I97" s="43">
        <f t="shared" si="28"/>
        <v>6539089216.75</v>
      </c>
      <c r="J97" s="43">
        <f t="shared" si="28"/>
        <v>7159014739.2600002</v>
      </c>
      <c r="K97" s="43">
        <f t="shared" si="28"/>
        <v>16896359684.26</v>
      </c>
      <c r="L97" s="43">
        <f t="shared" si="28"/>
        <v>12949743510.290001</v>
      </c>
      <c r="M97" s="43">
        <f t="shared" si="28"/>
        <v>14290046495.790001</v>
      </c>
      <c r="N97" s="43">
        <f t="shared" si="28"/>
        <v>2616699010.48</v>
      </c>
    </row>
    <row r="98" spans="1:14" s="17" customFormat="1">
      <c r="A98" s="15" t="s">
        <v>35</v>
      </c>
      <c r="B98" s="75">
        <f t="shared" si="2"/>
        <v>329489101.60000002</v>
      </c>
      <c r="C98" s="45">
        <v>149366250</v>
      </c>
      <c r="D98" s="45">
        <v>18991500</v>
      </c>
      <c r="E98" s="45">
        <v>0</v>
      </c>
      <c r="F98" s="45">
        <v>0</v>
      </c>
      <c r="G98" s="45">
        <v>30524565</v>
      </c>
      <c r="H98" s="45">
        <v>30364276.600000001</v>
      </c>
      <c r="I98" s="45">
        <v>9270000</v>
      </c>
      <c r="J98" s="45">
        <v>90972510</v>
      </c>
      <c r="K98" s="45">
        <v>0</v>
      </c>
      <c r="L98" s="45">
        <v>0</v>
      </c>
      <c r="M98" s="45">
        <v>0</v>
      </c>
      <c r="N98" s="45">
        <v>0</v>
      </c>
    </row>
    <row r="99" spans="1:14" s="17" customFormat="1">
      <c r="A99" s="15" t="s">
        <v>135</v>
      </c>
      <c r="B99" s="75">
        <f t="shared" si="2"/>
        <v>1197095076.51</v>
      </c>
      <c r="C99" s="45">
        <v>41931000</v>
      </c>
      <c r="D99" s="45">
        <v>0</v>
      </c>
      <c r="E99" s="45">
        <v>0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1155164076.51</v>
      </c>
    </row>
    <row r="100" spans="1:14" s="17" customFormat="1">
      <c r="A100" s="15" t="s">
        <v>67</v>
      </c>
      <c r="B100" s="75">
        <f t="shared" si="2"/>
        <v>1098835483.77</v>
      </c>
      <c r="C100" s="45">
        <v>146040030</v>
      </c>
      <c r="D100" s="45">
        <v>0</v>
      </c>
      <c r="E100" s="45">
        <v>0</v>
      </c>
      <c r="F100" s="45">
        <v>62493570</v>
      </c>
      <c r="G100" s="45">
        <v>474299949.26999998</v>
      </c>
      <c r="H100" s="45">
        <v>11080759.5</v>
      </c>
      <c r="I100" s="45">
        <v>0</v>
      </c>
      <c r="J100" s="45">
        <v>29350830</v>
      </c>
      <c r="K100" s="45">
        <v>882225</v>
      </c>
      <c r="L100" s="45">
        <v>11280000</v>
      </c>
      <c r="M100" s="45">
        <v>86827680</v>
      </c>
      <c r="N100" s="45">
        <v>276580440</v>
      </c>
    </row>
    <row r="101" spans="1:14" s="17" customFormat="1">
      <c r="A101" s="15" t="s">
        <v>46</v>
      </c>
      <c r="B101" s="75">
        <f t="shared" si="2"/>
        <v>8018895235</v>
      </c>
      <c r="C101" s="45">
        <v>1924776810</v>
      </c>
      <c r="D101" s="45">
        <v>0</v>
      </c>
      <c r="E101" s="45">
        <v>0</v>
      </c>
      <c r="F101" s="45">
        <v>50920495</v>
      </c>
      <c r="G101" s="45">
        <v>1924776810</v>
      </c>
      <c r="H101" s="45">
        <v>0</v>
      </c>
      <c r="I101" s="45">
        <v>0</v>
      </c>
      <c r="J101" s="45">
        <v>2044427310</v>
      </c>
      <c r="K101" s="45">
        <v>0</v>
      </c>
      <c r="L101" s="45">
        <v>1938156810</v>
      </c>
      <c r="M101" s="45">
        <v>0</v>
      </c>
      <c r="N101" s="45">
        <v>135837000</v>
      </c>
    </row>
    <row r="102" spans="1:14" s="17" customFormat="1">
      <c r="A102" s="15" t="s">
        <v>36</v>
      </c>
      <c r="B102" s="75">
        <f t="shared" si="2"/>
        <v>54869722.5</v>
      </c>
      <c r="C102" s="45">
        <v>0</v>
      </c>
      <c r="D102" s="45">
        <v>0</v>
      </c>
      <c r="E102" s="45">
        <v>7838140.5</v>
      </c>
      <c r="F102" s="45">
        <v>0</v>
      </c>
      <c r="G102" s="45">
        <v>0</v>
      </c>
      <c r="H102" s="45">
        <v>0</v>
      </c>
      <c r="I102" s="45">
        <v>47031582</v>
      </c>
      <c r="J102" s="45">
        <v>0</v>
      </c>
      <c r="K102" s="45">
        <v>0</v>
      </c>
      <c r="L102" s="45">
        <v>0</v>
      </c>
      <c r="M102" s="45">
        <v>0</v>
      </c>
      <c r="N102" s="45">
        <v>0</v>
      </c>
    </row>
    <row r="103" spans="1:14" s="17" customFormat="1">
      <c r="A103" s="15" t="s">
        <v>37</v>
      </c>
      <c r="B103" s="75">
        <f t="shared" si="2"/>
        <v>48274363042.050003</v>
      </c>
      <c r="C103" s="45">
        <v>1354086768.48</v>
      </c>
      <c r="D103" s="45">
        <v>1819661077.1199999</v>
      </c>
      <c r="E103" s="45">
        <v>7127433122</v>
      </c>
      <c r="F103" s="45">
        <v>2120486074.1100001</v>
      </c>
      <c r="G103" s="45">
        <v>7439738966.04</v>
      </c>
      <c r="H103" s="45">
        <v>926318774.58000004</v>
      </c>
      <c r="I103" s="45">
        <v>6408525652.75</v>
      </c>
      <c r="J103" s="45">
        <v>1329429369</v>
      </c>
      <c r="K103" s="45">
        <v>9895820853.7399998</v>
      </c>
      <c r="L103" s="45">
        <v>4921340858.25</v>
      </c>
      <c r="M103" s="45">
        <v>4169617826.0100002</v>
      </c>
      <c r="N103" s="45">
        <v>761903699.97000003</v>
      </c>
    </row>
    <row r="104" spans="1:14" s="17" customFormat="1">
      <c r="A104" s="15" t="s">
        <v>38</v>
      </c>
      <c r="B104" s="75">
        <f t="shared" si="2"/>
        <v>37176498792.93</v>
      </c>
      <c r="C104" s="45">
        <v>59653017</v>
      </c>
      <c r="D104" s="45">
        <v>342156705</v>
      </c>
      <c r="E104" s="45">
        <v>4825724158.54</v>
      </c>
      <c r="F104" s="45">
        <v>615782797.77999997</v>
      </c>
      <c r="G104" s="45">
        <v>778124316</v>
      </c>
      <c r="H104" s="45">
        <v>4021426094.0100002</v>
      </c>
      <c r="I104" s="45">
        <v>57516480</v>
      </c>
      <c r="J104" s="45">
        <v>3481631770.2600002</v>
      </c>
      <c r="K104" s="45">
        <v>6962639593.5200005</v>
      </c>
      <c r="L104" s="45">
        <v>5903870302.0400009</v>
      </c>
      <c r="M104" s="45">
        <v>10027551477.780001</v>
      </c>
      <c r="N104" s="45">
        <v>100422081</v>
      </c>
    </row>
    <row r="105" spans="1:14" s="17" customFormat="1">
      <c r="A105" s="15" t="s">
        <v>136</v>
      </c>
      <c r="B105" s="75">
        <f t="shared" si="2"/>
        <v>2325976687.25</v>
      </c>
      <c r="C105" s="45">
        <v>218857929.75</v>
      </c>
      <c r="D105" s="45">
        <v>614305320</v>
      </c>
      <c r="E105" s="45">
        <v>409516527</v>
      </c>
      <c r="F105" s="45">
        <v>99245920</v>
      </c>
      <c r="G105" s="45">
        <v>323857930.5</v>
      </c>
      <c r="H105" s="45">
        <v>55290831</v>
      </c>
      <c r="I105" s="45">
        <v>16745502</v>
      </c>
      <c r="J105" s="45">
        <v>183202950</v>
      </c>
      <c r="K105" s="45">
        <v>37017012</v>
      </c>
      <c r="L105" s="45">
        <v>175095540</v>
      </c>
      <c r="M105" s="45">
        <v>6049512</v>
      </c>
      <c r="N105" s="45">
        <v>186791713</v>
      </c>
    </row>
    <row r="106" spans="1:14" s="12" customFormat="1">
      <c r="A106" s="14" t="s">
        <v>39</v>
      </c>
      <c r="B106" s="43">
        <f>SUM(C106:N106)</f>
        <v>242374903.13</v>
      </c>
      <c r="C106" s="43">
        <f>C107</f>
        <v>0</v>
      </c>
      <c r="D106" s="43">
        <f t="shared" ref="D106:N106" si="29">D107</f>
        <v>0</v>
      </c>
      <c r="E106" s="43">
        <f t="shared" si="29"/>
        <v>85647775.129999995</v>
      </c>
      <c r="F106" s="43">
        <f t="shared" si="29"/>
        <v>18500130</v>
      </c>
      <c r="G106" s="43">
        <f t="shared" si="29"/>
        <v>39727623</v>
      </c>
      <c r="H106" s="43">
        <f t="shared" si="29"/>
        <v>0</v>
      </c>
      <c r="I106" s="43">
        <f t="shared" si="29"/>
        <v>2688930</v>
      </c>
      <c r="J106" s="43">
        <f t="shared" si="29"/>
        <v>44295390</v>
      </c>
      <c r="K106" s="43">
        <f t="shared" si="29"/>
        <v>0</v>
      </c>
      <c r="L106" s="43">
        <f t="shared" si="29"/>
        <v>0</v>
      </c>
      <c r="M106" s="43">
        <f t="shared" si="29"/>
        <v>51515055</v>
      </c>
      <c r="N106" s="43">
        <f t="shared" si="29"/>
        <v>0</v>
      </c>
    </row>
    <row r="107" spans="1:14" s="17" customFormat="1">
      <c r="A107" s="18" t="s">
        <v>40</v>
      </c>
      <c r="B107" s="76">
        <f t="shared" si="2"/>
        <v>242374903.13</v>
      </c>
      <c r="C107" s="46">
        <v>0</v>
      </c>
      <c r="D107" s="46">
        <v>0</v>
      </c>
      <c r="E107" s="46">
        <v>85647775.129999995</v>
      </c>
      <c r="F107" s="46">
        <v>18500130</v>
      </c>
      <c r="G107" s="46">
        <v>39727623</v>
      </c>
      <c r="H107" s="46">
        <v>0</v>
      </c>
      <c r="I107" s="46">
        <v>2688930</v>
      </c>
      <c r="J107" s="46">
        <v>44295390</v>
      </c>
      <c r="K107" s="46">
        <v>0</v>
      </c>
      <c r="L107" s="46">
        <v>0</v>
      </c>
      <c r="M107" s="46">
        <v>51515055</v>
      </c>
      <c r="N107" s="46">
        <v>0</v>
      </c>
    </row>
    <row r="108" spans="1:14" s="17" customFormat="1">
      <c r="A108" s="20" t="s">
        <v>149</v>
      </c>
    </row>
    <row r="109" spans="1:14" s="17" customFormat="1">
      <c r="A109" s="19" t="s">
        <v>137</v>
      </c>
    </row>
    <row r="110" spans="1:14">
      <c r="A110" s="19" t="s">
        <v>99</v>
      </c>
      <c r="C110" s="8"/>
    </row>
    <row r="112" spans="1:14">
      <c r="B112" s="8"/>
    </row>
    <row r="119" spans="1:1">
      <c r="A119" s="8"/>
    </row>
  </sheetData>
  <mergeCells count="2">
    <mergeCell ref="A2:N2"/>
    <mergeCell ref="A3:N3"/>
  </mergeCells>
  <pageMargins left="0.7" right="0.7" top="0.75" bottom="0.75" header="0.3" footer="0.3"/>
  <pageSetup orientation="portrait" r:id="rId1"/>
  <ignoredErrors>
    <ignoredError sqref="D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"/>
  <sheetViews>
    <sheetView workbookViewId="0">
      <selection activeCell="A101" sqref="A101"/>
    </sheetView>
  </sheetViews>
  <sheetFormatPr baseColWidth="10" defaultColWidth="11.42578125" defaultRowHeight="15"/>
  <cols>
    <col min="1" max="1" width="24" style="1" customWidth="1"/>
    <col min="2" max="2" width="18" style="1" customWidth="1"/>
    <col min="3" max="3" width="20.28515625" style="1" customWidth="1"/>
    <col min="4" max="6" width="16.7109375" style="1" customWidth="1"/>
    <col min="7" max="7" width="16.140625" style="1" bestFit="1" customWidth="1"/>
    <col min="8" max="8" width="18.28515625" style="1" customWidth="1"/>
    <col min="9" max="9" width="16.140625" style="1" bestFit="1" customWidth="1"/>
    <col min="10" max="10" width="16.5703125" style="1" customWidth="1"/>
    <col min="11" max="11" width="15.7109375" style="1" customWidth="1"/>
    <col min="12" max="12" width="15.140625" style="1" customWidth="1"/>
    <col min="13" max="13" width="17.140625" style="1" customWidth="1"/>
    <col min="14" max="14" width="16.42578125" style="1" customWidth="1"/>
    <col min="15" max="16384" width="11.42578125" style="1"/>
  </cols>
  <sheetData>
    <row r="1" spans="1:14" s="3" customFormat="1" ht="14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s="22" customFormat="1" ht="12.75">
      <c r="A2" s="80" t="s">
        <v>183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>
      <c r="A3" s="80" t="s">
        <v>196</v>
      </c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3" customFormat="1" ht="14.25">
      <c r="C4" s="21"/>
    </row>
    <row r="5" spans="1:14" s="24" customFormat="1" ht="17.25" customHeight="1">
      <c r="A5" s="10" t="s">
        <v>0</v>
      </c>
      <c r="B5" s="11" t="s">
        <v>4</v>
      </c>
      <c r="C5" s="11" t="s">
        <v>1</v>
      </c>
      <c r="D5" s="11" t="s">
        <v>2</v>
      </c>
      <c r="E5" s="11" t="s">
        <v>3</v>
      </c>
      <c r="F5" s="11" t="s">
        <v>41</v>
      </c>
      <c r="G5" s="11" t="s">
        <v>51</v>
      </c>
      <c r="H5" s="11" t="s">
        <v>52</v>
      </c>
      <c r="I5" s="11" t="s">
        <v>53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60</v>
      </c>
    </row>
    <row r="6" spans="1:14" s="24" customFormat="1" ht="12">
      <c r="A6" s="14" t="s">
        <v>68</v>
      </c>
      <c r="B6" s="69">
        <f>SUM(B7,B9,B12,B14,B18,B22,B25,B28,B31,B34,B37,B41,B43,B47,B50,B54,B57,B61,B63,B67,B70,B77,B79,B82,B85,B87,B89)</f>
        <v>83904852343.270004</v>
      </c>
      <c r="C6" s="42">
        <f t="shared" ref="C6:N6" si="0">SUM(C7,C9,C12,C14,C18,C22,C25,C28,C31,C34,C37,C41,C43,C47,C50,C54,C57,C61,C63,C67,C70,C77,C79,C82,C85,C87,C89)</f>
        <v>4825936788.2700005</v>
      </c>
      <c r="D6" s="42">
        <f t="shared" si="0"/>
        <v>4312890201.6599998</v>
      </c>
      <c r="E6" s="42">
        <f t="shared" si="0"/>
        <v>8790665130.3999996</v>
      </c>
      <c r="F6" s="42">
        <f t="shared" si="0"/>
        <v>1169234172.4299998</v>
      </c>
      <c r="G6" s="42">
        <f t="shared" si="0"/>
        <v>6155538558.6199999</v>
      </c>
      <c r="H6" s="42">
        <f t="shared" si="0"/>
        <v>14534797438.970001</v>
      </c>
      <c r="I6" s="42">
        <f t="shared" si="0"/>
        <v>5587068620.2299995</v>
      </c>
      <c r="J6" s="42">
        <f t="shared" si="0"/>
        <v>13736175168.459999</v>
      </c>
      <c r="K6" s="42">
        <f t="shared" si="0"/>
        <v>7487441363.8800001</v>
      </c>
      <c r="L6" s="42">
        <f t="shared" si="0"/>
        <v>7017566792.2799997</v>
      </c>
      <c r="M6" s="42">
        <f t="shared" si="0"/>
        <v>5685455791.8800001</v>
      </c>
      <c r="N6" s="42">
        <f t="shared" si="0"/>
        <v>4602082316.1899996</v>
      </c>
    </row>
    <row r="7" spans="1:14" s="66" customFormat="1">
      <c r="A7" s="29" t="s">
        <v>8</v>
      </c>
      <c r="B7" s="39">
        <f>SUM(C7:N7)</f>
        <v>20766294602.700001</v>
      </c>
      <c r="C7" s="42">
        <v>1401204020</v>
      </c>
      <c r="D7" s="42">
        <v>1942507478.6199999</v>
      </c>
      <c r="E7" s="42">
        <v>429505822.25</v>
      </c>
      <c r="F7" s="42">
        <v>338403308.75</v>
      </c>
      <c r="G7" s="42">
        <v>3937414072.4899998</v>
      </c>
      <c r="H7" s="42">
        <v>813867763.63</v>
      </c>
      <c r="I7" s="42">
        <v>1817804787.75</v>
      </c>
      <c r="J7" s="42">
        <v>2409464114.46</v>
      </c>
      <c r="K7" s="42">
        <v>1600509918.5999999</v>
      </c>
      <c r="L7" s="42">
        <v>3066988358.73</v>
      </c>
      <c r="M7" s="42">
        <v>2379306870.0499997</v>
      </c>
      <c r="N7" s="42">
        <v>629318087.37</v>
      </c>
    </row>
    <row r="8" spans="1:14">
      <c r="A8" s="26" t="s">
        <v>9</v>
      </c>
      <c r="B8" s="39">
        <f t="shared" ref="B8:B71" si="1">SUM(C8:N8)</f>
        <v>20766294602.700001</v>
      </c>
      <c r="C8" s="59">
        <v>1401204020</v>
      </c>
      <c r="D8" s="59">
        <v>1942507478.6199999</v>
      </c>
      <c r="E8" s="59">
        <v>429505822.25</v>
      </c>
      <c r="F8" s="59">
        <v>338403308.75</v>
      </c>
      <c r="G8" s="59">
        <v>3937414072.4899998</v>
      </c>
      <c r="H8" s="59">
        <v>813867763.63</v>
      </c>
      <c r="I8" s="59">
        <v>1817804787.75</v>
      </c>
      <c r="J8" s="59">
        <v>2409464114.46</v>
      </c>
      <c r="K8" s="59">
        <v>1600509918.5999999</v>
      </c>
      <c r="L8" s="59">
        <v>3066988358.73</v>
      </c>
      <c r="M8" s="59">
        <v>2379306870.0499997</v>
      </c>
      <c r="N8" s="59">
        <v>629318087.37</v>
      </c>
    </row>
    <row r="9" spans="1:14" s="66" customFormat="1">
      <c r="A9" s="29" t="s">
        <v>69</v>
      </c>
      <c r="B9" s="39">
        <f t="shared" si="1"/>
        <v>10883817</v>
      </c>
      <c r="C9" s="42">
        <v>0</v>
      </c>
      <c r="D9" s="42">
        <v>6284817</v>
      </c>
      <c r="E9" s="42">
        <v>0</v>
      </c>
      <c r="F9" s="42">
        <v>4599000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</row>
    <row r="10" spans="1:14">
      <c r="A10" s="26" t="s">
        <v>5</v>
      </c>
      <c r="B10" s="39">
        <f t="shared" si="1"/>
        <v>4599000</v>
      </c>
      <c r="C10" s="59">
        <v>0</v>
      </c>
      <c r="D10" s="59">
        <v>0</v>
      </c>
      <c r="E10" s="59">
        <v>0</v>
      </c>
      <c r="F10" s="59">
        <v>4599000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</row>
    <row r="11" spans="1:14">
      <c r="A11" s="26" t="s">
        <v>70</v>
      </c>
      <c r="B11" s="39">
        <f t="shared" si="1"/>
        <v>6284817</v>
      </c>
      <c r="C11" s="59">
        <v>0</v>
      </c>
      <c r="D11" s="59">
        <v>6284817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</row>
    <row r="12" spans="1:14" s="66" customFormat="1">
      <c r="A12" s="29" t="s">
        <v>71</v>
      </c>
      <c r="B12" s="39">
        <f t="shared" si="1"/>
        <v>6042645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6042645</v>
      </c>
      <c r="L12" s="42">
        <v>0</v>
      </c>
      <c r="M12" s="42">
        <v>0</v>
      </c>
      <c r="N12" s="42">
        <v>0</v>
      </c>
    </row>
    <row r="13" spans="1:14">
      <c r="A13" s="26" t="s">
        <v>72</v>
      </c>
      <c r="B13" s="39">
        <f t="shared" si="1"/>
        <v>6042645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6042645</v>
      </c>
      <c r="L13" s="59">
        <v>0</v>
      </c>
      <c r="M13" s="59">
        <v>0</v>
      </c>
      <c r="N13" s="59">
        <v>0</v>
      </c>
    </row>
    <row r="14" spans="1:14" s="66" customFormat="1">
      <c r="A14" s="29" t="s">
        <v>6</v>
      </c>
      <c r="B14" s="39">
        <f t="shared" si="1"/>
        <v>19136790</v>
      </c>
      <c r="C14" s="42">
        <v>8856000</v>
      </c>
      <c r="D14" s="42">
        <v>10280790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</row>
    <row r="15" spans="1:14">
      <c r="A15" s="26" t="s">
        <v>73</v>
      </c>
      <c r="B15" s="39">
        <f t="shared" si="1"/>
        <v>4893210</v>
      </c>
      <c r="C15" s="59">
        <v>0</v>
      </c>
      <c r="D15" s="59">
        <v>4893210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</row>
    <row r="16" spans="1:14">
      <c r="A16" s="26" t="s">
        <v>7</v>
      </c>
      <c r="B16" s="39">
        <f t="shared" si="1"/>
        <v>8856000</v>
      </c>
      <c r="C16" s="59">
        <v>8856000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</row>
    <row r="17" spans="1:14">
      <c r="A17" s="26" t="s">
        <v>74</v>
      </c>
      <c r="B17" s="39">
        <f t="shared" si="1"/>
        <v>5387580</v>
      </c>
      <c r="C17" s="59">
        <v>0</v>
      </c>
      <c r="D17" s="59">
        <v>5387580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</row>
    <row r="18" spans="1:14" s="66" customFormat="1">
      <c r="A18" s="29" t="s">
        <v>10</v>
      </c>
      <c r="B18" s="39">
        <f t="shared" si="1"/>
        <v>1041939436.5</v>
      </c>
      <c r="C18" s="42">
        <v>83993325</v>
      </c>
      <c r="D18" s="42">
        <v>0</v>
      </c>
      <c r="E18" s="42">
        <v>13627299</v>
      </c>
      <c r="F18" s="42">
        <v>0</v>
      </c>
      <c r="G18" s="42">
        <v>91750500</v>
      </c>
      <c r="H18" s="42">
        <v>16579485</v>
      </c>
      <c r="I18" s="42">
        <v>75883500</v>
      </c>
      <c r="J18" s="42">
        <v>164167597.5</v>
      </c>
      <c r="K18" s="42">
        <v>43360140</v>
      </c>
      <c r="L18" s="42">
        <v>62869623.799999997</v>
      </c>
      <c r="M18" s="42">
        <v>173476350</v>
      </c>
      <c r="N18" s="42">
        <v>316231616.19999999</v>
      </c>
    </row>
    <row r="19" spans="1:14">
      <c r="A19" s="26" t="s">
        <v>11</v>
      </c>
      <c r="B19" s="39">
        <f t="shared" si="1"/>
        <v>1023036136.5</v>
      </c>
      <c r="C19" s="59">
        <v>72024225</v>
      </c>
      <c r="D19" s="59">
        <v>0</v>
      </c>
      <c r="E19" s="59">
        <v>13627299</v>
      </c>
      <c r="F19" s="59">
        <v>0</v>
      </c>
      <c r="G19" s="59">
        <v>91750500</v>
      </c>
      <c r="H19" s="59">
        <v>16579485</v>
      </c>
      <c r="I19" s="59">
        <v>75883500</v>
      </c>
      <c r="J19" s="59">
        <v>164167597.5</v>
      </c>
      <c r="K19" s="59">
        <v>43360140</v>
      </c>
      <c r="L19" s="59">
        <v>62869623.799999997</v>
      </c>
      <c r="M19" s="59">
        <v>173476350</v>
      </c>
      <c r="N19" s="59">
        <v>309297416.19999999</v>
      </c>
    </row>
    <row r="20" spans="1:14">
      <c r="A20" s="26" t="s">
        <v>61</v>
      </c>
      <c r="B20" s="39">
        <f t="shared" si="1"/>
        <v>6934200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6934200</v>
      </c>
    </row>
    <row r="21" spans="1:14">
      <c r="A21" s="26" t="s">
        <v>75</v>
      </c>
      <c r="B21" s="39">
        <f t="shared" si="1"/>
        <v>11969100</v>
      </c>
      <c r="C21" s="59">
        <v>11969100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</row>
    <row r="22" spans="1:14" s="66" customFormat="1">
      <c r="A22" s="29" t="s">
        <v>54</v>
      </c>
      <c r="B22" s="39">
        <f t="shared" si="1"/>
        <v>795246269</v>
      </c>
      <c r="C22" s="42">
        <v>783546750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11699519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</row>
    <row r="23" spans="1:14">
      <c r="A23" s="26" t="s">
        <v>54</v>
      </c>
      <c r="B23" s="39">
        <f t="shared" si="1"/>
        <v>11699519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11699519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</row>
    <row r="24" spans="1:14">
      <c r="A24" s="26" t="s">
        <v>76</v>
      </c>
      <c r="B24" s="39">
        <f t="shared" si="1"/>
        <v>783546750</v>
      </c>
      <c r="C24" s="59">
        <v>783546750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</row>
    <row r="25" spans="1:14" s="66" customFormat="1">
      <c r="A25" s="29" t="s">
        <v>12</v>
      </c>
      <c r="B25" s="39">
        <f t="shared" si="1"/>
        <v>760466392.75</v>
      </c>
      <c r="C25" s="42">
        <v>0</v>
      </c>
      <c r="D25" s="42">
        <v>0</v>
      </c>
      <c r="E25" s="42">
        <v>0</v>
      </c>
      <c r="F25" s="42">
        <v>7241805</v>
      </c>
      <c r="G25" s="42">
        <v>0</v>
      </c>
      <c r="H25" s="42">
        <v>10246200</v>
      </c>
      <c r="I25" s="42">
        <v>34441500</v>
      </c>
      <c r="J25" s="42">
        <v>17862750</v>
      </c>
      <c r="K25" s="42">
        <v>453067286.5</v>
      </c>
      <c r="L25" s="42">
        <v>149230211.25</v>
      </c>
      <c r="M25" s="42">
        <v>13087710</v>
      </c>
      <c r="N25" s="42">
        <v>75288930</v>
      </c>
    </row>
    <row r="26" spans="1:14">
      <c r="A26" s="26" t="s">
        <v>13</v>
      </c>
      <c r="B26" s="39">
        <f t="shared" si="1"/>
        <v>307399106.25</v>
      </c>
      <c r="C26" s="59">
        <v>0</v>
      </c>
      <c r="D26" s="59">
        <v>0</v>
      </c>
      <c r="E26" s="59">
        <v>0</v>
      </c>
      <c r="F26" s="59">
        <v>7241805</v>
      </c>
      <c r="G26" s="59">
        <v>0</v>
      </c>
      <c r="H26" s="59">
        <v>10246200</v>
      </c>
      <c r="I26" s="59">
        <v>34441500</v>
      </c>
      <c r="J26" s="59">
        <v>17862750</v>
      </c>
      <c r="K26" s="59">
        <v>0</v>
      </c>
      <c r="L26" s="59">
        <v>149230211.25</v>
      </c>
      <c r="M26" s="59">
        <v>13087710</v>
      </c>
      <c r="N26" s="59">
        <v>75288930</v>
      </c>
    </row>
    <row r="27" spans="1:14">
      <c r="A27" s="26" t="s">
        <v>62</v>
      </c>
      <c r="B27" s="39">
        <f t="shared" si="1"/>
        <v>453067286.5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453067286.5</v>
      </c>
      <c r="L27" s="59">
        <v>0</v>
      </c>
      <c r="M27" s="59">
        <v>0</v>
      </c>
      <c r="N27" s="59">
        <v>0</v>
      </c>
    </row>
    <row r="28" spans="1:14" s="66" customFormat="1">
      <c r="A28" s="29" t="s">
        <v>16</v>
      </c>
      <c r="B28" s="39">
        <f t="shared" si="1"/>
        <v>19026562146</v>
      </c>
      <c r="C28" s="42">
        <v>117907185</v>
      </c>
      <c r="D28" s="42">
        <v>293753307</v>
      </c>
      <c r="E28" s="42">
        <v>3628201749</v>
      </c>
      <c r="F28" s="42">
        <v>24465705</v>
      </c>
      <c r="G28" s="42">
        <v>416834919</v>
      </c>
      <c r="H28" s="42">
        <v>3471610889</v>
      </c>
      <c r="I28" s="42">
        <v>670735697</v>
      </c>
      <c r="J28" s="42">
        <v>8259086250</v>
      </c>
      <c r="K28" s="42">
        <v>1332047190</v>
      </c>
      <c r="L28" s="42">
        <v>57706920.5</v>
      </c>
      <c r="M28" s="42">
        <v>111695723.5</v>
      </c>
      <c r="N28" s="42">
        <v>642516611</v>
      </c>
    </row>
    <row r="29" spans="1:14">
      <c r="A29" s="26" t="s">
        <v>77</v>
      </c>
      <c r="B29" s="39">
        <f t="shared" si="1"/>
        <v>19008257226</v>
      </c>
      <c r="C29" s="59">
        <v>117907185</v>
      </c>
      <c r="D29" s="59">
        <v>288802992</v>
      </c>
      <c r="E29" s="59">
        <v>3628201749</v>
      </c>
      <c r="F29" s="59">
        <v>24465705</v>
      </c>
      <c r="G29" s="59">
        <v>416834919</v>
      </c>
      <c r="H29" s="59">
        <v>3471610889</v>
      </c>
      <c r="I29" s="59">
        <v>657381092</v>
      </c>
      <c r="J29" s="59">
        <v>8259086250</v>
      </c>
      <c r="K29" s="59">
        <v>1332047190</v>
      </c>
      <c r="L29" s="59">
        <v>57706920.5</v>
      </c>
      <c r="M29" s="59">
        <v>111695723.5</v>
      </c>
      <c r="N29" s="59">
        <v>642516611</v>
      </c>
    </row>
    <row r="30" spans="1:14">
      <c r="A30" s="26" t="s">
        <v>78</v>
      </c>
      <c r="B30" s="39">
        <f t="shared" si="1"/>
        <v>18304920</v>
      </c>
      <c r="C30" s="59">
        <v>0</v>
      </c>
      <c r="D30" s="59">
        <v>4950315</v>
      </c>
      <c r="E30" s="59">
        <v>0</v>
      </c>
      <c r="F30" s="59">
        <v>0</v>
      </c>
      <c r="G30" s="59">
        <v>0</v>
      </c>
      <c r="H30" s="59">
        <v>0</v>
      </c>
      <c r="I30" s="59">
        <v>13354605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</row>
    <row r="31" spans="1:14" s="66" customFormat="1">
      <c r="A31" s="29" t="s">
        <v>17</v>
      </c>
      <c r="B31" s="39">
        <f t="shared" si="1"/>
        <v>608606701.35000002</v>
      </c>
      <c r="C31" s="42">
        <v>58934651.25</v>
      </c>
      <c r="D31" s="42">
        <v>23151367.5</v>
      </c>
      <c r="E31" s="42">
        <v>43277960</v>
      </c>
      <c r="F31" s="42">
        <v>0</v>
      </c>
      <c r="G31" s="42">
        <v>0</v>
      </c>
      <c r="H31" s="42">
        <v>0</v>
      </c>
      <c r="I31" s="42">
        <v>263148480</v>
      </c>
      <c r="J31" s="42">
        <v>23456108</v>
      </c>
      <c r="K31" s="42">
        <v>0</v>
      </c>
      <c r="L31" s="42">
        <v>117491009.59999999</v>
      </c>
      <c r="M31" s="42">
        <v>0</v>
      </c>
      <c r="N31" s="42">
        <v>79147125</v>
      </c>
    </row>
    <row r="32" spans="1:14">
      <c r="A32" s="26" t="s">
        <v>17</v>
      </c>
      <c r="B32" s="39">
        <f t="shared" si="1"/>
        <v>159049786.75</v>
      </c>
      <c r="C32" s="59">
        <v>20729651.25</v>
      </c>
      <c r="D32" s="59">
        <v>23151367.5</v>
      </c>
      <c r="E32" s="59">
        <v>1961885</v>
      </c>
      <c r="F32" s="59">
        <v>0</v>
      </c>
      <c r="G32" s="59">
        <v>0</v>
      </c>
      <c r="H32" s="59">
        <v>0</v>
      </c>
      <c r="I32" s="59">
        <v>0</v>
      </c>
      <c r="J32" s="59">
        <v>23456108</v>
      </c>
      <c r="K32" s="59">
        <v>0</v>
      </c>
      <c r="L32" s="59">
        <v>10603650</v>
      </c>
      <c r="M32" s="59">
        <v>0</v>
      </c>
      <c r="N32" s="59">
        <v>79147125</v>
      </c>
    </row>
    <row r="33" spans="1:14">
      <c r="A33" s="26" t="s">
        <v>47</v>
      </c>
      <c r="B33" s="39">
        <f t="shared" si="1"/>
        <v>449556914.60000002</v>
      </c>
      <c r="C33" s="59">
        <v>38205000</v>
      </c>
      <c r="D33" s="59">
        <v>0</v>
      </c>
      <c r="E33" s="59">
        <v>41316075</v>
      </c>
      <c r="F33" s="59">
        <v>0</v>
      </c>
      <c r="G33" s="59">
        <v>0</v>
      </c>
      <c r="H33" s="59">
        <v>0</v>
      </c>
      <c r="I33" s="59">
        <v>263148480</v>
      </c>
      <c r="J33" s="59">
        <v>0</v>
      </c>
      <c r="K33" s="59">
        <v>0</v>
      </c>
      <c r="L33" s="59">
        <v>106887359.59999999</v>
      </c>
      <c r="M33" s="59">
        <v>0</v>
      </c>
      <c r="N33" s="59">
        <v>0</v>
      </c>
    </row>
    <row r="34" spans="1:14" s="66" customFormat="1">
      <c r="A34" s="29" t="s">
        <v>18</v>
      </c>
      <c r="B34" s="39">
        <f t="shared" si="1"/>
        <v>1326118503.1500001</v>
      </c>
      <c r="C34" s="42">
        <v>32687097.5</v>
      </c>
      <c r="D34" s="42">
        <v>160511585.5</v>
      </c>
      <c r="E34" s="42">
        <v>364878639.89999998</v>
      </c>
      <c r="F34" s="42">
        <v>7642890</v>
      </c>
      <c r="G34" s="42">
        <v>44880601.5</v>
      </c>
      <c r="H34" s="42">
        <v>46632003</v>
      </c>
      <c r="I34" s="42">
        <v>111363315.75</v>
      </c>
      <c r="J34" s="42">
        <v>58245108</v>
      </c>
      <c r="K34" s="42">
        <v>134261988</v>
      </c>
      <c r="L34" s="42">
        <v>75467949</v>
      </c>
      <c r="M34" s="42">
        <v>268487055</v>
      </c>
      <c r="N34" s="42">
        <v>21060270</v>
      </c>
    </row>
    <row r="35" spans="1:14">
      <c r="A35" s="26" t="s">
        <v>18</v>
      </c>
      <c r="B35" s="39">
        <f t="shared" si="1"/>
        <v>1318475613.1500001</v>
      </c>
      <c r="C35" s="59">
        <v>32687097.5</v>
      </c>
      <c r="D35" s="59">
        <v>160511585.5</v>
      </c>
      <c r="E35" s="59">
        <v>364878639.89999998</v>
      </c>
      <c r="F35" s="59">
        <v>0</v>
      </c>
      <c r="G35" s="59">
        <v>44880601.5</v>
      </c>
      <c r="H35" s="59">
        <v>46632003</v>
      </c>
      <c r="I35" s="59">
        <v>111363315.75</v>
      </c>
      <c r="J35" s="59">
        <v>58245108</v>
      </c>
      <c r="K35" s="59">
        <v>134261988</v>
      </c>
      <c r="L35" s="59">
        <v>75467949</v>
      </c>
      <c r="M35" s="59">
        <v>268487055</v>
      </c>
      <c r="N35" s="59">
        <v>21060270</v>
      </c>
    </row>
    <row r="36" spans="1:14">
      <c r="A36" s="26" t="s">
        <v>19</v>
      </c>
      <c r="B36" s="39">
        <f t="shared" si="1"/>
        <v>7642890</v>
      </c>
      <c r="C36" s="59">
        <v>0</v>
      </c>
      <c r="D36" s="59">
        <v>0</v>
      </c>
      <c r="E36" s="59">
        <v>0</v>
      </c>
      <c r="F36" s="59">
        <v>7642890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</row>
    <row r="37" spans="1:14" s="66" customFormat="1">
      <c r="A37" s="29" t="s">
        <v>20</v>
      </c>
      <c r="B37" s="39">
        <f t="shared" si="1"/>
        <v>131089804.5</v>
      </c>
      <c r="C37" s="42">
        <v>0</v>
      </c>
      <c r="D37" s="42">
        <v>69492679.5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54270000</v>
      </c>
      <c r="L37" s="42">
        <v>0</v>
      </c>
      <c r="M37" s="42">
        <v>0</v>
      </c>
      <c r="N37" s="42">
        <v>7327125</v>
      </c>
    </row>
    <row r="38" spans="1:14">
      <c r="A38" s="26" t="s">
        <v>21</v>
      </c>
      <c r="B38" s="39">
        <f t="shared" si="1"/>
        <v>7843500</v>
      </c>
      <c r="C38" s="59">
        <v>0</v>
      </c>
      <c r="D38" s="59">
        <v>7843500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</row>
    <row r="39" spans="1:14">
      <c r="A39" s="26" t="s">
        <v>64</v>
      </c>
      <c r="B39" s="39">
        <f t="shared" si="1"/>
        <v>61597125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54270000</v>
      </c>
      <c r="L39" s="59">
        <v>0</v>
      </c>
      <c r="M39" s="59">
        <v>0</v>
      </c>
      <c r="N39" s="59">
        <v>7327125</v>
      </c>
    </row>
    <row r="40" spans="1:14">
      <c r="A40" s="26" t="s">
        <v>79</v>
      </c>
      <c r="B40" s="39">
        <f t="shared" si="1"/>
        <v>61649179.5</v>
      </c>
      <c r="C40" s="59">
        <v>0</v>
      </c>
      <c r="D40" s="59">
        <v>61649179.5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</row>
    <row r="41" spans="1:14" s="66" customFormat="1">
      <c r="A41" s="29" t="s">
        <v>48</v>
      </c>
      <c r="B41" s="39">
        <f t="shared" si="1"/>
        <v>107961558.75</v>
      </c>
      <c r="C41" s="42">
        <v>0</v>
      </c>
      <c r="D41" s="42">
        <v>0</v>
      </c>
      <c r="E41" s="42">
        <v>9118620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98842938.75</v>
      </c>
      <c r="N41" s="42">
        <v>0</v>
      </c>
    </row>
    <row r="42" spans="1:14">
      <c r="A42" s="26" t="s">
        <v>80</v>
      </c>
      <c r="B42" s="39">
        <f t="shared" si="1"/>
        <v>107961558.75</v>
      </c>
      <c r="C42" s="59">
        <v>0</v>
      </c>
      <c r="D42" s="59">
        <v>0</v>
      </c>
      <c r="E42" s="59">
        <v>9118620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98842938.75</v>
      </c>
      <c r="N42" s="59">
        <v>0</v>
      </c>
    </row>
    <row r="43" spans="1:14" s="66" customFormat="1">
      <c r="A43" s="29" t="s">
        <v>81</v>
      </c>
      <c r="B43" s="39">
        <f t="shared" si="1"/>
        <v>353532177</v>
      </c>
      <c r="C43" s="42">
        <v>0</v>
      </c>
      <c r="D43" s="42">
        <v>0</v>
      </c>
      <c r="E43" s="42">
        <v>79411050</v>
      </c>
      <c r="F43" s="42">
        <v>0</v>
      </c>
      <c r="G43" s="42">
        <v>0</v>
      </c>
      <c r="H43" s="42">
        <v>0</v>
      </c>
      <c r="I43" s="42">
        <v>92888036.25</v>
      </c>
      <c r="J43" s="42">
        <v>38883450</v>
      </c>
      <c r="K43" s="42">
        <v>36129447</v>
      </c>
      <c r="L43" s="42">
        <v>38599503.75</v>
      </c>
      <c r="M43" s="42">
        <v>67620690</v>
      </c>
      <c r="N43" s="42">
        <v>0</v>
      </c>
    </row>
    <row r="44" spans="1:14">
      <c r="A44" s="26" t="s">
        <v>22</v>
      </c>
      <c r="B44" s="39">
        <f t="shared" si="1"/>
        <v>334422338.25</v>
      </c>
      <c r="C44" s="59">
        <v>0</v>
      </c>
      <c r="D44" s="59">
        <v>0</v>
      </c>
      <c r="E44" s="59">
        <v>79411050</v>
      </c>
      <c r="F44" s="59">
        <v>0</v>
      </c>
      <c r="G44" s="59">
        <v>0</v>
      </c>
      <c r="H44" s="59">
        <v>0</v>
      </c>
      <c r="I44" s="59">
        <v>92888036.25</v>
      </c>
      <c r="J44" s="59">
        <v>26850000</v>
      </c>
      <c r="K44" s="59">
        <v>36129447</v>
      </c>
      <c r="L44" s="59">
        <v>31523115</v>
      </c>
      <c r="M44" s="59">
        <v>67620690</v>
      </c>
      <c r="N44" s="59">
        <v>0</v>
      </c>
    </row>
    <row r="45" spans="1:14">
      <c r="A45" s="26" t="s">
        <v>82</v>
      </c>
      <c r="B45" s="39">
        <f t="shared" si="1"/>
        <v>7076388.75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7076388.75</v>
      </c>
      <c r="M45" s="59">
        <v>0</v>
      </c>
      <c r="N45" s="59">
        <v>0</v>
      </c>
    </row>
    <row r="46" spans="1:14">
      <c r="A46" s="26" t="s">
        <v>83</v>
      </c>
      <c r="B46" s="39">
        <f t="shared" si="1"/>
        <v>12033450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12033450</v>
      </c>
      <c r="K46" s="59">
        <v>0</v>
      </c>
      <c r="L46" s="59">
        <v>0</v>
      </c>
      <c r="M46" s="59">
        <v>0</v>
      </c>
      <c r="N46" s="59">
        <v>0</v>
      </c>
    </row>
    <row r="47" spans="1:14" s="66" customFormat="1">
      <c r="A47" s="29" t="s">
        <v>23</v>
      </c>
      <c r="B47" s="39">
        <f t="shared" si="1"/>
        <v>193418820</v>
      </c>
      <c r="C47" s="42">
        <v>30508050</v>
      </c>
      <c r="D47" s="42">
        <v>0</v>
      </c>
      <c r="E47" s="42">
        <v>19641900</v>
      </c>
      <c r="F47" s="42">
        <v>2227875</v>
      </c>
      <c r="G47" s="42">
        <v>0</v>
      </c>
      <c r="H47" s="42">
        <v>14508600</v>
      </c>
      <c r="I47" s="42">
        <v>23226495</v>
      </c>
      <c r="J47" s="42">
        <v>22901850</v>
      </c>
      <c r="K47" s="42">
        <v>13223850</v>
      </c>
      <c r="L47" s="42">
        <v>0</v>
      </c>
      <c r="M47" s="42">
        <v>67180200</v>
      </c>
      <c r="N47" s="42">
        <v>0</v>
      </c>
    </row>
    <row r="48" spans="1:14">
      <c r="A48" s="26" t="s">
        <v>23</v>
      </c>
      <c r="B48" s="39">
        <f t="shared" si="1"/>
        <v>86472975</v>
      </c>
      <c r="C48" s="59">
        <v>13068900</v>
      </c>
      <c r="D48" s="59">
        <v>0</v>
      </c>
      <c r="E48" s="59">
        <v>19641900</v>
      </c>
      <c r="F48" s="59">
        <v>2227875</v>
      </c>
      <c r="G48" s="59">
        <v>0</v>
      </c>
      <c r="H48" s="59">
        <v>14508600</v>
      </c>
      <c r="I48" s="59">
        <v>14123850</v>
      </c>
      <c r="J48" s="59">
        <v>22901850</v>
      </c>
      <c r="K48" s="59">
        <v>0</v>
      </c>
      <c r="L48" s="59">
        <v>0</v>
      </c>
      <c r="M48" s="59">
        <v>0</v>
      </c>
      <c r="N48" s="59">
        <v>0</v>
      </c>
    </row>
    <row r="49" spans="1:14">
      <c r="A49" s="26" t="s">
        <v>45</v>
      </c>
      <c r="B49" s="39">
        <f t="shared" si="1"/>
        <v>106945845</v>
      </c>
      <c r="C49" s="59">
        <v>17439150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9102645</v>
      </c>
      <c r="J49" s="59">
        <v>0</v>
      </c>
      <c r="K49" s="59">
        <v>13223850</v>
      </c>
      <c r="L49" s="59">
        <v>0</v>
      </c>
      <c r="M49" s="59">
        <v>67180200</v>
      </c>
      <c r="N49" s="59">
        <v>0</v>
      </c>
    </row>
    <row r="50" spans="1:14" s="66" customFormat="1">
      <c r="A50" s="29" t="s">
        <v>14</v>
      </c>
      <c r="B50" s="39">
        <f t="shared" si="1"/>
        <v>140855100</v>
      </c>
      <c r="C50" s="42">
        <v>0</v>
      </c>
      <c r="D50" s="42">
        <v>5351400</v>
      </c>
      <c r="E50" s="42">
        <v>0</v>
      </c>
      <c r="F50" s="42">
        <v>0</v>
      </c>
      <c r="G50" s="42">
        <v>116640000</v>
      </c>
      <c r="H50" s="42">
        <v>7589700</v>
      </c>
      <c r="I50" s="42">
        <v>0</v>
      </c>
      <c r="J50" s="42">
        <v>0</v>
      </c>
      <c r="K50" s="42">
        <v>11274000</v>
      </c>
      <c r="L50" s="42">
        <v>0</v>
      </c>
      <c r="M50" s="42">
        <v>0</v>
      </c>
      <c r="N50" s="42">
        <v>0</v>
      </c>
    </row>
    <row r="51" spans="1:14">
      <c r="A51" s="26" t="s">
        <v>63</v>
      </c>
      <c r="B51" s="39">
        <f t="shared" si="1"/>
        <v>127914000</v>
      </c>
      <c r="C51" s="59">
        <v>0</v>
      </c>
      <c r="D51" s="59">
        <v>0</v>
      </c>
      <c r="E51" s="59">
        <v>0</v>
      </c>
      <c r="F51" s="59">
        <v>0</v>
      </c>
      <c r="G51" s="59">
        <v>116640000</v>
      </c>
      <c r="H51" s="59">
        <v>0</v>
      </c>
      <c r="I51" s="59">
        <v>0</v>
      </c>
      <c r="J51" s="59">
        <v>0</v>
      </c>
      <c r="K51" s="59">
        <v>11274000</v>
      </c>
      <c r="L51" s="59">
        <v>0</v>
      </c>
      <c r="M51" s="59">
        <v>0</v>
      </c>
      <c r="N51" s="59">
        <v>0</v>
      </c>
    </row>
    <row r="52" spans="1:14">
      <c r="A52" s="26" t="s">
        <v>15</v>
      </c>
      <c r="B52" s="39">
        <f t="shared" si="1"/>
        <v>7589700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7589700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</row>
    <row r="53" spans="1:14">
      <c r="A53" s="26" t="s">
        <v>42</v>
      </c>
      <c r="B53" s="39">
        <f t="shared" si="1"/>
        <v>5351400</v>
      </c>
      <c r="C53" s="59">
        <v>0</v>
      </c>
      <c r="D53" s="59">
        <v>5351400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</row>
    <row r="54" spans="1:14" s="66" customFormat="1">
      <c r="A54" s="29" t="s">
        <v>24</v>
      </c>
      <c r="B54" s="39">
        <f t="shared" si="1"/>
        <v>1229772213</v>
      </c>
      <c r="C54" s="42">
        <v>0</v>
      </c>
      <c r="D54" s="42">
        <v>335354625</v>
      </c>
      <c r="E54" s="42">
        <v>0</v>
      </c>
      <c r="F54" s="42">
        <v>0</v>
      </c>
      <c r="G54" s="42">
        <v>254601030</v>
      </c>
      <c r="H54" s="42">
        <v>0</v>
      </c>
      <c r="I54" s="42">
        <v>122511723</v>
      </c>
      <c r="J54" s="42">
        <v>12803100</v>
      </c>
      <c r="K54" s="42">
        <v>0</v>
      </c>
      <c r="L54" s="42">
        <v>256410667.5</v>
      </c>
      <c r="M54" s="42">
        <v>148720680</v>
      </c>
      <c r="N54" s="42">
        <v>99370387.5</v>
      </c>
    </row>
    <row r="55" spans="1:14">
      <c r="A55" s="26" t="s">
        <v>24</v>
      </c>
      <c r="B55" s="39">
        <f t="shared" si="1"/>
        <v>325000275</v>
      </c>
      <c r="C55" s="59">
        <v>0</v>
      </c>
      <c r="D55" s="59">
        <v>325000275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</row>
    <row r="56" spans="1:14">
      <c r="A56" s="26" t="s">
        <v>25</v>
      </c>
      <c r="B56" s="39">
        <f t="shared" si="1"/>
        <v>904771938</v>
      </c>
      <c r="C56" s="59">
        <v>0</v>
      </c>
      <c r="D56" s="59">
        <v>10354350</v>
      </c>
      <c r="E56" s="59">
        <v>0</v>
      </c>
      <c r="F56" s="59">
        <v>0</v>
      </c>
      <c r="G56" s="59">
        <v>254601030</v>
      </c>
      <c r="H56" s="59">
        <v>0</v>
      </c>
      <c r="I56" s="59">
        <v>122511723</v>
      </c>
      <c r="J56" s="59">
        <v>12803100</v>
      </c>
      <c r="K56" s="59">
        <v>0</v>
      </c>
      <c r="L56" s="59">
        <v>256410667.5</v>
      </c>
      <c r="M56" s="59">
        <v>148720680</v>
      </c>
      <c r="N56" s="59">
        <v>99370387.5</v>
      </c>
    </row>
    <row r="57" spans="1:14" s="66" customFormat="1">
      <c r="A57" s="29" t="s">
        <v>26</v>
      </c>
      <c r="B57" s="39">
        <f t="shared" si="1"/>
        <v>570338055</v>
      </c>
      <c r="C57" s="42">
        <v>7630402.5</v>
      </c>
      <c r="D57" s="42">
        <v>0</v>
      </c>
      <c r="E57" s="42">
        <v>0</v>
      </c>
      <c r="F57" s="42">
        <v>0</v>
      </c>
      <c r="G57" s="42">
        <v>0</v>
      </c>
      <c r="H57" s="42">
        <v>12290512.5</v>
      </c>
      <c r="I57" s="42">
        <v>159700950</v>
      </c>
      <c r="J57" s="42">
        <v>257983110</v>
      </c>
      <c r="K57" s="42">
        <v>42525000</v>
      </c>
      <c r="L57" s="42">
        <v>0</v>
      </c>
      <c r="M57" s="42">
        <v>90208080</v>
      </c>
      <c r="N57" s="42">
        <v>0</v>
      </c>
    </row>
    <row r="58" spans="1:14">
      <c r="A58" s="26" t="s">
        <v>26</v>
      </c>
      <c r="B58" s="39">
        <f t="shared" si="1"/>
        <v>224869072.5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12290512.5</v>
      </c>
      <c r="I58" s="59">
        <v>159700950</v>
      </c>
      <c r="J58" s="59">
        <v>7031610</v>
      </c>
      <c r="K58" s="59">
        <v>42525000</v>
      </c>
      <c r="L58" s="59">
        <v>0</v>
      </c>
      <c r="M58" s="59">
        <v>3321000</v>
      </c>
      <c r="N58" s="59">
        <v>0</v>
      </c>
    </row>
    <row r="59" spans="1:14">
      <c r="A59" s="26" t="s">
        <v>65</v>
      </c>
      <c r="B59" s="39">
        <f t="shared" si="1"/>
        <v>337838580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250951500</v>
      </c>
      <c r="K59" s="59">
        <v>0</v>
      </c>
      <c r="L59" s="59">
        <v>0</v>
      </c>
      <c r="M59" s="59">
        <v>86887080</v>
      </c>
      <c r="N59" s="59">
        <v>0</v>
      </c>
    </row>
    <row r="60" spans="1:14">
      <c r="A60" s="26" t="s">
        <v>84</v>
      </c>
      <c r="B60" s="39">
        <f t="shared" si="1"/>
        <v>7630402.5</v>
      </c>
      <c r="C60" s="59">
        <v>7630402.5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</row>
    <row r="61" spans="1:14" s="66" customFormat="1">
      <c r="A61" s="29" t="s">
        <v>85</v>
      </c>
      <c r="B61" s="39">
        <f t="shared" si="1"/>
        <v>46326858</v>
      </c>
      <c r="C61" s="42">
        <v>0</v>
      </c>
      <c r="D61" s="42">
        <v>12985030</v>
      </c>
      <c r="E61" s="42">
        <v>10468440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6858405</v>
      </c>
      <c r="M61" s="42">
        <v>16014983</v>
      </c>
      <c r="N61" s="42">
        <v>0</v>
      </c>
    </row>
    <row r="62" spans="1:14">
      <c r="A62" s="26" t="s">
        <v>27</v>
      </c>
      <c r="B62" s="39">
        <f t="shared" si="1"/>
        <v>46326858</v>
      </c>
      <c r="C62" s="59">
        <v>0</v>
      </c>
      <c r="D62" s="59">
        <v>12985030</v>
      </c>
      <c r="E62" s="59">
        <v>10468440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6858405</v>
      </c>
      <c r="M62" s="59">
        <v>16014983</v>
      </c>
      <c r="N62" s="59">
        <v>0</v>
      </c>
    </row>
    <row r="63" spans="1:14" s="66" customFormat="1">
      <c r="A63" s="29" t="s">
        <v>86</v>
      </c>
      <c r="B63" s="39">
        <f t="shared" si="1"/>
        <v>1664635209</v>
      </c>
      <c r="C63" s="42">
        <v>386276805</v>
      </c>
      <c r="D63" s="42">
        <v>146459060.5</v>
      </c>
      <c r="E63" s="42">
        <v>4652589</v>
      </c>
      <c r="F63" s="42">
        <v>0</v>
      </c>
      <c r="G63" s="42">
        <v>0</v>
      </c>
      <c r="H63" s="42">
        <v>16949056</v>
      </c>
      <c r="I63" s="42">
        <v>2937600</v>
      </c>
      <c r="J63" s="42">
        <v>3802815</v>
      </c>
      <c r="K63" s="42">
        <v>775945879</v>
      </c>
      <c r="L63" s="42">
        <v>27128907</v>
      </c>
      <c r="M63" s="42">
        <v>0</v>
      </c>
      <c r="N63" s="42">
        <v>300482497.5</v>
      </c>
    </row>
    <row r="64" spans="1:14">
      <c r="A64" s="26" t="s">
        <v>28</v>
      </c>
      <c r="B64" s="39">
        <f t="shared" si="1"/>
        <v>435822069</v>
      </c>
      <c r="C64" s="59">
        <v>0</v>
      </c>
      <c r="D64" s="59">
        <v>0</v>
      </c>
      <c r="E64" s="59">
        <v>4652589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423334080</v>
      </c>
      <c r="L64" s="59">
        <v>7835400</v>
      </c>
      <c r="M64" s="59">
        <v>0</v>
      </c>
      <c r="N64" s="59">
        <v>0</v>
      </c>
    </row>
    <row r="65" spans="1:14">
      <c r="A65" s="26" t="s">
        <v>30</v>
      </c>
      <c r="B65" s="39">
        <f t="shared" si="1"/>
        <v>504460946.5</v>
      </c>
      <c r="C65" s="59">
        <v>0</v>
      </c>
      <c r="D65" s="59">
        <v>109477510.5</v>
      </c>
      <c r="E65" s="59">
        <v>0</v>
      </c>
      <c r="F65" s="59">
        <v>0</v>
      </c>
      <c r="G65" s="59">
        <v>0</v>
      </c>
      <c r="H65" s="59">
        <v>16337715</v>
      </c>
      <c r="I65" s="59">
        <v>2937600</v>
      </c>
      <c r="J65" s="59">
        <v>3802815</v>
      </c>
      <c r="K65" s="59">
        <v>352611799</v>
      </c>
      <c r="L65" s="59">
        <v>19293507</v>
      </c>
      <c r="M65" s="59">
        <v>0</v>
      </c>
      <c r="N65" s="59">
        <v>0</v>
      </c>
    </row>
    <row r="66" spans="1:14">
      <c r="A66" s="26" t="s">
        <v>29</v>
      </c>
      <c r="B66" s="39">
        <f t="shared" si="1"/>
        <v>724352193.5</v>
      </c>
      <c r="C66" s="59">
        <v>386276805</v>
      </c>
      <c r="D66" s="59">
        <v>36981550</v>
      </c>
      <c r="E66" s="59">
        <v>0</v>
      </c>
      <c r="F66" s="59">
        <v>0</v>
      </c>
      <c r="G66" s="59">
        <v>0</v>
      </c>
      <c r="H66" s="59">
        <v>611341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300482497.5</v>
      </c>
    </row>
    <row r="67" spans="1:14" s="66" customFormat="1">
      <c r="A67" s="29" t="s">
        <v>31</v>
      </c>
      <c r="B67" s="39">
        <f t="shared" si="1"/>
        <v>126767584.5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2497222.5</v>
      </c>
      <c r="I67" s="42">
        <v>17010000</v>
      </c>
      <c r="J67" s="42">
        <v>57208275</v>
      </c>
      <c r="K67" s="42">
        <v>0</v>
      </c>
      <c r="L67" s="42">
        <v>19351224</v>
      </c>
      <c r="M67" s="42">
        <v>0</v>
      </c>
      <c r="N67" s="42">
        <v>30700863</v>
      </c>
    </row>
    <row r="68" spans="1:14">
      <c r="A68" s="26" t="s">
        <v>32</v>
      </c>
      <c r="B68" s="39">
        <f t="shared" si="1"/>
        <v>124270362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17010000</v>
      </c>
      <c r="J68" s="59">
        <v>57208275</v>
      </c>
      <c r="K68" s="59">
        <v>0</v>
      </c>
      <c r="L68" s="59">
        <v>19351224</v>
      </c>
      <c r="M68" s="59">
        <v>0</v>
      </c>
      <c r="N68" s="59">
        <v>30700863</v>
      </c>
    </row>
    <row r="69" spans="1:14">
      <c r="A69" s="26" t="s">
        <v>87</v>
      </c>
      <c r="B69" s="39">
        <f t="shared" si="1"/>
        <v>2497222.5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2497222.5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</row>
    <row r="70" spans="1:14" s="66" customFormat="1">
      <c r="A70" s="29" t="s">
        <v>33</v>
      </c>
      <c r="B70" s="39">
        <f t="shared" si="1"/>
        <v>10110461077.02</v>
      </c>
      <c r="C70" s="42">
        <v>835785291</v>
      </c>
      <c r="D70" s="42">
        <v>707444355.28999996</v>
      </c>
      <c r="E70" s="42">
        <v>189635295.75</v>
      </c>
      <c r="F70" s="42">
        <v>185867457</v>
      </c>
      <c r="G70" s="42">
        <v>352222238.63</v>
      </c>
      <c r="H70" s="42">
        <v>1089153832.3</v>
      </c>
      <c r="I70" s="42">
        <v>1442012685.49</v>
      </c>
      <c r="J70" s="42">
        <v>823943065.63</v>
      </c>
      <c r="K70" s="42">
        <v>839253128.02999997</v>
      </c>
      <c r="L70" s="42">
        <v>967685905.64999998</v>
      </c>
      <c r="M70" s="42">
        <v>1460107777.1300001</v>
      </c>
      <c r="N70" s="42">
        <v>1217350045.1199999</v>
      </c>
    </row>
    <row r="71" spans="1:14">
      <c r="A71" s="26" t="s">
        <v>33</v>
      </c>
      <c r="B71" s="39">
        <f t="shared" si="1"/>
        <v>7207385931.1399994</v>
      </c>
      <c r="C71" s="59">
        <v>805698556.5</v>
      </c>
      <c r="D71" s="59">
        <v>565251250.78999996</v>
      </c>
      <c r="E71" s="59">
        <v>185050358.25</v>
      </c>
      <c r="F71" s="59">
        <v>185867457</v>
      </c>
      <c r="G71" s="59">
        <v>158875645.5</v>
      </c>
      <c r="H71" s="59">
        <v>636491071.66999996</v>
      </c>
      <c r="I71" s="59">
        <v>773596281.75</v>
      </c>
      <c r="J71" s="59">
        <v>733137501.13</v>
      </c>
      <c r="K71" s="59">
        <v>761055581.77999997</v>
      </c>
      <c r="L71" s="59">
        <v>729607990.64999998</v>
      </c>
      <c r="M71" s="59">
        <v>1273556286</v>
      </c>
      <c r="N71" s="59">
        <v>399197950.12</v>
      </c>
    </row>
    <row r="72" spans="1:14">
      <c r="A72" s="26" t="s">
        <v>49</v>
      </c>
      <c r="B72" s="39">
        <f t="shared" ref="B72:B96" si="2">SUM(C72:N72)</f>
        <v>54344655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54344655</v>
      </c>
    </row>
    <row r="73" spans="1:14">
      <c r="A73" s="26" t="s">
        <v>55</v>
      </c>
      <c r="B73" s="39">
        <f t="shared" si="2"/>
        <v>838588549.13</v>
      </c>
      <c r="C73" s="59">
        <v>12508965</v>
      </c>
      <c r="D73" s="59">
        <v>69157716</v>
      </c>
      <c r="E73" s="59">
        <v>0</v>
      </c>
      <c r="F73" s="59">
        <v>0</v>
      </c>
      <c r="G73" s="59">
        <v>92694193.129999995</v>
      </c>
      <c r="H73" s="59">
        <v>0</v>
      </c>
      <c r="I73" s="59">
        <v>628643025</v>
      </c>
      <c r="J73" s="59">
        <v>0</v>
      </c>
      <c r="K73" s="59">
        <v>0</v>
      </c>
      <c r="L73" s="59">
        <v>35584650</v>
      </c>
      <c r="M73" s="59">
        <v>0</v>
      </c>
      <c r="N73" s="59">
        <v>0</v>
      </c>
    </row>
    <row r="74" spans="1:14">
      <c r="A74" s="26" t="s">
        <v>50</v>
      </c>
      <c r="B74" s="39">
        <f t="shared" si="2"/>
        <v>218424570.75</v>
      </c>
      <c r="C74" s="59">
        <v>1859179.5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37172126.25</v>
      </c>
      <c r="L74" s="59">
        <v>179393265</v>
      </c>
      <c r="M74" s="59">
        <v>0</v>
      </c>
      <c r="N74" s="59">
        <v>0</v>
      </c>
    </row>
    <row r="75" spans="1:14">
      <c r="A75" s="26" t="s">
        <v>66</v>
      </c>
      <c r="B75" s="39">
        <f t="shared" si="2"/>
        <v>10698480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10698480</v>
      </c>
      <c r="L75" s="59">
        <v>0</v>
      </c>
      <c r="M75" s="59">
        <v>0</v>
      </c>
      <c r="N75" s="59">
        <v>0</v>
      </c>
    </row>
    <row r="76" spans="1:14">
      <c r="A76" s="26" t="s">
        <v>88</v>
      </c>
      <c r="B76" s="39">
        <f>SUM(C76:N76)</f>
        <v>1781018891</v>
      </c>
      <c r="C76" s="59">
        <v>15718590</v>
      </c>
      <c r="D76" s="59">
        <v>73035388.5</v>
      </c>
      <c r="E76" s="59">
        <v>4584937.5</v>
      </c>
      <c r="F76" s="59">
        <v>0</v>
      </c>
      <c r="G76" s="59">
        <v>100652400</v>
      </c>
      <c r="H76" s="59">
        <v>452662760.63</v>
      </c>
      <c r="I76" s="59">
        <v>39773378.739999995</v>
      </c>
      <c r="J76" s="59">
        <v>90805564.5</v>
      </c>
      <c r="K76" s="59">
        <v>30326940</v>
      </c>
      <c r="L76" s="59">
        <v>23100000</v>
      </c>
      <c r="M76" s="59">
        <v>186551491.13</v>
      </c>
      <c r="N76" s="59">
        <v>763807440</v>
      </c>
    </row>
    <row r="77" spans="1:14" s="66" customFormat="1">
      <c r="A77" s="29" t="s">
        <v>89</v>
      </c>
      <c r="B77" s="39">
        <f t="shared" si="2"/>
        <v>28746225</v>
      </c>
      <c r="C77" s="42">
        <v>28746225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</row>
    <row r="78" spans="1:14">
      <c r="A78" s="26" t="s">
        <v>90</v>
      </c>
      <c r="B78" s="39">
        <f t="shared" si="2"/>
        <v>28746225</v>
      </c>
      <c r="C78" s="59">
        <v>28746225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</row>
    <row r="79" spans="1:14" s="66" customFormat="1">
      <c r="A79" s="29" t="s">
        <v>39</v>
      </c>
      <c r="B79" s="39">
        <f t="shared" si="2"/>
        <v>248171978.25</v>
      </c>
      <c r="C79" s="42">
        <v>4914945</v>
      </c>
      <c r="D79" s="42">
        <v>0</v>
      </c>
      <c r="E79" s="42">
        <v>0</v>
      </c>
      <c r="F79" s="42">
        <v>0</v>
      </c>
      <c r="G79" s="42">
        <v>32442390</v>
      </c>
      <c r="H79" s="42">
        <v>0</v>
      </c>
      <c r="I79" s="42">
        <v>108504083.25</v>
      </c>
      <c r="J79" s="42">
        <v>63044055</v>
      </c>
      <c r="K79" s="42">
        <v>0</v>
      </c>
      <c r="L79" s="42">
        <v>5710635</v>
      </c>
      <c r="M79" s="42">
        <v>0</v>
      </c>
      <c r="N79" s="42">
        <v>33555870</v>
      </c>
    </row>
    <row r="80" spans="1:14">
      <c r="A80" s="26" t="s">
        <v>40</v>
      </c>
      <c r="B80" s="39">
        <f t="shared" si="2"/>
        <v>225680978.25</v>
      </c>
      <c r="C80" s="59">
        <v>4914945</v>
      </c>
      <c r="D80" s="59">
        <v>0</v>
      </c>
      <c r="E80" s="59">
        <v>0</v>
      </c>
      <c r="F80" s="59">
        <v>0</v>
      </c>
      <c r="G80" s="59">
        <v>32442390</v>
      </c>
      <c r="H80" s="59">
        <v>0</v>
      </c>
      <c r="I80" s="59">
        <v>108504083.25</v>
      </c>
      <c r="J80" s="59">
        <v>40553055</v>
      </c>
      <c r="K80" s="59">
        <v>0</v>
      </c>
      <c r="L80" s="59">
        <v>5710635</v>
      </c>
      <c r="M80" s="59">
        <v>0</v>
      </c>
      <c r="N80" s="59">
        <v>33555870</v>
      </c>
    </row>
    <row r="81" spans="1:14">
      <c r="A81" s="26" t="s">
        <v>91</v>
      </c>
      <c r="B81" s="39">
        <f t="shared" si="2"/>
        <v>22491000</v>
      </c>
      <c r="C81" s="59">
        <v>0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22491000</v>
      </c>
      <c r="K81" s="59">
        <v>0</v>
      </c>
      <c r="L81" s="59">
        <v>0</v>
      </c>
      <c r="M81" s="59">
        <v>0</v>
      </c>
      <c r="N81" s="59">
        <v>0</v>
      </c>
    </row>
    <row r="82" spans="1:14" s="66" customFormat="1">
      <c r="A82" s="29" t="s">
        <v>43</v>
      </c>
      <c r="B82" s="39">
        <f t="shared" si="2"/>
        <v>150181768.25</v>
      </c>
      <c r="C82" s="42">
        <v>40868010</v>
      </c>
      <c r="D82" s="42">
        <v>7073797.5</v>
      </c>
      <c r="E82" s="42">
        <v>0</v>
      </c>
      <c r="F82" s="42">
        <v>0</v>
      </c>
      <c r="G82" s="42">
        <v>9105980</v>
      </c>
      <c r="H82" s="42">
        <v>0</v>
      </c>
      <c r="I82" s="42">
        <v>5380308.75</v>
      </c>
      <c r="J82" s="42">
        <v>25836192</v>
      </c>
      <c r="K82" s="42">
        <v>0</v>
      </c>
      <c r="L82" s="42">
        <v>0</v>
      </c>
      <c r="M82" s="42">
        <v>30959280</v>
      </c>
      <c r="N82" s="42">
        <v>30958200</v>
      </c>
    </row>
    <row r="83" spans="1:14">
      <c r="A83" s="26" t="s">
        <v>44</v>
      </c>
      <c r="B83" s="39">
        <f t="shared" si="2"/>
        <v>143107970.75</v>
      </c>
      <c r="C83" s="59">
        <v>40868010</v>
      </c>
      <c r="D83" s="59">
        <v>0</v>
      </c>
      <c r="E83" s="59">
        <v>0</v>
      </c>
      <c r="F83" s="59">
        <v>0</v>
      </c>
      <c r="G83" s="59">
        <v>9105980</v>
      </c>
      <c r="H83" s="59">
        <v>0</v>
      </c>
      <c r="I83" s="59">
        <v>5380308.75</v>
      </c>
      <c r="J83" s="59">
        <v>25836192</v>
      </c>
      <c r="K83" s="59">
        <v>0</v>
      </c>
      <c r="L83" s="59">
        <v>0</v>
      </c>
      <c r="M83" s="59">
        <v>30959280</v>
      </c>
      <c r="N83" s="59">
        <v>30958200</v>
      </c>
    </row>
    <row r="84" spans="1:14">
      <c r="A84" s="26" t="s">
        <v>92</v>
      </c>
      <c r="B84" s="39">
        <f t="shared" si="2"/>
        <v>7073797.5</v>
      </c>
      <c r="C84" s="59">
        <v>0</v>
      </c>
      <c r="D84" s="59">
        <v>7073797.5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</row>
    <row r="85" spans="1:14" s="66" customFormat="1">
      <c r="A85" s="29" t="s">
        <v>93</v>
      </c>
      <c r="B85" s="39">
        <f t="shared" si="2"/>
        <v>10629900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  <c r="H85" s="42">
        <v>10629900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</row>
    <row r="86" spans="1:14">
      <c r="A86" s="26" t="s">
        <v>93</v>
      </c>
      <c r="B86" s="39">
        <f t="shared" si="2"/>
        <v>10629900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  <c r="H86" s="59">
        <v>10629900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</row>
    <row r="87" spans="1:14" s="66" customFormat="1">
      <c r="A87" s="29" t="s">
        <v>94</v>
      </c>
      <c r="B87" s="39">
        <f t="shared" si="2"/>
        <v>10293255</v>
      </c>
      <c r="C87" s="42">
        <v>10293255</v>
      </c>
      <c r="D87" s="42">
        <v>0</v>
      </c>
      <c r="E87" s="42">
        <v>0</v>
      </c>
      <c r="F87" s="42">
        <v>0</v>
      </c>
      <c r="G87" s="42">
        <v>0</v>
      </c>
      <c r="H87" s="42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</row>
    <row r="88" spans="1:14">
      <c r="A88" s="26" t="s">
        <v>95</v>
      </c>
      <c r="B88" s="39">
        <f t="shared" si="2"/>
        <v>10293255</v>
      </c>
      <c r="C88" s="59">
        <v>10293255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9">
        <v>0</v>
      </c>
    </row>
    <row r="89" spans="1:14" s="66" customFormat="1">
      <c r="A89" s="29" t="s">
        <v>34</v>
      </c>
      <c r="B89" s="39">
        <f t="shared" si="2"/>
        <v>24420373456.550003</v>
      </c>
      <c r="C89" s="42">
        <v>993784776.01999998</v>
      </c>
      <c r="D89" s="42">
        <v>592239908.25</v>
      </c>
      <c r="E89" s="42">
        <v>3998245765.5</v>
      </c>
      <c r="F89" s="42">
        <v>598786131.67999995</v>
      </c>
      <c r="G89" s="42">
        <v>899646827</v>
      </c>
      <c r="H89" s="42">
        <v>9022242275.0400009</v>
      </c>
      <c r="I89" s="42">
        <v>627819938.99000001</v>
      </c>
      <c r="J89" s="42">
        <v>1497487327.8699999</v>
      </c>
      <c r="K89" s="42">
        <v>2145530891.75</v>
      </c>
      <c r="L89" s="42">
        <v>2166067471.5</v>
      </c>
      <c r="M89" s="42">
        <v>759747454.45000005</v>
      </c>
      <c r="N89" s="42">
        <v>1118774688.5</v>
      </c>
    </row>
    <row r="90" spans="1:14">
      <c r="A90" s="26" t="s">
        <v>37</v>
      </c>
      <c r="B90" s="39">
        <f t="shared" si="2"/>
        <v>10358664937.910002</v>
      </c>
      <c r="C90" s="59">
        <v>231163179.51999998</v>
      </c>
      <c r="D90" s="59">
        <v>106264375.5</v>
      </c>
      <c r="E90" s="59">
        <v>31084128</v>
      </c>
      <c r="F90" s="59">
        <v>343014041.77999997</v>
      </c>
      <c r="G90" s="59">
        <v>895681607</v>
      </c>
      <c r="H90" s="59">
        <v>4776032697.5</v>
      </c>
      <c r="I90" s="59">
        <v>246730870.12</v>
      </c>
      <c r="J90" s="59">
        <v>367309481.87</v>
      </c>
      <c r="K90" s="59">
        <v>1928710218</v>
      </c>
      <c r="L90" s="59">
        <v>696456905</v>
      </c>
      <c r="M90" s="59">
        <v>491082535.62</v>
      </c>
      <c r="N90" s="59">
        <v>245134898</v>
      </c>
    </row>
    <row r="91" spans="1:14">
      <c r="A91" s="26" t="s">
        <v>96</v>
      </c>
      <c r="B91" s="39">
        <f t="shared" si="2"/>
        <v>679377995.08000004</v>
      </c>
      <c r="C91" s="59">
        <v>31472670</v>
      </c>
      <c r="D91" s="59">
        <v>66265020</v>
      </c>
      <c r="E91" s="59">
        <v>130756207.5</v>
      </c>
      <c r="F91" s="59">
        <v>9573660</v>
      </c>
      <c r="G91" s="59">
        <v>0</v>
      </c>
      <c r="H91" s="59">
        <v>47618700</v>
      </c>
      <c r="I91" s="59">
        <v>78899400</v>
      </c>
      <c r="J91" s="59">
        <v>10634935.5</v>
      </c>
      <c r="K91" s="59">
        <v>124072530</v>
      </c>
      <c r="L91" s="59">
        <v>23325840</v>
      </c>
      <c r="M91" s="59">
        <v>62710532.079999998</v>
      </c>
      <c r="N91" s="59">
        <v>94048500</v>
      </c>
    </row>
    <row r="92" spans="1:14">
      <c r="A92" s="26" t="s">
        <v>38</v>
      </c>
      <c r="B92" s="39">
        <f t="shared" si="2"/>
        <v>6530373204.420001</v>
      </c>
      <c r="C92" s="59">
        <v>731148926.5</v>
      </c>
      <c r="D92" s="59">
        <v>21912930</v>
      </c>
      <c r="E92" s="59">
        <v>14743620</v>
      </c>
      <c r="F92" s="59">
        <v>45495553.5</v>
      </c>
      <c r="G92" s="59">
        <v>3965220</v>
      </c>
      <c r="H92" s="59">
        <v>4046188702.5400004</v>
      </c>
      <c r="I92" s="59">
        <v>108516834</v>
      </c>
      <c r="J92" s="59">
        <v>1085808840.5</v>
      </c>
      <c r="K92" s="59">
        <v>67927313.75</v>
      </c>
      <c r="L92" s="59">
        <v>66258333.630000003</v>
      </c>
      <c r="M92" s="59">
        <v>105313230</v>
      </c>
      <c r="N92" s="59">
        <v>233093700</v>
      </c>
    </row>
    <row r="93" spans="1:14">
      <c r="A93" s="26" t="s">
        <v>35</v>
      </c>
      <c r="B93" s="39">
        <f t="shared" si="2"/>
        <v>244702834.87</v>
      </c>
      <c r="C93" s="59">
        <v>0</v>
      </c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59">
        <v>193672834.87</v>
      </c>
      <c r="J93" s="59">
        <v>0</v>
      </c>
      <c r="K93" s="59">
        <v>0</v>
      </c>
      <c r="L93" s="59">
        <v>0</v>
      </c>
      <c r="M93" s="59">
        <v>51030000</v>
      </c>
      <c r="N93" s="59">
        <v>0</v>
      </c>
    </row>
    <row r="94" spans="1:14">
      <c r="A94" s="26" t="s">
        <v>36</v>
      </c>
      <c r="B94" s="39">
        <f t="shared" si="2"/>
        <v>225610376.40000001</v>
      </c>
      <c r="C94" s="59">
        <v>0</v>
      </c>
      <c r="D94" s="59">
        <v>0</v>
      </c>
      <c r="E94" s="59">
        <v>0</v>
      </c>
      <c r="F94" s="59">
        <v>200702876.40000001</v>
      </c>
      <c r="G94" s="59">
        <v>0</v>
      </c>
      <c r="H94" s="59">
        <v>0</v>
      </c>
      <c r="I94" s="59">
        <v>0</v>
      </c>
      <c r="J94" s="59">
        <v>24907500</v>
      </c>
      <c r="K94" s="59">
        <v>0</v>
      </c>
      <c r="L94" s="59">
        <v>0</v>
      </c>
      <c r="M94" s="59">
        <v>0</v>
      </c>
      <c r="N94" s="59">
        <v>0</v>
      </c>
    </row>
    <row r="95" spans="1:14">
      <c r="A95" s="26" t="s">
        <v>67</v>
      </c>
      <c r="B95" s="39">
        <f t="shared" si="2"/>
        <v>5660662367.25</v>
      </c>
      <c r="C95" s="59">
        <v>0</v>
      </c>
      <c r="D95" s="59">
        <v>8008740</v>
      </c>
      <c r="E95" s="59">
        <v>3821661810</v>
      </c>
      <c r="F95" s="59">
        <v>0</v>
      </c>
      <c r="G95" s="59">
        <v>0</v>
      </c>
      <c r="H95" s="59">
        <v>57456675</v>
      </c>
      <c r="I95" s="59">
        <v>0</v>
      </c>
      <c r="J95" s="59">
        <v>8826570</v>
      </c>
      <c r="K95" s="59">
        <v>24820830</v>
      </c>
      <c r="L95" s="59">
        <v>1156067640</v>
      </c>
      <c r="M95" s="59">
        <v>37322511.75</v>
      </c>
      <c r="N95" s="59">
        <v>546497590.5</v>
      </c>
    </row>
    <row r="96" spans="1:14">
      <c r="A96" s="33" t="s">
        <v>46</v>
      </c>
      <c r="B96" s="70">
        <f t="shared" si="2"/>
        <v>720981740.62</v>
      </c>
      <c r="C96" s="71">
        <v>0</v>
      </c>
      <c r="D96" s="71">
        <v>389788842.75</v>
      </c>
      <c r="E96" s="71">
        <v>0</v>
      </c>
      <c r="F96" s="71">
        <v>0</v>
      </c>
      <c r="G96" s="71">
        <v>0</v>
      </c>
      <c r="H96" s="71">
        <v>94945500</v>
      </c>
      <c r="I96" s="71">
        <v>0</v>
      </c>
      <c r="J96" s="71">
        <v>0</v>
      </c>
      <c r="K96" s="71">
        <v>0</v>
      </c>
      <c r="L96" s="71">
        <v>223958752.87</v>
      </c>
      <c r="M96" s="71">
        <v>12288645</v>
      </c>
      <c r="N96" s="71">
        <v>0</v>
      </c>
    </row>
    <row r="97" spans="1:14">
      <c r="A97" s="7" t="s">
        <v>149</v>
      </c>
      <c r="B97" s="7"/>
      <c r="C97" s="2"/>
      <c r="D97" s="2"/>
      <c r="E97" s="2"/>
      <c r="F97" s="2"/>
      <c r="G97" s="2"/>
      <c r="H97" s="2"/>
      <c r="I97" s="2"/>
    </row>
    <row r="98" spans="1:14" s="6" customFormat="1" ht="11.45" customHeight="1">
      <c r="A98" s="4" t="s">
        <v>97</v>
      </c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s="6" customFormat="1" ht="14.1" customHeight="1">
      <c r="A99" s="4" t="s">
        <v>98</v>
      </c>
      <c r="B99" s="4"/>
    </row>
    <row r="100" spans="1:14" s="6" customFormat="1" ht="12" customHeight="1">
      <c r="A100" s="7" t="s">
        <v>99</v>
      </c>
      <c r="B100" s="7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8"/>
  <sheetViews>
    <sheetView workbookViewId="0">
      <selection activeCell="A99" sqref="A99"/>
    </sheetView>
  </sheetViews>
  <sheetFormatPr baseColWidth="10" defaultColWidth="11.42578125" defaultRowHeight="12"/>
  <cols>
    <col min="1" max="1" width="26.42578125" style="26" customWidth="1"/>
    <col min="2" max="2" width="18" style="25" customWidth="1"/>
    <col min="3" max="3" width="20.28515625" style="25" customWidth="1"/>
    <col min="4" max="6" width="16.7109375" style="25" customWidth="1"/>
    <col min="7" max="7" width="17.140625" style="25" bestFit="1" customWidth="1"/>
    <col min="8" max="8" width="20.85546875" style="25" customWidth="1"/>
    <col min="9" max="9" width="17.140625" style="25" bestFit="1" customWidth="1"/>
    <col min="10" max="10" width="16.5703125" style="25" customWidth="1"/>
    <col min="11" max="11" width="15.7109375" style="25" customWidth="1"/>
    <col min="12" max="12" width="15.140625" style="25" customWidth="1"/>
    <col min="13" max="13" width="17.140625" style="25" customWidth="1"/>
    <col min="14" max="14" width="16.42578125" style="25" customWidth="1"/>
    <col min="15" max="16384" width="11.42578125" style="25"/>
  </cols>
  <sheetData>
    <row r="1" spans="1:14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182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>
      <c r="A3" s="84" t="s">
        <v>197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>
      <c r="C4" s="27"/>
    </row>
    <row r="5" spans="1:14" s="29" customFormat="1" ht="15.75" customHeight="1">
      <c r="A5" s="28" t="s">
        <v>0</v>
      </c>
      <c r="B5" s="11" t="s">
        <v>4</v>
      </c>
      <c r="C5" s="11" t="s">
        <v>1</v>
      </c>
      <c r="D5" s="11" t="s">
        <v>2</v>
      </c>
      <c r="E5" s="11" t="s">
        <v>3</v>
      </c>
      <c r="F5" s="11" t="s">
        <v>41</v>
      </c>
      <c r="G5" s="11" t="s">
        <v>51</v>
      </c>
      <c r="H5" s="11" t="s">
        <v>52</v>
      </c>
      <c r="I5" s="11" t="s">
        <v>53</v>
      </c>
      <c r="J5" s="11" t="s">
        <v>56</v>
      </c>
      <c r="K5" s="11" t="s">
        <v>57</v>
      </c>
      <c r="L5" s="11" t="s">
        <v>58</v>
      </c>
      <c r="M5" s="11" t="s">
        <v>59</v>
      </c>
      <c r="N5" s="11" t="s">
        <v>60</v>
      </c>
    </row>
    <row r="6" spans="1:14" s="29" customFormat="1" ht="15" customHeight="1">
      <c r="A6" s="30" t="s">
        <v>68</v>
      </c>
      <c r="B6" s="38">
        <f>SUM(B7,B9,B11,B14,B17,B19,B21,B23,B25,B28,B31,B35,B37,B39,B41,B46,B50,B53,B58,B61,B65,B68,B77,B79,B81,B83,B85,B87)</f>
        <v>100477873072.75</v>
      </c>
      <c r="C6" s="38">
        <f t="shared" ref="C6:N6" si="0">SUM(C7,C9,C11,C14,C17,C19,C21,C23,C25,C28,C31,C35,C37,C39,C41,C46,C50,C53,C58,C61,C65,C68,C77,C79,C81,C83,C85,C87)</f>
        <v>2798730877.54</v>
      </c>
      <c r="D6" s="38">
        <f t="shared" si="0"/>
        <v>3680830524.5</v>
      </c>
      <c r="E6" s="38">
        <f t="shared" si="0"/>
        <v>8584226600.1800003</v>
      </c>
      <c r="F6" s="38">
        <f t="shared" si="0"/>
        <v>5103709550.3699999</v>
      </c>
      <c r="G6" s="38">
        <f t="shared" si="0"/>
        <v>4309352108.5799999</v>
      </c>
      <c r="H6" s="38">
        <f t="shared" si="0"/>
        <v>7023683737.6599998</v>
      </c>
      <c r="I6" s="38">
        <f t="shared" si="0"/>
        <v>6893036620.7200003</v>
      </c>
      <c r="J6" s="38">
        <f t="shared" si="0"/>
        <v>5229318126.75</v>
      </c>
      <c r="K6" s="38">
        <f t="shared" si="0"/>
        <v>7254760827.8699999</v>
      </c>
      <c r="L6" s="38">
        <f t="shared" si="0"/>
        <v>8796887580.0900002</v>
      </c>
      <c r="M6" s="38">
        <f t="shared" si="0"/>
        <v>20292740149.380001</v>
      </c>
      <c r="N6" s="38">
        <f t="shared" si="0"/>
        <v>20510596369.110001</v>
      </c>
    </row>
    <row r="7" spans="1:14" s="29" customFormat="1" ht="15" customHeight="1">
      <c r="A7" s="29" t="s">
        <v>8</v>
      </c>
      <c r="B7" s="39">
        <f>SUM(C7:N7)</f>
        <v>21836801536.080002</v>
      </c>
      <c r="C7" s="39">
        <v>892288050</v>
      </c>
      <c r="D7" s="39">
        <v>962930599.25</v>
      </c>
      <c r="E7" s="39">
        <v>2681812565.1599998</v>
      </c>
      <c r="F7" s="39">
        <v>2238337163.8899999</v>
      </c>
      <c r="G7" s="39">
        <v>2240016187.4499998</v>
      </c>
      <c r="H7" s="39">
        <v>1162759567.49</v>
      </c>
      <c r="I7" s="39">
        <v>1053846852.5</v>
      </c>
      <c r="J7" s="39">
        <v>2160842420.5</v>
      </c>
      <c r="K7" s="39">
        <v>2449003130.8699999</v>
      </c>
      <c r="L7" s="39">
        <v>2214608916.4699998</v>
      </c>
      <c r="M7" s="39">
        <v>1939376139.75</v>
      </c>
      <c r="N7" s="39">
        <v>1840979942.75</v>
      </c>
    </row>
    <row r="8" spans="1:14" ht="15" customHeight="1">
      <c r="A8" s="26" t="s">
        <v>9</v>
      </c>
      <c r="B8" s="39">
        <f t="shared" ref="B8:B71" si="1">SUM(C8:N8)</f>
        <v>21836801536.080002</v>
      </c>
      <c r="C8" s="40">
        <v>892288050</v>
      </c>
      <c r="D8" s="40">
        <v>962930599.25</v>
      </c>
      <c r="E8" s="40">
        <v>2681812565.1599998</v>
      </c>
      <c r="F8" s="40">
        <v>2238337163.8899999</v>
      </c>
      <c r="G8" s="40">
        <v>2240016187.4499998</v>
      </c>
      <c r="H8" s="40">
        <v>1162759567.49</v>
      </c>
      <c r="I8" s="40">
        <v>1053846852.5</v>
      </c>
      <c r="J8" s="40">
        <v>2160842420.5</v>
      </c>
      <c r="K8" s="40">
        <v>2449003130.8699999</v>
      </c>
      <c r="L8" s="40">
        <v>2214608916.4699998</v>
      </c>
      <c r="M8" s="40">
        <v>1939376139.75</v>
      </c>
      <c r="N8" s="40">
        <v>1840979942.75</v>
      </c>
    </row>
    <row r="9" spans="1:14" s="29" customFormat="1" ht="15" customHeight="1">
      <c r="A9" s="29" t="s">
        <v>5</v>
      </c>
      <c r="B9" s="39">
        <f t="shared" si="1"/>
        <v>12232404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12232404</v>
      </c>
      <c r="K9" s="39">
        <v>0</v>
      </c>
      <c r="L9" s="39">
        <v>0</v>
      </c>
      <c r="M9" s="39">
        <v>0</v>
      </c>
      <c r="N9" s="39">
        <v>0</v>
      </c>
    </row>
    <row r="10" spans="1:14" ht="15" customHeight="1">
      <c r="A10" s="26" t="s">
        <v>5</v>
      </c>
      <c r="B10" s="39">
        <f t="shared" si="1"/>
        <v>12232404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12232404</v>
      </c>
      <c r="K10" s="40">
        <v>0</v>
      </c>
      <c r="L10" s="40">
        <v>0</v>
      </c>
      <c r="M10" s="40">
        <v>0</v>
      </c>
      <c r="N10" s="40">
        <v>0</v>
      </c>
    </row>
    <row r="11" spans="1:14" s="29" customFormat="1" ht="15" customHeight="1">
      <c r="A11" s="29" t="s">
        <v>71</v>
      </c>
      <c r="B11" s="39">
        <f t="shared" si="1"/>
        <v>9771907.5</v>
      </c>
      <c r="C11" s="39">
        <v>0</v>
      </c>
      <c r="D11" s="39">
        <v>4000162.5</v>
      </c>
      <c r="E11" s="39">
        <v>0</v>
      </c>
      <c r="F11" s="39">
        <v>0</v>
      </c>
      <c r="G11" s="39">
        <v>0</v>
      </c>
      <c r="H11" s="39">
        <v>5771745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</row>
    <row r="12" spans="1:14" ht="15" customHeight="1">
      <c r="A12" s="26" t="s">
        <v>72</v>
      </c>
      <c r="B12" s="39">
        <f t="shared" si="1"/>
        <v>5771745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5771745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</row>
    <row r="13" spans="1:14" ht="15" customHeight="1">
      <c r="A13" s="26" t="s">
        <v>138</v>
      </c>
      <c r="B13" s="39">
        <f t="shared" si="1"/>
        <v>4000162.5</v>
      </c>
      <c r="C13" s="40">
        <v>0</v>
      </c>
      <c r="D13" s="40">
        <v>4000162.5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</row>
    <row r="14" spans="1:14" s="29" customFormat="1" ht="15" customHeight="1">
      <c r="A14" s="29" t="s">
        <v>6</v>
      </c>
      <c r="B14" s="39">
        <f t="shared" si="1"/>
        <v>210187998</v>
      </c>
      <c r="C14" s="39">
        <v>3960000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198703368</v>
      </c>
      <c r="K14" s="39">
        <v>7524630</v>
      </c>
      <c r="L14" s="39">
        <v>0</v>
      </c>
      <c r="M14" s="39">
        <v>0</v>
      </c>
      <c r="N14" s="39">
        <v>0</v>
      </c>
    </row>
    <row r="15" spans="1:14" ht="15" customHeight="1">
      <c r="A15" s="26" t="s">
        <v>6</v>
      </c>
      <c r="B15" s="39">
        <f t="shared" si="1"/>
        <v>11484630</v>
      </c>
      <c r="C15" s="40">
        <v>3960000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7524630</v>
      </c>
      <c r="L15" s="40">
        <v>0</v>
      </c>
      <c r="M15" s="40">
        <v>0</v>
      </c>
      <c r="N15" s="40">
        <v>0</v>
      </c>
    </row>
    <row r="16" spans="1:14" ht="15" customHeight="1">
      <c r="A16" s="26" t="s">
        <v>7</v>
      </c>
      <c r="B16" s="39">
        <f t="shared" si="1"/>
        <v>198703368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198703368</v>
      </c>
      <c r="K16" s="40">
        <v>0</v>
      </c>
      <c r="L16" s="40">
        <v>0</v>
      </c>
      <c r="M16" s="40">
        <v>0</v>
      </c>
      <c r="N16" s="40">
        <v>0</v>
      </c>
    </row>
    <row r="17" spans="1:14" s="29" customFormat="1" ht="15" customHeight="1">
      <c r="A17" s="29" t="s">
        <v>139</v>
      </c>
      <c r="B17" s="39">
        <f t="shared" si="1"/>
        <v>9730935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9730935</v>
      </c>
    </row>
    <row r="18" spans="1:14" ht="15" customHeight="1">
      <c r="A18" s="26" t="s">
        <v>139</v>
      </c>
      <c r="B18" s="39">
        <f t="shared" si="1"/>
        <v>9730935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9730935</v>
      </c>
    </row>
    <row r="19" spans="1:14" s="29" customFormat="1" ht="15" customHeight="1">
      <c r="A19" s="29" t="s">
        <v>10</v>
      </c>
      <c r="B19" s="39">
        <f t="shared" si="1"/>
        <v>953622587.75</v>
      </c>
      <c r="C19" s="39">
        <v>36457092</v>
      </c>
      <c r="D19" s="39">
        <v>49598000</v>
      </c>
      <c r="E19" s="39">
        <v>231639000</v>
      </c>
      <c r="F19" s="39">
        <v>28119490</v>
      </c>
      <c r="G19" s="39">
        <v>38010060</v>
      </c>
      <c r="H19" s="39">
        <v>64560137.5</v>
      </c>
      <c r="I19" s="39">
        <v>76188866</v>
      </c>
      <c r="J19" s="39">
        <v>138046682.25</v>
      </c>
      <c r="K19" s="39">
        <v>57025800</v>
      </c>
      <c r="L19" s="39">
        <v>123562526</v>
      </c>
      <c r="M19" s="39">
        <v>62963334</v>
      </c>
      <c r="N19" s="39">
        <v>47451600</v>
      </c>
    </row>
    <row r="20" spans="1:14" ht="15" customHeight="1">
      <c r="A20" s="26" t="s">
        <v>11</v>
      </c>
      <c r="B20" s="39">
        <f t="shared" si="1"/>
        <v>953622587.75</v>
      </c>
      <c r="C20" s="40">
        <v>36457092</v>
      </c>
      <c r="D20" s="40">
        <v>49598000</v>
      </c>
      <c r="E20" s="40">
        <v>231639000</v>
      </c>
      <c r="F20" s="40">
        <v>28119490</v>
      </c>
      <c r="G20" s="40">
        <v>38010060</v>
      </c>
      <c r="H20" s="40">
        <v>64560137.5</v>
      </c>
      <c r="I20" s="40">
        <v>76188866</v>
      </c>
      <c r="J20" s="40">
        <v>138046682.25</v>
      </c>
      <c r="K20" s="40">
        <v>57025800</v>
      </c>
      <c r="L20" s="40">
        <v>123562526</v>
      </c>
      <c r="M20" s="40">
        <v>62963334</v>
      </c>
      <c r="N20" s="40">
        <v>47451600</v>
      </c>
    </row>
    <row r="21" spans="1:14" s="29" customFormat="1" ht="15" customHeight="1">
      <c r="A21" s="29" t="s">
        <v>54</v>
      </c>
      <c r="B21" s="39">
        <f t="shared" si="1"/>
        <v>797979262</v>
      </c>
      <c r="C21" s="39">
        <v>783546750</v>
      </c>
      <c r="D21" s="39">
        <v>0</v>
      </c>
      <c r="E21" s="39">
        <v>0</v>
      </c>
      <c r="F21" s="39">
        <v>0</v>
      </c>
      <c r="G21" s="39">
        <v>2859570</v>
      </c>
      <c r="H21" s="39">
        <v>0</v>
      </c>
      <c r="I21" s="39">
        <v>0</v>
      </c>
      <c r="J21" s="39">
        <v>11572942</v>
      </c>
      <c r="K21" s="39">
        <v>0</v>
      </c>
      <c r="L21" s="39">
        <v>0</v>
      </c>
      <c r="M21" s="39">
        <v>0</v>
      </c>
      <c r="N21" s="39">
        <v>0</v>
      </c>
    </row>
    <row r="22" spans="1:14" ht="15" customHeight="1">
      <c r="A22" s="26" t="s">
        <v>76</v>
      </c>
      <c r="B22" s="39">
        <f t="shared" si="1"/>
        <v>797979262</v>
      </c>
      <c r="C22" s="40">
        <v>783546750</v>
      </c>
      <c r="D22" s="40">
        <v>0</v>
      </c>
      <c r="E22" s="40">
        <v>0</v>
      </c>
      <c r="F22" s="40">
        <v>0</v>
      </c>
      <c r="G22" s="40">
        <v>2859570</v>
      </c>
      <c r="H22" s="40">
        <v>0</v>
      </c>
      <c r="I22" s="40">
        <v>0</v>
      </c>
      <c r="J22" s="40">
        <v>11572942</v>
      </c>
      <c r="K22" s="40">
        <v>0</v>
      </c>
      <c r="L22" s="40">
        <v>0</v>
      </c>
      <c r="M22" s="40">
        <v>0</v>
      </c>
      <c r="N22" s="40">
        <v>0</v>
      </c>
    </row>
    <row r="23" spans="1:14" s="29" customFormat="1" ht="15" customHeight="1">
      <c r="A23" s="29" t="s">
        <v>12</v>
      </c>
      <c r="B23" s="39">
        <f t="shared" si="1"/>
        <v>254857610.63</v>
      </c>
      <c r="C23" s="39">
        <v>0</v>
      </c>
      <c r="D23" s="39">
        <v>0</v>
      </c>
      <c r="E23" s="39">
        <v>0</v>
      </c>
      <c r="F23" s="39">
        <v>0</v>
      </c>
      <c r="G23" s="39">
        <v>19815435</v>
      </c>
      <c r="H23" s="39">
        <v>0</v>
      </c>
      <c r="I23" s="39">
        <v>111798015</v>
      </c>
      <c r="J23" s="39">
        <v>20327250</v>
      </c>
      <c r="K23" s="39">
        <v>1443420</v>
      </c>
      <c r="L23" s="39">
        <v>44124525</v>
      </c>
      <c r="M23" s="39">
        <v>19632545.629999999</v>
      </c>
      <c r="N23" s="39">
        <v>37716420</v>
      </c>
    </row>
    <row r="24" spans="1:14" ht="15" customHeight="1">
      <c r="A24" s="26" t="s">
        <v>13</v>
      </c>
      <c r="B24" s="39">
        <f t="shared" si="1"/>
        <v>254857610.63</v>
      </c>
      <c r="C24" s="40">
        <v>0</v>
      </c>
      <c r="D24" s="40">
        <v>0</v>
      </c>
      <c r="E24" s="40">
        <v>0</v>
      </c>
      <c r="F24" s="40">
        <v>0</v>
      </c>
      <c r="G24" s="40">
        <v>19815435</v>
      </c>
      <c r="H24" s="40">
        <v>0</v>
      </c>
      <c r="I24" s="40">
        <v>111798015</v>
      </c>
      <c r="J24" s="40">
        <v>20327250</v>
      </c>
      <c r="K24" s="40">
        <v>1443420</v>
      </c>
      <c r="L24" s="40">
        <v>44124525</v>
      </c>
      <c r="M24" s="40">
        <v>19632545.629999999</v>
      </c>
      <c r="N24" s="40">
        <v>37716420</v>
      </c>
    </row>
    <row r="25" spans="1:14" s="29" customFormat="1" ht="15" customHeight="1">
      <c r="A25" s="29" t="s">
        <v>16</v>
      </c>
      <c r="B25" s="39">
        <f t="shared" si="1"/>
        <v>5342286476</v>
      </c>
      <c r="C25" s="39">
        <v>73665450</v>
      </c>
      <c r="D25" s="39">
        <v>29399340</v>
      </c>
      <c r="E25" s="39">
        <v>124908745.5</v>
      </c>
      <c r="F25" s="39">
        <v>175858230</v>
      </c>
      <c r="G25" s="39">
        <v>517316511</v>
      </c>
      <c r="H25" s="39">
        <v>836152500</v>
      </c>
      <c r="I25" s="39">
        <v>276937554.75</v>
      </c>
      <c r="J25" s="39">
        <v>69803704</v>
      </c>
      <c r="K25" s="39">
        <v>392621126.25</v>
      </c>
      <c r="L25" s="39">
        <v>1135847982</v>
      </c>
      <c r="M25" s="39">
        <v>621458350</v>
      </c>
      <c r="N25" s="39">
        <v>1088316982.5</v>
      </c>
    </row>
    <row r="26" spans="1:14" ht="15" customHeight="1">
      <c r="A26" s="26" t="s">
        <v>77</v>
      </c>
      <c r="B26" s="39">
        <f t="shared" si="1"/>
        <v>5079814684</v>
      </c>
      <c r="C26" s="40">
        <v>73665450</v>
      </c>
      <c r="D26" s="40">
        <v>29399340</v>
      </c>
      <c r="E26" s="40">
        <v>124908745.5</v>
      </c>
      <c r="F26" s="40">
        <v>175858230</v>
      </c>
      <c r="G26" s="40">
        <v>508702296</v>
      </c>
      <c r="H26" s="40">
        <v>836152500</v>
      </c>
      <c r="I26" s="40">
        <v>276937554.75</v>
      </c>
      <c r="J26" s="40">
        <v>69803704</v>
      </c>
      <c r="K26" s="40">
        <v>384314711.25</v>
      </c>
      <c r="L26" s="40">
        <v>1135847982</v>
      </c>
      <c r="M26" s="40">
        <v>375907188</v>
      </c>
      <c r="N26" s="40">
        <v>1088316982.5</v>
      </c>
    </row>
    <row r="27" spans="1:14" ht="15" customHeight="1">
      <c r="A27" s="26" t="s">
        <v>78</v>
      </c>
      <c r="B27" s="39">
        <f t="shared" si="1"/>
        <v>262471792</v>
      </c>
      <c r="C27" s="40">
        <v>0</v>
      </c>
      <c r="D27" s="40">
        <v>0</v>
      </c>
      <c r="E27" s="40">
        <v>0</v>
      </c>
      <c r="F27" s="40">
        <v>0</v>
      </c>
      <c r="G27" s="40">
        <v>8614215</v>
      </c>
      <c r="H27" s="40">
        <v>0</v>
      </c>
      <c r="I27" s="40">
        <v>0</v>
      </c>
      <c r="J27" s="40">
        <v>0</v>
      </c>
      <c r="K27" s="40">
        <v>8306415</v>
      </c>
      <c r="L27" s="40">
        <v>0</v>
      </c>
      <c r="M27" s="40">
        <v>245551162</v>
      </c>
      <c r="N27" s="40">
        <v>0</v>
      </c>
    </row>
    <row r="28" spans="1:14" s="29" customFormat="1" ht="15" customHeight="1">
      <c r="A28" s="29" t="s">
        <v>17</v>
      </c>
      <c r="B28" s="39">
        <f t="shared" si="1"/>
        <v>877655133.79999995</v>
      </c>
      <c r="C28" s="39">
        <v>38205000</v>
      </c>
      <c r="D28" s="39">
        <v>0</v>
      </c>
      <c r="E28" s="39">
        <v>12420405</v>
      </c>
      <c r="F28" s="39">
        <v>0</v>
      </c>
      <c r="G28" s="39">
        <v>0</v>
      </c>
      <c r="H28" s="39">
        <v>26348768</v>
      </c>
      <c r="I28" s="39">
        <v>71315447</v>
      </c>
      <c r="J28" s="39">
        <v>57810218</v>
      </c>
      <c r="K28" s="39">
        <v>375408000</v>
      </c>
      <c r="L28" s="39">
        <v>11834640</v>
      </c>
      <c r="M28" s="39">
        <v>9791550</v>
      </c>
      <c r="N28" s="39">
        <v>274521105.80000001</v>
      </c>
    </row>
    <row r="29" spans="1:14" ht="15" customHeight="1">
      <c r="A29" s="26" t="s">
        <v>17</v>
      </c>
      <c r="B29" s="39">
        <f t="shared" si="1"/>
        <v>776889841.79999995</v>
      </c>
      <c r="C29" s="40">
        <v>0</v>
      </c>
      <c r="D29" s="40">
        <v>0</v>
      </c>
      <c r="E29" s="40">
        <v>12420405</v>
      </c>
      <c r="F29" s="40">
        <v>0</v>
      </c>
      <c r="G29" s="40">
        <v>0</v>
      </c>
      <c r="H29" s="40">
        <v>26348768</v>
      </c>
      <c r="I29" s="40">
        <v>15720405</v>
      </c>
      <c r="J29" s="40">
        <v>57810218</v>
      </c>
      <c r="K29" s="40">
        <v>375408000</v>
      </c>
      <c r="L29" s="40">
        <v>11834640</v>
      </c>
      <c r="M29" s="40">
        <v>9791550</v>
      </c>
      <c r="N29" s="40">
        <v>267555855.80000001</v>
      </c>
    </row>
    <row r="30" spans="1:14" ht="15" customHeight="1">
      <c r="A30" s="26" t="s">
        <v>47</v>
      </c>
      <c r="B30" s="39">
        <f t="shared" si="1"/>
        <v>100765292</v>
      </c>
      <c r="C30" s="40">
        <v>38205000</v>
      </c>
      <c r="D30" s="40">
        <v>0</v>
      </c>
      <c r="E30" s="40">
        <v>0</v>
      </c>
      <c r="F30" s="40">
        <v>0</v>
      </c>
      <c r="G30" s="40">
        <v>0</v>
      </c>
      <c r="H30" s="40">
        <v>0</v>
      </c>
      <c r="I30" s="40">
        <v>55595042</v>
      </c>
      <c r="J30" s="40">
        <v>0</v>
      </c>
      <c r="K30" s="40">
        <v>0</v>
      </c>
      <c r="L30" s="40">
        <v>0</v>
      </c>
      <c r="M30" s="40">
        <v>0</v>
      </c>
      <c r="N30" s="40">
        <v>6965250</v>
      </c>
    </row>
    <row r="31" spans="1:14" s="29" customFormat="1" ht="15" customHeight="1">
      <c r="A31" s="29" t="s">
        <v>18</v>
      </c>
      <c r="B31" s="39">
        <f t="shared" si="1"/>
        <v>2024350457.5</v>
      </c>
      <c r="C31" s="39">
        <v>0</v>
      </c>
      <c r="D31" s="39">
        <v>71754120</v>
      </c>
      <c r="E31" s="39">
        <v>26873383</v>
      </c>
      <c r="F31" s="39">
        <v>630477225</v>
      </c>
      <c r="G31" s="39">
        <v>265215435</v>
      </c>
      <c r="H31" s="39">
        <v>0</v>
      </c>
      <c r="I31" s="39">
        <v>11565855</v>
      </c>
      <c r="J31" s="39">
        <v>10675650</v>
      </c>
      <c r="K31" s="39">
        <v>41456955</v>
      </c>
      <c r="L31" s="39">
        <v>149860110</v>
      </c>
      <c r="M31" s="39">
        <v>801957780</v>
      </c>
      <c r="N31" s="39">
        <v>14513944.5</v>
      </c>
    </row>
    <row r="32" spans="1:14" ht="15" customHeight="1">
      <c r="A32" s="26" t="s">
        <v>18</v>
      </c>
      <c r="B32" s="39">
        <f t="shared" si="1"/>
        <v>1845414463</v>
      </c>
      <c r="C32" s="40">
        <v>0</v>
      </c>
      <c r="D32" s="40">
        <v>71754120</v>
      </c>
      <c r="E32" s="40">
        <v>26873383</v>
      </c>
      <c r="F32" s="40">
        <v>630477225</v>
      </c>
      <c r="G32" s="40">
        <v>104096850</v>
      </c>
      <c r="H32" s="40">
        <v>0</v>
      </c>
      <c r="I32" s="40">
        <v>5431320</v>
      </c>
      <c r="J32" s="40">
        <v>10675650</v>
      </c>
      <c r="K32" s="40">
        <v>34936980</v>
      </c>
      <c r="L32" s="40">
        <v>149860110</v>
      </c>
      <c r="M32" s="40">
        <v>801957780</v>
      </c>
      <c r="N32" s="40">
        <v>9351045</v>
      </c>
    </row>
    <row r="33" spans="1:14" ht="15" customHeight="1">
      <c r="A33" s="26" t="s">
        <v>19</v>
      </c>
      <c r="B33" s="39">
        <f t="shared" si="1"/>
        <v>161118585</v>
      </c>
      <c r="C33" s="40">
        <v>0</v>
      </c>
      <c r="D33" s="40">
        <v>0</v>
      </c>
      <c r="E33" s="40">
        <v>0</v>
      </c>
      <c r="F33" s="40">
        <v>0</v>
      </c>
      <c r="G33" s="40">
        <v>161118585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</row>
    <row r="34" spans="1:14" ht="15" customHeight="1">
      <c r="A34" s="26" t="s">
        <v>140</v>
      </c>
      <c r="B34" s="39">
        <f t="shared" si="1"/>
        <v>17817409.5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6134535</v>
      </c>
      <c r="J34" s="40">
        <v>0</v>
      </c>
      <c r="K34" s="40">
        <v>6519975</v>
      </c>
      <c r="L34" s="40">
        <v>0</v>
      </c>
      <c r="M34" s="40">
        <v>0</v>
      </c>
      <c r="N34" s="40">
        <v>5162899.5</v>
      </c>
    </row>
    <row r="35" spans="1:14" s="29" customFormat="1" ht="15" customHeight="1">
      <c r="A35" s="29" t="s">
        <v>20</v>
      </c>
      <c r="B35" s="39">
        <f t="shared" si="1"/>
        <v>4749000</v>
      </c>
      <c r="C35" s="39">
        <v>0</v>
      </c>
      <c r="D35" s="39">
        <v>4749000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</row>
    <row r="36" spans="1:14" ht="15" customHeight="1">
      <c r="A36" s="26" t="s">
        <v>64</v>
      </c>
      <c r="B36" s="39">
        <f t="shared" si="1"/>
        <v>4749000</v>
      </c>
      <c r="C36" s="40">
        <v>0</v>
      </c>
      <c r="D36" s="40">
        <v>4749000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</row>
    <row r="37" spans="1:14" s="29" customFormat="1" ht="15" customHeight="1">
      <c r="A37" s="29" t="s">
        <v>48</v>
      </c>
      <c r="B37" s="39">
        <f t="shared" si="1"/>
        <v>98842938.75</v>
      </c>
      <c r="C37" s="39">
        <v>0</v>
      </c>
      <c r="D37" s="39">
        <v>0</v>
      </c>
      <c r="E37" s="39">
        <v>0</v>
      </c>
      <c r="F37" s="39">
        <v>0</v>
      </c>
      <c r="G37" s="39">
        <v>98842938.75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</row>
    <row r="38" spans="1:14" ht="15" customHeight="1">
      <c r="A38" s="26" t="s">
        <v>48</v>
      </c>
      <c r="B38" s="39">
        <f t="shared" si="1"/>
        <v>98842938.75</v>
      </c>
      <c r="C38" s="40">
        <v>0</v>
      </c>
      <c r="D38" s="40">
        <v>0</v>
      </c>
      <c r="E38" s="40">
        <v>0</v>
      </c>
      <c r="F38" s="40">
        <v>0</v>
      </c>
      <c r="G38" s="40">
        <v>98842938.75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</row>
    <row r="39" spans="1:14" s="29" customFormat="1" ht="15" customHeight="1">
      <c r="A39" s="29" t="s">
        <v>118</v>
      </c>
      <c r="B39" s="39">
        <f t="shared" si="1"/>
        <v>1082235938.5</v>
      </c>
      <c r="C39" s="39">
        <v>0</v>
      </c>
      <c r="D39" s="39">
        <v>0</v>
      </c>
      <c r="E39" s="39">
        <v>0</v>
      </c>
      <c r="F39" s="39">
        <v>58885222</v>
      </c>
      <c r="G39" s="39">
        <v>0</v>
      </c>
      <c r="H39" s="39">
        <v>0</v>
      </c>
      <c r="I39" s="39">
        <v>859555125</v>
      </c>
      <c r="J39" s="39">
        <v>0</v>
      </c>
      <c r="K39" s="39">
        <v>0</v>
      </c>
      <c r="L39" s="39">
        <v>0</v>
      </c>
      <c r="M39" s="39">
        <v>101004057</v>
      </c>
      <c r="N39" s="39">
        <v>62791534.5</v>
      </c>
    </row>
    <row r="40" spans="1:14" ht="15" customHeight="1">
      <c r="A40" s="26" t="s">
        <v>22</v>
      </c>
      <c r="B40" s="39">
        <f t="shared" si="1"/>
        <v>1082235938.5</v>
      </c>
      <c r="C40" s="40">
        <v>0</v>
      </c>
      <c r="D40" s="40">
        <v>0</v>
      </c>
      <c r="E40" s="40">
        <v>0</v>
      </c>
      <c r="F40" s="40">
        <v>58885222</v>
      </c>
      <c r="G40" s="40">
        <v>0</v>
      </c>
      <c r="H40" s="40">
        <v>0</v>
      </c>
      <c r="I40" s="40">
        <v>859555125</v>
      </c>
      <c r="J40" s="40">
        <v>0</v>
      </c>
      <c r="K40" s="40">
        <v>0</v>
      </c>
      <c r="L40" s="40">
        <v>0</v>
      </c>
      <c r="M40" s="40">
        <v>101004057</v>
      </c>
      <c r="N40" s="40">
        <v>62791534.5</v>
      </c>
    </row>
    <row r="41" spans="1:14" s="29" customFormat="1" ht="15" customHeight="1">
      <c r="A41" s="29" t="s">
        <v>23</v>
      </c>
      <c r="B41" s="39">
        <f t="shared" si="1"/>
        <v>978761404.31999993</v>
      </c>
      <c r="C41" s="39">
        <v>25463100</v>
      </c>
      <c r="D41" s="39">
        <v>0</v>
      </c>
      <c r="E41" s="39">
        <v>301628058</v>
      </c>
      <c r="F41" s="39">
        <v>14587387.5</v>
      </c>
      <c r="G41" s="39">
        <v>110724615</v>
      </c>
      <c r="H41" s="39">
        <v>22922850</v>
      </c>
      <c r="I41" s="39">
        <v>50288808.75</v>
      </c>
      <c r="J41" s="39">
        <v>11340000</v>
      </c>
      <c r="K41" s="39">
        <v>81313807.5</v>
      </c>
      <c r="L41" s="39">
        <v>96195555</v>
      </c>
      <c r="M41" s="39">
        <v>67055600.25</v>
      </c>
      <c r="N41" s="39">
        <v>197241622.31999999</v>
      </c>
    </row>
    <row r="42" spans="1:14" ht="15" customHeight="1">
      <c r="A42" s="26" t="s">
        <v>141</v>
      </c>
      <c r="B42" s="39">
        <f t="shared" si="1"/>
        <v>422677544.81999999</v>
      </c>
      <c r="C42" s="40">
        <v>25463100</v>
      </c>
      <c r="D42" s="40">
        <v>0</v>
      </c>
      <c r="E42" s="40">
        <v>6376320</v>
      </c>
      <c r="F42" s="40">
        <v>3664237.5</v>
      </c>
      <c r="G42" s="40">
        <v>0</v>
      </c>
      <c r="H42" s="40">
        <v>22922850</v>
      </c>
      <c r="I42" s="40">
        <v>0</v>
      </c>
      <c r="J42" s="40">
        <v>11340000</v>
      </c>
      <c r="K42" s="40">
        <v>35548807.5</v>
      </c>
      <c r="L42" s="40">
        <v>96195555</v>
      </c>
      <c r="M42" s="40">
        <v>54329602.5</v>
      </c>
      <c r="N42" s="40">
        <v>166837072.31999999</v>
      </c>
    </row>
    <row r="43" spans="1:14" ht="15" customHeight="1">
      <c r="A43" s="26" t="s">
        <v>142</v>
      </c>
      <c r="B43" s="39">
        <f t="shared" si="1"/>
        <v>48600000</v>
      </c>
      <c r="C43" s="40">
        <v>0</v>
      </c>
      <c r="D43" s="40">
        <v>0</v>
      </c>
      <c r="E43" s="40">
        <v>0</v>
      </c>
      <c r="F43" s="40">
        <v>0</v>
      </c>
      <c r="G43" s="40">
        <v>46980000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1620000</v>
      </c>
    </row>
    <row r="44" spans="1:14" ht="15" customHeight="1">
      <c r="A44" s="26" t="s">
        <v>45</v>
      </c>
      <c r="B44" s="39">
        <f t="shared" si="1"/>
        <v>432934309.5</v>
      </c>
      <c r="C44" s="40">
        <v>0</v>
      </c>
      <c r="D44" s="40">
        <v>0</v>
      </c>
      <c r="E44" s="40">
        <v>295251738</v>
      </c>
      <c r="F44" s="40">
        <v>10923150</v>
      </c>
      <c r="G44" s="40">
        <v>63744615</v>
      </c>
      <c r="H44" s="40">
        <v>0</v>
      </c>
      <c r="I44" s="40">
        <v>50288808.75</v>
      </c>
      <c r="J44" s="40">
        <v>0</v>
      </c>
      <c r="K44" s="40">
        <v>0</v>
      </c>
      <c r="L44" s="40">
        <v>0</v>
      </c>
      <c r="M44" s="40">
        <v>12725997.75</v>
      </c>
      <c r="N44" s="40">
        <v>0</v>
      </c>
    </row>
    <row r="45" spans="1:14" ht="15" customHeight="1">
      <c r="A45" s="26" t="s">
        <v>143</v>
      </c>
      <c r="B45" s="39">
        <f t="shared" si="1"/>
        <v>74549550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45765000</v>
      </c>
      <c r="L45" s="40">
        <v>0</v>
      </c>
      <c r="M45" s="40">
        <v>0</v>
      </c>
      <c r="N45" s="40">
        <v>28784550</v>
      </c>
    </row>
    <row r="46" spans="1:14" s="29" customFormat="1" ht="15" customHeight="1">
      <c r="A46" s="29" t="s">
        <v>14</v>
      </c>
      <c r="B46" s="39">
        <f t="shared" si="1"/>
        <v>228203790</v>
      </c>
      <c r="C46" s="39">
        <v>12994500</v>
      </c>
      <c r="D46" s="39">
        <v>10478250</v>
      </c>
      <c r="E46" s="39">
        <v>152999490</v>
      </c>
      <c r="F46" s="39">
        <v>0</v>
      </c>
      <c r="G46" s="39">
        <v>0</v>
      </c>
      <c r="H46" s="39">
        <v>0</v>
      </c>
      <c r="I46" s="39">
        <v>22950000</v>
      </c>
      <c r="J46" s="39">
        <v>0</v>
      </c>
      <c r="K46" s="39">
        <v>23049600</v>
      </c>
      <c r="L46" s="39">
        <v>0</v>
      </c>
      <c r="M46" s="39">
        <v>0</v>
      </c>
      <c r="N46" s="39">
        <v>5731950</v>
      </c>
    </row>
    <row r="47" spans="1:14" ht="15" customHeight="1">
      <c r="A47" s="26" t="s">
        <v>63</v>
      </c>
      <c r="B47" s="39">
        <f t="shared" si="1"/>
        <v>10929600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10929600</v>
      </c>
      <c r="L47" s="40">
        <v>0</v>
      </c>
      <c r="M47" s="40">
        <v>0</v>
      </c>
      <c r="N47" s="40">
        <v>0</v>
      </c>
    </row>
    <row r="48" spans="1:14" ht="15" customHeight="1">
      <c r="A48" s="26" t="s">
        <v>15</v>
      </c>
      <c r="B48" s="39">
        <f t="shared" si="1"/>
        <v>72400200</v>
      </c>
      <c r="C48" s="40">
        <v>12994500</v>
      </c>
      <c r="D48" s="40">
        <v>10478250</v>
      </c>
      <c r="E48" s="40">
        <v>8125500</v>
      </c>
      <c r="F48" s="40">
        <v>0</v>
      </c>
      <c r="G48" s="40">
        <v>0</v>
      </c>
      <c r="H48" s="40">
        <v>0</v>
      </c>
      <c r="I48" s="40">
        <v>22950000</v>
      </c>
      <c r="J48" s="40">
        <v>0</v>
      </c>
      <c r="K48" s="40">
        <v>12120000</v>
      </c>
      <c r="L48" s="40">
        <v>0</v>
      </c>
      <c r="M48" s="40">
        <v>0</v>
      </c>
      <c r="N48" s="40">
        <v>5731950</v>
      </c>
    </row>
    <row r="49" spans="1:14" ht="15" customHeight="1">
      <c r="A49" s="26" t="s">
        <v>42</v>
      </c>
      <c r="B49" s="39">
        <f t="shared" si="1"/>
        <v>144873990</v>
      </c>
      <c r="C49" s="40">
        <v>0</v>
      </c>
      <c r="D49" s="40">
        <v>0</v>
      </c>
      <c r="E49" s="40">
        <v>144873990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</row>
    <row r="50" spans="1:14" s="29" customFormat="1" ht="15" customHeight="1">
      <c r="A50" s="29" t="s">
        <v>24</v>
      </c>
      <c r="B50" s="39">
        <f t="shared" si="1"/>
        <v>549437129.12</v>
      </c>
      <c r="C50" s="39">
        <v>0</v>
      </c>
      <c r="D50" s="39">
        <v>0</v>
      </c>
      <c r="E50" s="39">
        <v>5206545</v>
      </c>
      <c r="F50" s="39">
        <v>0</v>
      </c>
      <c r="G50" s="39">
        <v>0</v>
      </c>
      <c r="H50" s="39">
        <v>68660163</v>
      </c>
      <c r="I50" s="39">
        <v>105221377.5</v>
      </c>
      <c r="J50" s="39">
        <v>14974750</v>
      </c>
      <c r="K50" s="39">
        <v>179460037.5</v>
      </c>
      <c r="L50" s="39">
        <v>4476556.12</v>
      </c>
      <c r="M50" s="39">
        <v>0</v>
      </c>
      <c r="N50" s="39">
        <v>171437700</v>
      </c>
    </row>
    <row r="51" spans="1:14" ht="15" customHeight="1">
      <c r="A51" s="26" t="s">
        <v>24</v>
      </c>
      <c r="B51" s="39">
        <f t="shared" si="1"/>
        <v>142296642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68660163</v>
      </c>
      <c r="I51" s="40">
        <v>0</v>
      </c>
      <c r="J51" s="40">
        <v>0</v>
      </c>
      <c r="K51" s="40">
        <v>73636479</v>
      </c>
      <c r="L51" s="40">
        <v>0</v>
      </c>
      <c r="M51" s="40">
        <v>0</v>
      </c>
      <c r="N51" s="40">
        <v>0</v>
      </c>
    </row>
    <row r="52" spans="1:14" ht="15" customHeight="1">
      <c r="A52" s="26" t="s">
        <v>25</v>
      </c>
      <c r="B52" s="39">
        <f t="shared" si="1"/>
        <v>407140487.12</v>
      </c>
      <c r="C52" s="40">
        <v>0</v>
      </c>
      <c r="D52" s="40">
        <v>0</v>
      </c>
      <c r="E52" s="40">
        <v>5206545</v>
      </c>
      <c r="F52" s="40">
        <v>0</v>
      </c>
      <c r="G52" s="40">
        <v>0</v>
      </c>
      <c r="H52" s="40">
        <v>0</v>
      </c>
      <c r="I52" s="40">
        <v>105221377.5</v>
      </c>
      <c r="J52" s="40">
        <v>14974750</v>
      </c>
      <c r="K52" s="40">
        <v>105823558.5</v>
      </c>
      <c r="L52" s="40">
        <v>4476556.12</v>
      </c>
      <c r="M52" s="40">
        <v>0</v>
      </c>
      <c r="N52" s="40">
        <v>171437700</v>
      </c>
    </row>
    <row r="53" spans="1:14" s="29" customFormat="1" ht="15" customHeight="1">
      <c r="A53" s="29" t="s">
        <v>26</v>
      </c>
      <c r="B53" s="39">
        <f t="shared" si="1"/>
        <v>915537125.5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92178000</v>
      </c>
      <c r="I53" s="39">
        <v>2043731.25</v>
      </c>
      <c r="J53" s="39">
        <v>598295082.75</v>
      </c>
      <c r="K53" s="39">
        <v>73491705</v>
      </c>
      <c r="L53" s="39">
        <v>0</v>
      </c>
      <c r="M53" s="39">
        <v>9327325.5</v>
      </c>
      <c r="N53" s="39">
        <v>140201281</v>
      </c>
    </row>
    <row r="54" spans="1:14" ht="15" customHeight="1">
      <c r="A54" s="26" t="s">
        <v>26</v>
      </c>
      <c r="B54" s="39">
        <f t="shared" si="1"/>
        <v>732723669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2043731.25</v>
      </c>
      <c r="J54" s="40">
        <v>598295082.75</v>
      </c>
      <c r="K54" s="40">
        <v>73491705</v>
      </c>
      <c r="L54" s="40">
        <v>0</v>
      </c>
      <c r="M54" s="40">
        <v>0</v>
      </c>
      <c r="N54" s="40">
        <v>58893150</v>
      </c>
    </row>
    <row r="55" spans="1:14" ht="15" customHeight="1">
      <c r="A55" s="26" t="s">
        <v>123</v>
      </c>
      <c r="B55" s="39">
        <f t="shared" si="1"/>
        <v>62549746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62549746</v>
      </c>
    </row>
    <row r="56" spans="1:14" ht="15" customHeight="1">
      <c r="A56" s="26" t="s">
        <v>144</v>
      </c>
      <c r="B56" s="39">
        <f t="shared" si="1"/>
        <v>101505325.5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92178000</v>
      </c>
      <c r="I56" s="40">
        <v>0</v>
      </c>
      <c r="J56" s="40">
        <v>0</v>
      </c>
      <c r="K56" s="40">
        <v>0</v>
      </c>
      <c r="L56" s="40">
        <v>0</v>
      </c>
      <c r="M56" s="40">
        <v>9327325.5</v>
      </c>
      <c r="N56" s="40">
        <v>0</v>
      </c>
    </row>
    <row r="57" spans="1:14" ht="15" customHeight="1">
      <c r="A57" s="26" t="s">
        <v>84</v>
      </c>
      <c r="B57" s="39">
        <f t="shared" si="1"/>
        <v>18758385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18758385</v>
      </c>
    </row>
    <row r="58" spans="1:14" s="29" customFormat="1" ht="15" customHeight="1">
      <c r="A58" s="29" t="s">
        <v>27</v>
      </c>
      <c r="B58" s="39">
        <f t="shared" si="1"/>
        <v>89442671</v>
      </c>
      <c r="C58" s="39">
        <v>27446891</v>
      </c>
      <c r="D58" s="39">
        <v>17192250</v>
      </c>
      <c r="E58" s="39">
        <v>0</v>
      </c>
      <c r="F58" s="39">
        <v>0</v>
      </c>
      <c r="G58" s="39">
        <v>0</v>
      </c>
      <c r="H58" s="39">
        <v>34305120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10498410</v>
      </c>
    </row>
    <row r="59" spans="1:14" ht="15" customHeight="1">
      <c r="A59" s="26" t="s">
        <v>27</v>
      </c>
      <c r="B59" s="39">
        <f t="shared" si="1"/>
        <v>55137551</v>
      </c>
      <c r="C59" s="40">
        <v>27446891</v>
      </c>
      <c r="D59" s="40">
        <v>17192250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10498410</v>
      </c>
    </row>
    <row r="60" spans="1:14" ht="15" customHeight="1">
      <c r="A60" s="26" t="s">
        <v>167</v>
      </c>
      <c r="B60" s="39">
        <f t="shared" si="1"/>
        <v>34305120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34305120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</row>
    <row r="61" spans="1:14" s="29" customFormat="1" ht="15" customHeight="1">
      <c r="A61" s="29" t="s">
        <v>28</v>
      </c>
      <c r="B61" s="39">
        <f t="shared" si="1"/>
        <v>1993394185.1199999</v>
      </c>
      <c r="C61" s="39">
        <v>0</v>
      </c>
      <c r="D61" s="39">
        <v>179655295.5</v>
      </c>
      <c r="E61" s="39">
        <v>611340.75</v>
      </c>
      <c r="F61" s="39">
        <v>0</v>
      </c>
      <c r="G61" s="39">
        <v>17744475</v>
      </c>
      <c r="H61" s="39">
        <v>1521446779.3699999</v>
      </c>
      <c r="I61" s="39">
        <v>0</v>
      </c>
      <c r="J61" s="39">
        <v>73375518</v>
      </c>
      <c r="K61" s="39">
        <v>0</v>
      </c>
      <c r="L61" s="39">
        <v>12454400</v>
      </c>
      <c r="M61" s="39">
        <v>51817036.5</v>
      </c>
      <c r="N61" s="39">
        <v>136289340</v>
      </c>
    </row>
    <row r="62" spans="1:14" ht="15" customHeight="1">
      <c r="A62" s="26" t="s">
        <v>28</v>
      </c>
      <c r="B62" s="39">
        <f t="shared" si="1"/>
        <v>788549727</v>
      </c>
      <c r="C62" s="40">
        <v>0</v>
      </c>
      <c r="D62" s="40">
        <v>157540180.5</v>
      </c>
      <c r="E62" s="40">
        <v>0</v>
      </c>
      <c r="F62" s="40">
        <v>0</v>
      </c>
      <c r="G62" s="40">
        <v>5886300</v>
      </c>
      <c r="H62" s="40">
        <v>423334080</v>
      </c>
      <c r="I62" s="40">
        <v>0</v>
      </c>
      <c r="J62" s="40">
        <v>13682790</v>
      </c>
      <c r="K62" s="40">
        <v>0</v>
      </c>
      <c r="L62" s="40">
        <v>0</v>
      </c>
      <c r="M62" s="40">
        <v>51817036.5</v>
      </c>
      <c r="N62" s="40">
        <v>136289340</v>
      </c>
    </row>
    <row r="63" spans="1:14" ht="15" customHeight="1">
      <c r="A63" s="26" t="s">
        <v>30</v>
      </c>
      <c r="B63" s="39">
        <f t="shared" si="1"/>
        <v>441095977</v>
      </c>
      <c r="C63" s="40">
        <v>0</v>
      </c>
      <c r="D63" s="40">
        <v>22115115</v>
      </c>
      <c r="E63" s="40">
        <v>0</v>
      </c>
      <c r="F63" s="40">
        <v>0</v>
      </c>
      <c r="G63" s="40">
        <v>11858175</v>
      </c>
      <c r="H63" s="40">
        <v>348771319</v>
      </c>
      <c r="I63" s="40">
        <v>0</v>
      </c>
      <c r="J63" s="40">
        <v>58351368</v>
      </c>
      <c r="K63" s="40">
        <v>0</v>
      </c>
      <c r="L63" s="40">
        <v>0</v>
      </c>
      <c r="M63" s="40">
        <v>0</v>
      </c>
      <c r="N63" s="40">
        <v>0</v>
      </c>
    </row>
    <row r="64" spans="1:14" ht="15" customHeight="1">
      <c r="A64" s="26" t="s">
        <v>29</v>
      </c>
      <c r="B64" s="39">
        <f t="shared" si="1"/>
        <v>763748481.12</v>
      </c>
      <c r="C64" s="40">
        <v>0</v>
      </c>
      <c r="D64" s="40">
        <v>0</v>
      </c>
      <c r="E64" s="40">
        <v>611340.75</v>
      </c>
      <c r="F64" s="40">
        <v>0</v>
      </c>
      <c r="G64" s="40">
        <v>0</v>
      </c>
      <c r="H64" s="40">
        <v>749341380.37</v>
      </c>
      <c r="I64" s="40">
        <v>0</v>
      </c>
      <c r="J64" s="40">
        <v>1341360</v>
      </c>
      <c r="K64" s="40">
        <v>0</v>
      </c>
      <c r="L64" s="40">
        <v>12454400</v>
      </c>
      <c r="M64" s="40">
        <v>0</v>
      </c>
      <c r="N64" s="40">
        <v>0</v>
      </c>
    </row>
    <row r="65" spans="1:14" s="29" customFormat="1" ht="15" customHeight="1">
      <c r="A65" s="29" t="s">
        <v>31</v>
      </c>
      <c r="B65" s="39">
        <f t="shared" si="1"/>
        <v>196636494</v>
      </c>
      <c r="C65" s="39">
        <v>0</v>
      </c>
      <c r="D65" s="39">
        <v>100656834</v>
      </c>
      <c r="E65" s="39">
        <v>49854292.5</v>
      </c>
      <c r="F65" s="39">
        <v>0</v>
      </c>
      <c r="G65" s="39">
        <v>0</v>
      </c>
      <c r="H65" s="39">
        <v>25987500</v>
      </c>
      <c r="I65" s="39">
        <v>0</v>
      </c>
      <c r="J65" s="39">
        <v>0</v>
      </c>
      <c r="K65" s="39">
        <v>0</v>
      </c>
      <c r="L65" s="39">
        <v>0</v>
      </c>
      <c r="M65" s="39">
        <v>20137867.5</v>
      </c>
      <c r="N65" s="39">
        <v>0</v>
      </c>
    </row>
    <row r="66" spans="1:14" ht="15" customHeight="1">
      <c r="A66" s="26" t="s">
        <v>32</v>
      </c>
      <c r="B66" s="39">
        <f t="shared" si="1"/>
        <v>185596216.5</v>
      </c>
      <c r="C66" s="40">
        <v>0</v>
      </c>
      <c r="D66" s="40">
        <v>100656834</v>
      </c>
      <c r="E66" s="40">
        <v>38814015</v>
      </c>
      <c r="F66" s="40">
        <v>0</v>
      </c>
      <c r="G66" s="40">
        <v>0</v>
      </c>
      <c r="H66" s="40">
        <v>25987500</v>
      </c>
      <c r="I66" s="40">
        <v>0</v>
      </c>
      <c r="J66" s="40">
        <v>0</v>
      </c>
      <c r="K66" s="40">
        <v>0</v>
      </c>
      <c r="L66" s="40">
        <v>0</v>
      </c>
      <c r="M66" s="40">
        <v>20137867.5</v>
      </c>
      <c r="N66" s="40">
        <v>0</v>
      </c>
    </row>
    <row r="67" spans="1:14" ht="15" customHeight="1">
      <c r="A67" s="26" t="s">
        <v>145</v>
      </c>
      <c r="B67" s="39">
        <f t="shared" si="1"/>
        <v>11040277.5</v>
      </c>
      <c r="C67" s="40">
        <v>0</v>
      </c>
      <c r="D67" s="40">
        <v>0</v>
      </c>
      <c r="E67" s="40">
        <v>11040277.5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</row>
    <row r="68" spans="1:14" s="32" customFormat="1" ht="15" customHeight="1">
      <c r="A68" s="31" t="s">
        <v>33</v>
      </c>
      <c r="B68" s="39">
        <f t="shared" si="1"/>
        <v>10997933792.389999</v>
      </c>
      <c r="C68" s="42">
        <v>207977610.69999999</v>
      </c>
      <c r="D68" s="42">
        <v>1114135687.5</v>
      </c>
      <c r="E68" s="42">
        <v>813540531.75999999</v>
      </c>
      <c r="F68" s="42">
        <v>843139612.98000002</v>
      </c>
      <c r="G68" s="42">
        <v>440187187.5</v>
      </c>
      <c r="H68" s="42">
        <v>1282289753.55</v>
      </c>
      <c r="I68" s="42">
        <v>2838826596</v>
      </c>
      <c r="J68" s="42">
        <v>324232356.88</v>
      </c>
      <c r="K68" s="42">
        <v>439922889.38</v>
      </c>
      <c r="L68" s="42">
        <v>398336776.13</v>
      </c>
      <c r="M68" s="42">
        <v>1035303254.26</v>
      </c>
      <c r="N68" s="42">
        <v>1260041535.75</v>
      </c>
    </row>
    <row r="69" spans="1:14" ht="15" customHeight="1">
      <c r="A69" s="26" t="s">
        <v>33</v>
      </c>
      <c r="B69" s="39">
        <f t="shared" si="1"/>
        <v>7368909792.1300001</v>
      </c>
      <c r="C69" s="40">
        <v>186590978.94999999</v>
      </c>
      <c r="D69" s="40">
        <v>883004361.37</v>
      </c>
      <c r="E69" s="40">
        <v>438671592.38</v>
      </c>
      <c r="F69" s="40">
        <v>771940581.48000002</v>
      </c>
      <c r="G69" s="40">
        <v>359491657.5</v>
      </c>
      <c r="H69" s="40">
        <v>899459039.54999995</v>
      </c>
      <c r="I69" s="40">
        <v>906524188.5</v>
      </c>
      <c r="J69" s="40">
        <v>324232356.88</v>
      </c>
      <c r="K69" s="40">
        <v>386766391.88</v>
      </c>
      <c r="L69" s="40">
        <v>394974196.13</v>
      </c>
      <c r="M69" s="40">
        <v>905626356.75999999</v>
      </c>
      <c r="N69" s="40">
        <v>911628090.75</v>
      </c>
    </row>
    <row r="70" spans="1:14" ht="15" customHeight="1">
      <c r="A70" s="26" t="s">
        <v>49</v>
      </c>
      <c r="B70" s="39">
        <f t="shared" si="1"/>
        <v>125951205</v>
      </c>
      <c r="C70" s="40">
        <v>0</v>
      </c>
      <c r="D70" s="40">
        <v>0</v>
      </c>
      <c r="E70" s="40">
        <v>0</v>
      </c>
      <c r="F70" s="40">
        <v>54344655</v>
      </c>
      <c r="G70" s="40">
        <v>25226850</v>
      </c>
      <c r="H70" s="40">
        <v>0</v>
      </c>
      <c r="I70" s="40">
        <v>0</v>
      </c>
      <c r="J70" s="40">
        <v>0</v>
      </c>
      <c r="K70" s="40">
        <v>46379700</v>
      </c>
      <c r="L70" s="40">
        <v>0</v>
      </c>
      <c r="M70" s="40">
        <v>0</v>
      </c>
      <c r="N70" s="40">
        <v>0</v>
      </c>
    </row>
    <row r="71" spans="1:14" ht="15" customHeight="1">
      <c r="A71" s="26" t="s">
        <v>146</v>
      </c>
      <c r="B71" s="39">
        <f t="shared" si="1"/>
        <v>6828300</v>
      </c>
      <c r="C71" s="40">
        <v>6828300</v>
      </c>
      <c r="D71" s="40">
        <v>0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</row>
    <row r="72" spans="1:14" ht="15" customHeight="1">
      <c r="A72" s="26" t="s">
        <v>147</v>
      </c>
      <c r="B72" s="39">
        <f t="shared" ref="B72:B94" si="2">SUM(C72:N72)</f>
        <v>302063577.75</v>
      </c>
      <c r="C72" s="40">
        <v>6505488</v>
      </c>
      <c r="D72" s="40">
        <v>0</v>
      </c>
      <c r="E72" s="40">
        <v>95841098.25</v>
      </c>
      <c r="F72" s="40">
        <v>0</v>
      </c>
      <c r="G72" s="40">
        <v>36555030</v>
      </c>
      <c r="H72" s="40">
        <v>31438141.5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131723820</v>
      </c>
    </row>
    <row r="73" spans="1:14" ht="15" customHeight="1">
      <c r="A73" s="26" t="s">
        <v>190</v>
      </c>
      <c r="B73" s="39">
        <f t="shared" si="2"/>
        <v>8052843.75</v>
      </c>
      <c r="C73" s="40">
        <v>8052843.75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</row>
    <row r="74" spans="1:14" ht="15" customHeight="1">
      <c r="A74" s="26" t="s">
        <v>50</v>
      </c>
      <c r="B74" s="39">
        <f t="shared" si="2"/>
        <v>456006817.5</v>
      </c>
      <c r="C74" s="40">
        <v>0</v>
      </c>
      <c r="D74" s="40">
        <v>3055500</v>
      </c>
      <c r="E74" s="40">
        <v>124489350</v>
      </c>
      <c r="F74" s="40">
        <v>0</v>
      </c>
      <c r="G74" s="40">
        <v>0</v>
      </c>
      <c r="H74" s="40">
        <v>328461967.5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</row>
    <row r="75" spans="1:14" ht="15" customHeight="1">
      <c r="A75" s="26" t="s">
        <v>66</v>
      </c>
      <c r="B75" s="39">
        <f t="shared" si="2"/>
        <v>8537116.5</v>
      </c>
      <c r="C75" s="40">
        <v>0</v>
      </c>
      <c r="D75" s="40">
        <v>0</v>
      </c>
      <c r="E75" s="40">
        <v>0</v>
      </c>
      <c r="F75" s="40">
        <v>8537116.5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</row>
    <row r="76" spans="1:14" ht="15" customHeight="1">
      <c r="A76" s="26" t="s">
        <v>88</v>
      </c>
      <c r="B76" s="39">
        <f t="shared" si="2"/>
        <v>2721584139.7600002</v>
      </c>
      <c r="C76" s="40">
        <v>0</v>
      </c>
      <c r="D76" s="40">
        <v>228075826.13</v>
      </c>
      <c r="E76" s="40">
        <v>154538491.13</v>
      </c>
      <c r="F76" s="40">
        <v>8317260</v>
      </c>
      <c r="G76" s="40">
        <v>18913650</v>
      </c>
      <c r="H76" s="40">
        <v>22930605</v>
      </c>
      <c r="I76" s="40">
        <v>1932302407.5</v>
      </c>
      <c r="J76" s="40">
        <v>0</v>
      </c>
      <c r="K76" s="40">
        <v>6776797.5</v>
      </c>
      <c r="L76" s="40">
        <v>3362580</v>
      </c>
      <c r="M76" s="40">
        <v>129676897.5</v>
      </c>
      <c r="N76" s="40">
        <v>216689625</v>
      </c>
    </row>
    <row r="77" spans="1:14" s="29" customFormat="1" ht="15" customHeight="1">
      <c r="A77" s="29" t="s">
        <v>39</v>
      </c>
      <c r="B77" s="39">
        <f t="shared" si="2"/>
        <v>52514205</v>
      </c>
      <c r="C77" s="39">
        <v>0</v>
      </c>
      <c r="D77" s="39">
        <v>0</v>
      </c>
      <c r="E77" s="39">
        <v>10041255</v>
      </c>
      <c r="F77" s="39">
        <v>696600</v>
      </c>
      <c r="G77" s="39">
        <v>0</v>
      </c>
      <c r="H77" s="39">
        <v>0</v>
      </c>
      <c r="I77" s="39">
        <v>37642500</v>
      </c>
      <c r="J77" s="39">
        <v>4133850</v>
      </c>
      <c r="K77" s="39">
        <v>0</v>
      </c>
      <c r="L77" s="39">
        <v>0</v>
      </c>
      <c r="M77" s="39">
        <v>0</v>
      </c>
      <c r="N77" s="39">
        <v>0</v>
      </c>
    </row>
    <row r="78" spans="1:14" ht="15" customHeight="1">
      <c r="A78" s="26" t="s">
        <v>40</v>
      </c>
      <c r="B78" s="39">
        <f t="shared" si="2"/>
        <v>52514205</v>
      </c>
      <c r="C78" s="40">
        <v>0</v>
      </c>
      <c r="D78" s="40">
        <v>0</v>
      </c>
      <c r="E78" s="40">
        <v>10041255</v>
      </c>
      <c r="F78" s="40">
        <v>696600</v>
      </c>
      <c r="G78" s="40">
        <v>0</v>
      </c>
      <c r="H78" s="40">
        <v>0</v>
      </c>
      <c r="I78" s="40">
        <v>37642500</v>
      </c>
      <c r="J78" s="40">
        <v>4133850</v>
      </c>
      <c r="K78" s="40">
        <v>0</v>
      </c>
      <c r="L78" s="40">
        <v>0</v>
      </c>
      <c r="M78" s="40">
        <v>0</v>
      </c>
      <c r="N78" s="40">
        <v>0</v>
      </c>
    </row>
    <row r="79" spans="1:14" s="29" customFormat="1" ht="15" customHeight="1">
      <c r="A79" s="29" t="s">
        <v>43</v>
      </c>
      <c r="B79" s="39">
        <f t="shared" si="2"/>
        <v>252044655</v>
      </c>
      <c r="C79" s="39">
        <v>0</v>
      </c>
      <c r="D79" s="39">
        <v>0</v>
      </c>
      <c r="E79" s="39">
        <v>40522680</v>
      </c>
      <c r="F79" s="39">
        <v>34629795</v>
      </c>
      <c r="G79" s="39">
        <v>11524140</v>
      </c>
      <c r="H79" s="39">
        <v>41232105</v>
      </c>
      <c r="I79" s="39">
        <v>16890660</v>
      </c>
      <c r="J79" s="39">
        <v>0</v>
      </c>
      <c r="K79" s="39">
        <v>0</v>
      </c>
      <c r="L79" s="39">
        <v>32685885</v>
      </c>
      <c r="M79" s="39">
        <v>60819090</v>
      </c>
      <c r="N79" s="39">
        <v>13740300</v>
      </c>
    </row>
    <row r="80" spans="1:14" ht="15" customHeight="1">
      <c r="A80" s="26" t="s">
        <v>44</v>
      </c>
      <c r="B80" s="39">
        <f t="shared" si="2"/>
        <v>252044655</v>
      </c>
      <c r="C80" s="40">
        <v>0</v>
      </c>
      <c r="D80" s="40">
        <v>0</v>
      </c>
      <c r="E80" s="40">
        <v>40522680</v>
      </c>
      <c r="F80" s="40">
        <v>34629795</v>
      </c>
      <c r="G80" s="40">
        <v>11524140</v>
      </c>
      <c r="H80" s="40">
        <v>41232105</v>
      </c>
      <c r="I80" s="40">
        <v>16890660</v>
      </c>
      <c r="J80" s="40">
        <v>0</v>
      </c>
      <c r="K80" s="40">
        <v>0</v>
      </c>
      <c r="L80" s="40">
        <v>32685885</v>
      </c>
      <c r="M80" s="40">
        <v>60819090</v>
      </c>
      <c r="N80" s="40">
        <v>13740300</v>
      </c>
    </row>
    <row r="81" spans="1:14" s="29" customFormat="1" ht="15" customHeight="1">
      <c r="A81" s="29" t="s">
        <v>93</v>
      </c>
      <c r="B81" s="39">
        <f t="shared" si="2"/>
        <v>2449353.75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2449353.75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</row>
    <row r="82" spans="1:14" ht="15" customHeight="1">
      <c r="A82" s="26" t="s">
        <v>93</v>
      </c>
      <c r="B82" s="39">
        <f t="shared" si="2"/>
        <v>2449353.75</v>
      </c>
      <c r="C82" s="40">
        <v>0</v>
      </c>
      <c r="D82" s="40">
        <v>0</v>
      </c>
      <c r="E82" s="40">
        <v>0</v>
      </c>
      <c r="F82" s="40">
        <v>0</v>
      </c>
      <c r="G82" s="40">
        <v>0</v>
      </c>
      <c r="H82" s="40">
        <v>0</v>
      </c>
      <c r="I82" s="40">
        <v>2449353.75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</row>
    <row r="83" spans="1:14" s="29" customFormat="1" ht="15" customHeight="1">
      <c r="A83" s="29" t="s">
        <v>108</v>
      </c>
      <c r="B83" s="39">
        <f t="shared" si="2"/>
        <v>16583522.25</v>
      </c>
      <c r="C83" s="39">
        <v>0</v>
      </c>
      <c r="D83" s="39">
        <v>7262730</v>
      </c>
      <c r="E83" s="39">
        <v>3542981.25</v>
      </c>
      <c r="F83" s="39">
        <v>0</v>
      </c>
      <c r="G83" s="39">
        <v>0</v>
      </c>
      <c r="H83" s="39">
        <v>0</v>
      </c>
      <c r="I83" s="39">
        <v>0</v>
      </c>
      <c r="J83" s="39">
        <v>5777811</v>
      </c>
      <c r="K83" s="39">
        <v>0</v>
      </c>
      <c r="L83" s="39">
        <v>0</v>
      </c>
      <c r="M83" s="39">
        <v>0</v>
      </c>
      <c r="N83" s="39">
        <v>0</v>
      </c>
    </row>
    <row r="84" spans="1:14" ht="15" customHeight="1">
      <c r="A84" s="26" t="s">
        <v>108</v>
      </c>
      <c r="B84" s="39">
        <f t="shared" si="2"/>
        <v>16583522.25</v>
      </c>
      <c r="C84" s="40">
        <v>0</v>
      </c>
      <c r="D84" s="40">
        <v>7262730</v>
      </c>
      <c r="E84" s="40">
        <v>3542981.25</v>
      </c>
      <c r="F84" s="40">
        <v>0</v>
      </c>
      <c r="G84" s="40">
        <v>0</v>
      </c>
      <c r="H84" s="40">
        <v>0</v>
      </c>
      <c r="I84" s="40">
        <v>0</v>
      </c>
      <c r="J84" s="40">
        <v>5777811</v>
      </c>
      <c r="K84" s="40">
        <v>0</v>
      </c>
      <c r="L84" s="40">
        <v>0</v>
      </c>
      <c r="M84" s="40">
        <v>0</v>
      </c>
      <c r="N84" s="40">
        <v>0</v>
      </c>
    </row>
    <row r="85" spans="1:14" s="29" customFormat="1" ht="15" customHeight="1">
      <c r="A85" s="29" t="s">
        <v>125</v>
      </c>
      <c r="B85" s="39">
        <f t="shared" si="2"/>
        <v>5323500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5323500</v>
      </c>
      <c r="N85" s="39">
        <v>0</v>
      </c>
    </row>
    <row r="86" spans="1:14" ht="15" customHeight="1">
      <c r="A86" s="26" t="s">
        <v>125</v>
      </c>
      <c r="B86" s="39">
        <f t="shared" si="2"/>
        <v>5323500</v>
      </c>
      <c r="C86" s="40">
        <v>0</v>
      </c>
      <c r="D86" s="40"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5323500</v>
      </c>
      <c r="N86" s="40">
        <v>0</v>
      </c>
    </row>
    <row r="87" spans="1:14" s="29" customFormat="1" ht="15" customHeight="1">
      <c r="A87" s="29" t="s">
        <v>34</v>
      </c>
      <c r="B87" s="39">
        <f t="shared" si="2"/>
        <v>50684307059.789993</v>
      </c>
      <c r="C87" s="39">
        <v>696726433.84000003</v>
      </c>
      <c r="D87" s="39">
        <v>1129018255.75</v>
      </c>
      <c r="E87" s="39">
        <v>4128625327.2600002</v>
      </c>
      <c r="F87" s="39">
        <v>1078978824</v>
      </c>
      <c r="G87" s="39">
        <v>547095553.88</v>
      </c>
      <c r="H87" s="39">
        <v>1839068748.75</v>
      </c>
      <c r="I87" s="39">
        <v>1355515878.22</v>
      </c>
      <c r="J87" s="39">
        <v>1517174119.3699999</v>
      </c>
      <c r="K87" s="39">
        <v>3133039726.3699999</v>
      </c>
      <c r="L87" s="39">
        <v>4572899708.3699999</v>
      </c>
      <c r="M87" s="39">
        <v>15486772718.99</v>
      </c>
      <c r="N87" s="39">
        <v>15199391764.99</v>
      </c>
    </row>
    <row r="88" spans="1:14" ht="15" customHeight="1">
      <c r="A88" s="26" t="s">
        <v>37</v>
      </c>
      <c r="B88" s="39">
        <f t="shared" si="2"/>
        <v>24412512786.059998</v>
      </c>
      <c r="C88" s="40">
        <v>142793237.62</v>
      </c>
      <c r="D88" s="40">
        <v>881988418</v>
      </c>
      <c r="E88" s="40">
        <v>240426341.5</v>
      </c>
      <c r="F88" s="40">
        <v>797375823</v>
      </c>
      <c r="G88" s="40">
        <v>200804290.88</v>
      </c>
      <c r="H88" s="40">
        <v>472098140.25</v>
      </c>
      <c r="I88" s="40">
        <v>402485191.44</v>
      </c>
      <c r="J88" s="40">
        <v>1431913436.8699999</v>
      </c>
      <c r="K88" s="40">
        <v>539180813.25</v>
      </c>
      <c r="L88" s="40">
        <v>3290548135.5</v>
      </c>
      <c r="M88" s="40">
        <v>12936968399.25</v>
      </c>
      <c r="N88" s="40">
        <v>3075930558.5</v>
      </c>
    </row>
    <row r="89" spans="1:14" ht="15" customHeight="1">
      <c r="A89" s="26" t="s">
        <v>96</v>
      </c>
      <c r="B89" s="39">
        <f t="shared" si="2"/>
        <v>3544431339.4499998</v>
      </c>
      <c r="C89" s="40">
        <v>39307526.219999999</v>
      </c>
      <c r="D89" s="40">
        <v>185831907.75</v>
      </c>
      <c r="E89" s="40">
        <v>100885050</v>
      </c>
      <c r="F89" s="40">
        <v>79536000</v>
      </c>
      <c r="G89" s="40">
        <v>346291263</v>
      </c>
      <c r="H89" s="40">
        <v>24070972.5</v>
      </c>
      <c r="I89" s="40">
        <v>780269457</v>
      </c>
      <c r="J89" s="40">
        <v>69750937.5</v>
      </c>
      <c r="K89" s="40">
        <v>187979620.37</v>
      </c>
      <c r="L89" s="40">
        <v>417817784.87</v>
      </c>
      <c r="M89" s="40">
        <v>1259605013.24</v>
      </c>
      <c r="N89" s="40">
        <v>53085807</v>
      </c>
    </row>
    <row r="90" spans="1:14" ht="15" customHeight="1">
      <c r="A90" s="26" t="s">
        <v>38</v>
      </c>
      <c r="B90" s="39">
        <f t="shared" si="2"/>
        <v>16872736250.279999</v>
      </c>
      <c r="C90" s="40">
        <v>514625670</v>
      </c>
      <c r="D90" s="40">
        <v>61197930</v>
      </c>
      <c r="E90" s="40">
        <v>3349584918.2600002</v>
      </c>
      <c r="F90" s="40">
        <v>144610326</v>
      </c>
      <c r="G90" s="40">
        <v>0</v>
      </c>
      <c r="H90" s="40">
        <v>1144239786</v>
      </c>
      <c r="I90" s="40">
        <v>172761229.78</v>
      </c>
      <c r="J90" s="40">
        <v>15509745</v>
      </c>
      <c r="K90" s="40">
        <v>187189322.25</v>
      </c>
      <c r="L90" s="40">
        <v>799213214.5</v>
      </c>
      <c r="M90" s="40">
        <v>502258306.5</v>
      </c>
      <c r="N90" s="40">
        <v>9981545801.9899998</v>
      </c>
    </row>
    <row r="91" spans="1:14" ht="15" customHeight="1">
      <c r="A91" s="26" t="s">
        <v>35</v>
      </c>
      <c r="B91" s="39">
        <f t="shared" si="2"/>
        <v>406353111</v>
      </c>
      <c r="C91" s="40">
        <v>0</v>
      </c>
      <c r="D91" s="40">
        <v>0</v>
      </c>
      <c r="E91" s="40">
        <v>253321312.5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103254562.5</v>
      </c>
      <c r="L91" s="40">
        <v>40413073.5</v>
      </c>
      <c r="M91" s="40">
        <v>0</v>
      </c>
      <c r="N91" s="40">
        <v>9364162.5</v>
      </c>
    </row>
    <row r="92" spans="1:14" ht="15" customHeight="1">
      <c r="A92" s="26" t="s">
        <v>36</v>
      </c>
      <c r="B92" s="39">
        <f t="shared" si="2"/>
        <v>179596125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24907500</v>
      </c>
      <c r="M92" s="40">
        <v>0</v>
      </c>
      <c r="N92" s="40">
        <v>154688625</v>
      </c>
    </row>
    <row r="93" spans="1:14" ht="15" customHeight="1">
      <c r="A93" s="26" t="s">
        <v>67</v>
      </c>
      <c r="B93" s="39">
        <f t="shared" si="2"/>
        <v>2657395518</v>
      </c>
      <c r="C93" s="40">
        <v>0</v>
      </c>
      <c r="D93" s="40">
        <v>0</v>
      </c>
      <c r="E93" s="40">
        <v>184407705</v>
      </c>
      <c r="F93" s="40">
        <v>57456675</v>
      </c>
      <c r="G93" s="40">
        <v>0</v>
      </c>
      <c r="H93" s="40">
        <v>198659850</v>
      </c>
      <c r="I93" s="40">
        <v>0</v>
      </c>
      <c r="J93" s="40">
        <v>0</v>
      </c>
      <c r="K93" s="40">
        <v>2103876288</v>
      </c>
      <c r="L93" s="40">
        <v>0</v>
      </c>
      <c r="M93" s="40">
        <v>112995000</v>
      </c>
      <c r="N93" s="40">
        <v>0</v>
      </c>
    </row>
    <row r="94" spans="1:14" ht="15" customHeight="1">
      <c r="A94" s="33" t="s">
        <v>46</v>
      </c>
      <c r="B94" s="70">
        <f t="shared" si="2"/>
        <v>2611281930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11559120</v>
      </c>
      <c r="L94" s="41">
        <v>0</v>
      </c>
      <c r="M94" s="41">
        <v>674946000</v>
      </c>
      <c r="N94" s="41">
        <v>1924776810</v>
      </c>
    </row>
    <row r="95" spans="1:14" s="36" customFormat="1" ht="9">
      <c r="A95" s="34" t="s">
        <v>198</v>
      </c>
      <c r="B95" s="34"/>
      <c r="C95" s="37"/>
      <c r="D95" s="37"/>
      <c r="E95" s="37"/>
      <c r="F95" s="37"/>
      <c r="G95" s="37"/>
      <c r="H95" s="37"/>
      <c r="I95" s="37"/>
    </row>
    <row r="96" spans="1:14" s="36" customFormat="1" ht="11.45" customHeight="1">
      <c r="A96" s="34" t="s">
        <v>97</v>
      </c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 spans="1:2" s="36" customFormat="1" ht="9">
      <c r="A97" s="34" t="s">
        <v>98</v>
      </c>
      <c r="B97" s="34"/>
    </row>
    <row r="98" spans="1:2" s="36" customFormat="1" ht="12" customHeight="1">
      <c r="A98" s="34" t="s">
        <v>99</v>
      </c>
      <c r="B98" s="34"/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06"/>
  <sheetViews>
    <sheetView showGridLines="0" workbookViewId="0">
      <selection activeCell="A107" sqref="A107"/>
    </sheetView>
  </sheetViews>
  <sheetFormatPr baseColWidth="10" defaultColWidth="11.42578125" defaultRowHeight="12"/>
  <cols>
    <col min="1" max="1" width="25.85546875" style="26" customWidth="1"/>
    <col min="2" max="2" width="18.5703125" style="54" customWidth="1"/>
    <col min="3" max="3" width="17.140625" style="25" customWidth="1"/>
    <col min="4" max="4" width="17" style="25" customWidth="1"/>
    <col min="5" max="5" width="16.28515625" style="25" customWidth="1"/>
    <col min="6" max="7" width="16.5703125" style="25" customWidth="1"/>
    <col min="8" max="8" width="16.28515625" style="25" customWidth="1"/>
    <col min="9" max="9" width="15.7109375" style="25" customWidth="1"/>
    <col min="10" max="10" width="16" style="25" customWidth="1"/>
    <col min="11" max="11" width="15.28515625" style="25" customWidth="1"/>
    <col min="12" max="12" width="16.140625" style="25" customWidth="1"/>
    <col min="13" max="14" width="16.5703125" style="25" customWidth="1"/>
    <col min="15" max="16384" width="11.42578125" style="25"/>
  </cols>
  <sheetData>
    <row r="2" spans="1:15">
      <c r="A2" s="80" t="s">
        <v>181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5">
      <c r="A3" s="84" t="s">
        <v>196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5" spans="1:15" s="32" customFormat="1" ht="15.75" customHeight="1">
      <c r="A5" s="28" t="s">
        <v>0</v>
      </c>
      <c r="B5" s="52" t="s">
        <v>4</v>
      </c>
      <c r="C5" s="11" t="s">
        <v>1</v>
      </c>
      <c r="D5" s="11" t="s">
        <v>2</v>
      </c>
      <c r="E5" s="11" t="s">
        <v>3</v>
      </c>
      <c r="F5" s="11" t="s">
        <v>41</v>
      </c>
      <c r="G5" s="11" t="s">
        <v>51</v>
      </c>
      <c r="H5" s="11" t="s">
        <v>52</v>
      </c>
      <c r="I5" s="11" t="s">
        <v>53</v>
      </c>
      <c r="J5" s="11" t="s">
        <v>56</v>
      </c>
      <c r="K5" s="11" t="s">
        <v>57</v>
      </c>
      <c r="L5" s="23" t="s">
        <v>157</v>
      </c>
      <c r="M5" s="23" t="s">
        <v>59</v>
      </c>
      <c r="N5" s="23" t="s">
        <v>60</v>
      </c>
    </row>
    <row r="6" spans="1:15" s="49" customFormat="1" ht="15" customHeight="1">
      <c r="A6" s="14" t="s">
        <v>4</v>
      </c>
      <c r="B6" s="53">
        <f>SUM(C6:N6)</f>
        <v>121915427414.38</v>
      </c>
      <c r="C6" s="50">
        <f t="shared" ref="C6:N6" si="0">SUM(C7,C9,C12,C16,C18,C21,C24,C28,C31,C34,C38,C42,C44,C47,C51,C55,C58,C64,C66,C71,C74,C81,C85,C88,C91,C93,C95)</f>
        <v>8646388497.3800011</v>
      </c>
      <c r="D6" s="50">
        <f t="shared" si="0"/>
        <v>5530765132.29</v>
      </c>
      <c r="E6" s="50">
        <f t="shared" si="0"/>
        <v>5501007364.9499998</v>
      </c>
      <c r="F6" s="50">
        <f t="shared" si="0"/>
        <v>14567357063.939999</v>
      </c>
      <c r="G6" s="50">
        <f t="shared" si="0"/>
        <v>13919361581.780001</v>
      </c>
      <c r="H6" s="50">
        <f t="shared" si="0"/>
        <v>13603286562.119999</v>
      </c>
      <c r="I6" s="50">
        <f t="shared" si="0"/>
        <v>9470464352.8099995</v>
      </c>
      <c r="J6" s="50">
        <f t="shared" si="0"/>
        <v>8421482316.7399998</v>
      </c>
      <c r="K6" s="50">
        <f t="shared" si="0"/>
        <v>9299809782.3899994</v>
      </c>
      <c r="L6" s="50">
        <f t="shared" si="0"/>
        <v>9130967620.2900009</v>
      </c>
      <c r="M6" s="50">
        <f t="shared" si="0"/>
        <v>10299235438.540001</v>
      </c>
      <c r="N6" s="50">
        <f t="shared" si="0"/>
        <v>13525301701.15</v>
      </c>
      <c r="O6" s="48"/>
    </row>
    <row r="7" spans="1:15" s="29" customFormat="1" ht="15" customHeight="1">
      <c r="A7" s="47" t="s">
        <v>8</v>
      </c>
      <c r="B7" s="53">
        <f t="shared" ref="B7:B23" si="1">SUM(C7:N7)</f>
        <v>21632319656.409996</v>
      </c>
      <c r="C7" s="42">
        <v>480457039.13</v>
      </c>
      <c r="D7" s="42">
        <v>1185647585.3600001</v>
      </c>
      <c r="E7" s="42">
        <v>654516908.88</v>
      </c>
      <c r="F7" s="42">
        <v>3096106293.8799996</v>
      </c>
      <c r="G7" s="42">
        <v>2387701943.8599997</v>
      </c>
      <c r="H7" s="42">
        <v>1772069024.6199999</v>
      </c>
      <c r="I7" s="42">
        <v>1423688945.9899998</v>
      </c>
      <c r="J7" s="42">
        <v>1184322123.8699999</v>
      </c>
      <c r="K7" s="42">
        <v>1052017385.25</v>
      </c>
      <c r="L7" s="42">
        <v>1884047301.71</v>
      </c>
      <c r="M7" s="42">
        <f>SUM(M8)</f>
        <v>1398601964.6199999</v>
      </c>
      <c r="N7" s="42">
        <f>SUM(N8)</f>
        <v>5113143139.2399998</v>
      </c>
    </row>
    <row r="8" spans="1:15" ht="15" customHeight="1">
      <c r="A8" s="56" t="s">
        <v>9</v>
      </c>
      <c r="B8" s="53">
        <f t="shared" si="1"/>
        <v>21632319656.409996</v>
      </c>
      <c r="C8" s="59">
        <v>480457039.13</v>
      </c>
      <c r="D8" s="59">
        <v>1185647585.3600001</v>
      </c>
      <c r="E8" s="59">
        <v>654516908.88</v>
      </c>
      <c r="F8" s="59">
        <v>3096106293.8799996</v>
      </c>
      <c r="G8" s="59">
        <v>2387701943.8599997</v>
      </c>
      <c r="H8" s="59">
        <v>1772069024.6199999</v>
      </c>
      <c r="I8" s="59">
        <v>1423688945.9899998</v>
      </c>
      <c r="J8" s="59">
        <v>1184322123.8699999</v>
      </c>
      <c r="K8" s="59">
        <v>1052017385.25</v>
      </c>
      <c r="L8" s="59">
        <v>1884047301.71</v>
      </c>
      <c r="M8" s="59">
        <v>1398601964.6199999</v>
      </c>
      <c r="N8" s="59">
        <v>5113143139.2399998</v>
      </c>
    </row>
    <row r="9" spans="1:15" ht="15" customHeight="1">
      <c r="A9" s="47" t="s">
        <v>5</v>
      </c>
      <c r="B9" s="53">
        <f>SUM(C9:N9)</f>
        <v>136055295</v>
      </c>
      <c r="C9" s="60">
        <f>SUM(C10:C11)</f>
        <v>0</v>
      </c>
      <c r="D9" s="60">
        <f t="shared" ref="D9:N9" si="2">SUM(D10:D11)</f>
        <v>0</v>
      </c>
      <c r="E9" s="60">
        <f t="shared" si="2"/>
        <v>0</v>
      </c>
      <c r="F9" s="60">
        <f t="shared" si="2"/>
        <v>0</v>
      </c>
      <c r="G9" s="60">
        <f>SUM(G10:G11)</f>
        <v>6765255</v>
      </c>
      <c r="H9" s="60">
        <f t="shared" si="2"/>
        <v>0</v>
      </c>
      <c r="I9" s="60">
        <f t="shared" si="2"/>
        <v>0</v>
      </c>
      <c r="J9" s="60">
        <f t="shared" si="2"/>
        <v>0</v>
      </c>
      <c r="K9" s="60">
        <f t="shared" si="2"/>
        <v>0</v>
      </c>
      <c r="L9" s="60">
        <f t="shared" si="2"/>
        <v>0</v>
      </c>
      <c r="M9" s="60">
        <f t="shared" si="2"/>
        <v>42457500</v>
      </c>
      <c r="N9" s="60">
        <f t="shared" si="2"/>
        <v>86832540</v>
      </c>
    </row>
    <row r="10" spans="1:15" ht="15" customHeight="1">
      <c r="A10" s="56" t="s">
        <v>5</v>
      </c>
      <c r="B10" s="53">
        <f t="shared" si="1"/>
        <v>129290040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42457500</v>
      </c>
      <c r="N10" s="59">
        <v>86832540</v>
      </c>
    </row>
    <row r="11" spans="1:15" ht="15" customHeight="1">
      <c r="A11" s="56" t="s">
        <v>100</v>
      </c>
      <c r="B11" s="53">
        <f t="shared" si="1"/>
        <v>6765255</v>
      </c>
      <c r="C11" s="61">
        <v>0</v>
      </c>
      <c r="D11" s="61">
        <v>0</v>
      </c>
      <c r="E11" s="61">
        <v>0</v>
      </c>
      <c r="F11" s="61">
        <v>0</v>
      </c>
      <c r="G11" s="61">
        <v>6765255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</row>
    <row r="12" spans="1:15" ht="15" customHeight="1">
      <c r="A12" s="47" t="s">
        <v>6</v>
      </c>
      <c r="B12" s="53">
        <f>SUM(C12:N12)</f>
        <v>85718470.180000007</v>
      </c>
      <c r="C12" s="60">
        <f>SUM(C13:C15)</f>
        <v>17031870</v>
      </c>
      <c r="D12" s="60">
        <f t="shared" ref="D12:N12" si="3">SUM(D13:D15)</f>
        <v>32038262.68</v>
      </c>
      <c r="E12" s="60">
        <f t="shared" si="3"/>
        <v>0</v>
      </c>
      <c r="F12" s="60">
        <f t="shared" si="3"/>
        <v>7447702.5</v>
      </c>
      <c r="G12" s="60">
        <f t="shared" si="3"/>
        <v>12150000</v>
      </c>
      <c r="H12" s="60">
        <f t="shared" si="3"/>
        <v>17050635</v>
      </c>
      <c r="I12" s="60">
        <f t="shared" si="3"/>
        <v>0</v>
      </c>
      <c r="J12" s="60">
        <f t="shared" si="3"/>
        <v>0</v>
      </c>
      <c r="K12" s="60">
        <f t="shared" si="3"/>
        <v>0</v>
      </c>
      <c r="L12" s="60">
        <f t="shared" si="3"/>
        <v>0</v>
      </c>
      <c r="M12" s="60">
        <f t="shared" si="3"/>
        <v>0</v>
      </c>
      <c r="N12" s="60">
        <f t="shared" si="3"/>
        <v>0</v>
      </c>
    </row>
    <row r="13" spans="1:15" ht="15" customHeight="1">
      <c r="A13" s="56" t="s">
        <v>6</v>
      </c>
      <c r="B13" s="53">
        <f t="shared" si="1"/>
        <v>66120767.68</v>
      </c>
      <c r="C13" s="62">
        <v>17031870</v>
      </c>
      <c r="D13" s="62">
        <v>32038262.68</v>
      </c>
      <c r="E13" s="62">
        <v>0</v>
      </c>
      <c r="F13" s="62">
        <v>0</v>
      </c>
      <c r="G13" s="62">
        <v>0</v>
      </c>
      <c r="H13" s="62">
        <v>17050635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</row>
    <row r="14" spans="1:15" s="29" customFormat="1" ht="15" customHeight="1">
      <c r="A14" s="56" t="s">
        <v>152</v>
      </c>
      <c r="B14" s="53">
        <f t="shared" si="1"/>
        <v>7447702.5</v>
      </c>
      <c r="C14" s="62">
        <v>0</v>
      </c>
      <c r="D14" s="62">
        <v>0</v>
      </c>
      <c r="E14" s="62">
        <v>0</v>
      </c>
      <c r="F14" s="62">
        <v>7447702.5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</row>
    <row r="15" spans="1:15" ht="15" customHeight="1">
      <c r="A15" s="56" t="s">
        <v>153</v>
      </c>
      <c r="B15" s="53">
        <f t="shared" si="1"/>
        <v>12150000</v>
      </c>
      <c r="C15" s="62">
        <v>0</v>
      </c>
      <c r="D15" s="62">
        <v>0</v>
      </c>
      <c r="E15" s="62">
        <v>0</v>
      </c>
      <c r="F15" s="62">
        <v>0</v>
      </c>
      <c r="G15" s="62">
        <v>12150000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</row>
    <row r="16" spans="1:15" s="29" customFormat="1" ht="15" customHeight="1">
      <c r="A16" s="47" t="s">
        <v>139</v>
      </c>
      <c r="B16" s="53">
        <f>SUM(C16:N16)</f>
        <v>24975000</v>
      </c>
      <c r="C16" s="60">
        <f>SUM(C17)</f>
        <v>0</v>
      </c>
      <c r="D16" s="60">
        <f t="shared" ref="D16:N16" si="4">SUM(D17)</f>
        <v>0</v>
      </c>
      <c r="E16" s="60">
        <f t="shared" si="4"/>
        <v>24975000</v>
      </c>
      <c r="F16" s="60">
        <f t="shared" si="4"/>
        <v>0</v>
      </c>
      <c r="G16" s="60">
        <f t="shared" si="4"/>
        <v>0</v>
      </c>
      <c r="H16" s="60">
        <f t="shared" si="4"/>
        <v>0</v>
      </c>
      <c r="I16" s="60">
        <f t="shared" si="4"/>
        <v>0</v>
      </c>
      <c r="J16" s="60">
        <f t="shared" si="4"/>
        <v>0</v>
      </c>
      <c r="K16" s="60">
        <f t="shared" si="4"/>
        <v>0</v>
      </c>
      <c r="L16" s="60">
        <f t="shared" si="4"/>
        <v>0</v>
      </c>
      <c r="M16" s="60">
        <f t="shared" si="4"/>
        <v>0</v>
      </c>
      <c r="N16" s="60">
        <f t="shared" si="4"/>
        <v>0</v>
      </c>
    </row>
    <row r="17" spans="1:14" ht="15" customHeight="1">
      <c r="A17" s="56" t="s">
        <v>139</v>
      </c>
      <c r="B17" s="53">
        <f t="shared" si="1"/>
        <v>24975000</v>
      </c>
      <c r="C17" s="62">
        <v>0</v>
      </c>
      <c r="D17" s="62">
        <v>0</v>
      </c>
      <c r="E17" s="62">
        <v>24975000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</row>
    <row r="18" spans="1:14" s="29" customFormat="1" ht="15" customHeight="1">
      <c r="A18" s="47" t="s">
        <v>10</v>
      </c>
      <c r="B18" s="53">
        <f>SUM(C18:N18)</f>
        <v>1351351538.1799998</v>
      </c>
      <c r="C18" s="60">
        <f t="shared" ref="C18:N18" si="5">SUM(C19:C20)</f>
        <v>83683410</v>
      </c>
      <c r="D18" s="60">
        <f t="shared" si="5"/>
        <v>111234510</v>
      </c>
      <c r="E18" s="60">
        <f t="shared" si="5"/>
        <v>351138260</v>
      </c>
      <c r="F18" s="60">
        <f t="shared" si="5"/>
        <v>64192527.18</v>
      </c>
      <c r="G18" s="60">
        <f t="shared" si="5"/>
        <v>52521750</v>
      </c>
      <c r="H18" s="60">
        <f t="shared" si="5"/>
        <v>56391135</v>
      </c>
      <c r="I18" s="60">
        <f t="shared" si="5"/>
        <v>159510900</v>
      </c>
      <c r="J18" s="60">
        <f t="shared" si="5"/>
        <v>27441150</v>
      </c>
      <c r="K18" s="60">
        <f t="shared" si="5"/>
        <v>19002255</v>
      </c>
      <c r="L18" s="60">
        <f t="shared" si="5"/>
        <v>31078500</v>
      </c>
      <c r="M18" s="60">
        <f t="shared" si="5"/>
        <v>55931150</v>
      </c>
      <c r="N18" s="60">
        <f t="shared" si="5"/>
        <v>339225991</v>
      </c>
    </row>
    <row r="19" spans="1:14" s="29" customFormat="1" ht="15" customHeight="1">
      <c r="A19" s="56" t="s">
        <v>11</v>
      </c>
      <c r="B19" s="53">
        <f t="shared" si="1"/>
        <v>1341975713.1799998</v>
      </c>
      <c r="C19" s="61">
        <v>83683410</v>
      </c>
      <c r="D19" s="61">
        <v>111234510</v>
      </c>
      <c r="E19" s="61">
        <v>351138260</v>
      </c>
      <c r="F19" s="61">
        <v>64192527.18</v>
      </c>
      <c r="G19" s="61">
        <v>52521750</v>
      </c>
      <c r="H19" s="61">
        <v>53949510</v>
      </c>
      <c r="I19" s="61">
        <v>159510900</v>
      </c>
      <c r="J19" s="61">
        <v>27441150</v>
      </c>
      <c r="K19" s="61">
        <v>12068055</v>
      </c>
      <c r="L19" s="61">
        <v>31078500</v>
      </c>
      <c r="M19" s="61">
        <v>55931150</v>
      </c>
      <c r="N19" s="61">
        <v>339225991</v>
      </c>
    </row>
    <row r="20" spans="1:14" ht="15" customHeight="1">
      <c r="A20" s="56" t="s">
        <v>61</v>
      </c>
      <c r="B20" s="53">
        <f t="shared" si="1"/>
        <v>9375825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2441625</v>
      </c>
      <c r="I20" s="61">
        <v>0</v>
      </c>
      <c r="J20" s="61">
        <v>0</v>
      </c>
      <c r="K20" s="61">
        <v>6934200</v>
      </c>
      <c r="L20" s="61">
        <v>0</v>
      </c>
      <c r="M20" s="61">
        <v>0</v>
      </c>
      <c r="N20" s="61">
        <v>0</v>
      </c>
    </row>
    <row r="21" spans="1:14" s="29" customFormat="1" ht="15" customHeight="1">
      <c r="A21" s="47" t="s">
        <v>54</v>
      </c>
      <c r="B21" s="53">
        <f>SUM(C21:N21)</f>
        <v>4048007762.1199999</v>
      </c>
      <c r="C21" s="60">
        <f>SUM(C22:C23)</f>
        <v>2469214743.1199999</v>
      </c>
      <c r="D21" s="60">
        <f t="shared" ref="D21:N21" si="6">SUM(D22:D23)</f>
        <v>0</v>
      </c>
      <c r="E21" s="60">
        <f t="shared" si="6"/>
        <v>0</v>
      </c>
      <c r="F21" s="60">
        <f t="shared" si="6"/>
        <v>0</v>
      </c>
      <c r="G21" s="60">
        <f t="shared" si="6"/>
        <v>0</v>
      </c>
      <c r="H21" s="60">
        <f t="shared" si="6"/>
        <v>11699519</v>
      </c>
      <c r="I21" s="60">
        <f t="shared" si="6"/>
        <v>0</v>
      </c>
      <c r="J21" s="60">
        <f t="shared" si="6"/>
        <v>0</v>
      </c>
      <c r="K21" s="60">
        <f t="shared" si="6"/>
        <v>0</v>
      </c>
      <c r="L21" s="60">
        <f t="shared" si="6"/>
        <v>1567093500</v>
      </c>
      <c r="M21" s="60">
        <f t="shared" si="6"/>
        <v>0</v>
      </c>
      <c r="N21" s="60">
        <f t="shared" si="6"/>
        <v>0</v>
      </c>
    </row>
    <row r="22" spans="1:14" ht="15" customHeight="1">
      <c r="A22" s="56" t="s">
        <v>54</v>
      </c>
      <c r="B22" s="53">
        <f t="shared" si="1"/>
        <v>11699519</v>
      </c>
      <c r="C22" s="62">
        <v>0</v>
      </c>
      <c r="D22" s="62">
        <v>0</v>
      </c>
      <c r="E22" s="63">
        <v>0</v>
      </c>
      <c r="F22" s="63">
        <v>0</v>
      </c>
      <c r="G22" s="63">
        <v>0</v>
      </c>
      <c r="H22" s="62">
        <v>11699519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</row>
    <row r="23" spans="1:14" s="29" customFormat="1" ht="15" customHeight="1">
      <c r="A23" s="56" t="s">
        <v>76</v>
      </c>
      <c r="B23" s="53">
        <f t="shared" si="1"/>
        <v>4036308243.1199999</v>
      </c>
      <c r="C23" s="62">
        <v>2469214743.1199999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1567093500</v>
      </c>
      <c r="M23" s="62">
        <v>0</v>
      </c>
      <c r="N23" s="62">
        <v>0</v>
      </c>
    </row>
    <row r="24" spans="1:14" ht="15" customHeight="1">
      <c r="A24" s="47" t="s">
        <v>12</v>
      </c>
      <c r="B24" s="42">
        <f>SUM(C24:N24)</f>
        <v>974775280.5</v>
      </c>
      <c r="C24" s="60">
        <f>SUM(C25:C27)</f>
        <v>48564630</v>
      </c>
      <c r="D24" s="60">
        <f t="shared" ref="D24:N24" si="7">SUM(D25:D27)</f>
        <v>47039640</v>
      </c>
      <c r="E24" s="60">
        <f t="shared" si="7"/>
        <v>29734155</v>
      </c>
      <c r="F24" s="60">
        <f t="shared" si="7"/>
        <v>97957552.5</v>
      </c>
      <c r="G24" s="60">
        <f t="shared" si="7"/>
        <v>16211070</v>
      </c>
      <c r="H24" s="60">
        <f t="shared" si="7"/>
        <v>55662134.25</v>
      </c>
      <c r="I24" s="60">
        <f t="shared" si="7"/>
        <v>230981700</v>
      </c>
      <c r="J24" s="60">
        <f t="shared" si="7"/>
        <v>151382148.75</v>
      </c>
      <c r="K24" s="60">
        <f t="shared" si="7"/>
        <v>21440205</v>
      </c>
      <c r="L24" s="60">
        <f t="shared" si="7"/>
        <v>29504550</v>
      </c>
      <c r="M24" s="60">
        <f t="shared" si="7"/>
        <v>154216845</v>
      </c>
      <c r="N24" s="60">
        <f t="shared" si="7"/>
        <v>92080650</v>
      </c>
    </row>
    <row r="25" spans="1:14" ht="15" customHeight="1">
      <c r="A25" s="56" t="s">
        <v>13</v>
      </c>
      <c r="B25" s="42">
        <f t="shared" ref="B25:B88" si="8">SUM(C25:N25)</f>
        <v>947060575.5</v>
      </c>
      <c r="C25" s="61">
        <v>48564630</v>
      </c>
      <c r="D25" s="61">
        <v>47039640</v>
      </c>
      <c r="E25" s="61">
        <v>29734155</v>
      </c>
      <c r="F25" s="61">
        <v>86209702.5</v>
      </c>
      <c r="G25" s="61">
        <v>16211070</v>
      </c>
      <c r="H25" s="61">
        <v>55662134.25</v>
      </c>
      <c r="I25" s="61">
        <v>230981700</v>
      </c>
      <c r="J25" s="61">
        <v>151382148.75</v>
      </c>
      <c r="K25" s="61">
        <v>5473350</v>
      </c>
      <c r="L25" s="61">
        <v>29504550</v>
      </c>
      <c r="M25" s="61">
        <v>154216845</v>
      </c>
      <c r="N25" s="61">
        <v>92080650</v>
      </c>
    </row>
    <row r="26" spans="1:14" s="29" customFormat="1" ht="15" customHeight="1">
      <c r="A26" s="56" t="s">
        <v>62</v>
      </c>
      <c r="B26" s="42">
        <f t="shared" si="8"/>
        <v>11747850</v>
      </c>
      <c r="C26" s="61">
        <v>0</v>
      </c>
      <c r="D26" s="61">
        <v>0</v>
      </c>
      <c r="E26" s="61">
        <v>0</v>
      </c>
      <c r="F26" s="61">
        <v>11747850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</row>
    <row r="27" spans="1:14" s="29" customFormat="1" ht="15" customHeight="1">
      <c r="A27" s="56" t="s">
        <v>154</v>
      </c>
      <c r="B27" s="42">
        <f t="shared" si="8"/>
        <v>15966855</v>
      </c>
      <c r="C27" s="62">
        <v>0</v>
      </c>
      <c r="D27" s="62">
        <v>0</v>
      </c>
      <c r="E27" s="63">
        <v>0</v>
      </c>
      <c r="F27" s="63">
        <v>0</v>
      </c>
      <c r="G27" s="63">
        <v>0</v>
      </c>
      <c r="H27" s="62">
        <v>0</v>
      </c>
      <c r="I27" s="62">
        <v>0</v>
      </c>
      <c r="J27" s="62">
        <v>0</v>
      </c>
      <c r="K27" s="62">
        <v>15966855</v>
      </c>
      <c r="L27" s="62">
        <v>0</v>
      </c>
      <c r="M27" s="62">
        <v>0</v>
      </c>
      <c r="N27" s="62">
        <v>0</v>
      </c>
    </row>
    <row r="28" spans="1:14" ht="15" customHeight="1">
      <c r="A28" s="47" t="s">
        <v>16</v>
      </c>
      <c r="B28" s="42">
        <f t="shared" si="8"/>
        <v>16308002851.5</v>
      </c>
      <c r="C28" s="60">
        <f>SUM(C29:C30)</f>
        <v>600692711.25</v>
      </c>
      <c r="D28" s="60">
        <f t="shared" ref="D28:N28" si="9">SUM(D29:D30)</f>
        <v>844653868.5</v>
      </c>
      <c r="E28" s="60">
        <f t="shared" si="9"/>
        <v>421312380</v>
      </c>
      <c r="F28" s="60">
        <f t="shared" si="9"/>
        <v>2991072882</v>
      </c>
      <c r="G28" s="60">
        <f t="shared" si="9"/>
        <v>2633511957</v>
      </c>
      <c r="H28" s="60">
        <f t="shared" si="9"/>
        <v>1691143174</v>
      </c>
      <c r="I28" s="60">
        <f t="shared" si="9"/>
        <v>1320046028</v>
      </c>
      <c r="J28" s="60">
        <f t="shared" si="9"/>
        <v>704344485</v>
      </c>
      <c r="K28" s="60">
        <f t="shared" si="9"/>
        <v>1042618905</v>
      </c>
      <c r="L28" s="60">
        <f t="shared" si="9"/>
        <v>1165978702.75</v>
      </c>
      <c r="M28" s="60">
        <f t="shared" si="9"/>
        <v>1586663603</v>
      </c>
      <c r="N28" s="60">
        <f t="shared" si="9"/>
        <v>1305964155</v>
      </c>
    </row>
    <row r="29" spans="1:14" s="29" customFormat="1" ht="15" customHeight="1">
      <c r="A29" s="56" t="s">
        <v>77</v>
      </c>
      <c r="B29" s="42">
        <f t="shared" si="8"/>
        <v>16298825686.5</v>
      </c>
      <c r="C29" s="61">
        <v>600692711.25</v>
      </c>
      <c r="D29" s="61">
        <v>844653868.5</v>
      </c>
      <c r="E29" s="61">
        <v>421312380</v>
      </c>
      <c r="F29" s="61">
        <v>2991072882</v>
      </c>
      <c r="G29" s="61">
        <v>2633511957</v>
      </c>
      <c r="H29" s="61">
        <v>1691143174</v>
      </c>
      <c r="I29" s="61">
        <v>1320046028</v>
      </c>
      <c r="J29" s="61">
        <v>704344485</v>
      </c>
      <c r="K29" s="61">
        <v>1042618905</v>
      </c>
      <c r="L29" s="61">
        <v>1165978702.75</v>
      </c>
      <c r="M29" s="61">
        <v>1586663603</v>
      </c>
      <c r="N29" s="61">
        <v>1296786990</v>
      </c>
    </row>
    <row r="30" spans="1:14" s="29" customFormat="1" ht="15" customHeight="1">
      <c r="A30" s="57" t="s">
        <v>78</v>
      </c>
      <c r="B30" s="42">
        <f t="shared" si="8"/>
        <v>9177165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9177165</v>
      </c>
    </row>
    <row r="31" spans="1:14" s="29" customFormat="1" ht="15" customHeight="1">
      <c r="A31" s="47" t="s">
        <v>17</v>
      </c>
      <c r="B31" s="42">
        <f t="shared" si="8"/>
        <v>1067329597.8</v>
      </c>
      <c r="C31" s="60">
        <f>SUM(C32:C33)</f>
        <v>0</v>
      </c>
      <c r="D31" s="60">
        <f t="shared" ref="D31:N31" si="10">SUM(D32:D33)</f>
        <v>0</v>
      </c>
      <c r="E31" s="60">
        <f t="shared" si="10"/>
        <v>0</v>
      </c>
      <c r="F31" s="60">
        <f t="shared" si="10"/>
        <v>25449348.800000001</v>
      </c>
      <c r="G31" s="60">
        <f t="shared" si="10"/>
        <v>16747020</v>
      </c>
      <c r="H31" s="60">
        <f t="shared" si="10"/>
        <v>0</v>
      </c>
      <c r="I31" s="60">
        <f t="shared" si="10"/>
        <v>15888750</v>
      </c>
      <c r="J31" s="60">
        <f t="shared" si="10"/>
        <v>7237215</v>
      </c>
      <c r="K31" s="60">
        <f t="shared" si="10"/>
        <v>77635054</v>
      </c>
      <c r="L31" s="60">
        <f t="shared" si="10"/>
        <v>0</v>
      </c>
      <c r="M31" s="60">
        <f t="shared" si="10"/>
        <v>0</v>
      </c>
      <c r="N31" s="60">
        <f t="shared" si="10"/>
        <v>924372210</v>
      </c>
    </row>
    <row r="32" spans="1:14" s="29" customFormat="1" ht="15" customHeight="1">
      <c r="A32" s="56" t="s">
        <v>17</v>
      </c>
      <c r="B32" s="42">
        <f t="shared" si="8"/>
        <v>142957387.80000001</v>
      </c>
      <c r="C32" s="61">
        <v>0</v>
      </c>
      <c r="D32" s="61">
        <v>0</v>
      </c>
      <c r="E32" s="61">
        <v>0</v>
      </c>
      <c r="F32" s="61">
        <v>25449348.800000001</v>
      </c>
      <c r="G32" s="61">
        <v>16747020</v>
      </c>
      <c r="H32" s="61">
        <v>0</v>
      </c>
      <c r="I32" s="61">
        <v>15888750</v>
      </c>
      <c r="J32" s="61">
        <v>7237215</v>
      </c>
      <c r="K32" s="61">
        <v>77635054</v>
      </c>
      <c r="L32" s="61">
        <v>0</v>
      </c>
      <c r="M32" s="61">
        <v>0</v>
      </c>
      <c r="N32" s="61">
        <v>0</v>
      </c>
    </row>
    <row r="33" spans="1:14" s="29" customFormat="1" ht="15" customHeight="1">
      <c r="A33" s="57" t="s">
        <v>47</v>
      </c>
      <c r="B33" s="42">
        <f t="shared" si="8"/>
        <v>924372210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924372210</v>
      </c>
    </row>
    <row r="34" spans="1:14" s="29" customFormat="1" ht="15" customHeight="1">
      <c r="A34" s="47" t="s">
        <v>18</v>
      </c>
      <c r="B34" s="42">
        <f t="shared" si="8"/>
        <v>571125694.5</v>
      </c>
      <c r="C34" s="60">
        <f>SUM(C35:C37)</f>
        <v>0</v>
      </c>
      <c r="D34" s="60">
        <f t="shared" ref="D34:N34" si="11">SUM(D35:D37)</f>
        <v>46045962</v>
      </c>
      <c r="E34" s="60">
        <f t="shared" si="11"/>
        <v>0</v>
      </c>
      <c r="F34" s="60">
        <f t="shared" si="11"/>
        <v>4548442.5</v>
      </c>
      <c r="G34" s="60">
        <f t="shared" si="11"/>
        <v>36348498</v>
      </c>
      <c r="H34" s="60">
        <f t="shared" si="11"/>
        <v>5592240</v>
      </c>
      <c r="I34" s="60">
        <f t="shared" si="11"/>
        <v>106078947.75</v>
      </c>
      <c r="J34" s="60">
        <f t="shared" si="11"/>
        <v>174346005</v>
      </c>
      <c r="K34" s="60">
        <f t="shared" si="11"/>
        <v>27210337.5</v>
      </c>
      <c r="L34" s="60">
        <f t="shared" si="11"/>
        <v>0</v>
      </c>
      <c r="M34" s="60">
        <f t="shared" si="11"/>
        <v>55660350</v>
      </c>
      <c r="N34" s="60">
        <f t="shared" si="11"/>
        <v>115294911.75</v>
      </c>
    </row>
    <row r="35" spans="1:14" ht="15" customHeight="1">
      <c r="A35" s="56" t="s">
        <v>18</v>
      </c>
      <c r="B35" s="42">
        <f t="shared" si="8"/>
        <v>522593265</v>
      </c>
      <c r="C35" s="61">
        <v>0</v>
      </c>
      <c r="D35" s="61">
        <v>34245855</v>
      </c>
      <c r="E35" s="61">
        <v>0</v>
      </c>
      <c r="F35" s="61">
        <v>0</v>
      </c>
      <c r="G35" s="61">
        <v>36348498</v>
      </c>
      <c r="H35" s="61">
        <v>5592240</v>
      </c>
      <c r="I35" s="61">
        <v>106078947.75</v>
      </c>
      <c r="J35" s="61">
        <v>168057975</v>
      </c>
      <c r="K35" s="61">
        <v>27210337.5</v>
      </c>
      <c r="L35" s="61">
        <v>0</v>
      </c>
      <c r="M35" s="61">
        <v>29764500</v>
      </c>
      <c r="N35" s="61">
        <v>115294911.75</v>
      </c>
    </row>
    <row r="36" spans="1:14" ht="15" customHeight="1">
      <c r="A36" s="56" t="s">
        <v>19</v>
      </c>
      <c r="B36" s="42">
        <f t="shared" si="8"/>
        <v>36732322.5</v>
      </c>
      <c r="C36" s="61">
        <v>0</v>
      </c>
      <c r="D36" s="61">
        <v>0</v>
      </c>
      <c r="E36" s="61">
        <v>0</v>
      </c>
      <c r="F36" s="61">
        <v>4548442.5</v>
      </c>
      <c r="G36" s="61">
        <v>0</v>
      </c>
      <c r="H36" s="61">
        <v>0</v>
      </c>
      <c r="I36" s="61">
        <v>0</v>
      </c>
      <c r="J36" s="61">
        <v>6288030</v>
      </c>
      <c r="K36" s="61">
        <v>0</v>
      </c>
      <c r="L36" s="61">
        <v>0</v>
      </c>
      <c r="M36" s="61">
        <v>25895850</v>
      </c>
      <c r="N36" s="61">
        <v>0</v>
      </c>
    </row>
    <row r="37" spans="1:14" s="29" customFormat="1" ht="15" customHeight="1">
      <c r="A37" s="56" t="s">
        <v>140</v>
      </c>
      <c r="B37" s="42">
        <f t="shared" si="8"/>
        <v>11800107</v>
      </c>
      <c r="C37" s="61">
        <v>0</v>
      </c>
      <c r="D37" s="61">
        <v>11800107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</row>
    <row r="38" spans="1:14" ht="15" customHeight="1">
      <c r="A38" s="47" t="s">
        <v>20</v>
      </c>
      <c r="B38" s="42">
        <f t="shared" si="8"/>
        <v>130771113</v>
      </c>
      <c r="C38" s="60">
        <f>SUM(C39:C41)</f>
        <v>20293200</v>
      </c>
      <c r="D38" s="60">
        <f t="shared" ref="D38:N38" si="12">SUM(D39:D41)</f>
        <v>7409430</v>
      </c>
      <c r="E38" s="60">
        <f t="shared" si="12"/>
        <v>0</v>
      </c>
      <c r="F38" s="60">
        <f t="shared" si="12"/>
        <v>7327125</v>
      </c>
      <c r="G38" s="60">
        <f t="shared" si="12"/>
        <v>20502900</v>
      </c>
      <c r="H38" s="60">
        <f t="shared" si="12"/>
        <v>6111000</v>
      </c>
      <c r="I38" s="60">
        <f t="shared" si="12"/>
        <v>0</v>
      </c>
      <c r="J38" s="60">
        <f t="shared" si="12"/>
        <v>21536889</v>
      </c>
      <c r="K38" s="60">
        <f t="shared" si="12"/>
        <v>0</v>
      </c>
      <c r="L38" s="60">
        <f t="shared" si="12"/>
        <v>10995862.5</v>
      </c>
      <c r="M38" s="60">
        <f t="shared" si="12"/>
        <v>0</v>
      </c>
      <c r="N38" s="60">
        <f t="shared" si="12"/>
        <v>36594706.5</v>
      </c>
    </row>
    <row r="39" spans="1:14" ht="15" customHeight="1">
      <c r="A39" s="56" t="s">
        <v>21</v>
      </c>
      <c r="B39" s="42">
        <f t="shared" si="8"/>
        <v>57902962.5</v>
      </c>
      <c r="C39" s="61">
        <v>20293200</v>
      </c>
      <c r="D39" s="61">
        <v>0</v>
      </c>
      <c r="E39" s="61">
        <v>0</v>
      </c>
      <c r="F39" s="61">
        <v>0</v>
      </c>
      <c r="G39" s="61">
        <v>20502900</v>
      </c>
      <c r="H39" s="61">
        <v>6111000</v>
      </c>
      <c r="I39" s="61">
        <v>0</v>
      </c>
      <c r="J39" s="61">
        <v>0</v>
      </c>
      <c r="K39" s="61">
        <v>0</v>
      </c>
      <c r="L39" s="61">
        <v>10995862.5</v>
      </c>
      <c r="M39" s="61">
        <v>0</v>
      </c>
      <c r="N39" s="61">
        <v>0</v>
      </c>
    </row>
    <row r="40" spans="1:14" s="29" customFormat="1" ht="15" customHeight="1">
      <c r="A40" s="56" t="s">
        <v>64</v>
      </c>
      <c r="B40" s="42">
        <f t="shared" si="8"/>
        <v>14736555</v>
      </c>
      <c r="C40" s="61">
        <v>0</v>
      </c>
      <c r="D40" s="61">
        <v>7409430</v>
      </c>
      <c r="E40" s="61">
        <v>0</v>
      </c>
      <c r="F40" s="61">
        <v>7327125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</row>
    <row r="41" spans="1:14" ht="15" customHeight="1">
      <c r="A41" s="56" t="s">
        <v>155</v>
      </c>
      <c r="B41" s="42">
        <f t="shared" si="8"/>
        <v>58131595.5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21536889</v>
      </c>
      <c r="K41" s="61">
        <v>0</v>
      </c>
      <c r="L41" s="61">
        <v>0</v>
      </c>
      <c r="M41" s="61">
        <v>0</v>
      </c>
      <c r="N41" s="61">
        <v>36594706.5</v>
      </c>
    </row>
    <row r="42" spans="1:14" ht="15" customHeight="1">
      <c r="A42" s="47" t="s">
        <v>48</v>
      </c>
      <c r="B42" s="42">
        <f t="shared" si="8"/>
        <v>37579500</v>
      </c>
      <c r="C42" s="60">
        <f>SUM(C43)</f>
        <v>0</v>
      </c>
      <c r="D42" s="60">
        <f t="shared" ref="D42:N42" si="13">SUM(D43)</f>
        <v>0</v>
      </c>
      <c r="E42" s="60">
        <f t="shared" si="13"/>
        <v>0</v>
      </c>
      <c r="F42" s="60">
        <f t="shared" si="13"/>
        <v>37579500</v>
      </c>
      <c r="G42" s="60">
        <f t="shared" si="13"/>
        <v>0</v>
      </c>
      <c r="H42" s="60">
        <f t="shared" si="13"/>
        <v>0</v>
      </c>
      <c r="I42" s="60">
        <f t="shared" si="13"/>
        <v>0</v>
      </c>
      <c r="J42" s="60">
        <f t="shared" si="13"/>
        <v>0</v>
      </c>
      <c r="K42" s="60">
        <f t="shared" si="13"/>
        <v>0</v>
      </c>
      <c r="L42" s="60">
        <f t="shared" si="13"/>
        <v>0</v>
      </c>
      <c r="M42" s="60">
        <f t="shared" si="13"/>
        <v>0</v>
      </c>
      <c r="N42" s="60">
        <f t="shared" si="13"/>
        <v>0</v>
      </c>
    </row>
    <row r="43" spans="1:14" ht="15" customHeight="1">
      <c r="A43" s="56" t="s">
        <v>156</v>
      </c>
      <c r="B43" s="42">
        <f t="shared" si="8"/>
        <v>37579500</v>
      </c>
      <c r="C43" s="61">
        <v>0</v>
      </c>
      <c r="D43" s="61">
        <v>0</v>
      </c>
      <c r="E43" s="61">
        <v>0</v>
      </c>
      <c r="F43" s="61">
        <v>37579500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</row>
    <row r="44" spans="1:14" ht="15" customHeight="1">
      <c r="A44" s="47" t="s">
        <v>118</v>
      </c>
      <c r="B44" s="42">
        <f t="shared" si="8"/>
        <v>822030142.49000001</v>
      </c>
      <c r="C44" s="60">
        <f>SUM(C45:C46)</f>
        <v>0</v>
      </c>
      <c r="D44" s="60">
        <f t="shared" ref="D44:N44" si="14">SUM(D45:D46)</f>
        <v>97144042.5</v>
      </c>
      <c r="E44" s="60">
        <f t="shared" si="14"/>
        <v>131067617.62</v>
      </c>
      <c r="F44" s="60">
        <f t="shared" si="14"/>
        <v>5197500</v>
      </c>
      <c r="G44" s="60">
        <f t="shared" si="14"/>
        <v>8251875</v>
      </c>
      <c r="H44" s="60">
        <f t="shared" si="14"/>
        <v>10792467</v>
      </c>
      <c r="I44" s="60">
        <f t="shared" si="14"/>
        <v>205200000</v>
      </c>
      <c r="J44" s="60">
        <f t="shared" si="14"/>
        <v>4271281.87</v>
      </c>
      <c r="K44" s="60">
        <f t="shared" si="14"/>
        <v>11109433.5</v>
      </c>
      <c r="L44" s="60">
        <f t="shared" si="14"/>
        <v>0</v>
      </c>
      <c r="M44" s="60">
        <f t="shared" si="14"/>
        <v>0</v>
      </c>
      <c r="N44" s="60">
        <f t="shared" si="14"/>
        <v>348995925</v>
      </c>
    </row>
    <row r="45" spans="1:14" s="29" customFormat="1" ht="15" customHeight="1">
      <c r="A45" s="56" t="s">
        <v>22</v>
      </c>
      <c r="B45" s="42">
        <f t="shared" si="8"/>
        <v>805952371.49000001</v>
      </c>
      <c r="C45" s="61">
        <v>0</v>
      </c>
      <c r="D45" s="61">
        <v>92175705</v>
      </c>
      <c r="E45" s="61">
        <v>131067617.62</v>
      </c>
      <c r="F45" s="61">
        <v>5197500</v>
      </c>
      <c r="G45" s="61">
        <v>8251875</v>
      </c>
      <c r="H45" s="61">
        <v>10792467</v>
      </c>
      <c r="I45" s="61">
        <v>205200000</v>
      </c>
      <c r="J45" s="61">
        <v>4271281.87</v>
      </c>
      <c r="K45" s="61">
        <v>0</v>
      </c>
      <c r="L45" s="61">
        <v>0</v>
      </c>
      <c r="M45" s="61">
        <v>0</v>
      </c>
      <c r="N45" s="59">
        <v>348995925</v>
      </c>
    </row>
    <row r="46" spans="1:14" ht="15" customHeight="1">
      <c r="A46" s="56" t="s">
        <v>82</v>
      </c>
      <c r="B46" s="42">
        <f t="shared" si="8"/>
        <v>16077771</v>
      </c>
      <c r="C46" s="61">
        <v>0</v>
      </c>
      <c r="D46" s="61">
        <v>4968337.5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11109433.5</v>
      </c>
      <c r="L46" s="61">
        <v>0</v>
      </c>
      <c r="M46" s="61">
        <v>0</v>
      </c>
      <c r="N46" s="59">
        <v>0</v>
      </c>
    </row>
    <row r="47" spans="1:14" s="29" customFormat="1" ht="15" customHeight="1">
      <c r="A47" s="47" t="s">
        <v>23</v>
      </c>
      <c r="B47" s="42">
        <f t="shared" si="8"/>
        <v>710352384.38</v>
      </c>
      <c r="C47" s="60">
        <f>SUM(C48:C50)</f>
        <v>28309294.129999999</v>
      </c>
      <c r="D47" s="60">
        <f t="shared" ref="D47:N47" si="15">SUM(D48:D50)</f>
        <v>327375000</v>
      </c>
      <c r="E47" s="60">
        <f t="shared" si="15"/>
        <v>0</v>
      </c>
      <c r="F47" s="60">
        <f t="shared" si="15"/>
        <v>5642055</v>
      </c>
      <c r="G47" s="60">
        <f t="shared" si="15"/>
        <v>41093437.5</v>
      </c>
      <c r="H47" s="60">
        <f t="shared" si="15"/>
        <v>8052843.75</v>
      </c>
      <c r="I47" s="60">
        <f t="shared" si="15"/>
        <v>104413881</v>
      </c>
      <c r="J47" s="60">
        <f t="shared" si="15"/>
        <v>18536040</v>
      </c>
      <c r="K47" s="60">
        <f t="shared" si="15"/>
        <v>87074133</v>
      </c>
      <c r="L47" s="60">
        <f t="shared" si="15"/>
        <v>89855700</v>
      </c>
      <c r="M47" s="60">
        <f t="shared" si="15"/>
        <v>0</v>
      </c>
      <c r="N47" s="60">
        <f t="shared" si="15"/>
        <v>0</v>
      </c>
    </row>
    <row r="48" spans="1:14" ht="15" customHeight="1">
      <c r="A48" s="56" t="s">
        <v>23</v>
      </c>
      <c r="B48" s="42">
        <f t="shared" si="8"/>
        <v>201095083.88</v>
      </c>
      <c r="C48" s="61">
        <v>28309294.129999999</v>
      </c>
      <c r="D48" s="61">
        <v>0</v>
      </c>
      <c r="E48" s="61">
        <v>0</v>
      </c>
      <c r="F48" s="61">
        <v>5642055</v>
      </c>
      <c r="G48" s="61">
        <v>24539085</v>
      </c>
      <c r="H48" s="61">
        <v>8052843.75</v>
      </c>
      <c r="I48" s="61">
        <v>23226831</v>
      </c>
      <c r="J48" s="61">
        <v>0</v>
      </c>
      <c r="K48" s="61">
        <v>21469275</v>
      </c>
      <c r="L48" s="61">
        <v>89855700</v>
      </c>
      <c r="M48" s="61">
        <v>0</v>
      </c>
      <c r="N48" s="61">
        <v>0</v>
      </c>
    </row>
    <row r="49" spans="1:15" s="29" customFormat="1" ht="15" customHeight="1">
      <c r="A49" s="56" t="s">
        <v>45</v>
      </c>
      <c r="B49" s="42">
        <f t="shared" si="8"/>
        <v>181882300.5</v>
      </c>
      <c r="C49" s="61">
        <v>0</v>
      </c>
      <c r="D49" s="61">
        <v>0</v>
      </c>
      <c r="E49" s="61">
        <v>0</v>
      </c>
      <c r="F49" s="61">
        <v>0</v>
      </c>
      <c r="G49" s="61">
        <v>16554352.5</v>
      </c>
      <c r="H49" s="61">
        <v>0</v>
      </c>
      <c r="I49" s="61">
        <v>81187050</v>
      </c>
      <c r="J49" s="61">
        <v>18536040</v>
      </c>
      <c r="K49" s="61">
        <v>65604858</v>
      </c>
      <c r="L49" s="61">
        <v>0</v>
      </c>
      <c r="M49" s="61">
        <v>0</v>
      </c>
      <c r="N49" s="61">
        <v>0</v>
      </c>
    </row>
    <row r="50" spans="1:15" ht="15" customHeight="1">
      <c r="A50" s="56" t="s">
        <v>143</v>
      </c>
      <c r="B50" s="42">
        <f t="shared" si="8"/>
        <v>327375000</v>
      </c>
      <c r="C50" s="61">
        <v>0</v>
      </c>
      <c r="D50" s="61">
        <v>327375000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</row>
    <row r="51" spans="1:15" ht="15" customHeight="1">
      <c r="A51" s="47" t="s">
        <v>14</v>
      </c>
      <c r="B51" s="42">
        <f t="shared" si="8"/>
        <v>460920544</v>
      </c>
      <c r="C51" s="60">
        <f>SUM(C52:C54)</f>
        <v>17686500</v>
      </c>
      <c r="D51" s="60">
        <f t="shared" ref="D51:N51" si="16">SUM(D52:D54)</f>
        <v>16907250</v>
      </c>
      <c r="E51" s="60">
        <f t="shared" si="16"/>
        <v>6239100</v>
      </c>
      <c r="F51" s="60">
        <f t="shared" si="16"/>
        <v>30935700</v>
      </c>
      <c r="G51" s="60">
        <f t="shared" si="16"/>
        <v>155430319</v>
      </c>
      <c r="H51" s="60">
        <f t="shared" si="16"/>
        <v>0</v>
      </c>
      <c r="I51" s="60">
        <f t="shared" si="16"/>
        <v>6660000</v>
      </c>
      <c r="J51" s="60">
        <f t="shared" si="16"/>
        <v>25549500</v>
      </c>
      <c r="K51" s="60">
        <f t="shared" si="16"/>
        <v>0</v>
      </c>
      <c r="L51" s="60">
        <f t="shared" si="16"/>
        <v>0</v>
      </c>
      <c r="M51" s="60">
        <f t="shared" si="16"/>
        <v>178592175</v>
      </c>
      <c r="N51" s="60">
        <f t="shared" si="16"/>
        <v>22920000</v>
      </c>
    </row>
    <row r="52" spans="1:15" ht="15" customHeight="1">
      <c r="A52" s="56" t="s">
        <v>63</v>
      </c>
      <c r="B52" s="42">
        <f t="shared" si="8"/>
        <v>27442500</v>
      </c>
      <c r="C52" s="61">
        <v>4522500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22920000</v>
      </c>
    </row>
    <row r="53" spans="1:15" ht="15" customHeight="1">
      <c r="A53" s="56" t="s">
        <v>15</v>
      </c>
      <c r="B53" s="42">
        <f t="shared" si="8"/>
        <v>277873044</v>
      </c>
      <c r="C53" s="61">
        <v>13164000</v>
      </c>
      <c r="D53" s="61">
        <v>16907250</v>
      </c>
      <c r="E53" s="61">
        <v>6239100</v>
      </c>
      <c r="F53" s="61">
        <v>19939500</v>
      </c>
      <c r="G53" s="61">
        <v>147239019</v>
      </c>
      <c r="H53" s="61">
        <v>0</v>
      </c>
      <c r="I53" s="61">
        <v>6660000</v>
      </c>
      <c r="J53" s="61">
        <v>25549500</v>
      </c>
      <c r="K53" s="61">
        <v>0</v>
      </c>
      <c r="L53" s="61">
        <v>0</v>
      </c>
      <c r="M53" s="61">
        <v>42174675</v>
      </c>
      <c r="N53" s="61">
        <v>0</v>
      </c>
    </row>
    <row r="54" spans="1:15" s="29" customFormat="1" ht="15" customHeight="1">
      <c r="A54" s="56" t="s">
        <v>42</v>
      </c>
      <c r="B54" s="42">
        <f t="shared" si="8"/>
        <v>155605000</v>
      </c>
      <c r="C54" s="61">
        <v>0</v>
      </c>
      <c r="D54" s="61">
        <v>0</v>
      </c>
      <c r="E54" s="61">
        <v>0</v>
      </c>
      <c r="F54" s="61">
        <v>10996200</v>
      </c>
      <c r="G54" s="61">
        <v>8191300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136417500</v>
      </c>
      <c r="N54" s="61">
        <v>0</v>
      </c>
    </row>
    <row r="55" spans="1:15" ht="15" customHeight="1">
      <c r="A55" s="47" t="s">
        <v>24</v>
      </c>
      <c r="B55" s="42">
        <f t="shared" si="8"/>
        <v>979531242.87</v>
      </c>
      <c r="C55" s="60">
        <f>SUM(C56:C57)</f>
        <v>48139920.369999997</v>
      </c>
      <c r="D55" s="60">
        <f t="shared" ref="D55:N55" si="17">SUM(D56:D57)</f>
        <v>7263450</v>
      </c>
      <c r="E55" s="60">
        <f t="shared" si="17"/>
        <v>0</v>
      </c>
      <c r="F55" s="60">
        <f t="shared" si="17"/>
        <v>0</v>
      </c>
      <c r="G55" s="60">
        <f t="shared" si="17"/>
        <v>445208775.5</v>
      </c>
      <c r="H55" s="60">
        <f t="shared" si="17"/>
        <v>39790858.5</v>
      </c>
      <c r="I55" s="60">
        <f t="shared" si="17"/>
        <v>35700000</v>
      </c>
      <c r="J55" s="60">
        <f t="shared" si="17"/>
        <v>5067495</v>
      </c>
      <c r="K55" s="60">
        <f t="shared" si="17"/>
        <v>67230000</v>
      </c>
      <c r="L55" s="60">
        <f t="shared" si="17"/>
        <v>119938695</v>
      </c>
      <c r="M55" s="60">
        <f t="shared" si="17"/>
        <v>82882048.5</v>
      </c>
      <c r="N55" s="60">
        <f t="shared" si="17"/>
        <v>128310000</v>
      </c>
    </row>
    <row r="56" spans="1:15" ht="15" customHeight="1">
      <c r="A56" s="56" t="s">
        <v>24</v>
      </c>
      <c r="B56" s="42">
        <f t="shared" si="8"/>
        <v>200419100</v>
      </c>
      <c r="C56" s="61">
        <v>0</v>
      </c>
      <c r="D56" s="61">
        <v>0</v>
      </c>
      <c r="E56" s="61">
        <v>0</v>
      </c>
      <c r="F56" s="61">
        <v>0</v>
      </c>
      <c r="G56" s="61">
        <v>58771100</v>
      </c>
      <c r="H56" s="61">
        <v>0</v>
      </c>
      <c r="I56" s="61">
        <v>0</v>
      </c>
      <c r="J56" s="61">
        <v>0</v>
      </c>
      <c r="K56" s="61">
        <v>0</v>
      </c>
      <c r="L56" s="61">
        <v>13338000</v>
      </c>
      <c r="M56" s="61">
        <v>0</v>
      </c>
      <c r="N56" s="61">
        <v>128310000</v>
      </c>
    </row>
    <row r="57" spans="1:15" ht="15" customHeight="1">
      <c r="A57" s="56" t="s">
        <v>25</v>
      </c>
      <c r="B57" s="42">
        <f t="shared" si="8"/>
        <v>779112142.87</v>
      </c>
      <c r="C57" s="61">
        <v>48139920.369999997</v>
      </c>
      <c r="D57" s="61">
        <v>7263450</v>
      </c>
      <c r="E57" s="61">
        <v>0</v>
      </c>
      <c r="F57" s="61">
        <v>0</v>
      </c>
      <c r="G57" s="61">
        <v>386437675.5</v>
      </c>
      <c r="H57" s="61">
        <v>39790858.5</v>
      </c>
      <c r="I57" s="61">
        <v>35700000</v>
      </c>
      <c r="J57" s="61">
        <v>5067495</v>
      </c>
      <c r="K57" s="61">
        <v>67230000</v>
      </c>
      <c r="L57" s="61">
        <v>106600695</v>
      </c>
      <c r="M57" s="61">
        <v>82882048.5</v>
      </c>
      <c r="N57" s="61">
        <v>0</v>
      </c>
    </row>
    <row r="58" spans="1:15" s="29" customFormat="1" ht="15" customHeight="1">
      <c r="A58" s="47" t="s">
        <v>26</v>
      </c>
      <c r="B58" s="42">
        <f t="shared" si="8"/>
        <v>1333312625.1300001</v>
      </c>
      <c r="C58" s="60">
        <f>SUM(C59:C63)</f>
        <v>14743282.5</v>
      </c>
      <c r="D58" s="60">
        <f t="shared" ref="D58:N58" si="18">SUM(D59:D63)</f>
        <v>0</v>
      </c>
      <c r="E58" s="60">
        <f t="shared" si="18"/>
        <v>0</v>
      </c>
      <c r="F58" s="60">
        <f t="shared" si="18"/>
        <v>79892685</v>
      </c>
      <c r="G58" s="60">
        <f t="shared" si="18"/>
        <v>0</v>
      </c>
      <c r="H58" s="60">
        <f t="shared" si="18"/>
        <v>8550232</v>
      </c>
      <c r="I58" s="60">
        <f t="shared" si="18"/>
        <v>0</v>
      </c>
      <c r="J58" s="60">
        <f t="shared" si="18"/>
        <v>157383270</v>
      </c>
      <c r="K58" s="60">
        <f t="shared" si="18"/>
        <v>958359870</v>
      </c>
      <c r="L58" s="60">
        <f t="shared" si="18"/>
        <v>21360525</v>
      </c>
      <c r="M58" s="60">
        <f t="shared" si="18"/>
        <v>0</v>
      </c>
      <c r="N58" s="60">
        <f t="shared" si="18"/>
        <v>93022760.629999995</v>
      </c>
      <c r="O58" s="51"/>
    </row>
    <row r="59" spans="1:15" ht="15" customHeight="1">
      <c r="A59" s="56" t="s">
        <v>26</v>
      </c>
      <c r="B59" s="42">
        <f t="shared" si="8"/>
        <v>199006109.5</v>
      </c>
      <c r="C59" s="61">
        <v>14743282.5</v>
      </c>
      <c r="D59" s="61">
        <v>0</v>
      </c>
      <c r="E59" s="61">
        <v>0</v>
      </c>
      <c r="F59" s="61">
        <v>8362935</v>
      </c>
      <c r="G59" s="61">
        <v>0</v>
      </c>
      <c r="H59" s="61">
        <v>8550232</v>
      </c>
      <c r="I59" s="61">
        <v>0</v>
      </c>
      <c r="J59" s="61">
        <v>138624885</v>
      </c>
      <c r="K59" s="61">
        <v>7364250</v>
      </c>
      <c r="L59" s="61">
        <v>21360525</v>
      </c>
      <c r="M59" s="61">
        <v>0</v>
      </c>
      <c r="N59" s="61">
        <v>0</v>
      </c>
    </row>
    <row r="60" spans="1:15" ht="15" customHeight="1">
      <c r="A60" s="57" t="s">
        <v>123</v>
      </c>
      <c r="B60" s="42">
        <f t="shared" si="8"/>
        <v>72315770.629999995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72315770.629999995</v>
      </c>
    </row>
    <row r="61" spans="1:15" ht="15" customHeight="1">
      <c r="A61" s="56" t="s">
        <v>65</v>
      </c>
      <c r="B61" s="42">
        <f t="shared" si="8"/>
        <v>200832360</v>
      </c>
      <c r="C61" s="61">
        <v>0</v>
      </c>
      <c r="D61" s="61">
        <v>0</v>
      </c>
      <c r="E61" s="61">
        <v>0</v>
      </c>
      <c r="F61" s="61">
        <v>71529750</v>
      </c>
      <c r="G61" s="61">
        <v>0</v>
      </c>
      <c r="H61" s="61">
        <v>0</v>
      </c>
      <c r="I61" s="61">
        <v>0</v>
      </c>
      <c r="J61" s="61">
        <v>0</v>
      </c>
      <c r="K61" s="61">
        <v>108595620</v>
      </c>
      <c r="L61" s="61">
        <v>0</v>
      </c>
      <c r="M61" s="61">
        <v>0</v>
      </c>
      <c r="N61" s="61">
        <v>20706990</v>
      </c>
    </row>
    <row r="62" spans="1:15" ht="15" customHeight="1">
      <c r="A62" s="56" t="s">
        <v>84</v>
      </c>
      <c r="B62" s="42">
        <f t="shared" si="8"/>
        <v>18758385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18758385</v>
      </c>
      <c r="K62" s="61">
        <v>0</v>
      </c>
      <c r="L62" s="61">
        <v>0</v>
      </c>
      <c r="M62" s="61">
        <v>0</v>
      </c>
      <c r="N62" s="61">
        <v>0</v>
      </c>
    </row>
    <row r="63" spans="1:15" s="29" customFormat="1" ht="15" customHeight="1">
      <c r="A63" s="56" t="s">
        <v>191</v>
      </c>
      <c r="B63" s="42">
        <f t="shared" si="8"/>
        <v>842400000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842400000</v>
      </c>
      <c r="L63" s="61">
        <v>0</v>
      </c>
      <c r="M63" s="61">
        <v>0</v>
      </c>
      <c r="N63" s="61">
        <v>0</v>
      </c>
    </row>
    <row r="64" spans="1:15" ht="15" customHeight="1">
      <c r="A64" s="47" t="s">
        <v>27</v>
      </c>
      <c r="B64" s="42">
        <f t="shared" si="8"/>
        <v>67653576</v>
      </c>
      <c r="C64" s="60">
        <f>SUM(C65)</f>
        <v>0</v>
      </c>
      <c r="D64" s="60">
        <f t="shared" ref="D64:N64" si="19">SUM(D65)</f>
        <v>0</v>
      </c>
      <c r="E64" s="60">
        <f t="shared" si="19"/>
        <v>0</v>
      </c>
      <c r="F64" s="60">
        <f t="shared" si="19"/>
        <v>4094712</v>
      </c>
      <c r="G64" s="60">
        <f t="shared" si="19"/>
        <v>0</v>
      </c>
      <c r="H64" s="60">
        <f t="shared" si="19"/>
        <v>6674737.5</v>
      </c>
      <c r="I64" s="60">
        <f t="shared" si="19"/>
        <v>0</v>
      </c>
      <c r="J64" s="60">
        <f t="shared" si="19"/>
        <v>0</v>
      </c>
      <c r="K64" s="60">
        <f t="shared" si="19"/>
        <v>22936878</v>
      </c>
      <c r="L64" s="60">
        <f t="shared" si="19"/>
        <v>0</v>
      </c>
      <c r="M64" s="60">
        <f t="shared" si="19"/>
        <v>27839241</v>
      </c>
      <c r="N64" s="60">
        <f t="shared" si="19"/>
        <v>6108007.5</v>
      </c>
    </row>
    <row r="65" spans="1:14" ht="15" customHeight="1">
      <c r="A65" s="56" t="s">
        <v>27</v>
      </c>
      <c r="B65" s="42">
        <f t="shared" si="8"/>
        <v>67653576</v>
      </c>
      <c r="C65" s="61">
        <v>0</v>
      </c>
      <c r="D65" s="61">
        <v>0</v>
      </c>
      <c r="E65" s="61">
        <v>0</v>
      </c>
      <c r="F65" s="61">
        <v>4094712</v>
      </c>
      <c r="G65" s="61">
        <v>0</v>
      </c>
      <c r="H65" s="61">
        <v>6674737.5</v>
      </c>
      <c r="I65" s="61">
        <v>0</v>
      </c>
      <c r="J65" s="61">
        <v>0</v>
      </c>
      <c r="K65" s="61">
        <v>22936878</v>
      </c>
      <c r="L65" s="61">
        <v>0</v>
      </c>
      <c r="M65" s="61">
        <v>27839241</v>
      </c>
      <c r="N65" s="59">
        <v>6108007.5</v>
      </c>
    </row>
    <row r="66" spans="1:14" ht="15" customHeight="1">
      <c r="A66" s="47" t="s">
        <v>28</v>
      </c>
      <c r="B66" s="42">
        <f t="shared" si="8"/>
        <v>462664116.5</v>
      </c>
      <c r="C66" s="60">
        <f>SUM(C67:C70)</f>
        <v>3898125</v>
      </c>
      <c r="D66" s="60">
        <f t="shared" ref="D66:N66" si="20">SUM(D67:D70)</f>
        <v>4252500</v>
      </c>
      <c r="E66" s="60">
        <f t="shared" si="20"/>
        <v>0</v>
      </c>
      <c r="F66" s="60">
        <f t="shared" si="20"/>
        <v>35994139.5</v>
      </c>
      <c r="G66" s="60">
        <f t="shared" si="20"/>
        <v>0</v>
      </c>
      <c r="H66" s="60">
        <f t="shared" si="20"/>
        <v>0</v>
      </c>
      <c r="I66" s="60">
        <f t="shared" si="20"/>
        <v>0</v>
      </c>
      <c r="J66" s="60">
        <f t="shared" si="20"/>
        <v>54718205</v>
      </c>
      <c r="K66" s="60">
        <f t="shared" si="20"/>
        <v>18914850</v>
      </c>
      <c r="L66" s="60">
        <f t="shared" si="20"/>
        <v>36014250</v>
      </c>
      <c r="M66" s="60">
        <f t="shared" si="20"/>
        <v>122670222</v>
      </c>
      <c r="N66" s="60">
        <f t="shared" si="20"/>
        <v>186201825</v>
      </c>
    </row>
    <row r="67" spans="1:14" s="29" customFormat="1" ht="15" customHeight="1">
      <c r="A67" s="56" t="s">
        <v>28</v>
      </c>
      <c r="B67" s="42">
        <f t="shared" si="8"/>
        <v>325432813.5</v>
      </c>
      <c r="C67" s="61">
        <v>0</v>
      </c>
      <c r="D67" s="61">
        <v>0</v>
      </c>
      <c r="E67" s="61">
        <v>0</v>
      </c>
      <c r="F67" s="61">
        <v>4658188.5</v>
      </c>
      <c r="G67" s="61">
        <v>0</v>
      </c>
      <c r="H67" s="61">
        <v>0</v>
      </c>
      <c r="I67" s="61">
        <v>0</v>
      </c>
      <c r="J67" s="61">
        <v>8410500</v>
      </c>
      <c r="K67" s="61">
        <v>18914850</v>
      </c>
      <c r="L67" s="61">
        <v>0</v>
      </c>
      <c r="M67" s="61">
        <v>119097450</v>
      </c>
      <c r="N67" s="61">
        <v>174351825</v>
      </c>
    </row>
    <row r="68" spans="1:14" ht="15" customHeight="1">
      <c r="A68" s="56" t="s">
        <v>30</v>
      </c>
      <c r="B68" s="42">
        <f t="shared" si="8"/>
        <v>84246797</v>
      </c>
      <c r="C68" s="61">
        <v>3898125</v>
      </c>
      <c r="D68" s="61">
        <v>4252500</v>
      </c>
      <c r="E68" s="61">
        <v>0</v>
      </c>
      <c r="F68" s="61">
        <v>23619000</v>
      </c>
      <c r="G68" s="61">
        <v>0</v>
      </c>
      <c r="H68" s="61">
        <v>0</v>
      </c>
      <c r="I68" s="61">
        <v>0</v>
      </c>
      <c r="J68" s="61">
        <v>37054400</v>
      </c>
      <c r="K68" s="61">
        <v>0</v>
      </c>
      <c r="L68" s="61">
        <v>0</v>
      </c>
      <c r="M68" s="61">
        <v>3572772</v>
      </c>
      <c r="N68" s="61">
        <v>11850000</v>
      </c>
    </row>
    <row r="69" spans="1:14" s="29" customFormat="1" ht="15" customHeight="1">
      <c r="A69" s="56" t="s">
        <v>127</v>
      </c>
      <c r="B69" s="42">
        <f t="shared" si="8"/>
        <v>7716951</v>
      </c>
      <c r="C69" s="61">
        <v>0</v>
      </c>
      <c r="D69" s="61">
        <v>0</v>
      </c>
      <c r="E69" s="61">
        <v>0</v>
      </c>
      <c r="F69" s="61">
        <v>7716951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</row>
    <row r="70" spans="1:14" ht="15" customHeight="1">
      <c r="A70" s="56" t="s">
        <v>29</v>
      </c>
      <c r="B70" s="42">
        <f t="shared" si="8"/>
        <v>45267555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9253305</v>
      </c>
      <c r="K70" s="61">
        <v>0</v>
      </c>
      <c r="L70" s="61">
        <v>36014250</v>
      </c>
      <c r="M70" s="61">
        <v>0</v>
      </c>
      <c r="N70" s="61">
        <v>0</v>
      </c>
    </row>
    <row r="71" spans="1:14" ht="15" customHeight="1">
      <c r="A71" s="47" t="s">
        <v>31</v>
      </c>
      <c r="B71" s="42">
        <f t="shared" si="8"/>
        <v>184325595</v>
      </c>
      <c r="C71" s="60">
        <f>SUM(C72:C73)</f>
        <v>25987500</v>
      </c>
      <c r="D71" s="60">
        <f t="shared" ref="D71:N71" si="21">SUM(D72:D73)</f>
        <v>27869625</v>
      </c>
      <c r="E71" s="60">
        <f t="shared" si="21"/>
        <v>7092225</v>
      </c>
      <c r="F71" s="60">
        <f t="shared" si="21"/>
        <v>2901937.5</v>
      </c>
      <c r="G71" s="60">
        <f t="shared" si="21"/>
        <v>30869167.5</v>
      </c>
      <c r="H71" s="60">
        <f t="shared" si="21"/>
        <v>25042500</v>
      </c>
      <c r="I71" s="60">
        <f t="shared" si="21"/>
        <v>0</v>
      </c>
      <c r="J71" s="60">
        <f t="shared" si="21"/>
        <v>51808140</v>
      </c>
      <c r="K71" s="60">
        <f t="shared" si="21"/>
        <v>0</v>
      </c>
      <c r="L71" s="60">
        <f t="shared" si="21"/>
        <v>0</v>
      </c>
      <c r="M71" s="60">
        <f t="shared" si="21"/>
        <v>7714500</v>
      </c>
      <c r="N71" s="60">
        <f t="shared" si="21"/>
        <v>5040000</v>
      </c>
    </row>
    <row r="72" spans="1:14" ht="15" customHeight="1">
      <c r="A72" s="56" t="s">
        <v>32</v>
      </c>
      <c r="B72" s="42">
        <f t="shared" si="8"/>
        <v>150896287.5</v>
      </c>
      <c r="C72" s="61">
        <v>25987500</v>
      </c>
      <c r="D72" s="61">
        <v>27869625</v>
      </c>
      <c r="E72" s="61">
        <v>7092225</v>
      </c>
      <c r="F72" s="61">
        <v>2901937.5</v>
      </c>
      <c r="G72" s="61">
        <v>0</v>
      </c>
      <c r="H72" s="61">
        <v>25042500</v>
      </c>
      <c r="I72" s="61">
        <v>0</v>
      </c>
      <c r="J72" s="61">
        <v>49248000</v>
      </c>
      <c r="K72" s="61">
        <v>0</v>
      </c>
      <c r="L72" s="61">
        <v>0</v>
      </c>
      <c r="M72" s="61">
        <v>7714500</v>
      </c>
      <c r="N72" s="61">
        <v>5040000</v>
      </c>
    </row>
    <row r="73" spans="1:14" s="29" customFormat="1" ht="15" customHeight="1">
      <c r="A73" s="56" t="s">
        <v>168</v>
      </c>
      <c r="B73" s="42">
        <f t="shared" si="8"/>
        <v>33429307.5</v>
      </c>
      <c r="C73" s="61">
        <v>0</v>
      </c>
      <c r="D73" s="61">
        <v>0</v>
      </c>
      <c r="E73" s="61">
        <v>0</v>
      </c>
      <c r="F73" s="61">
        <v>0</v>
      </c>
      <c r="G73" s="61">
        <v>30869167.5</v>
      </c>
      <c r="H73" s="61">
        <v>0</v>
      </c>
      <c r="I73" s="61">
        <v>0</v>
      </c>
      <c r="J73" s="61">
        <v>2560140</v>
      </c>
      <c r="K73" s="61">
        <v>0</v>
      </c>
      <c r="L73" s="61">
        <v>0</v>
      </c>
      <c r="M73" s="61">
        <v>0</v>
      </c>
      <c r="N73" s="61">
        <v>0</v>
      </c>
    </row>
    <row r="74" spans="1:14" ht="15" customHeight="1">
      <c r="A74" s="47" t="s">
        <v>33</v>
      </c>
      <c r="B74" s="42">
        <f t="shared" si="8"/>
        <v>20222454119</v>
      </c>
      <c r="C74" s="60">
        <f>SUM(C75:C80)</f>
        <v>645525464.25</v>
      </c>
      <c r="D74" s="60">
        <f t="shared" ref="D74:N74" si="22">SUM(D75:D80)</f>
        <v>1450238070.48</v>
      </c>
      <c r="E74" s="60">
        <f t="shared" si="22"/>
        <v>885566074.45000005</v>
      </c>
      <c r="F74" s="60">
        <f t="shared" si="22"/>
        <v>513767656.82999998</v>
      </c>
      <c r="G74" s="60">
        <f t="shared" si="22"/>
        <v>3206124387.25</v>
      </c>
      <c r="H74" s="60">
        <f t="shared" si="22"/>
        <v>3579843831.75</v>
      </c>
      <c r="I74" s="60">
        <f t="shared" si="22"/>
        <v>1962007619.3800001</v>
      </c>
      <c r="J74" s="60">
        <f t="shared" si="22"/>
        <v>2170297065.75</v>
      </c>
      <c r="K74" s="60">
        <f t="shared" si="22"/>
        <v>1108154343</v>
      </c>
      <c r="L74" s="60">
        <f t="shared" si="22"/>
        <v>893357450.18999994</v>
      </c>
      <c r="M74" s="60">
        <f t="shared" si="22"/>
        <v>1791144539.3899999</v>
      </c>
      <c r="N74" s="60">
        <f t="shared" si="22"/>
        <v>2016427616.2800002</v>
      </c>
    </row>
    <row r="75" spans="1:14" ht="15" customHeight="1">
      <c r="A75" s="56" t="s">
        <v>33</v>
      </c>
      <c r="B75" s="42">
        <f t="shared" si="8"/>
        <v>15698201007.84</v>
      </c>
      <c r="C75" s="61">
        <v>645525464.25</v>
      </c>
      <c r="D75" s="61">
        <v>1370468865.48</v>
      </c>
      <c r="E75" s="61">
        <v>822587399.57000005</v>
      </c>
      <c r="F75" s="61">
        <v>399308701.82999998</v>
      </c>
      <c r="G75" s="61">
        <v>2873070567.25</v>
      </c>
      <c r="H75" s="61">
        <v>1513036491.75</v>
      </c>
      <c r="I75" s="61">
        <v>1587775704.8800001</v>
      </c>
      <c r="J75" s="61">
        <v>1939479912.75</v>
      </c>
      <c r="K75" s="61">
        <v>1062065493</v>
      </c>
      <c r="L75" s="61">
        <v>685781926.43999994</v>
      </c>
      <c r="M75" s="61">
        <v>951302969.38999999</v>
      </c>
      <c r="N75" s="61">
        <v>1847797511.25</v>
      </c>
    </row>
    <row r="76" spans="1:14" ht="15" customHeight="1">
      <c r="A76" s="56" t="s">
        <v>49</v>
      </c>
      <c r="B76" s="42">
        <f t="shared" si="8"/>
        <v>21267600</v>
      </c>
      <c r="C76" s="61">
        <v>0</v>
      </c>
      <c r="D76" s="61">
        <v>0</v>
      </c>
      <c r="E76" s="61">
        <v>21267600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</row>
    <row r="77" spans="1:14" s="29" customFormat="1" ht="15" customHeight="1">
      <c r="A77" s="56" t="s">
        <v>147</v>
      </c>
      <c r="B77" s="42">
        <f t="shared" si="8"/>
        <v>1188699204.3800001</v>
      </c>
      <c r="C77" s="61">
        <v>0</v>
      </c>
      <c r="D77" s="61">
        <v>73863900</v>
      </c>
      <c r="E77" s="61">
        <v>7460100</v>
      </c>
      <c r="F77" s="61">
        <v>0</v>
      </c>
      <c r="G77" s="61">
        <v>123855885</v>
      </c>
      <c r="H77" s="61">
        <v>6909840</v>
      </c>
      <c r="I77" s="61">
        <v>0</v>
      </c>
      <c r="J77" s="61">
        <v>0</v>
      </c>
      <c r="K77" s="61">
        <v>34898400</v>
      </c>
      <c r="L77" s="61">
        <v>6256210.5</v>
      </c>
      <c r="M77" s="61">
        <v>780570945</v>
      </c>
      <c r="N77" s="61">
        <v>154883923.88</v>
      </c>
    </row>
    <row r="78" spans="1:14" ht="15" customHeight="1">
      <c r="A78" s="56" t="s">
        <v>50</v>
      </c>
      <c r="B78" s="42">
        <f t="shared" si="8"/>
        <v>224562292.13</v>
      </c>
      <c r="C78" s="61">
        <v>0</v>
      </c>
      <c r="D78" s="61">
        <v>3725730</v>
      </c>
      <c r="E78" s="61">
        <v>22796035.879999999</v>
      </c>
      <c r="F78" s="61">
        <v>14929200</v>
      </c>
      <c r="G78" s="61">
        <v>0</v>
      </c>
      <c r="H78" s="61">
        <v>0</v>
      </c>
      <c r="I78" s="61">
        <v>183111326.25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</row>
    <row r="79" spans="1:14" ht="15" customHeight="1">
      <c r="A79" s="56" t="s">
        <v>66</v>
      </c>
      <c r="B79" s="42">
        <f t="shared" si="8"/>
        <v>214177500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214177500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</row>
    <row r="80" spans="1:14" ht="15" customHeight="1">
      <c r="A80" s="56" t="s">
        <v>88</v>
      </c>
      <c r="B80" s="42">
        <f t="shared" si="8"/>
        <v>2875546514.6500001</v>
      </c>
      <c r="C80" s="61">
        <v>0</v>
      </c>
      <c r="D80" s="61">
        <v>2179575</v>
      </c>
      <c r="E80" s="61">
        <v>11454939</v>
      </c>
      <c r="F80" s="61">
        <v>99529755</v>
      </c>
      <c r="G80" s="61">
        <v>209197935</v>
      </c>
      <c r="H80" s="61">
        <v>1845720000</v>
      </c>
      <c r="I80" s="61">
        <v>191120588.25</v>
      </c>
      <c r="J80" s="61">
        <v>230817153</v>
      </c>
      <c r="K80" s="61">
        <v>11190450</v>
      </c>
      <c r="L80" s="61">
        <v>201319313.25</v>
      </c>
      <c r="M80" s="61">
        <v>59270625</v>
      </c>
      <c r="N80" s="61">
        <v>13746181.15</v>
      </c>
    </row>
    <row r="81" spans="1:14" s="29" customFormat="1" ht="15" customHeight="1">
      <c r="A81" s="47" t="s">
        <v>89</v>
      </c>
      <c r="B81" s="42">
        <f t="shared" si="8"/>
        <v>105315375</v>
      </c>
      <c r="C81" s="60">
        <f>SUM(C82:C84)</f>
        <v>0</v>
      </c>
      <c r="D81" s="60">
        <f t="shared" ref="D81:N81" si="23">SUM(D82:D84)</f>
        <v>0</v>
      </c>
      <c r="E81" s="60">
        <f t="shared" si="23"/>
        <v>0</v>
      </c>
      <c r="F81" s="60">
        <f t="shared" si="23"/>
        <v>0</v>
      </c>
      <c r="G81" s="60">
        <f t="shared" si="23"/>
        <v>3804975</v>
      </c>
      <c r="H81" s="60">
        <f t="shared" si="23"/>
        <v>0</v>
      </c>
      <c r="I81" s="60">
        <f t="shared" si="23"/>
        <v>0</v>
      </c>
      <c r="J81" s="60">
        <f t="shared" si="23"/>
        <v>0</v>
      </c>
      <c r="K81" s="60">
        <f t="shared" si="23"/>
        <v>0</v>
      </c>
      <c r="L81" s="60">
        <f t="shared" si="23"/>
        <v>0</v>
      </c>
      <c r="M81" s="60">
        <f t="shared" si="23"/>
        <v>0</v>
      </c>
      <c r="N81" s="60">
        <f t="shared" si="23"/>
        <v>101510400</v>
      </c>
    </row>
    <row r="82" spans="1:14" ht="15" customHeight="1">
      <c r="A82" s="57" t="s">
        <v>169</v>
      </c>
      <c r="B82" s="42">
        <f t="shared" si="8"/>
        <v>85900500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85900500</v>
      </c>
    </row>
    <row r="83" spans="1:14" ht="15" customHeight="1">
      <c r="A83" s="56" t="s">
        <v>192</v>
      </c>
      <c r="B83" s="42">
        <f t="shared" si="8"/>
        <v>3804975</v>
      </c>
      <c r="C83" s="61">
        <v>0</v>
      </c>
      <c r="D83" s="61">
        <v>0</v>
      </c>
      <c r="E83" s="61">
        <v>0</v>
      </c>
      <c r="F83" s="61">
        <v>0</v>
      </c>
      <c r="G83" s="61">
        <v>3804975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</row>
    <row r="84" spans="1:14" ht="15" customHeight="1">
      <c r="A84" s="57" t="s">
        <v>159</v>
      </c>
      <c r="B84" s="42">
        <f t="shared" si="8"/>
        <v>15609900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15609900</v>
      </c>
    </row>
    <row r="85" spans="1:14" ht="15" customHeight="1">
      <c r="A85" s="47" t="s">
        <v>39</v>
      </c>
      <c r="B85" s="42">
        <f t="shared" si="8"/>
        <v>264879180</v>
      </c>
      <c r="C85" s="60">
        <f>SUM(C86:C87)</f>
        <v>0</v>
      </c>
      <c r="D85" s="60">
        <f t="shared" ref="D85:N85" si="24">SUM(D86:D87)</f>
        <v>0</v>
      </c>
      <c r="E85" s="60">
        <f t="shared" si="24"/>
        <v>0</v>
      </c>
      <c r="F85" s="60">
        <f t="shared" si="24"/>
        <v>0</v>
      </c>
      <c r="G85" s="60">
        <f t="shared" si="24"/>
        <v>70432650</v>
      </c>
      <c r="H85" s="60">
        <f t="shared" si="24"/>
        <v>0</v>
      </c>
      <c r="I85" s="60">
        <f t="shared" si="24"/>
        <v>0</v>
      </c>
      <c r="J85" s="60">
        <f t="shared" si="24"/>
        <v>167299968.75</v>
      </c>
      <c r="K85" s="60">
        <f t="shared" si="24"/>
        <v>0</v>
      </c>
      <c r="L85" s="60">
        <f t="shared" si="24"/>
        <v>0</v>
      </c>
      <c r="M85" s="60">
        <f t="shared" si="24"/>
        <v>0</v>
      </c>
      <c r="N85" s="60">
        <f t="shared" si="24"/>
        <v>27146561.25</v>
      </c>
    </row>
    <row r="86" spans="1:14" s="29" customFormat="1" ht="15" customHeight="1">
      <c r="A86" s="56" t="s">
        <v>40</v>
      </c>
      <c r="B86" s="42">
        <f t="shared" si="8"/>
        <v>210817890</v>
      </c>
      <c r="C86" s="61">
        <v>0</v>
      </c>
      <c r="D86" s="61">
        <v>0</v>
      </c>
      <c r="E86" s="61">
        <v>0</v>
      </c>
      <c r="F86" s="61">
        <v>0</v>
      </c>
      <c r="G86" s="61">
        <v>16371360</v>
      </c>
      <c r="H86" s="61">
        <v>0</v>
      </c>
      <c r="I86" s="61">
        <v>0</v>
      </c>
      <c r="J86" s="61">
        <v>167299968.75</v>
      </c>
      <c r="K86" s="61">
        <v>0</v>
      </c>
      <c r="L86" s="61">
        <v>0</v>
      </c>
      <c r="M86" s="61">
        <v>0</v>
      </c>
      <c r="N86" s="61">
        <v>27146561.25</v>
      </c>
    </row>
    <row r="87" spans="1:14" ht="15" customHeight="1">
      <c r="A87" s="56" t="s">
        <v>91</v>
      </c>
      <c r="B87" s="42">
        <f t="shared" si="8"/>
        <v>54061290</v>
      </c>
      <c r="C87" s="61">
        <v>0</v>
      </c>
      <c r="D87" s="61">
        <v>0</v>
      </c>
      <c r="E87" s="61">
        <v>0</v>
      </c>
      <c r="F87" s="61">
        <v>0</v>
      </c>
      <c r="G87" s="61">
        <v>54061290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</row>
    <row r="88" spans="1:14" ht="15" customHeight="1">
      <c r="A88" s="47" t="s">
        <v>43</v>
      </c>
      <c r="B88" s="42">
        <f t="shared" si="8"/>
        <v>151714510.5</v>
      </c>
      <c r="C88" s="60">
        <f>SUM(C89:C90)</f>
        <v>0</v>
      </c>
      <c r="D88" s="60">
        <f t="shared" ref="D88:N88" si="25">SUM(D89:D90)</f>
        <v>46499910</v>
      </c>
      <c r="E88" s="60">
        <f t="shared" si="25"/>
        <v>0</v>
      </c>
      <c r="F88" s="60">
        <f t="shared" si="25"/>
        <v>23108400</v>
      </c>
      <c r="G88" s="60">
        <f t="shared" si="25"/>
        <v>0</v>
      </c>
      <c r="H88" s="60">
        <f t="shared" si="25"/>
        <v>24990417</v>
      </c>
      <c r="I88" s="60">
        <f t="shared" si="25"/>
        <v>20493000</v>
      </c>
      <c r="J88" s="60">
        <f t="shared" si="25"/>
        <v>0</v>
      </c>
      <c r="K88" s="60">
        <f t="shared" si="25"/>
        <v>29816512.5</v>
      </c>
      <c r="L88" s="60">
        <f t="shared" si="25"/>
        <v>0</v>
      </c>
      <c r="M88" s="60">
        <f t="shared" si="25"/>
        <v>0</v>
      </c>
      <c r="N88" s="60">
        <f t="shared" si="25"/>
        <v>6806271</v>
      </c>
    </row>
    <row r="89" spans="1:14" s="29" customFormat="1" ht="15" customHeight="1">
      <c r="A89" s="56" t="s">
        <v>44</v>
      </c>
      <c r="B89" s="42">
        <f t="shared" ref="B89:B102" si="26">SUM(C89:N89)</f>
        <v>144908239.5</v>
      </c>
      <c r="C89" s="61">
        <v>0</v>
      </c>
      <c r="D89" s="61">
        <v>46499910</v>
      </c>
      <c r="E89" s="61">
        <v>0</v>
      </c>
      <c r="F89" s="61">
        <v>23108400</v>
      </c>
      <c r="G89" s="61">
        <v>0</v>
      </c>
      <c r="H89" s="61">
        <v>24990417</v>
      </c>
      <c r="I89" s="61">
        <v>20493000</v>
      </c>
      <c r="J89" s="61">
        <v>0</v>
      </c>
      <c r="K89" s="61">
        <v>29816512.5</v>
      </c>
      <c r="L89" s="61">
        <v>0</v>
      </c>
      <c r="M89" s="61">
        <v>0</v>
      </c>
      <c r="N89" s="61">
        <v>0</v>
      </c>
    </row>
    <row r="90" spans="1:14" s="29" customFormat="1" ht="15" customHeight="1">
      <c r="A90" s="57" t="s">
        <v>116</v>
      </c>
      <c r="B90" s="42">
        <f t="shared" si="26"/>
        <v>6806271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6806271</v>
      </c>
    </row>
    <row r="91" spans="1:14" s="29" customFormat="1" ht="15" customHeight="1">
      <c r="A91" s="47" t="s">
        <v>93</v>
      </c>
      <c r="B91" s="42">
        <f t="shared" si="26"/>
        <v>6081180.0199999996</v>
      </c>
      <c r="C91" s="60">
        <f>SUM(C92)</f>
        <v>0</v>
      </c>
      <c r="D91" s="60">
        <f t="shared" ref="D91:N91" si="27">SUM(D92)</f>
        <v>0</v>
      </c>
      <c r="E91" s="60">
        <f t="shared" si="27"/>
        <v>0</v>
      </c>
      <c r="F91" s="60">
        <f t="shared" si="27"/>
        <v>0</v>
      </c>
      <c r="G91" s="60">
        <f t="shared" si="27"/>
        <v>0</v>
      </c>
      <c r="H91" s="60">
        <f t="shared" si="27"/>
        <v>0</v>
      </c>
      <c r="I91" s="60">
        <f t="shared" si="27"/>
        <v>0</v>
      </c>
      <c r="J91" s="60">
        <f t="shared" si="27"/>
        <v>0</v>
      </c>
      <c r="K91" s="60">
        <f t="shared" si="27"/>
        <v>0</v>
      </c>
      <c r="L91" s="60">
        <f t="shared" si="27"/>
        <v>6081180.0199999996</v>
      </c>
      <c r="M91" s="60">
        <f t="shared" si="27"/>
        <v>0</v>
      </c>
      <c r="N91" s="60">
        <f t="shared" si="27"/>
        <v>0</v>
      </c>
    </row>
    <row r="92" spans="1:14" ht="15" customHeight="1">
      <c r="A92" s="56" t="s">
        <v>93</v>
      </c>
      <c r="B92" s="42">
        <f t="shared" si="26"/>
        <v>6081180.0199999996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6081180.0199999996</v>
      </c>
      <c r="M92" s="61">
        <v>0</v>
      </c>
      <c r="N92" s="61">
        <v>0</v>
      </c>
    </row>
    <row r="93" spans="1:14" ht="15" customHeight="1">
      <c r="A93" s="47" t="s">
        <v>125</v>
      </c>
      <c r="B93" s="42">
        <f t="shared" si="26"/>
        <v>33427620</v>
      </c>
      <c r="C93" s="60">
        <f>SUM(C94)</f>
        <v>0</v>
      </c>
      <c r="D93" s="60">
        <f t="shared" ref="D93:N93" si="28">SUM(D94)</f>
        <v>0</v>
      </c>
      <c r="E93" s="60">
        <f t="shared" si="28"/>
        <v>0</v>
      </c>
      <c r="F93" s="60">
        <f t="shared" si="28"/>
        <v>0</v>
      </c>
      <c r="G93" s="60">
        <f t="shared" si="28"/>
        <v>33427620</v>
      </c>
      <c r="H93" s="60">
        <f t="shared" si="28"/>
        <v>0</v>
      </c>
      <c r="I93" s="60">
        <f t="shared" si="28"/>
        <v>0</v>
      </c>
      <c r="J93" s="60">
        <f t="shared" si="28"/>
        <v>0</v>
      </c>
      <c r="K93" s="60">
        <f t="shared" si="28"/>
        <v>0</v>
      </c>
      <c r="L93" s="60">
        <f t="shared" si="28"/>
        <v>0</v>
      </c>
      <c r="M93" s="60">
        <f t="shared" si="28"/>
        <v>0</v>
      </c>
      <c r="N93" s="60">
        <f t="shared" si="28"/>
        <v>0</v>
      </c>
    </row>
    <row r="94" spans="1:14" ht="15" customHeight="1">
      <c r="A94" s="56" t="s">
        <v>125</v>
      </c>
      <c r="B94" s="42">
        <f t="shared" si="26"/>
        <v>33427620</v>
      </c>
      <c r="C94" s="61">
        <v>0</v>
      </c>
      <c r="D94" s="61">
        <v>0</v>
      </c>
      <c r="E94" s="61">
        <v>0</v>
      </c>
      <c r="F94" s="61">
        <v>0</v>
      </c>
      <c r="G94" s="61">
        <v>33427620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</row>
    <row r="95" spans="1:14" ht="15" customHeight="1">
      <c r="A95" s="47" t="s">
        <v>34</v>
      </c>
      <c r="B95" s="42">
        <f t="shared" si="26"/>
        <v>49742753444.300003</v>
      </c>
      <c r="C95" s="60">
        <f>SUM(C96:C102)</f>
        <v>4142160807.6300001</v>
      </c>
      <c r="D95" s="60">
        <f t="shared" ref="D95:N95" si="29">SUM(D96:D102)</f>
        <v>1279146025.77</v>
      </c>
      <c r="E95" s="60">
        <f t="shared" si="29"/>
        <v>2989365644</v>
      </c>
      <c r="F95" s="60">
        <f t="shared" si="29"/>
        <v>7534140903.75</v>
      </c>
      <c r="G95" s="60">
        <f t="shared" si="29"/>
        <v>4742257981.1700001</v>
      </c>
      <c r="H95" s="60">
        <f t="shared" si="29"/>
        <v>6283829812.75</v>
      </c>
      <c r="I95" s="60">
        <f t="shared" si="29"/>
        <v>3879794580.6900001</v>
      </c>
      <c r="J95" s="60">
        <f t="shared" si="29"/>
        <v>3495941333.75</v>
      </c>
      <c r="K95" s="60">
        <f t="shared" si="29"/>
        <v>4756289620.6400003</v>
      </c>
      <c r="L95" s="60">
        <f t="shared" si="29"/>
        <v>3275661403.1199999</v>
      </c>
      <c r="M95" s="60">
        <f t="shared" si="29"/>
        <v>4794861300.0299997</v>
      </c>
      <c r="N95" s="60">
        <f t="shared" si="29"/>
        <v>2569304031</v>
      </c>
    </row>
    <row r="96" spans="1:14" ht="15" customHeight="1">
      <c r="A96" s="56" t="s">
        <v>37</v>
      </c>
      <c r="B96" s="42">
        <f t="shared" si="26"/>
        <v>25535562008.649998</v>
      </c>
      <c r="C96" s="61">
        <v>700155089.37</v>
      </c>
      <c r="D96" s="61">
        <v>767809818.26999998</v>
      </c>
      <c r="E96" s="61">
        <v>1281397754</v>
      </c>
      <c r="F96" s="61">
        <v>4413205805.25</v>
      </c>
      <c r="G96" s="61">
        <v>1045092602.25</v>
      </c>
      <c r="H96" s="61">
        <v>3714351917.25</v>
      </c>
      <c r="I96" s="61">
        <v>2969113545</v>
      </c>
      <c r="J96" s="61">
        <v>624320210.75</v>
      </c>
      <c r="K96" s="61">
        <v>3447422056.6400003</v>
      </c>
      <c r="L96" s="61">
        <v>595143248.62</v>
      </c>
      <c r="M96" s="61">
        <v>4376644265.25</v>
      </c>
      <c r="N96" s="61">
        <v>1600905696</v>
      </c>
    </row>
    <row r="97" spans="1:14" ht="15" customHeight="1">
      <c r="A97" s="56" t="s">
        <v>96</v>
      </c>
      <c r="B97" s="42">
        <f t="shared" si="26"/>
        <v>4401057969.6900005</v>
      </c>
      <c r="C97" s="61">
        <v>17916990</v>
      </c>
      <c r="D97" s="61">
        <v>337777305</v>
      </c>
      <c r="E97" s="61">
        <v>433431945</v>
      </c>
      <c r="F97" s="61">
        <v>1391093133</v>
      </c>
      <c r="G97" s="61">
        <v>966981048</v>
      </c>
      <c r="H97" s="61">
        <v>20611000</v>
      </c>
      <c r="I97" s="61">
        <v>207903179.19</v>
      </c>
      <c r="J97" s="61">
        <v>578138820.5</v>
      </c>
      <c r="K97" s="61">
        <v>21703315</v>
      </c>
      <c r="L97" s="61">
        <v>121969096.5</v>
      </c>
      <c r="M97" s="61">
        <v>266537372</v>
      </c>
      <c r="N97" s="61">
        <v>36994765.5</v>
      </c>
    </row>
    <row r="98" spans="1:14" ht="15" customHeight="1">
      <c r="A98" s="56" t="s">
        <v>38</v>
      </c>
      <c r="B98" s="42">
        <f t="shared" si="26"/>
        <v>10396662441.960001</v>
      </c>
      <c r="C98" s="61">
        <v>3412529608.2600002</v>
      </c>
      <c r="D98" s="61">
        <v>27880807.5</v>
      </c>
      <c r="E98" s="61">
        <v>29187945</v>
      </c>
      <c r="F98" s="61">
        <v>732493840.5</v>
      </c>
      <c r="G98" s="61">
        <v>561453859.92000008</v>
      </c>
      <c r="H98" s="61">
        <v>1639612276.5</v>
      </c>
      <c r="I98" s="61">
        <v>304785882</v>
      </c>
      <c r="J98" s="61">
        <v>1806514560</v>
      </c>
      <c r="K98" s="61">
        <v>700993337</v>
      </c>
      <c r="L98" s="61">
        <v>779497218</v>
      </c>
      <c r="M98" s="61">
        <v>151679662.78</v>
      </c>
      <c r="N98" s="61">
        <v>250033444.5</v>
      </c>
    </row>
    <row r="99" spans="1:14" s="29" customFormat="1" ht="15" customHeight="1">
      <c r="A99" s="56" t="s">
        <v>35</v>
      </c>
      <c r="B99" s="42">
        <f t="shared" si="26"/>
        <v>1853082112.5</v>
      </c>
      <c r="C99" s="61">
        <v>0</v>
      </c>
      <c r="D99" s="61">
        <v>0</v>
      </c>
      <c r="E99" s="61">
        <v>0</v>
      </c>
      <c r="F99" s="61">
        <v>0</v>
      </c>
      <c r="G99" s="61">
        <v>32700000</v>
      </c>
      <c r="H99" s="61">
        <v>883791135</v>
      </c>
      <c r="I99" s="61">
        <v>394979017.5</v>
      </c>
      <c r="J99" s="61">
        <v>0</v>
      </c>
      <c r="K99" s="61">
        <v>0</v>
      </c>
      <c r="L99" s="61">
        <v>541611960</v>
      </c>
      <c r="M99" s="61">
        <v>0</v>
      </c>
      <c r="N99" s="61">
        <v>0</v>
      </c>
    </row>
    <row r="100" spans="1:14" ht="15" customHeight="1">
      <c r="A100" s="56" t="s">
        <v>36</v>
      </c>
      <c r="B100" s="42">
        <f t="shared" si="26"/>
        <v>670275390</v>
      </c>
      <c r="C100" s="61">
        <v>0</v>
      </c>
      <c r="D100" s="61">
        <v>0</v>
      </c>
      <c r="E100" s="61">
        <v>0</v>
      </c>
      <c r="F100" s="61">
        <v>4218750</v>
      </c>
      <c r="G100" s="61">
        <v>183021435</v>
      </c>
      <c r="H100" s="61">
        <v>0</v>
      </c>
      <c r="I100" s="61">
        <v>0</v>
      </c>
      <c r="J100" s="61">
        <v>0</v>
      </c>
      <c r="K100" s="61">
        <v>483035205</v>
      </c>
      <c r="L100" s="61">
        <v>0</v>
      </c>
      <c r="M100" s="61">
        <v>0</v>
      </c>
      <c r="N100" s="61">
        <v>0</v>
      </c>
    </row>
    <row r="101" spans="1:14" ht="15" customHeight="1">
      <c r="A101" s="56" t="s">
        <v>67</v>
      </c>
      <c r="B101" s="42">
        <f t="shared" si="26"/>
        <v>1848863799</v>
      </c>
      <c r="C101" s="61">
        <v>0</v>
      </c>
      <c r="D101" s="61">
        <v>145678095</v>
      </c>
      <c r="E101" s="61">
        <v>1179630000</v>
      </c>
      <c r="F101" s="61">
        <v>273429000</v>
      </c>
      <c r="G101" s="61">
        <v>28232226</v>
      </c>
      <c r="H101" s="61">
        <v>25463484</v>
      </c>
      <c r="I101" s="61">
        <v>3012957</v>
      </c>
      <c r="J101" s="61">
        <v>25053900</v>
      </c>
      <c r="K101" s="61">
        <v>17326197</v>
      </c>
      <c r="L101" s="61">
        <v>144613815</v>
      </c>
      <c r="M101" s="61">
        <v>0</v>
      </c>
      <c r="N101" s="61">
        <v>6424125</v>
      </c>
    </row>
    <row r="102" spans="1:14" s="29" customFormat="1" ht="15" customHeight="1">
      <c r="A102" s="58" t="s">
        <v>46</v>
      </c>
      <c r="B102" s="74">
        <f t="shared" si="26"/>
        <v>5037249722.5</v>
      </c>
      <c r="C102" s="64">
        <v>11559120</v>
      </c>
      <c r="D102" s="64">
        <v>0</v>
      </c>
      <c r="E102" s="64">
        <v>65718000</v>
      </c>
      <c r="F102" s="64">
        <v>719700375</v>
      </c>
      <c r="G102" s="64">
        <v>1924776810</v>
      </c>
      <c r="H102" s="64">
        <v>0</v>
      </c>
      <c r="I102" s="64">
        <v>0</v>
      </c>
      <c r="J102" s="64">
        <v>461913842.5</v>
      </c>
      <c r="K102" s="64">
        <v>85809510</v>
      </c>
      <c r="L102" s="64">
        <v>1092826065</v>
      </c>
      <c r="M102" s="64">
        <v>0</v>
      </c>
      <c r="N102" s="64">
        <v>674946000</v>
      </c>
    </row>
    <row r="103" spans="1:14">
      <c r="A103" s="4" t="s">
        <v>198</v>
      </c>
      <c r="B103" s="55"/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1:14">
      <c r="A104" s="4" t="s">
        <v>150</v>
      </c>
    </row>
    <row r="105" spans="1:14">
      <c r="A105" s="4" t="s">
        <v>151</v>
      </c>
      <c r="B105" s="55"/>
    </row>
    <row r="106" spans="1:14">
      <c r="A106" s="4" t="s">
        <v>99</v>
      </c>
    </row>
  </sheetData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0E92-3381-4C12-A98D-E11BBCAA1450}">
  <dimension ref="A2:O296"/>
  <sheetViews>
    <sheetView workbookViewId="0">
      <selection activeCell="A99" sqref="A99"/>
    </sheetView>
  </sheetViews>
  <sheetFormatPr baseColWidth="10" defaultColWidth="11.42578125" defaultRowHeight="12"/>
  <cols>
    <col min="1" max="1" width="25.85546875" style="26" customWidth="1"/>
    <col min="2" max="2" width="20.5703125" style="29" customWidth="1"/>
    <col min="3" max="3" width="15.5703125" style="25" customWidth="1"/>
    <col min="4" max="4" width="15.85546875" style="25" customWidth="1"/>
    <col min="5" max="5" width="15.28515625" style="25" customWidth="1"/>
    <col min="6" max="9" width="15.85546875" style="25" bestFit="1" customWidth="1"/>
    <col min="10" max="10" width="16.5703125" style="25" customWidth="1"/>
    <col min="11" max="11" width="16.42578125" style="25" customWidth="1"/>
    <col min="12" max="12" width="15.140625" style="25" customWidth="1"/>
    <col min="13" max="13" width="17.28515625" style="25" customWidth="1"/>
    <col min="14" max="14" width="14.7109375" style="25" customWidth="1"/>
    <col min="15" max="16384" width="11.42578125" style="25"/>
  </cols>
  <sheetData>
    <row r="2" spans="1:15" ht="21.75" customHeight="1">
      <c r="A2" s="85" t="s">
        <v>180</v>
      </c>
      <c r="B2" s="85"/>
      <c r="C2" s="85"/>
      <c r="D2" s="85"/>
      <c r="E2" s="85"/>
      <c r="F2" s="85"/>
      <c r="G2" s="85"/>
    </row>
    <row r="3" spans="1:15">
      <c r="A3" s="65" t="s">
        <v>197</v>
      </c>
      <c r="B3" s="65"/>
      <c r="C3" s="65"/>
      <c r="D3" s="65"/>
      <c r="E3" s="65"/>
    </row>
    <row r="4" spans="1:15">
      <c r="B4" s="67"/>
      <c r="C4" s="67"/>
      <c r="D4" s="67"/>
      <c r="E4" s="67"/>
    </row>
    <row r="5" spans="1:15" s="32" customFormat="1">
      <c r="A5" s="28" t="s">
        <v>0</v>
      </c>
      <c r="B5" s="11" t="s">
        <v>4</v>
      </c>
      <c r="C5" s="11" t="s">
        <v>1</v>
      </c>
      <c r="D5" s="11" t="s">
        <v>2</v>
      </c>
      <c r="E5" s="11" t="s">
        <v>3</v>
      </c>
      <c r="F5" s="11" t="s">
        <v>41</v>
      </c>
      <c r="G5" s="11" t="s">
        <v>51</v>
      </c>
      <c r="H5" s="11" t="s">
        <v>52</v>
      </c>
      <c r="I5" s="11" t="s">
        <v>161</v>
      </c>
      <c r="J5" s="11" t="s">
        <v>162</v>
      </c>
      <c r="K5" s="11" t="s">
        <v>57</v>
      </c>
      <c r="L5" s="11" t="s">
        <v>58</v>
      </c>
      <c r="M5" s="11" t="s">
        <v>59</v>
      </c>
      <c r="N5" s="11" t="s">
        <v>60</v>
      </c>
    </row>
    <row r="6" spans="1:15" ht="15" customHeight="1">
      <c r="A6" s="30" t="s">
        <v>4</v>
      </c>
      <c r="B6" s="68">
        <f>SUM(B7+B9+B13+B15+B18+B20+B24+B28+B31+B34+B38+B41+B44+B48+B51+B54+B59+B62+B66+B69+B77+B79+B81+B84+B87)</f>
        <v>80561349049.684998</v>
      </c>
      <c r="C6" s="68">
        <f t="shared" ref="C6:N6" si="0">SUM(C7+C9+C13+C15+C18+C20+C24+C28+C31+C34+C38+C41+C44+C48+C51+C54+C59+C62+C66+C69+C77+C79+C81+C84+C87)</f>
        <v>3680251001.875</v>
      </c>
      <c r="D6" s="68">
        <f t="shared" si="0"/>
        <v>3476637799.1300001</v>
      </c>
      <c r="E6" s="68">
        <f t="shared" si="0"/>
        <v>4263259808.2300005</v>
      </c>
      <c r="F6" s="68">
        <f t="shared" si="0"/>
        <v>5404908751.6999998</v>
      </c>
      <c r="G6" s="68">
        <f t="shared" si="0"/>
        <v>5579716923.6100006</v>
      </c>
      <c r="H6" s="68">
        <f t="shared" si="0"/>
        <v>6676842282.25</v>
      </c>
      <c r="I6" s="68">
        <f t="shared" si="0"/>
        <v>5317530641.1300001</v>
      </c>
      <c r="J6" s="68">
        <f t="shared" si="0"/>
        <v>7917086509.6899996</v>
      </c>
      <c r="K6" s="68">
        <f t="shared" si="0"/>
        <v>13396289586.02</v>
      </c>
      <c r="L6" s="68">
        <f t="shared" si="0"/>
        <v>3863436700.1199999</v>
      </c>
      <c r="M6" s="68">
        <f t="shared" si="0"/>
        <v>12186762845.290001</v>
      </c>
      <c r="N6" s="68">
        <f t="shared" si="0"/>
        <v>8798626200.6399994</v>
      </c>
      <c r="O6" s="40"/>
    </row>
    <row r="7" spans="1:15" s="29" customFormat="1" ht="15" customHeight="1">
      <c r="A7" s="29" t="s">
        <v>8</v>
      </c>
      <c r="B7" s="68">
        <f>SUM(C7:N7)</f>
        <v>14372826755.090002</v>
      </c>
      <c r="C7" s="42">
        <v>578046543.75</v>
      </c>
      <c r="D7" s="42">
        <v>516530943.25</v>
      </c>
      <c r="E7" s="42">
        <v>1300072096.0900002</v>
      </c>
      <c r="F7" s="42">
        <v>402075903.75</v>
      </c>
      <c r="G7" s="42">
        <v>951152826.11000001</v>
      </c>
      <c r="H7" s="42">
        <v>1018838342.12</v>
      </c>
      <c r="I7" s="42">
        <v>2514465822.3699999</v>
      </c>
      <c r="J7" s="42">
        <v>1972356289.5599999</v>
      </c>
      <c r="K7" s="42">
        <v>2290142430.5100002</v>
      </c>
      <c r="L7" s="42">
        <v>429162472.12</v>
      </c>
      <c r="M7" s="42">
        <v>1637884731.95</v>
      </c>
      <c r="N7" s="42">
        <v>762098353.50999999</v>
      </c>
      <c r="O7" s="40"/>
    </row>
    <row r="8" spans="1:15" ht="15" customHeight="1">
      <c r="A8" s="56" t="s">
        <v>9</v>
      </c>
      <c r="B8" s="68">
        <f>SUM(C8:N8)</f>
        <v>14372826755.090002</v>
      </c>
      <c r="C8" s="59">
        <v>578046543.75</v>
      </c>
      <c r="D8" s="59">
        <v>516530943.25</v>
      </c>
      <c r="E8" s="59">
        <v>1300072096.0900002</v>
      </c>
      <c r="F8" s="59">
        <v>402075903.75</v>
      </c>
      <c r="G8" s="59">
        <v>951152826.11000001</v>
      </c>
      <c r="H8" s="59">
        <v>1018838342.12</v>
      </c>
      <c r="I8" s="59">
        <v>2514465822.3699999</v>
      </c>
      <c r="J8" s="59">
        <v>1972356289.5599999</v>
      </c>
      <c r="K8" s="59">
        <v>2290142430.5100002</v>
      </c>
      <c r="L8" s="59">
        <v>429162472.12</v>
      </c>
      <c r="M8" s="59">
        <v>1637884731.95</v>
      </c>
      <c r="N8" s="59">
        <v>762098353.50999999</v>
      </c>
      <c r="O8" s="40"/>
    </row>
    <row r="9" spans="1:15" ht="15" customHeight="1">
      <c r="A9" s="29" t="s">
        <v>5</v>
      </c>
      <c r="B9" s="68">
        <f>SUM(C9:N9)</f>
        <v>26497101</v>
      </c>
      <c r="C9" s="42">
        <f>SUM(C10:C12)</f>
        <v>0</v>
      </c>
      <c r="D9" s="42">
        <f t="shared" ref="D9:N9" si="1">SUM(D10:D12)</f>
        <v>0</v>
      </c>
      <c r="E9" s="42">
        <f t="shared" si="1"/>
        <v>0</v>
      </c>
      <c r="F9" s="42">
        <f t="shared" si="1"/>
        <v>6206565</v>
      </c>
      <c r="G9" s="42">
        <f t="shared" si="1"/>
        <v>0</v>
      </c>
      <c r="H9" s="42">
        <f t="shared" si="1"/>
        <v>0</v>
      </c>
      <c r="I9" s="42">
        <f t="shared" si="1"/>
        <v>14053446</v>
      </c>
      <c r="J9" s="42">
        <f t="shared" si="1"/>
        <v>0</v>
      </c>
      <c r="K9" s="42">
        <f t="shared" si="1"/>
        <v>0</v>
      </c>
      <c r="L9" s="42">
        <f t="shared" si="1"/>
        <v>0</v>
      </c>
      <c r="M9" s="42">
        <f t="shared" si="1"/>
        <v>6237090</v>
      </c>
      <c r="N9" s="42">
        <f t="shared" si="1"/>
        <v>0</v>
      </c>
      <c r="O9" s="40"/>
    </row>
    <row r="10" spans="1:15" ht="15" customHeight="1">
      <c r="A10" s="26" t="s">
        <v>5</v>
      </c>
      <c r="B10" s="68">
        <f>SUM(C10:N10)</f>
        <v>6237090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6237090</v>
      </c>
      <c r="N10" s="59">
        <v>0</v>
      </c>
      <c r="O10" s="40"/>
    </row>
    <row r="11" spans="1:15" ht="15" customHeight="1">
      <c r="A11" s="26" t="s">
        <v>163</v>
      </c>
      <c r="B11" s="68">
        <f t="shared" ref="B11:B12" si="2">SUM(C11:N11)</f>
        <v>14053446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14053446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40"/>
    </row>
    <row r="12" spans="1:15" ht="15" customHeight="1">
      <c r="A12" s="26" t="s">
        <v>100</v>
      </c>
      <c r="B12" s="68">
        <f t="shared" si="2"/>
        <v>6206565</v>
      </c>
      <c r="C12" s="59">
        <v>0</v>
      </c>
      <c r="D12" s="59">
        <v>0</v>
      </c>
      <c r="E12" s="59">
        <v>0</v>
      </c>
      <c r="F12" s="59">
        <v>6206565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40"/>
    </row>
    <row r="13" spans="1:15" s="29" customFormat="1" ht="15" customHeight="1">
      <c r="A13" s="31" t="s">
        <v>71</v>
      </c>
      <c r="B13" s="68">
        <f t="shared" ref="B13:B20" si="3">SUM(C13:N13)</f>
        <v>3208732.5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3208732.5</v>
      </c>
      <c r="K13" s="42">
        <v>0</v>
      </c>
      <c r="L13" s="42">
        <v>0</v>
      </c>
      <c r="M13" s="42">
        <v>0</v>
      </c>
      <c r="N13" s="42">
        <v>0</v>
      </c>
      <c r="O13" s="40"/>
    </row>
    <row r="14" spans="1:15" ht="15" customHeight="1">
      <c r="A14" s="26" t="s">
        <v>72</v>
      </c>
      <c r="B14" s="68">
        <f t="shared" si="3"/>
        <v>3208732.5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3208732.5</v>
      </c>
      <c r="K14" s="59">
        <v>0</v>
      </c>
      <c r="L14" s="59">
        <v>0</v>
      </c>
      <c r="M14" s="59">
        <v>0</v>
      </c>
      <c r="N14" s="59">
        <v>0</v>
      </c>
      <c r="O14" s="40"/>
    </row>
    <row r="15" spans="1:15" s="29" customFormat="1" ht="15" customHeight="1">
      <c r="A15" s="29" t="s">
        <v>6</v>
      </c>
      <c r="B15" s="68">
        <f t="shared" si="3"/>
        <v>57589171.5</v>
      </c>
      <c r="C15" s="42">
        <v>0</v>
      </c>
      <c r="D15" s="42">
        <v>0</v>
      </c>
      <c r="E15" s="42">
        <v>0</v>
      </c>
      <c r="F15" s="42">
        <v>4382557.5</v>
      </c>
      <c r="G15" s="42">
        <v>0</v>
      </c>
      <c r="H15" s="42">
        <v>0</v>
      </c>
      <c r="I15" s="42">
        <v>20580300</v>
      </c>
      <c r="J15" s="42">
        <v>21262500</v>
      </c>
      <c r="K15" s="42">
        <v>0</v>
      </c>
      <c r="L15" s="42">
        <v>11363814</v>
      </c>
      <c r="M15" s="42">
        <v>0</v>
      </c>
      <c r="N15" s="42">
        <v>0</v>
      </c>
      <c r="O15" s="40"/>
    </row>
    <row r="16" spans="1:15" ht="15" customHeight="1">
      <c r="A16" s="26" t="s">
        <v>6</v>
      </c>
      <c r="B16" s="68">
        <f t="shared" si="3"/>
        <v>53206614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20580300</v>
      </c>
      <c r="J16" s="59">
        <v>21262500</v>
      </c>
      <c r="K16" s="59">
        <v>0</v>
      </c>
      <c r="L16" s="59">
        <v>11363814</v>
      </c>
      <c r="M16" s="59">
        <v>0</v>
      </c>
      <c r="N16" s="59">
        <v>0</v>
      </c>
      <c r="O16" s="40"/>
    </row>
    <row r="17" spans="1:15" ht="15" customHeight="1">
      <c r="A17" s="26" t="s">
        <v>7</v>
      </c>
      <c r="B17" s="68">
        <f t="shared" si="3"/>
        <v>4382557.5</v>
      </c>
      <c r="C17" s="59">
        <v>0</v>
      </c>
      <c r="D17" s="59">
        <v>0</v>
      </c>
      <c r="E17" s="59">
        <v>0</v>
      </c>
      <c r="F17" s="59">
        <v>4382557.5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40"/>
    </row>
    <row r="18" spans="1:15" s="29" customFormat="1" ht="15" customHeight="1">
      <c r="A18" s="29" t="s">
        <v>164</v>
      </c>
      <c r="B18" s="68">
        <f t="shared" si="3"/>
        <v>3246390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3246390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0"/>
    </row>
    <row r="19" spans="1:15" ht="15" customHeight="1">
      <c r="A19" s="26" t="s">
        <v>164</v>
      </c>
      <c r="B19" s="68">
        <f t="shared" si="3"/>
        <v>3246390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3246390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40"/>
    </row>
    <row r="20" spans="1:15" s="29" customFormat="1" ht="15" customHeight="1">
      <c r="A20" s="29" t="s">
        <v>10</v>
      </c>
      <c r="B20" s="68">
        <f t="shared" si="3"/>
        <v>347151225</v>
      </c>
      <c r="C20" s="42">
        <f>SUM(C21:C23)</f>
        <v>21006000</v>
      </c>
      <c r="D20" s="42">
        <f t="shared" ref="D20:N20" si="4">SUM(D21:D23)</f>
        <v>38545500</v>
      </c>
      <c r="E20" s="42">
        <f t="shared" si="4"/>
        <v>68377950</v>
      </c>
      <c r="F20" s="42">
        <f t="shared" si="4"/>
        <v>27105900</v>
      </c>
      <c r="G20" s="42">
        <f t="shared" si="4"/>
        <v>50523600</v>
      </c>
      <c r="H20" s="42">
        <f t="shared" si="4"/>
        <v>14971200</v>
      </c>
      <c r="I20" s="42">
        <f t="shared" si="4"/>
        <v>0</v>
      </c>
      <c r="J20" s="42">
        <f t="shared" si="4"/>
        <v>14455590</v>
      </c>
      <c r="K20" s="42">
        <f t="shared" si="4"/>
        <v>14453505</v>
      </c>
      <c r="L20" s="42">
        <f t="shared" si="4"/>
        <v>32320650</v>
      </c>
      <c r="M20" s="42">
        <f t="shared" si="4"/>
        <v>39676800</v>
      </c>
      <c r="N20" s="42">
        <f t="shared" si="4"/>
        <v>25714530</v>
      </c>
      <c r="O20" s="40"/>
    </row>
    <row r="21" spans="1:15" ht="15" customHeight="1">
      <c r="A21" s="26" t="s">
        <v>11</v>
      </c>
      <c r="B21" s="68">
        <f t="shared" ref="B21:B23" si="5">SUM(C21:N21)</f>
        <v>332959935</v>
      </c>
      <c r="C21" s="59">
        <v>21006000</v>
      </c>
      <c r="D21" s="59">
        <v>38545500</v>
      </c>
      <c r="E21" s="59">
        <v>68377950</v>
      </c>
      <c r="F21" s="59">
        <v>17875200</v>
      </c>
      <c r="G21" s="59">
        <v>50523600</v>
      </c>
      <c r="H21" s="59">
        <v>14971200</v>
      </c>
      <c r="I21" s="59">
        <v>0</v>
      </c>
      <c r="J21" s="59">
        <v>9495000</v>
      </c>
      <c r="K21" s="59">
        <v>14453505</v>
      </c>
      <c r="L21" s="59">
        <v>32320650</v>
      </c>
      <c r="M21" s="59">
        <v>39676800</v>
      </c>
      <c r="N21" s="59">
        <v>25714530</v>
      </c>
      <c r="O21" s="40"/>
    </row>
    <row r="22" spans="1:15" ht="15" customHeight="1">
      <c r="A22" s="26" t="s">
        <v>61</v>
      </c>
      <c r="B22" s="68">
        <f t="shared" si="5"/>
        <v>9230700</v>
      </c>
      <c r="C22" s="59">
        <v>0</v>
      </c>
      <c r="D22" s="59">
        <v>0</v>
      </c>
      <c r="E22" s="59">
        <v>0</v>
      </c>
      <c r="F22" s="59">
        <v>9230700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40"/>
    </row>
    <row r="23" spans="1:15" ht="15" customHeight="1">
      <c r="A23" s="26" t="s">
        <v>75</v>
      </c>
      <c r="B23" s="68">
        <f t="shared" si="5"/>
        <v>4960590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4960590</v>
      </c>
      <c r="K23" s="59">
        <v>0</v>
      </c>
      <c r="L23" s="59">
        <v>0</v>
      </c>
      <c r="M23" s="59">
        <v>0</v>
      </c>
      <c r="N23" s="59">
        <v>0</v>
      </c>
      <c r="O23" s="40"/>
    </row>
    <row r="24" spans="1:15" s="29" customFormat="1" ht="15" customHeight="1">
      <c r="A24" s="29" t="s">
        <v>12</v>
      </c>
      <c r="B24" s="68">
        <f>SUM(C24:N24)</f>
        <v>505541310</v>
      </c>
      <c r="C24" s="42">
        <f>SUM(C25:C27)</f>
        <v>0</v>
      </c>
      <c r="D24" s="42">
        <f t="shared" ref="D24:N24" si="6">SUM(D25:D27)</f>
        <v>86703450</v>
      </c>
      <c r="E24" s="42">
        <f t="shared" si="6"/>
        <v>15876000</v>
      </c>
      <c r="F24" s="42">
        <f t="shared" si="6"/>
        <v>152371935</v>
      </c>
      <c r="G24" s="42">
        <f t="shared" si="6"/>
        <v>5875500</v>
      </c>
      <c r="H24" s="42">
        <f t="shared" si="6"/>
        <v>102617445</v>
      </c>
      <c r="I24" s="42">
        <f t="shared" si="6"/>
        <v>14425350</v>
      </c>
      <c r="J24" s="42">
        <f t="shared" si="6"/>
        <v>9324180</v>
      </c>
      <c r="K24" s="42">
        <f t="shared" si="6"/>
        <v>11836800</v>
      </c>
      <c r="L24" s="42">
        <f t="shared" si="6"/>
        <v>17537850</v>
      </c>
      <c r="M24" s="42">
        <f t="shared" si="6"/>
        <v>23599500</v>
      </c>
      <c r="N24" s="42">
        <f t="shared" si="6"/>
        <v>65373300</v>
      </c>
      <c r="O24" s="40"/>
    </row>
    <row r="25" spans="1:15" ht="15" customHeight="1">
      <c r="A25" s="26" t="s">
        <v>13</v>
      </c>
      <c r="B25" s="68">
        <f t="shared" ref="B25:B27" si="7">SUM(C25:N25)</f>
        <v>477018960</v>
      </c>
      <c r="C25" s="59">
        <v>0</v>
      </c>
      <c r="D25" s="59">
        <v>76674300</v>
      </c>
      <c r="E25" s="59">
        <v>15876000</v>
      </c>
      <c r="F25" s="59">
        <v>152371935</v>
      </c>
      <c r="G25" s="59">
        <v>5875500</v>
      </c>
      <c r="H25" s="59">
        <v>84124245</v>
      </c>
      <c r="I25" s="59">
        <v>14425350</v>
      </c>
      <c r="J25" s="59">
        <v>9324180</v>
      </c>
      <c r="K25" s="59">
        <v>11836800</v>
      </c>
      <c r="L25" s="59">
        <v>17537850</v>
      </c>
      <c r="M25" s="59">
        <v>23599500</v>
      </c>
      <c r="N25" s="59">
        <v>65373300</v>
      </c>
      <c r="O25" s="40"/>
    </row>
    <row r="26" spans="1:15" ht="15" customHeight="1">
      <c r="A26" s="26" t="s">
        <v>106</v>
      </c>
      <c r="B26" s="68">
        <f t="shared" si="7"/>
        <v>18493200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18493200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40"/>
    </row>
    <row r="27" spans="1:15" ht="15" customHeight="1">
      <c r="A27" s="26" t="s">
        <v>154</v>
      </c>
      <c r="B27" s="68">
        <f t="shared" si="7"/>
        <v>10029150</v>
      </c>
      <c r="C27" s="59">
        <v>0</v>
      </c>
      <c r="D27" s="59">
        <v>10029150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40"/>
    </row>
    <row r="28" spans="1:15" ht="15" customHeight="1">
      <c r="A28" s="29" t="s">
        <v>16</v>
      </c>
      <c r="B28" s="68">
        <f>SUM(C28:N28)</f>
        <v>13790277389.700001</v>
      </c>
      <c r="C28" s="42">
        <f t="shared" ref="C28:N28" si="8">SUM(C29:C30)</f>
        <v>70713900</v>
      </c>
      <c r="D28" s="42">
        <f t="shared" si="8"/>
        <v>475678766</v>
      </c>
      <c r="E28" s="42">
        <f t="shared" si="8"/>
        <v>148694241</v>
      </c>
      <c r="F28" s="42">
        <f t="shared" si="8"/>
        <v>3021155078.1999998</v>
      </c>
      <c r="G28" s="42">
        <f t="shared" si="8"/>
        <v>263801468</v>
      </c>
      <c r="H28" s="42">
        <f t="shared" si="8"/>
        <v>2301463722.75</v>
      </c>
      <c r="I28" s="42">
        <f t="shared" si="8"/>
        <v>780120167</v>
      </c>
      <c r="J28" s="42">
        <f t="shared" si="8"/>
        <v>1961076137</v>
      </c>
      <c r="K28" s="42">
        <f t="shared" si="8"/>
        <v>1287274467</v>
      </c>
      <c r="L28" s="42">
        <f t="shared" si="8"/>
        <v>522380328.75</v>
      </c>
      <c r="M28" s="42">
        <f t="shared" si="8"/>
        <v>618067501.5</v>
      </c>
      <c r="N28" s="42">
        <f t="shared" si="8"/>
        <v>2339851612.5</v>
      </c>
      <c r="O28" s="40"/>
    </row>
    <row r="29" spans="1:15" ht="15" customHeight="1">
      <c r="A29" s="26" t="s">
        <v>77</v>
      </c>
      <c r="B29" s="68">
        <f t="shared" ref="B29:B30" si="9">SUM(C29:N29)</f>
        <v>13705252229.700001</v>
      </c>
      <c r="C29" s="59">
        <v>70713900</v>
      </c>
      <c r="D29" s="59">
        <v>475678766</v>
      </c>
      <c r="E29" s="59">
        <v>148694241</v>
      </c>
      <c r="F29" s="59">
        <v>3021155078.1999998</v>
      </c>
      <c r="G29" s="59">
        <v>263801468</v>
      </c>
      <c r="H29" s="59">
        <v>2301463722.75</v>
      </c>
      <c r="I29" s="59">
        <v>780120167</v>
      </c>
      <c r="J29" s="59">
        <v>1961076137</v>
      </c>
      <c r="K29" s="59">
        <v>1202249307</v>
      </c>
      <c r="L29" s="59">
        <v>522380328.75</v>
      </c>
      <c r="M29" s="59">
        <v>618067501.5</v>
      </c>
      <c r="N29" s="59">
        <v>2339851612.5</v>
      </c>
      <c r="O29" s="40"/>
    </row>
    <row r="30" spans="1:15" ht="15" customHeight="1">
      <c r="A30" s="26" t="s">
        <v>165</v>
      </c>
      <c r="B30" s="68">
        <f t="shared" si="9"/>
        <v>85025160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85025160</v>
      </c>
      <c r="L30" s="59">
        <v>0</v>
      </c>
      <c r="M30" s="59">
        <v>0</v>
      </c>
      <c r="N30" s="59">
        <v>0</v>
      </c>
      <c r="O30" s="40"/>
    </row>
    <row r="31" spans="1:15" ht="15" customHeight="1">
      <c r="A31" s="29" t="s">
        <v>17</v>
      </c>
      <c r="B31" s="68">
        <f>SUM(C31:N31)</f>
        <v>974584201.5</v>
      </c>
      <c r="C31" s="42">
        <f>SUM(C32:C33)</f>
        <v>145917234</v>
      </c>
      <c r="D31" s="42">
        <f t="shared" ref="D31:N31" si="10">SUM(D32:D33)</f>
        <v>0</v>
      </c>
      <c r="E31" s="42">
        <f t="shared" si="10"/>
        <v>0</v>
      </c>
      <c r="F31" s="42">
        <f t="shared" si="10"/>
        <v>102672000</v>
      </c>
      <c r="G31" s="42">
        <f t="shared" si="10"/>
        <v>249216750</v>
      </c>
      <c r="H31" s="42">
        <f t="shared" si="10"/>
        <v>10854360</v>
      </c>
      <c r="I31" s="42">
        <f t="shared" si="10"/>
        <v>0</v>
      </c>
      <c r="J31" s="42">
        <f t="shared" si="10"/>
        <v>0</v>
      </c>
      <c r="K31" s="42">
        <f t="shared" si="10"/>
        <v>396557737.5</v>
      </c>
      <c r="L31" s="42">
        <f t="shared" si="10"/>
        <v>69366120</v>
      </c>
      <c r="M31" s="42">
        <f t="shared" si="10"/>
        <v>0</v>
      </c>
      <c r="N31" s="42">
        <f t="shared" si="10"/>
        <v>0</v>
      </c>
      <c r="O31" s="40"/>
    </row>
    <row r="32" spans="1:15" ht="15" customHeight="1">
      <c r="A32" s="26" t="s">
        <v>17</v>
      </c>
      <c r="B32" s="68">
        <f t="shared" ref="B32:B33" si="11">SUM(C32:N32)</f>
        <v>826337341.5</v>
      </c>
      <c r="C32" s="59">
        <v>33277284</v>
      </c>
      <c r="D32" s="59">
        <v>0</v>
      </c>
      <c r="E32" s="59">
        <v>0</v>
      </c>
      <c r="F32" s="59">
        <v>96498000</v>
      </c>
      <c r="G32" s="59">
        <v>249216750</v>
      </c>
      <c r="H32" s="59">
        <v>4036500</v>
      </c>
      <c r="I32" s="59">
        <v>0</v>
      </c>
      <c r="J32" s="59">
        <v>0</v>
      </c>
      <c r="K32" s="59">
        <v>396557737.5</v>
      </c>
      <c r="L32" s="59">
        <v>46751070</v>
      </c>
      <c r="M32" s="59">
        <v>0</v>
      </c>
      <c r="N32" s="59">
        <v>0</v>
      </c>
      <c r="O32" s="40"/>
    </row>
    <row r="33" spans="1:15" ht="15" customHeight="1">
      <c r="A33" s="26" t="s">
        <v>47</v>
      </c>
      <c r="B33" s="68">
        <f t="shared" si="11"/>
        <v>148246860</v>
      </c>
      <c r="C33" s="59">
        <v>112639950</v>
      </c>
      <c r="D33" s="59">
        <v>0</v>
      </c>
      <c r="E33" s="59">
        <v>0</v>
      </c>
      <c r="F33" s="59">
        <v>6174000</v>
      </c>
      <c r="G33" s="59">
        <v>0</v>
      </c>
      <c r="H33" s="59">
        <v>6817860</v>
      </c>
      <c r="I33" s="59">
        <v>0</v>
      </c>
      <c r="J33" s="59">
        <v>0</v>
      </c>
      <c r="K33" s="59">
        <v>0</v>
      </c>
      <c r="L33" s="59">
        <v>22615050</v>
      </c>
      <c r="M33" s="59">
        <v>0</v>
      </c>
      <c r="N33" s="59">
        <v>0</v>
      </c>
      <c r="O33" s="40"/>
    </row>
    <row r="34" spans="1:15" ht="15" customHeight="1">
      <c r="A34" s="29" t="s">
        <v>18</v>
      </c>
      <c r="B34" s="68">
        <f>SUM(C34:N34)</f>
        <v>1387756296.3800001</v>
      </c>
      <c r="C34" s="42">
        <f>SUM(C35:C37)</f>
        <v>60035541</v>
      </c>
      <c r="D34" s="42">
        <f t="shared" ref="D34:N34" si="12">SUM(D35:D37)</f>
        <v>54027316.879999995</v>
      </c>
      <c r="E34" s="42">
        <f t="shared" si="12"/>
        <v>5970375</v>
      </c>
      <c r="F34" s="42">
        <f t="shared" si="12"/>
        <v>88192200.75</v>
      </c>
      <c r="G34" s="42">
        <f t="shared" si="12"/>
        <v>80888671.25</v>
      </c>
      <c r="H34" s="42">
        <f t="shared" si="12"/>
        <v>661355662.5</v>
      </c>
      <c r="I34" s="42">
        <f t="shared" si="12"/>
        <v>279688998.75</v>
      </c>
      <c r="J34" s="42">
        <f t="shared" si="12"/>
        <v>28990200</v>
      </c>
      <c r="K34" s="42">
        <f t="shared" si="12"/>
        <v>37501481.25</v>
      </c>
      <c r="L34" s="42">
        <f t="shared" si="12"/>
        <v>26702139</v>
      </c>
      <c r="M34" s="42">
        <f t="shared" si="12"/>
        <v>48802266.25</v>
      </c>
      <c r="N34" s="42">
        <f t="shared" si="12"/>
        <v>15601443.75</v>
      </c>
      <c r="O34" s="40"/>
    </row>
    <row r="35" spans="1:15" ht="15" customHeight="1">
      <c r="A35" s="26" t="s">
        <v>18</v>
      </c>
      <c r="B35" s="68">
        <f t="shared" ref="B35:B37" si="13">SUM(C35:N35)</f>
        <v>1334531107.6300001</v>
      </c>
      <c r="C35" s="59">
        <v>60035541</v>
      </c>
      <c r="D35" s="59">
        <v>54027316.879999995</v>
      </c>
      <c r="E35" s="59">
        <v>5970375</v>
      </c>
      <c r="F35" s="59">
        <v>88192200.75</v>
      </c>
      <c r="G35" s="59">
        <v>80888671.25</v>
      </c>
      <c r="H35" s="59">
        <v>661355662.5</v>
      </c>
      <c r="I35" s="59">
        <v>279688998.75</v>
      </c>
      <c r="J35" s="59">
        <v>28990200</v>
      </c>
      <c r="K35" s="59">
        <v>0</v>
      </c>
      <c r="L35" s="59">
        <v>26702139</v>
      </c>
      <c r="M35" s="59">
        <v>33078558.75</v>
      </c>
      <c r="N35" s="59">
        <v>15601443.75</v>
      </c>
      <c r="O35" s="40"/>
    </row>
    <row r="36" spans="1:15" ht="15" customHeight="1">
      <c r="A36" s="26" t="s">
        <v>172</v>
      </c>
      <c r="B36" s="68">
        <f t="shared" si="13"/>
        <v>15723707.5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15723707.5</v>
      </c>
      <c r="N36" s="59">
        <v>0</v>
      </c>
      <c r="O36" s="40"/>
    </row>
    <row r="37" spans="1:15" ht="15" customHeight="1">
      <c r="A37" s="26" t="s">
        <v>140</v>
      </c>
      <c r="B37" s="68">
        <f t="shared" si="13"/>
        <v>37501481.25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37501481.25</v>
      </c>
      <c r="L37" s="59">
        <v>0</v>
      </c>
      <c r="M37" s="59">
        <v>0</v>
      </c>
      <c r="N37" s="59">
        <v>0</v>
      </c>
      <c r="O37" s="40"/>
    </row>
    <row r="38" spans="1:15" s="29" customFormat="1" ht="15" customHeight="1">
      <c r="A38" s="29" t="s">
        <v>20</v>
      </c>
      <c r="B38" s="68">
        <f>SUM(C38:N38)</f>
        <v>31622446.5</v>
      </c>
      <c r="C38" s="42">
        <v>1967625</v>
      </c>
      <c r="D38" s="42">
        <v>0</v>
      </c>
      <c r="E38" s="42">
        <v>8476440</v>
      </c>
      <c r="F38" s="42">
        <v>0</v>
      </c>
      <c r="G38" s="42">
        <v>0</v>
      </c>
      <c r="H38" s="42">
        <v>4995000</v>
      </c>
      <c r="I38" s="42">
        <v>0</v>
      </c>
      <c r="J38" s="42">
        <v>0</v>
      </c>
      <c r="K38" s="42">
        <v>0</v>
      </c>
      <c r="L38" s="42">
        <v>16183381.5</v>
      </c>
      <c r="M38" s="42">
        <v>0</v>
      </c>
      <c r="N38" s="42">
        <v>0</v>
      </c>
      <c r="O38" s="40"/>
    </row>
    <row r="39" spans="1:15" ht="15" customHeight="1">
      <c r="A39" s="26" t="s">
        <v>64</v>
      </c>
      <c r="B39" s="68">
        <f t="shared" ref="B39:B40" si="14">SUM(C39:N39)</f>
        <v>4995000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59">
        <v>4995000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40"/>
    </row>
    <row r="40" spans="1:15" ht="15" customHeight="1">
      <c r="A40" s="26" t="s">
        <v>155</v>
      </c>
      <c r="B40" s="68">
        <f t="shared" si="14"/>
        <v>26627446.5</v>
      </c>
      <c r="C40" s="59">
        <v>1967625</v>
      </c>
      <c r="D40" s="59">
        <v>0</v>
      </c>
      <c r="E40" s="59">
        <v>8476440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16183381.5</v>
      </c>
      <c r="M40" s="59">
        <v>0</v>
      </c>
      <c r="N40" s="59">
        <v>0</v>
      </c>
      <c r="O40" s="40"/>
    </row>
    <row r="41" spans="1:15" s="29" customFormat="1" ht="15" customHeight="1">
      <c r="A41" s="29" t="s">
        <v>118</v>
      </c>
      <c r="B41" s="68">
        <f>SUM(C41:N41)</f>
        <v>360718627.5</v>
      </c>
      <c r="C41" s="42">
        <f>SUM(C42:C43)</f>
        <v>0</v>
      </c>
      <c r="D41" s="42">
        <f t="shared" ref="D41:N41" si="15">SUM(D42:D43)</f>
        <v>23785432.5</v>
      </c>
      <c r="E41" s="42">
        <f t="shared" si="15"/>
        <v>0</v>
      </c>
      <c r="F41" s="42">
        <f t="shared" si="15"/>
        <v>56302020</v>
      </c>
      <c r="G41" s="42">
        <f t="shared" si="15"/>
        <v>12231000</v>
      </c>
      <c r="H41" s="42">
        <f t="shared" si="15"/>
        <v>0</v>
      </c>
      <c r="I41" s="42">
        <f t="shared" si="15"/>
        <v>257932950</v>
      </c>
      <c r="J41" s="42">
        <f t="shared" si="15"/>
        <v>10467225</v>
      </c>
      <c r="K41" s="42">
        <f t="shared" si="15"/>
        <v>0</v>
      </c>
      <c r="L41" s="42">
        <f t="shared" si="15"/>
        <v>0</v>
      </c>
      <c r="M41" s="42">
        <f t="shared" si="15"/>
        <v>0</v>
      </c>
      <c r="N41" s="42">
        <f t="shared" si="15"/>
        <v>0</v>
      </c>
      <c r="O41" s="40"/>
    </row>
    <row r="42" spans="1:15" ht="15" customHeight="1">
      <c r="A42" s="26" t="s">
        <v>22</v>
      </c>
      <c r="B42" s="68">
        <f t="shared" ref="B42:B43" si="16">SUM(C42:N42)</f>
        <v>317761702.5</v>
      </c>
      <c r="C42" s="59">
        <v>0</v>
      </c>
      <c r="D42" s="59">
        <v>23785432.5</v>
      </c>
      <c r="E42" s="59">
        <v>0</v>
      </c>
      <c r="F42" s="59">
        <v>56302020</v>
      </c>
      <c r="G42" s="59">
        <v>12231000</v>
      </c>
      <c r="H42" s="59">
        <v>0</v>
      </c>
      <c r="I42" s="59">
        <v>214976025</v>
      </c>
      <c r="J42" s="59">
        <v>10467225</v>
      </c>
      <c r="K42" s="59">
        <v>0</v>
      </c>
      <c r="L42" s="59">
        <v>0</v>
      </c>
      <c r="M42" s="59">
        <v>0</v>
      </c>
      <c r="N42" s="59">
        <v>0</v>
      </c>
      <c r="O42" s="40"/>
    </row>
    <row r="43" spans="1:15" ht="15" customHeight="1">
      <c r="A43" s="26" t="s">
        <v>83</v>
      </c>
      <c r="B43" s="68">
        <f t="shared" si="16"/>
        <v>42956925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42956925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40"/>
    </row>
    <row r="44" spans="1:15" ht="15" customHeight="1">
      <c r="A44" s="47" t="s">
        <v>23</v>
      </c>
      <c r="B44" s="68">
        <f>SUM(C44:N44)</f>
        <v>1997910042.75</v>
      </c>
      <c r="C44" s="42">
        <f>SUM(C45:C47)</f>
        <v>8169997.5</v>
      </c>
      <c r="D44" s="42">
        <f t="shared" ref="D44:N44" si="17">SUM(D45:D47)</f>
        <v>446174285.25</v>
      </c>
      <c r="E44" s="42">
        <f t="shared" si="17"/>
        <v>98093550</v>
      </c>
      <c r="F44" s="42">
        <f t="shared" si="17"/>
        <v>167197301.25</v>
      </c>
      <c r="G44" s="42">
        <f t="shared" si="17"/>
        <v>462767418.75</v>
      </c>
      <c r="H44" s="42">
        <f t="shared" si="17"/>
        <v>72360000</v>
      </c>
      <c r="I44" s="42">
        <f t="shared" si="17"/>
        <v>15031575</v>
      </c>
      <c r="J44" s="42">
        <f t="shared" si="17"/>
        <v>662065050</v>
      </c>
      <c r="K44" s="42">
        <f t="shared" si="17"/>
        <v>26662635</v>
      </c>
      <c r="L44" s="42">
        <f t="shared" si="17"/>
        <v>0</v>
      </c>
      <c r="M44" s="42">
        <f t="shared" si="17"/>
        <v>6775380</v>
      </c>
      <c r="N44" s="42">
        <f t="shared" si="17"/>
        <v>32612850</v>
      </c>
      <c r="O44" s="40"/>
    </row>
    <row r="45" spans="1:15" ht="15" customHeight="1">
      <c r="A45" s="26" t="s">
        <v>23</v>
      </c>
      <c r="B45" s="68">
        <f t="shared" ref="B45:B47" si="18">SUM(C45:N45)</f>
        <v>1265289515.25</v>
      </c>
      <c r="C45" s="59">
        <v>8169997.5</v>
      </c>
      <c r="D45" s="59">
        <v>409481701.5</v>
      </c>
      <c r="E45" s="59">
        <v>0</v>
      </c>
      <c r="F45" s="59">
        <v>141546881.25</v>
      </c>
      <c r="G45" s="59">
        <v>10362450</v>
      </c>
      <c r="H45" s="59">
        <v>0</v>
      </c>
      <c r="I45" s="59">
        <v>0</v>
      </c>
      <c r="J45" s="59">
        <v>657180000</v>
      </c>
      <c r="K45" s="59">
        <v>26662635</v>
      </c>
      <c r="L45" s="59">
        <v>0</v>
      </c>
      <c r="M45" s="59">
        <v>0</v>
      </c>
      <c r="N45" s="59">
        <v>11885850</v>
      </c>
      <c r="O45" s="40"/>
    </row>
    <row r="46" spans="1:15" ht="15" customHeight="1">
      <c r="A46" s="26" t="s">
        <v>45</v>
      </c>
      <c r="B46" s="68">
        <f t="shared" si="18"/>
        <v>586868677.5</v>
      </c>
      <c r="C46" s="59">
        <v>0</v>
      </c>
      <c r="D46" s="59">
        <v>36692583.75</v>
      </c>
      <c r="E46" s="59">
        <v>39780000</v>
      </c>
      <c r="F46" s="59">
        <v>10572120</v>
      </c>
      <c r="G46" s="59">
        <v>452404968.75</v>
      </c>
      <c r="H46" s="59">
        <v>0</v>
      </c>
      <c r="I46" s="59">
        <v>15031575</v>
      </c>
      <c r="J46" s="59">
        <v>4885050</v>
      </c>
      <c r="K46" s="59">
        <v>0</v>
      </c>
      <c r="L46" s="59">
        <v>0</v>
      </c>
      <c r="M46" s="59">
        <v>6775380</v>
      </c>
      <c r="N46" s="59">
        <v>20727000</v>
      </c>
      <c r="O46" s="40"/>
    </row>
    <row r="47" spans="1:15" ht="15" customHeight="1">
      <c r="A47" s="26" t="s">
        <v>143</v>
      </c>
      <c r="B47" s="68">
        <f t="shared" si="18"/>
        <v>145751850</v>
      </c>
      <c r="C47" s="59">
        <v>0</v>
      </c>
      <c r="D47" s="59">
        <v>0</v>
      </c>
      <c r="E47" s="59">
        <v>58313550</v>
      </c>
      <c r="F47" s="59">
        <v>15078300</v>
      </c>
      <c r="G47" s="59">
        <v>0</v>
      </c>
      <c r="H47" s="59">
        <v>72360000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40"/>
    </row>
    <row r="48" spans="1:15" ht="15" customHeight="1">
      <c r="A48" s="29" t="s">
        <v>14</v>
      </c>
      <c r="B48" s="68">
        <f>SUM(C48:N48)</f>
        <v>51792450</v>
      </c>
      <c r="C48" s="42">
        <f>SUM(C49:C50)</f>
        <v>0</v>
      </c>
      <c r="D48" s="42">
        <f t="shared" ref="D48:N48" si="19">SUM(D49:D50)</f>
        <v>0</v>
      </c>
      <c r="E48" s="42">
        <f t="shared" si="19"/>
        <v>15066000</v>
      </c>
      <c r="F48" s="42">
        <f t="shared" si="19"/>
        <v>0</v>
      </c>
      <c r="G48" s="42">
        <f t="shared" si="19"/>
        <v>0</v>
      </c>
      <c r="H48" s="42">
        <f t="shared" si="19"/>
        <v>0</v>
      </c>
      <c r="I48" s="42">
        <f t="shared" si="19"/>
        <v>0</v>
      </c>
      <c r="J48" s="42">
        <f t="shared" si="19"/>
        <v>29317650</v>
      </c>
      <c r="K48" s="42">
        <f t="shared" si="19"/>
        <v>0</v>
      </c>
      <c r="L48" s="42">
        <f t="shared" si="19"/>
        <v>0</v>
      </c>
      <c r="M48" s="42">
        <f t="shared" si="19"/>
        <v>7408800</v>
      </c>
      <c r="N48" s="42">
        <f t="shared" si="19"/>
        <v>0</v>
      </c>
      <c r="O48" s="40"/>
    </row>
    <row r="49" spans="1:15" ht="15" customHeight="1">
      <c r="A49" s="26" t="s">
        <v>63</v>
      </c>
      <c r="B49" s="68">
        <f t="shared" ref="B49:B50" si="20">SUM(C49:N49)</f>
        <v>22474800</v>
      </c>
      <c r="C49" s="59">
        <v>0</v>
      </c>
      <c r="D49" s="59">
        <v>0</v>
      </c>
      <c r="E49" s="59">
        <v>15066000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7408800</v>
      </c>
      <c r="N49" s="59">
        <v>0</v>
      </c>
      <c r="O49" s="40"/>
    </row>
    <row r="50" spans="1:15" ht="15" customHeight="1">
      <c r="A50" s="26" t="s">
        <v>15</v>
      </c>
      <c r="B50" s="68">
        <f t="shared" si="20"/>
        <v>29317650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29317650</v>
      </c>
      <c r="K50" s="59">
        <v>0</v>
      </c>
      <c r="L50" s="59">
        <v>0</v>
      </c>
      <c r="M50" s="59">
        <v>0</v>
      </c>
      <c r="N50" s="59">
        <v>0</v>
      </c>
      <c r="O50" s="40"/>
    </row>
    <row r="51" spans="1:15" s="29" customFormat="1" ht="15" customHeight="1">
      <c r="A51" s="29" t="s">
        <v>24</v>
      </c>
      <c r="B51" s="68">
        <f>SUM(C51:N51)</f>
        <v>513124735.5</v>
      </c>
      <c r="C51" s="42">
        <f>SUM(C52:C53)</f>
        <v>29372085</v>
      </c>
      <c r="D51" s="42">
        <f t="shared" ref="D51:N51" si="21">SUM(D52:D53)</f>
        <v>123478593</v>
      </c>
      <c r="E51" s="42">
        <f t="shared" si="21"/>
        <v>69222510</v>
      </c>
      <c r="F51" s="42">
        <f t="shared" si="21"/>
        <v>17610000</v>
      </c>
      <c r="G51" s="42">
        <f t="shared" si="21"/>
        <v>55710750</v>
      </c>
      <c r="H51" s="42">
        <f t="shared" si="21"/>
        <v>47103345</v>
      </c>
      <c r="I51" s="42">
        <f t="shared" si="21"/>
        <v>55135680</v>
      </c>
      <c r="J51" s="42">
        <f t="shared" si="21"/>
        <v>19170637.5</v>
      </c>
      <c r="K51" s="42">
        <f t="shared" si="21"/>
        <v>11650500</v>
      </c>
      <c r="L51" s="42">
        <f t="shared" si="21"/>
        <v>0</v>
      </c>
      <c r="M51" s="42">
        <f t="shared" si="21"/>
        <v>84670635</v>
      </c>
      <c r="N51" s="42">
        <f t="shared" si="21"/>
        <v>0</v>
      </c>
      <c r="O51" s="40"/>
    </row>
    <row r="52" spans="1:15" ht="15" customHeight="1">
      <c r="A52" s="26" t="s">
        <v>24</v>
      </c>
      <c r="B52" s="68">
        <f t="shared" ref="B52:B53" si="22">SUM(C52:N52)</f>
        <v>106834413</v>
      </c>
      <c r="C52" s="59">
        <v>0</v>
      </c>
      <c r="D52" s="59">
        <v>68660163</v>
      </c>
      <c r="E52" s="59">
        <v>0</v>
      </c>
      <c r="F52" s="59">
        <v>0</v>
      </c>
      <c r="G52" s="59">
        <v>38174250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40"/>
    </row>
    <row r="53" spans="1:15" ht="15" customHeight="1">
      <c r="A53" s="26" t="s">
        <v>25</v>
      </c>
      <c r="B53" s="68">
        <f t="shared" si="22"/>
        <v>406290322.5</v>
      </c>
      <c r="C53" s="59">
        <v>29372085</v>
      </c>
      <c r="D53" s="59">
        <v>54818430</v>
      </c>
      <c r="E53" s="59">
        <v>69222510</v>
      </c>
      <c r="F53" s="59">
        <v>17610000</v>
      </c>
      <c r="G53" s="59">
        <v>17536500</v>
      </c>
      <c r="H53" s="59">
        <v>47103345</v>
      </c>
      <c r="I53" s="59">
        <v>55135680</v>
      </c>
      <c r="J53" s="59">
        <v>19170637.5</v>
      </c>
      <c r="K53" s="59">
        <v>11650500</v>
      </c>
      <c r="L53" s="59">
        <v>0</v>
      </c>
      <c r="M53" s="59">
        <v>84670635</v>
      </c>
      <c r="N53" s="59">
        <v>0</v>
      </c>
      <c r="O53" s="40"/>
    </row>
    <row r="54" spans="1:15" s="29" customFormat="1" ht="15" customHeight="1">
      <c r="A54" s="29" t="s">
        <v>26</v>
      </c>
      <c r="B54" s="68">
        <f>SUM(C54:N54)</f>
        <v>1166123911.8800001</v>
      </c>
      <c r="C54" s="42">
        <f t="shared" ref="C54:N54" si="23">SUM(C55:C58)</f>
        <v>0</v>
      </c>
      <c r="D54" s="42">
        <f t="shared" si="23"/>
        <v>149755770</v>
      </c>
      <c r="E54" s="42">
        <f t="shared" si="23"/>
        <v>0</v>
      </c>
      <c r="F54" s="42">
        <f t="shared" si="23"/>
        <v>0</v>
      </c>
      <c r="G54" s="42">
        <f t="shared" si="23"/>
        <v>0</v>
      </c>
      <c r="H54" s="42">
        <f t="shared" si="23"/>
        <v>0</v>
      </c>
      <c r="I54" s="42">
        <f t="shared" si="23"/>
        <v>72315770.629999995</v>
      </c>
      <c r="J54" s="42">
        <f t="shared" si="23"/>
        <v>33450000</v>
      </c>
      <c r="K54" s="42">
        <f t="shared" si="23"/>
        <v>19867950</v>
      </c>
      <c r="L54" s="42">
        <f t="shared" si="23"/>
        <v>32195711.25</v>
      </c>
      <c r="M54" s="42">
        <f t="shared" si="23"/>
        <v>858538710</v>
      </c>
      <c r="N54" s="42">
        <f t="shared" si="23"/>
        <v>0</v>
      </c>
      <c r="O54" s="40"/>
    </row>
    <row r="55" spans="1:15" ht="15" customHeight="1">
      <c r="A55" s="26" t="s">
        <v>26</v>
      </c>
      <c r="B55" s="68">
        <f t="shared" ref="B55:B58" si="24">SUM(C55:N55)</f>
        <v>240277256.25</v>
      </c>
      <c r="C55" s="59">
        <v>0</v>
      </c>
      <c r="D55" s="59">
        <v>138624885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33450000</v>
      </c>
      <c r="K55" s="59">
        <v>19867950</v>
      </c>
      <c r="L55" s="59">
        <v>32195711.25</v>
      </c>
      <c r="M55" s="59">
        <v>16138710</v>
      </c>
      <c r="N55" s="59">
        <v>0</v>
      </c>
      <c r="O55" s="40"/>
    </row>
    <row r="56" spans="1:15" ht="15" customHeight="1">
      <c r="A56" s="26" t="s">
        <v>123</v>
      </c>
      <c r="B56" s="68">
        <f t="shared" si="24"/>
        <v>72315770.629999995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72315770.629999995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40"/>
    </row>
    <row r="57" spans="1:15" ht="15" customHeight="1">
      <c r="A57" s="26" t="s">
        <v>124</v>
      </c>
      <c r="B57" s="68">
        <f t="shared" si="24"/>
        <v>11130885</v>
      </c>
      <c r="C57" s="59">
        <v>0</v>
      </c>
      <c r="D57" s="59">
        <v>11130885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40"/>
    </row>
    <row r="58" spans="1:15" ht="15" customHeight="1">
      <c r="A58" s="26" t="s">
        <v>166</v>
      </c>
      <c r="B58" s="68">
        <f t="shared" si="24"/>
        <v>842400000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842400000</v>
      </c>
      <c r="N58" s="59">
        <v>0</v>
      </c>
      <c r="O58" s="40"/>
    </row>
    <row r="59" spans="1:15" s="29" customFormat="1" ht="15" customHeight="1">
      <c r="A59" s="29" t="s">
        <v>27</v>
      </c>
      <c r="B59" s="68">
        <f>SUM(C59:N59)</f>
        <v>82706010</v>
      </c>
      <c r="C59" s="42">
        <f>SUM(C60:C61)</f>
        <v>52044390</v>
      </c>
      <c r="D59" s="42">
        <f t="shared" ref="D59:N59" si="25">SUM(D60:D61)</f>
        <v>0</v>
      </c>
      <c r="E59" s="42">
        <f t="shared" si="25"/>
        <v>12202339.5</v>
      </c>
      <c r="F59" s="42">
        <f t="shared" si="25"/>
        <v>0</v>
      </c>
      <c r="G59" s="42">
        <f t="shared" si="25"/>
        <v>0</v>
      </c>
      <c r="H59" s="42">
        <f t="shared" si="25"/>
        <v>0</v>
      </c>
      <c r="I59" s="42">
        <f t="shared" si="25"/>
        <v>0</v>
      </c>
      <c r="J59" s="42">
        <f t="shared" si="25"/>
        <v>8025750</v>
      </c>
      <c r="K59" s="42">
        <f t="shared" si="25"/>
        <v>0</v>
      </c>
      <c r="L59" s="42">
        <f t="shared" si="25"/>
        <v>2682870</v>
      </c>
      <c r="M59" s="42">
        <f t="shared" si="25"/>
        <v>7750660.5</v>
      </c>
      <c r="N59" s="42">
        <f t="shared" si="25"/>
        <v>0</v>
      </c>
      <c r="O59" s="40"/>
    </row>
    <row r="60" spans="1:15" ht="15" customHeight="1">
      <c r="A60" s="26" t="s">
        <v>27</v>
      </c>
      <c r="B60" s="68">
        <f t="shared" ref="B60:B61" si="26">SUM(C60:N60)</f>
        <v>38324205</v>
      </c>
      <c r="C60" s="59">
        <v>10345455</v>
      </c>
      <c r="D60" s="59">
        <v>0</v>
      </c>
      <c r="E60" s="59">
        <v>12202339.5</v>
      </c>
      <c r="F60" s="59">
        <v>0</v>
      </c>
      <c r="G60" s="59">
        <v>0</v>
      </c>
      <c r="H60" s="59">
        <v>0</v>
      </c>
      <c r="I60" s="59">
        <v>0</v>
      </c>
      <c r="J60" s="59">
        <v>8025750</v>
      </c>
      <c r="K60" s="59">
        <v>0</v>
      </c>
      <c r="L60" s="59">
        <v>0</v>
      </c>
      <c r="M60" s="59">
        <v>7750660.5</v>
      </c>
      <c r="N60" s="59">
        <v>0</v>
      </c>
      <c r="O60" s="40"/>
    </row>
    <row r="61" spans="1:15" ht="15" customHeight="1">
      <c r="A61" s="26" t="s">
        <v>167</v>
      </c>
      <c r="B61" s="68">
        <f t="shared" si="26"/>
        <v>44381805</v>
      </c>
      <c r="C61" s="59">
        <v>41698935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2682870</v>
      </c>
      <c r="M61" s="59">
        <v>0</v>
      </c>
      <c r="N61" s="59">
        <v>0</v>
      </c>
      <c r="O61" s="40"/>
    </row>
    <row r="62" spans="1:15" s="29" customFormat="1" ht="15" customHeight="1">
      <c r="A62" s="47" t="s">
        <v>28</v>
      </c>
      <c r="B62" s="68">
        <f>SUM(C62:N62)</f>
        <v>1284366792</v>
      </c>
      <c r="C62" s="42">
        <f>SUM(C63:C65)</f>
        <v>13904662.5</v>
      </c>
      <c r="D62" s="42">
        <f t="shared" ref="D62:N62" si="27">SUM(D63:D65)</f>
        <v>0</v>
      </c>
      <c r="E62" s="42">
        <f t="shared" si="27"/>
        <v>181511720</v>
      </c>
      <c r="F62" s="42">
        <f t="shared" si="27"/>
        <v>37792069</v>
      </c>
      <c r="G62" s="42">
        <f t="shared" si="27"/>
        <v>11570715</v>
      </c>
      <c r="H62" s="42">
        <f t="shared" si="27"/>
        <v>38757948</v>
      </c>
      <c r="I62" s="42">
        <f t="shared" si="27"/>
        <v>14400000</v>
      </c>
      <c r="J62" s="42">
        <f t="shared" si="27"/>
        <v>634905000</v>
      </c>
      <c r="K62" s="42">
        <f t="shared" si="27"/>
        <v>8288055</v>
      </c>
      <c r="L62" s="42">
        <f t="shared" si="27"/>
        <v>69291855</v>
      </c>
      <c r="M62" s="42">
        <f t="shared" si="27"/>
        <v>1512000</v>
      </c>
      <c r="N62" s="42">
        <f t="shared" si="27"/>
        <v>272432767.5</v>
      </c>
      <c r="O62" s="40"/>
    </row>
    <row r="63" spans="1:15" ht="15" customHeight="1">
      <c r="A63" s="26" t="s">
        <v>28</v>
      </c>
      <c r="B63" s="68">
        <f t="shared" ref="B63:B65" si="28">SUM(C63:N63)</f>
        <v>805567177.5</v>
      </c>
      <c r="C63" s="59">
        <v>5804662.5</v>
      </c>
      <c r="D63" s="59">
        <v>0</v>
      </c>
      <c r="E63" s="59">
        <v>97866375</v>
      </c>
      <c r="F63" s="59">
        <v>0</v>
      </c>
      <c r="G63" s="59">
        <v>11570715</v>
      </c>
      <c r="H63" s="59">
        <v>0</v>
      </c>
      <c r="I63" s="59">
        <v>14400000</v>
      </c>
      <c r="J63" s="59">
        <v>634905000</v>
      </c>
      <c r="K63" s="59">
        <v>8288055</v>
      </c>
      <c r="L63" s="59">
        <v>32732370</v>
      </c>
      <c r="M63" s="59">
        <v>0</v>
      </c>
      <c r="N63" s="59">
        <v>0</v>
      </c>
      <c r="O63" s="40"/>
    </row>
    <row r="64" spans="1:15" ht="15" customHeight="1">
      <c r="A64" s="26" t="s">
        <v>30</v>
      </c>
      <c r="B64" s="68">
        <f t="shared" si="28"/>
        <v>102097024</v>
      </c>
      <c r="C64" s="59">
        <v>8100000</v>
      </c>
      <c r="D64" s="59">
        <v>0</v>
      </c>
      <c r="E64" s="59">
        <v>18133470</v>
      </c>
      <c r="F64" s="59">
        <v>37792069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36559485</v>
      </c>
      <c r="M64" s="59">
        <v>1512000</v>
      </c>
      <c r="N64" s="59">
        <v>0</v>
      </c>
      <c r="O64" s="40"/>
    </row>
    <row r="65" spans="1:15" ht="15" customHeight="1">
      <c r="A65" s="26" t="s">
        <v>29</v>
      </c>
      <c r="B65" s="68">
        <f t="shared" si="28"/>
        <v>376702590.5</v>
      </c>
      <c r="C65" s="59">
        <v>0</v>
      </c>
      <c r="D65" s="59">
        <v>0</v>
      </c>
      <c r="E65" s="59">
        <v>65511875</v>
      </c>
      <c r="F65" s="59">
        <v>0</v>
      </c>
      <c r="G65" s="59">
        <v>0</v>
      </c>
      <c r="H65" s="59">
        <v>38757948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272432767.5</v>
      </c>
      <c r="O65" s="40"/>
    </row>
    <row r="66" spans="1:15" s="29" customFormat="1" ht="15" customHeight="1">
      <c r="A66" s="29" t="s">
        <v>31</v>
      </c>
      <c r="B66" s="68">
        <f>SUM(C66:N66)</f>
        <v>176131605</v>
      </c>
      <c r="C66" s="42">
        <f>SUM(C67:C68)</f>
        <v>0</v>
      </c>
      <c r="D66" s="42">
        <f t="shared" ref="D66:N66" si="29">SUM(D67:D68)</f>
        <v>0</v>
      </c>
      <c r="E66" s="42">
        <f t="shared" si="29"/>
        <v>0</v>
      </c>
      <c r="F66" s="42">
        <f t="shared" si="29"/>
        <v>0</v>
      </c>
      <c r="G66" s="42">
        <f t="shared" si="29"/>
        <v>0</v>
      </c>
      <c r="H66" s="42">
        <f t="shared" si="29"/>
        <v>0</v>
      </c>
      <c r="I66" s="42">
        <f t="shared" si="29"/>
        <v>0</v>
      </c>
      <c r="J66" s="42">
        <f t="shared" si="29"/>
        <v>47380215</v>
      </c>
      <c r="K66" s="42">
        <f t="shared" si="29"/>
        <v>0</v>
      </c>
      <c r="L66" s="42">
        <f t="shared" si="29"/>
        <v>92061225</v>
      </c>
      <c r="M66" s="42">
        <f t="shared" si="29"/>
        <v>36690165</v>
      </c>
      <c r="N66" s="42">
        <f t="shared" si="29"/>
        <v>0</v>
      </c>
      <c r="O66" s="40"/>
    </row>
    <row r="67" spans="1:15" ht="15" customHeight="1">
      <c r="A67" s="26" t="s">
        <v>32</v>
      </c>
      <c r="B67" s="68">
        <f t="shared" ref="B67:B68" si="30">SUM(C67:N67)</f>
        <v>139441440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47380215</v>
      </c>
      <c r="K67" s="59">
        <v>0</v>
      </c>
      <c r="L67" s="59">
        <v>92061225</v>
      </c>
      <c r="M67" s="59">
        <v>0</v>
      </c>
      <c r="N67" s="59">
        <v>0</v>
      </c>
      <c r="O67" s="40"/>
    </row>
    <row r="68" spans="1:15" ht="15" customHeight="1">
      <c r="A68" s="26" t="s">
        <v>168</v>
      </c>
      <c r="B68" s="68">
        <f t="shared" si="30"/>
        <v>36690165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36690165</v>
      </c>
      <c r="N68" s="59">
        <v>0</v>
      </c>
      <c r="O68" s="40"/>
    </row>
    <row r="69" spans="1:15" s="29" customFormat="1" ht="15" customHeight="1">
      <c r="A69" s="29" t="s">
        <v>33</v>
      </c>
      <c r="B69" s="68">
        <f>SUM(C69:N69)</f>
        <v>10959323611.405003</v>
      </c>
      <c r="C69" s="42">
        <f>SUM(C70:C76)</f>
        <v>837461902.625</v>
      </c>
      <c r="D69" s="42">
        <f t="shared" ref="D69:N69" si="31">SUM(D70:D76)</f>
        <v>771454354.25</v>
      </c>
      <c r="E69" s="42">
        <f t="shared" si="31"/>
        <v>1498392943.51</v>
      </c>
      <c r="F69" s="42">
        <f t="shared" si="31"/>
        <v>782284360.5</v>
      </c>
      <c r="G69" s="42">
        <f t="shared" si="31"/>
        <v>1114411486.1300001</v>
      </c>
      <c r="H69" s="42">
        <f t="shared" si="31"/>
        <v>595096243.13</v>
      </c>
      <c r="I69" s="42">
        <f t="shared" si="31"/>
        <v>322977018.63</v>
      </c>
      <c r="J69" s="42">
        <f t="shared" si="31"/>
        <v>773946424.88</v>
      </c>
      <c r="K69" s="42">
        <f t="shared" si="31"/>
        <v>776901362.50999999</v>
      </c>
      <c r="L69" s="42">
        <f t="shared" si="31"/>
        <v>660416511.38</v>
      </c>
      <c r="M69" s="42">
        <f t="shared" si="31"/>
        <v>876698024.48000002</v>
      </c>
      <c r="N69" s="42">
        <f t="shared" si="31"/>
        <v>1949282979.3800001</v>
      </c>
      <c r="O69" s="40"/>
    </row>
    <row r="70" spans="1:15" ht="15" customHeight="1">
      <c r="A70" s="26" t="s">
        <v>33</v>
      </c>
      <c r="B70" s="68">
        <f t="shared" ref="B70:B76" si="32">SUM(C70:N70)</f>
        <v>5738032427.6650009</v>
      </c>
      <c r="C70" s="59">
        <v>594403597.625</v>
      </c>
      <c r="D70" s="59">
        <v>197811755.75</v>
      </c>
      <c r="E70" s="59">
        <v>516103513.50999999</v>
      </c>
      <c r="F70" s="59">
        <v>368744560.5</v>
      </c>
      <c r="G70" s="59">
        <v>1080967036.1300001</v>
      </c>
      <c r="H70" s="59">
        <v>273499838.63</v>
      </c>
      <c r="I70" s="59">
        <v>225490441.13</v>
      </c>
      <c r="J70" s="59">
        <v>686803564.13</v>
      </c>
      <c r="K70" s="59">
        <v>521545712.50999999</v>
      </c>
      <c r="L70" s="59">
        <v>484567020</v>
      </c>
      <c r="M70" s="59">
        <v>604065244</v>
      </c>
      <c r="N70" s="59">
        <v>184030143.75</v>
      </c>
      <c r="O70" s="40"/>
    </row>
    <row r="71" spans="1:15" ht="15" customHeight="1">
      <c r="A71" s="26" t="s">
        <v>49</v>
      </c>
      <c r="B71" s="68">
        <f t="shared" si="32"/>
        <v>36321438.75</v>
      </c>
      <c r="C71" s="59">
        <v>0</v>
      </c>
      <c r="D71" s="59">
        <v>0</v>
      </c>
      <c r="E71" s="59">
        <v>36321438.75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40"/>
    </row>
    <row r="72" spans="1:15" ht="15" customHeight="1">
      <c r="A72" s="26" t="s">
        <v>55</v>
      </c>
      <c r="B72" s="68">
        <f t="shared" si="32"/>
        <v>1055402887.5</v>
      </c>
      <c r="C72" s="59">
        <v>0</v>
      </c>
      <c r="D72" s="59">
        <v>0</v>
      </c>
      <c r="E72" s="59">
        <v>789233445</v>
      </c>
      <c r="F72" s="59">
        <v>11847600</v>
      </c>
      <c r="G72" s="59">
        <v>0</v>
      </c>
      <c r="H72" s="59">
        <v>19576500</v>
      </c>
      <c r="I72" s="59">
        <v>0</v>
      </c>
      <c r="J72" s="59">
        <v>0</v>
      </c>
      <c r="K72" s="59">
        <v>0</v>
      </c>
      <c r="L72" s="59">
        <v>0</v>
      </c>
      <c r="M72" s="59">
        <v>45745342.5</v>
      </c>
      <c r="N72" s="59">
        <v>189000000</v>
      </c>
      <c r="O72" s="40"/>
    </row>
    <row r="73" spans="1:15" ht="15" customHeight="1">
      <c r="A73" s="26" t="s">
        <v>171</v>
      </c>
      <c r="B73" s="68">
        <f t="shared" si="32"/>
        <v>277732002</v>
      </c>
      <c r="C73" s="59">
        <v>0</v>
      </c>
      <c r="D73" s="59">
        <v>204327402</v>
      </c>
      <c r="E73" s="59">
        <v>66884400</v>
      </c>
      <c r="F73" s="59">
        <v>6520200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40"/>
    </row>
    <row r="74" spans="1:15" ht="15" customHeight="1">
      <c r="A74" s="26" t="s">
        <v>50</v>
      </c>
      <c r="B74" s="68">
        <f t="shared" si="32"/>
        <v>1493056772.6300001</v>
      </c>
      <c r="C74" s="59">
        <v>98485200</v>
      </c>
      <c r="D74" s="59">
        <v>0</v>
      </c>
      <c r="E74" s="59">
        <v>89850146.25</v>
      </c>
      <c r="F74" s="59">
        <v>0</v>
      </c>
      <c r="G74" s="59">
        <v>18650250</v>
      </c>
      <c r="H74" s="59">
        <v>0</v>
      </c>
      <c r="I74" s="59">
        <v>0</v>
      </c>
      <c r="J74" s="59">
        <v>10382400</v>
      </c>
      <c r="K74" s="59">
        <v>0</v>
      </c>
      <c r="L74" s="59">
        <v>0</v>
      </c>
      <c r="M74" s="59">
        <v>80949356.25</v>
      </c>
      <c r="N74" s="59">
        <v>1194739420.1300001</v>
      </c>
      <c r="O74" s="40"/>
    </row>
    <row r="75" spans="1:15" ht="15" customHeight="1">
      <c r="A75" s="26" t="s">
        <v>66</v>
      </c>
      <c r="B75" s="68">
        <f t="shared" si="32"/>
        <v>9142847.5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9142847.5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40"/>
    </row>
    <row r="76" spans="1:15" ht="15" customHeight="1">
      <c r="A76" s="26" t="s">
        <v>88</v>
      </c>
      <c r="B76" s="68">
        <f t="shared" si="32"/>
        <v>2349635235.3600001</v>
      </c>
      <c r="C76" s="59">
        <v>144573105</v>
      </c>
      <c r="D76" s="59">
        <v>369315196.5</v>
      </c>
      <c r="E76" s="59">
        <v>0</v>
      </c>
      <c r="F76" s="59">
        <v>395172000</v>
      </c>
      <c r="G76" s="59">
        <v>14794200</v>
      </c>
      <c r="H76" s="59">
        <v>302019904.5</v>
      </c>
      <c r="I76" s="59">
        <v>88343730</v>
      </c>
      <c r="J76" s="59">
        <v>76760460.75</v>
      </c>
      <c r="K76" s="59">
        <v>255355650</v>
      </c>
      <c r="L76" s="59">
        <v>175849491.38</v>
      </c>
      <c r="M76" s="59">
        <v>145938081.73000002</v>
      </c>
      <c r="N76" s="59">
        <v>381513415.5</v>
      </c>
      <c r="O76" s="40"/>
    </row>
    <row r="77" spans="1:15" s="29" customFormat="1" ht="15" customHeight="1">
      <c r="A77" s="29" t="s">
        <v>89</v>
      </c>
      <c r="B77" s="68">
        <f>SUM(C77:N77)</f>
        <v>180357017.62</v>
      </c>
      <c r="C77" s="42">
        <f>SUM(C78)</f>
        <v>0</v>
      </c>
      <c r="D77" s="42">
        <f t="shared" ref="D77:N77" si="33">SUM(D78)</f>
        <v>0</v>
      </c>
      <c r="E77" s="42">
        <f t="shared" si="33"/>
        <v>0</v>
      </c>
      <c r="F77" s="42">
        <f t="shared" si="33"/>
        <v>0</v>
      </c>
      <c r="G77" s="42">
        <f t="shared" si="33"/>
        <v>0</v>
      </c>
      <c r="H77" s="42">
        <f t="shared" si="33"/>
        <v>0</v>
      </c>
      <c r="I77" s="42">
        <f t="shared" si="33"/>
        <v>0</v>
      </c>
      <c r="J77" s="42">
        <f t="shared" si="33"/>
        <v>0</v>
      </c>
      <c r="K77" s="42">
        <f t="shared" si="33"/>
        <v>180357017.62</v>
      </c>
      <c r="L77" s="42">
        <f t="shared" si="33"/>
        <v>0</v>
      </c>
      <c r="M77" s="42">
        <f t="shared" si="33"/>
        <v>0</v>
      </c>
      <c r="N77" s="42">
        <f t="shared" si="33"/>
        <v>0</v>
      </c>
      <c r="O77" s="40"/>
    </row>
    <row r="78" spans="1:15" ht="15" customHeight="1">
      <c r="A78" s="26" t="s">
        <v>169</v>
      </c>
      <c r="B78" s="68">
        <f>SUM(C78:N78)</f>
        <v>180357017.62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180357017.62</v>
      </c>
      <c r="L78" s="59">
        <v>0</v>
      </c>
      <c r="M78" s="59">
        <v>0</v>
      </c>
      <c r="N78" s="59">
        <v>0</v>
      </c>
      <c r="O78" s="40"/>
    </row>
    <row r="79" spans="1:15" s="29" customFormat="1" ht="15" customHeight="1">
      <c r="A79" s="47" t="s">
        <v>39</v>
      </c>
      <c r="B79" s="68">
        <f>SUM(C79:N79)</f>
        <v>16964515</v>
      </c>
      <c r="C79" s="42">
        <f>SUM(C80)</f>
        <v>0</v>
      </c>
      <c r="D79" s="42">
        <f t="shared" ref="D79:N79" si="34">SUM(D80)</f>
        <v>0</v>
      </c>
      <c r="E79" s="42">
        <f t="shared" si="34"/>
        <v>4399015</v>
      </c>
      <c r="F79" s="42">
        <f t="shared" si="34"/>
        <v>0</v>
      </c>
      <c r="G79" s="42">
        <f t="shared" si="34"/>
        <v>0</v>
      </c>
      <c r="H79" s="42">
        <f t="shared" si="34"/>
        <v>0</v>
      </c>
      <c r="I79" s="42">
        <f t="shared" si="34"/>
        <v>0</v>
      </c>
      <c r="J79" s="42">
        <f t="shared" si="34"/>
        <v>0</v>
      </c>
      <c r="K79" s="42">
        <f t="shared" si="34"/>
        <v>12565500</v>
      </c>
      <c r="L79" s="42">
        <f t="shared" si="34"/>
        <v>0</v>
      </c>
      <c r="M79" s="42">
        <f t="shared" si="34"/>
        <v>0</v>
      </c>
      <c r="N79" s="42">
        <f t="shared" si="34"/>
        <v>0</v>
      </c>
      <c r="O79" s="40"/>
    </row>
    <row r="80" spans="1:15" ht="15" customHeight="1">
      <c r="A80" s="26" t="s">
        <v>40</v>
      </c>
      <c r="B80" s="68">
        <f>SUM(C80:N80)</f>
        <v>16964515</v>
      </c>
      <c r="C80" s="59">
        <v>0</v>
      </c>
      <c r="D80" s="59">
        <v>0</v>
      </c>
      <c r="E80" s="59">
        <v>4399015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12565500</v>
      </c>
      <c r="L80" s="59">
        <v>0</v>
      </c>
      <c r="M80" s="59">
        <v>0</v>
      </c>
      <c r="N80" s="59">
        <v>0</v>
      </c>
      <c r="O80" s="40"/>
    </row>
    <row r="81" spans="1:15" s="29" customFormat="1" ht="15" customHeight="1">
      <c r="A81" s="47" t="s">
        <v>43</v>
      </c>
      <c r="B81" s="68">
        <f>SUM(C81:N81)</f>
        <v>961099131.75</v>
      </c>
      <c r="C81" s="42">
        <f>SUM(C82:C83)</f>
        <v>11753100</v>
      </c>
      <c r="D81" s="42">
        <f t="shared" ref="D81:N81" si="35">SUM(D82:D83)</f>
        <v>0</v>
      </c>
      <c r="E81" s="42">
        <f t="shared" si="35"/>
        <v>0</v>
      </c>
      <c r="F81" s="42">
        <f t="shared" si="35"/>
        <v>0</v>
      </c>
      <c r="G81" s="42">
        <f t="shared" si="35"/>
        <v>0</v>
      </c>
      <c r="H81" s="42">
        <f t="shared" si="35"/>
        <v>6806271</v>
      </c>
      <c r="I81" s="42">
        <f t="shared" si="35"/>
        <v>60105412.5</v>
      </c>
      <c r="J81" s="42">
        <f t="shared" si="35"/>
        <v>17166033.75</v>
      </c>
      <c r="K81" s="42">
        <f t="shared" si="35"/>
        <v>51685522.5</v>
      </c>
      <c r="L81" s="42">
        <f t="shared" si="35"/>
        <v>0</v>
      </c>
      <c r="M81" s="42">
        <f t="shared" si="35"/>
        <v>813582792</v>
      </c>
      <c r="N81" s="42">
        <f t="shared" si="35"/>
        <v>0</v>
      </c>
      <c r="O81" s="40"/>
    </row>
    <row r="82" spans="1:15" ht="15" customHeight="1">
      <c r="A82" s="26" t="s">
        <v>44</v>
      </c>
      <c r="B82" s="68">
        <f t="shared" ref="B82:B83" si="36">SUM(C82:N82)</f>
        <v>954292860.75</v>
      </c>
      <c r="C82" s="59">
        <v>11753100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60105412.5</v>
      </c>
      <c r="J82" s="59">
        <v>17166033.75</v>
      </c>
      <c r="K82" s="59">
        <v>51685522.5</v>
      </c>
      <c r="L82" s="59">
        <v>0</v>
      </c>
      <c r="M82" s="59">
        <v>813582792</v>
      </c>
      <c r="N82" s="59">
        <v>0</v>
      </c>
      <c r="O82" s="40"/>
    </row>
    <row r="83" spans="1:15" ht="15" customHeight="1">
      <c r="A83" s="26" t="s">
        <v>116</v>
      </c>
      <c r="B83" s="68">
        <f t="shared" si="36"/>
        <v>6806271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6806271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59">
        <v>0</v>
      </c>
      <c r="O83" s="40"/>
    </row>
    <row r="84" spans="1:15" s="29" customFormat="1" ht="15" customHeight="1">
      <c r="A84" s="29" t="s">
        <v>93</v>
      </c>
      <c r="B84" s="68">
        <f>SUM(C84:N84)</f>
        <v>73584810</v>
      </c>
      <c r="C84" s="42">
        <f>SUM(C85:C86)</f>
        <v>0</v>
      </c>
      <c r="D84" s="42">
        <f t="shared" ref="D84:N84" si="37">SUM(D85:D86)</f>
        <v>0</v>
      </c>
      <c r="E84" s="42">
        <f t="shared" si="37"/>
        <v>6602310</v>
      </c>
      <c r="F84" s="42">
        <f t="shared" si="37"/>
        <v>0</v>
      </c>
      <c r="G84" s="42">
        <f t="shared" si="37"/>
        <v>59265000</v>
      </c>
      <c r="H84" s="42">
        <f t="shared" si="37"/>
        <v>7717500</v>
      </c>
      <c r="I84" s="42">
        <f t="shared" si="37"/>
        <v>0</v>
      </c>
      <c r="J84" s="42">
        <f t="shared" si="37"/>
        <v>0</v>
      </c>
      <c r="K84" s="42">
        <f t="shared" si="37"/>
        <v>0</v>
      </c>
      <c r="L84" s="42">
        <f t="shared" si="37"/>
        <v>0</v>
      </c>
      <c r="M84" s="42">
        <f t="shared" si="37"/>
        <v>0</v>
      </c>
      <c r="N84" s="42">
        <f t="shared" si="37"/>
        <v>0</v>
      </c>
      <c r="O84" s="40"/>
    </row>
    <row r="85" spans="1:15" ht="15" customHeight="1">
      <c r="A85" s="26" t="s">
        <v>93</v>
      </c>
      <c r="B85" s="68">
        <f t="shared" ref="B85:B86" si="38">SUM(C85:N85)</f>
        <v>14319810</v>
      </c>
      <c r="C85" s="59">
        <v>0</v>
      </c>
      <c r="D85" s="59">
        <v>0</v>
      </c>
      <c r="E85" s="59">
        <v>6602310</v>
      </c>
      <c r="F85" s="59">
        <v>0</v>
      </c>
      <c r="G85" s="59">
        <v>0</v>
      </c>
      <c r="H85" s="59">
        <v>7717500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40"/>
    </row>
    <row r="86" spans="1:15" ht="15" customHeight="1">
      <c r="A86" s="26" t="s">
        <v>160</v>
      </c>
      <c r="B86" s="68">
        <f t="shared" si="38"/>
        <v>59265000</v>
      </c>
      <c r="C86" s="59">
        <v>0</v>
      </c>
      <c r="D86" s="59">
        <v>0</v>
      </c>
      <c r="E86" s="59">
        <v>0</v>
      </c>
      <c r="F86" s="59">
        <v>0</v>
      </c>
      <c r="G86" s="59">
        <v>59265000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59">
        <v>0</v>
      </c>
      <c r="O86" s="40"/>
    </row>
    <row r="87" spans="1:15" s="29" customFormat="1" ht="15" customHeight="1">
      <c r="A87" s="29" t="s">
        <v>34</v>
      </c>
      <c r="B87" s="68">
        <f>SUM(C87:N87)</f>
        <v>31236844770.110001</v>
      </c>
      <c r="C87" s="42">
        <f>SUM(C88:C94)</f>
        <v>1849858020.5</v>
      </c>
      <c r="D87" s="42">
        <f t="shared" ref="D87:N87" si="39">SUM(D88:D94)</f>
        <v>790503388</v>
      </c>
      <c r="E87" s="42">
        <f t="shared" si="39"/>
        <v>830302318.13</v>
      </c>
      <c r="F87" s="42">
        <f t="shared" si="39"/>
        <v>539560860.75</v>
      </c>
      <c r="G87" s="42">
        <f t="shared" si="39"/>
        <v>2262301738.3699999</v>
      </c>
      <c r="H87" s="42">
        <f t="shared" si="39"/>
        <v>1793905242.75</v>
      </c>
      <c r="I87" s="42">
        <f t="shared" si="39"/>
        <v>893051760.25</v>
      </c>
      <c r="J87" s="42">
        <f t="shared" si="39"/>
        <v>1670518894.5</v>
      </c>
      <c r="K87" s="42">
        <f t="shared" si="39"/>
        <v>8270544622.1300001</v>
      </c>
      <c r="L87" s="42">
        <f t="shared" si="39"/>
        <v>1881771772.1199999</v>
      </c>
      <c r="M87" s="42">
        <f t="shared" si="39"/>
        <v>7118867788.6099997</v>
      </c>
      <c r="N87" s="42">
        <f t="shared" si="39"/>
        <v>3335658364</v>
      </c>
      <c r="O87" s="40"/>
    </row>
    <row r="88" spans="1:15" ht="15" customHeight="1">
      <c r="A88" s="26" t="s">
        <v>37</v>
      </c>
      <c r="B88" s="68">
        <f t="shared" ref="B88:B94" si="40">SUM(C88:N88)</f>
        <v>22915729560.07</v>
      </c>
      <c r="C88" s="59">
        <v>1618524798.5</v>
      </c>
      <c r="D88" s="59">
        <v>188731163.25</v>
      </c>
      <c r="E88" s="59">
        <v>394457190.63</v>
      </c>
      <c r="F88" s="59">
        <v>434606110.75</v>
      </c>
      <c r="G88" s="59">
        <v>2105691736.5</v>
      </c>
      <c r="H88" s="59">
        <v>155716311.75</v>
      </c>
      <c r="I88" s="59">
        <v>787420659.75</v>
      </c>
      <c r="J88" s="59">
        <v>216984191.25</v>
      </c>
      <c r="K88" s="59">
        <v>7396439564.25</v>
      </c>
      <c r="L88" s="59">
        <v>313487475.37</v>
      </c>
      <c r="M88" s="59">
        <v>6095375471.5699997</v>
      </c>
      <c r="N88" s="59">
        <v>3208294886.5</v>
      </c>
      <c r="O88" s="40"/>
    </row>
    <row r="89" spans="1:15" ht="15" customHeight="1">
      <c r="A89" s="26" t="s">
        <v>96</v>
      </c>
      <c r="B89" s="68">
        <f t="shared" si="40"/>
        <v>2231552303.75</v>
      </c>
      <c r="C89" s="59">
        <v>33750552</v>
      </c>
      <c r="D89" s="59">
        <v>111789999.75</v>
      </c>
      <c r="E89" s="59">
        <v>89163570</v>
      </c>
      <c r="F89" s="59">
        <v>48412200</v>
      </c>
      <c r="G89" s="59">
        <v>119836781.87</v>
      </c>
      <c r="H89" s="59">
        <v>541237356</v>
      </c>
      <c r="I89" s="59">
        <v>33910028.5</v>
      </c>
      <c r="J89" s="59">
        <v>247205556</v>
      </c>
      <c r="K89" s="59">
        <v>648285135.38</v>
      </c>
      <c r="L89" s="59">
        <v>12533631.75</v>
      </c>
      <c r="M89" s="59">
        <v>278938890</v>
      </c>
      <c r="N89" s="59">
        <v>66488602.5</v>
      </c>
      <c r="O89" s="40"/>
    </row>
    <row r="90" spans="1:15" ht="15" customHeight="1">
      <c r="A90" s="26" t="s">
        <v>38</v>
      </c>
      <c r="B90" s="68">
        <f t="shared" si="40"/>
        <v>2499638028.29</v>
      </c>
      <c r="C90" s="59">
        <v>62163180</v>
      </c>
      <c r="D90" s="59">
        <v>76939225</v>
      </c>
      <c r="E90" s="59">
        <v>87331580</v>
      </c>
      <c r="F90" s="59">
        <v>48206030</v>
      </c>
      <c r="G90" s="59">
        <v>36773220</v>
      </c>
      <c r="H90" s="59">
        <v>0</v>
      </c>
      <c r="I90" s="59">
        <v>68798025</v>
      </c>
      <c r="J90" s="59">
        <v>545533664.25</v>
      </c>
      <c r="K90" s="59">
        <v>17447422.5</v>
      </c>
      <c r="L90" s="59">
        <v>890742285</v>
      </c>
      <c r="M90" s="59">
        <v>658885356.53999996</v>
      </c>
      <c r="N90" s="59">
        <v>6818040</v>
      </c>
      <c r="O90" s="40"/>
    </row>
    <row r="91" spans="1:15" ht="15" customHeight="1">
      <c r="A91" s="26" t="s">
        <v>35</v>
      </c>
      <c r="B91" s="68">
        <f t="shared" si="40"/>
        <v>489979327.5</v>
      </c>
      <c r="C91" s="59">
        <v>0</v>
      </c>
      <c r="D91" s="59">
        <v>0</v>
      </c>
      <c r="E91" s="59">
        <v>108188587.5</v>
      </c>
      <c r="F91" s="59">
        <v>0</v>
      </c>
      <c r="G91" s="59">
        <v>0</v>
      </c>
      <c r="H91" s="59">
        <v>0</v>
      </c>
      <c r="I91" s="59">
        <v>0</v>
      </c>
      <c r="J91" s="59">
        <v>196648500</v>
      </c>
      <c r="K91" s="59">
        <v>0</v>
      </c>
      <c r="L91" s="59">
        <v>180992880</v>
      </c>
      <c r="M91" s="59">
        <v>4149360</v>
      </c>
      <c r="N91" s="59">
        <v>0</v>
      </c>
      <c r="O91" s="40"/>
    </row>
    <row r="92" spans="1:15" ht="15" customHeight="1">
      <c r="A92" s="26" t="s">
        <v>148</v>
      </c>
      <c r="B92" s="68">
        <f t="shared" si="40"/>
        <v>69830475</v>
      </c>
      <c r="C92" s="59">
        <v>0</v>
      </c>
      <c r="D92" s="59">
        <v>69830475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>
        <v>0</v>
      </c>
      <c r="M92" s="59">
        <v>0</v>
      </c>
      <c r="N92" s="59">
        <v>0</v>
      </c>
      <c r="O92" s="40"/>
    </row>
    <row r="93" spans="1:15" ht="15" customHeight="1">
      <c r="A93" s="26" t="s">
        <v>67</v>
      </c>
      <c r="B93" s="68">
        <f t="shared" si="40"/>
        <v>875733475.5</v>
      </c>
      <c r="C93" s="59">
        <v>135419490</v>
      </c>
      <c r="D93" s="59">
        <v>0</v>
      </c>
      <c r="E93" s="59">
        <v>151161390</v>
      </c>
      <c r="F93" s="59">
        <v>8336520</v>
      </c>
      <c r="G93" s="59">
        <v>0</v>
      </c>
      <c r="H93" s="59">
        <v>0</v>
      </c>
      <c r="I93" s="59">
        <v>2923047</v>
      </c>
      <c r="J93" s="59">
        <v>260566983</v>
      </c>
      <c r="K93" s="59">
        <v>208372500</v>
      </c>
      <c r="L93" s="59">
        <v>33480000</v>
      </c>
      <c r="M93" s="59">
        <v>21416710.5</v>
      </c>
      <c r="N93" s="59">
        <v>54056835</v>
      </c>
      <c r="O93" s="40"/>
    </row>
    <row r="94" spans="1:15" ht="15" customHeight="1">
      <c r="A94" s="33" t="s">
        <v>46</v>
      </c>
      <c r="B94" s="77">
        <f t="shared" si="40"/>
        <v>2154381600</v>
      </c>
      <c r="C94" s="71">
        <v>0</v>
      </c>
      <c r="D94" s="71">
        <v>343212525</v>
      </c>
      <c r="E94" s="71">
        <v>0</v>
      </c>
      <c r="F94" s="71">
        <v>0</v>
      </c>
      <c r="G94" s="71">
        <v>0</v>
      </c>
      <c r="H94" s="71">
        <v>1096951575</v>
      </c>
      <c r="I94" s="71">
        <v>0</v>
      </c>
      <c r="J94" s="71">
        <v>203580000</v>
      </c>
      <c r="K94" s="71">
        <v>0</v>
      </c>
      <c r="L94" s="71">
        <v>450535500</v>
      </c>
      <c r="M94" s="71">
        <v>60102000</v>
      </c>
      <c r="N94" s="71">
        <v>0</v>
      </c>
      <c r="O94" s="40"/>
    </row>
    <row r="95" spans="1:15">
      <c r="A95" s="34" t="s">
        <v>170</v>
      </c>
      <c r="B95" s="72"/>
      <c r="C95" s="35"/>
      <c r="D95" s="35"/>
      <c r="E95" s="35"/>
      <c r="F95" s="36"/>
      <c r="G95" s="36"/>
      <c r="H95" s="36"/>
      <c r="I95" s="36"/>
      <c r="J95" s="36"/>
      <c r="K95" s="36"/>
    </row>
    <row r="96" spans="1:15">
      <c r="A96" s="34" t="s">
        <v>199</v>
      </c>
      <c r="B96" s="72"/>
      <c r="C96" s="35"/>
      <c r="D96" s="35"/>
      <c r="E96" s="35"/>
      <c r="F96" s="36"/>
      <c r="G96" s="36"/>
      <c r="H96" s="36"/>
      <c r="I96" s="36"/>
      <c r="J96" s="36"/>
      <c r="K96" s="36"/>
    </row>
    <row r="97" spans="1:11">
      <c r="A97" s="34" t="s">
        <v>151</v>
      </c>
      <c r="B97" s="72"/>
      <c r="C97" s="36"/>
      <c r="D97" s="36"/>
      <c r="E97" s="36"/>
      <c r="F97" s="36"/>
      <c r="G97" s="36"/>
      <c r="H97" s="36"/>
      <c r="I97" s="36"/>
      <c r="J97" s="36"/>
      <c r="K97" s="36"/>
    </row>
    <row r="98" spans="1:11">
      <c r="A98" s="34" t="s">
        <v>99</v>
      </c>
      <c r="B98" s="72"/>
      <c r="C98" s="35"/>
      <c r="D98" s="35"/>
      <c r="E98" s="35"/>
      <c r="F98" s="36"/>
      <c r="G98" s="36"/>
      <c r="H98" s="36"/>
      <c r="I98" s="36"/>
      <c r="J98" s="36"/>
      <c r="K98" s="36"/>
    </row>
    <row r="101" spans="1:11">
      <c r="B101" s="25"/>
    </row>
    <row r="102" spans="1:11">
      <c r="B102" s="25"/>
    </row>
    <row r="103" spans="1:11">
      <c r="B103" s="25"/>
    </row>
    <row r="104" spans="1:11">
      <c r="B104" s="25"/>
    </row>
    <row r="105" spans="1:11">
      <c r="B105" s="25"/>
    </row>
    <row r="106" spans="1:11">
      <c r="B106" s="25"/>
    </row>
    <row r="107" spans="1:11">
      <c r="B107" s="25"/>
    </row>
    <row r="108" spans="1:11">
      <c r="B108" s="25"/>
    </row>
    <row r="109" spans="1:11">
      <c r="B109" s="25"/>
    </row>
    <row r="110" spans="1:11">
      <c r="B110" s="25"/>
    </row>
    <row r="111" spans="1:11">
      <c r="B111" s="25"/>
    </row>
    <row r="112" spans="1:11">
      <c r="B112" s="25"/>
    </row>
    <row r="113" spans="2:2">
      <c r="B113" s="25"/>
    </row>
    <row r="114" spans="2:2">
      <c r="B114" s="25"/>
    </row>
    <row r="115" spans="2:2">
      <c r="B115" s="25"/>
    </row>
    <row r="116" spans="2:2">
      <c r="B116" s="25"/>
    </row>
    <row r="117" spans="2:2">
      <c r="B117" s="25"/>
    </row>
    <row r="118" spans="2:2">
      <c r="B118" s="25"/>
    </row>
    <row r="119" spans="2:2">
      <c r="B119" s="25"/>
    </row>
    <row r="120" spans="2:2">
      <c r="B120" s="25"/>
    </row>
    <row r="121" spans="2:2">
      <c r="B121" s="25"/>
    </row>
    <row r="122" spans="2:2">
      <c r="B122" s="25"/>
    </row>
    <row r="123" spans="2:2">
      <c r="B123" s="25"/>
    </row>
    <row r="124" spans="2:2">
      <c r="B124" s="25"/>
    </row>
    <row r="125" spans="2:2">
      <c r="B125" s="25"/>
    </row>
    <row r="126" spans="2:2">
      <c r="B126" s="25"/>
    </row>
    <row r="127" spans="2:2">
      <c r="B127" s="25"/>
    </row>
    <row r="128" spans="2:2">
      <c r="B128" s="25"/>
    </row>
    <row r="129" spans="2:2">
      <c r="B129" s="25"/>
    </row>
    <row r="130" spans="2:2">
      <c r="B130" s="25"/>
    </row>
    <row r="131" spans="2:2">
      <c r="B131" s="25"/>
    </row>
    <row r="132" spans="2:2">
      <c r="B132" s="25"/>
    </row>
    <row r="133" spans="2:2">
      <c r="B133" s="25"/>
    </row>
    <row r="134" spans="2:2">
      <c r="B134" s="25"/>
    </row>
    <row r="135" spans="2:2">
      <c r="B135" s="25"/>
    </row>
    <row r="136" spans="2:2">
      <c r="B136" s="25"/>
    </row>
    <row r="137" spans="2:2">
      <c r="B137" s="25"/>
    </row>
    <row r="138" spans="2:2">
      <c r="B138" s="25"/>
    </row>
    <row r="139" spans="2:2">
      <c r="B139" s="25"/>
    </row>
    <row r="140" spans="2:2">
      <c r="B140" s="25"/>
    </row>
    <row r="141" spans="2:2">
      <c r="B141" s="25"/>
    </row>
    <row r="142" spans="2:2">
      <c r="B142" s="25"/>
    </row>
    <row r="143" spans="2:2">
      <c r="B143" s="25"/>
    </row>
    <row r="144" spans="2:2">
      <c r="B144" s="25"/>
    </row>
    <row r="145" spans="2:2">
      <c r="B145" s="25"/>
    </row>
    <row r="146" spans="2:2">
      <c r="B146" s="25"/>
    </row>
    <row r="147" spans="2:2">
      <c r="B147" s="25"/>
    </row>
    <row r="148" spans="2:2">
      <c r="B148" s="25"/>
    </row>
    <row r="149" spans="2:2">
      <c r="B149" s="25"/>
    </row>
    <row r="150" spans="2:2">
      <c r="B150" s="25"/>
    </row>
    <row r="151" spans="2:2">
      <c r="B151" s="25"/>
    </row>
    <row r="152" spans="2:2">
      <c r="B152" s="25"/>
    </row>
    <row r="153" spans="2:2">
      <c r="B153" s="25"/>
    </row>
    <row r="154" spans="2:2">
      <c r="B154" s="25"/>
    </row>
    <row r="155" spans="2:2">
      <c r="B155" s="25"/>
    </row>
    <row r="156" spans="2:2">
      <c r="B156" s="25"/>
    </row>
    <row r="157" spans="2:2">
      <c r="B157" s="25"/>
    </row>
    <row r="158" spans="2:2">
      <c r="B158" s="25"/>
    </row>
    <row r="159" spans="2:2">
      <c r="B159" s="25"/>
    </row>
    <row r="160" spans="2:2">
      <c r="B160" s="25"/>
    </row>
    <row r="161" spans="2:2">
      <c r="B161" s="25"/>
    </row>
    <row r="162" spans="2:2">
      <c r="B162" s="25"/>
    </row>
    <row r="163" spans="2:2">
      <c r="B163" s="25"/>
    </row>
    <row r="164" spans="2:2">
      <c r="B164" s="25"/>
    </row>
    <row r="165" spans="2:2">
      <c r="B165" s="25"/>
    </row>
    <row r="166" spans="2:2">
      <c r="B166" s="25"/>
    </row>
    <row r="167" spans="2:2">
      <c r="B167" s="25"/>
    </row>
    <row r="168" spans="2:2">
      <c r="B168" s="25"/>
    </row>
    <row r="169" spans="2:2">
      <c r="B169" s="25"/>
    </row>
    <row r="170" spans="2:2">
      <c r="B170" s="25"/>
    </row>
    <row r="171" spans="2:2">
      <c r="B171" s="25"/>
    </row>
    <row r="172" spans="2:2">
      <c r="B172" s="25"/>
    </row>
    <row r="173" spans="2:2">
      <c r="B173" s="25"/>
    </row>
    <row r="174" spans="2:2">
      <c r="B174" s="25"/>
    </row>
    <row r="175" spans="2:2">
      <c r="B175" s="25"/>
    </row>
    <row r="176" spans="2:2">
      <c r="B176" s="25"/>
    </row>
    <row r="177" spans="2:2">
      <c r="B177" s="25"/>
    </row>
    <row r="178" spans="2:2">
      <c r="B178" s="25"/>
    </row>
    <row r="179" spans="2:2">
      <c r="B179" s="25"/>
    </row>
    <row r="180" spans="2:2">
      <c r="B180" s="25"/>
    </row>
    <row r="181" spans="2:2">
      <c r="B181" s="25"/>
    </row>
    <row r="182" spans="2:2">
      <c r="B182" s="25"/>
    </row>
    <row r="183" spans="2:2">
      <c r="B183" s="25"/>
    </row>
    <row r="184" spans="2:2">
      <c r="B184" s="25"/>
    </row>
    <row r="185" spans="2:2">
      <c r="B185" s="25"/>
    </row>
    <row r="186" spans="2:2">
      <c r="B186" s="25"/>
    </row>
    <row r="187" spans="2:2">
      <c r="B187" s="25"/>
    </row>
    <row r="188" spans="2:2">
      <c r="B188" s="25"/>
    </row>
    <row r="189" spans="2:2">
      <c r="B189" s="25"/>
    </row>
    <row r="190" spans="2:2">
      <c r="B190" s="25"/>
    </row>
    <row r="191" spans="2:2">
      <c r="B191" s="25"/>
    </row>
    <row r="192" spans="2:2">
      <c r="B192" s="25"/>
    </row>
    <row r="193" spans="2:14">
      <c r="B193" s="25"/>
    </row>
    <row r="194" spans="2:14">
      <c r="B194" s="25"/>
    </row>
    <row r="195" spans="2:14">
      <c r="B195" s="25"/>
    </row>
    <row r="197" spans="2:14"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2:14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2:14"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2:14"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2:14"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2:14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2:14"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2:14"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2:14"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2:14"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2:14"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2:14"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2:14"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2:14"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2:14"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2:14"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2:14"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2:14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2:14"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2:14"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2:14"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2:14"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2:14"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2:14"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2:14"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2:14"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2:14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2:14"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2:14"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2:14"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2:14"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2:14"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2:14"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2:14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2:14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2:14"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2:14"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2:14"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2:14"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2:14"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2:14"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2:14"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2:14"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2:14"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2:14"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2:14"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2:14"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2:14"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2:14"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2:14"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2:14"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2:14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2:14"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2:14"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2:14"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2:14"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2:14"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2:14"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2:14"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2:14"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2:14"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2:14"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2:14"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2:14"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2:14"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2:14"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2:14"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2:14"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2:14"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2:14"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2:14"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2:14"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2:14"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2:14"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2:14"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2:14"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2:14"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2:14"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2:14"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2:14"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2:14"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2:14"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2:14"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2:14"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2:14"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2:14"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2:14"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2:14"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2:14"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2:14"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2:14"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2:14"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2:14"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2:14"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2:14"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2:14"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2:14"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2:14"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2:14"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2:14"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</sheetData>
  <mergeCells count="1">
    <mergeCell ref="A2:G2"/>
  </mergeCells>
  <phoneticPr fontId="93" type="noConversion"/>
  <pageMargins left="0.7" right="0.7" top="0.75" bottom="0.75" header="0.3" footer="0.3"/>
  <pageSetup paperSize="9" orientation="portrait" r:id="rId1"/>
  <ignoredErrors>
    <ignoredError sqref="C31 D31:N31 C34:N34 C9:J9 K9:N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72C5-920C-4C58-8A3F-4BF07071867E}">
  <dimension ref="A2:O300"/>
  <sheetViews>
    <sheetView workbookViewId="0">
      <selection activeCell="A103" sqref="A103"/>
    </sheetView>
  </sheetViews>
  <sheetFormatPr baseColWidth="10" defaultColWidth="11.42578125" defaultRowHeight="12"/>
  <cols>
    <col min="1" max="1" width="24.140625" style="26" customWidth="1"/>
    <col min="2" max="2" width="19.140625" style="29" customWidth="1"/>
    <col min="3" max="3" width="14.7109375" style="25" customWidth="1"/>
    <col min="4" max="4" width="16.28515625" style="25" customWidth="1"/>
    <col min="5" max="5" width="15" style="25" customWidth="1"/>
    <col min="6" max="6" width="16.28515625" style="25" customWidth="1"/>
    <col min="7" max="7" width="15.7109375" style="25" customWidth="1"/>
    <col min="8" max="8" width="15.85546875" style="25" customWidth="1"/>
    <col min="9" max="9" width="15" style="25" customWidth="1"/>
    <col min="10" max="11" width="15.42578125" style="25" customWidth="1"/>
    <col min="12" max="12" width="14.85546875" style="25" customWidth="1"/>
    <col min="13" max="13" width="15.42578125" style="25" customWidth="1"/>
    <col min="14" max="14" width="14.7109375" style="25" customWidth="1"/>
    <col min="15" max="16384" width="11.42578125" style="25"/>
  </cols>
  <sheetData>
    <row r="2" spans="1:15" ht="21.75" customHeight="1">
      <c r="A2" s="85" t="s">
        <v>179</v>
      </c>
      <c r="B2" s="85"/>
      <c r="C2" s="85"/>
      <c r="D2" s="85"/>
      <c r="E2" s="85"/>
      <c r="F2" s="85"/>
      <c r="G2" s="85"/>
    </row>
    <row r="3" spans="1:15">
      <c r="A3" s="65" t="s">
        <v>197</v>
      </c>
      <c r="B3" s="65"/>
      <c r="C3" s="65"/>
      <c r="D3" s="65"/>
      <c r="E3" s="65"/>
    </row>
    <row r="4" spans="1:15">
      <c r="B4" s="67"/>
      <c r="C4" s="67"/>
      <c r="D4" s="67"/>
      <c r="E4" s="67"/>
    </row>
    <row r="5" spans="1:15" s="32" customFormat="1">
      <c r="A5" s="28" t="s">
        <v>0</v>
      </c>
      <c r="B5" s="11" t="s">
        <v>4</v>
      </c>
      <c r="C5" s="11" t="s">
        <v>1</v>
      </c>
      <c r="D5" s="11" t="s">
        <v>2</v>
      </c>
      <c r="E5" s="11" t="s">
        <v>3</v>
      </c>
      <c r="F5" s="11" t="s">
        <v>41</v>
      </c>
      <c r="G5" s="11" t="s">
        <v>51</v>
      </c>
      <c r="H5" s="11" t="s">
        <v>52</v>
      </c>
      <c r="I5" s="11" t="s">
        <v>161</v>
      </c>
      <c r="J5" s="11" t="s">
        <v>162</v>
      </c>
      <c r="K5" s="11" t="s">
        <v>57</v>
      </c>
      <c r="L5" s="11" t="s">
        <v>58</v>
      </c>
      <c r="M5" s="11" t="s">
        <v>59</v>
      </c>
      <c r="N5" s="11" t="s">
        <v>60</v>
      </c>
    </row>
    <row r="6" spans="1:15" ht="15" customHeight="1">
      <c r="A6" s="30" t="s">
        <v>4</v>
      </c>
      <c r="B6" s="68">
        <f>SUM(B7,B9,B12,B15,B18,B20,B24,B26,B29,B33,B37,B41,B43,B45,B49,B51,B54,B59,B63,B67,B69,B77,B79,B81,B84,B86,B88,B91)</f>
        <v>81496658121.389999</v>
      </c>
      <c r="C6" s="68">
        <v>4964953560.3800001</v>
      </c>
      <c r="D6" s="68">
        <v>14395755910.59</v>
      </c>
      <c r="E6" s="68">
        <v>4820737313.4300003</v>
      </c>
      <c r="F6" s="68">
        <v>5032212491.79</v>
      </c>
      <c r="G6" s="68">
        <v>9462486568.9099998</v>
      </c>
      <c r="H6" s="68">
        <v>6253606635.1100006</v>
      </c>
      <c r="I6" s="68">
        <v>5950254368.1100006</v>
      </c>
      <c r="J6" s="68">
        <v>8971773574.0799999</v>
      </c>
      <c r="K6" s="68">
        <v>7347925228.9300003</v>
      </c>
      <c r="L6" s="68">
        <v>6045980746.3699999</v>
      </c>
      <c r="M6" s="68">
        <v>5734642603.7700005</v>
      </c>
      <c r="N6" s="68">
        <v>2516329119.9200001</v>
      </c>
    </row>
    <row r="7" spans="1:15" s="29" customFormat="1" ht="15" customHeight="1">
      <c r="A7" s="29" t="s">
        <v>8</v>
      </c>
      <c r="B7" s="68">
        <f t="shared" ref="B7:B12" si="0">SUM(C7:N7)</f>
        <v>15035291337.169998</v>
      </c>
      <c r="C7" s="39">
        <v>1536814166.1300001</v>
      </c>
      <c r="D7" s="39">
        <v>1506762725.1300001</v>
      </c>
      <c r="E7" s="39">
        <v>914749041.18000007</v>
      </c>
      <c r="F7" s="39">
        <v>633927268.87</v>
      </c>
      <c r="G7" s="39">
        <v>1385848477.6500001</v>
      </c>
      <c r="H7" s="39">
        <v>672236377.49000001</v>
      </c>
      <c r="I7" s="39">
        <v>1670891222.4999998</v>
      </c>
      <c r="J7" s="39">
        <v>1495071356.9000001</v>
      </c>
      <c r="K7" s="39">
        <v>1398561841.22</v>
      </c>
      <c r="L7" s="39">
        <v>1228394877.47</v>
      </c>
      <c r="M7" s="39">
        <v>1448067403.3299999</v>
      </c>
      <c r="N7" s="39">
        <v>1143966579.3</v>
      </c>
    </row>
    <row r="8" spans="1:15" ht="15" customHeight="1">
      <c r="A8" s="56" t="s">
        <v>9</v>
      </c>
      <c r="B8" s="68">
        <f t="shared" si="0"/>
        <v>15035291337.169998</v>
      </c>
      <c r="C8" s="40">
        <v>1536814166.1300001</v>
      </c>
      <c r="D8" s="40">
        <v>1506762725.1300001</v>
      </c>
      <c r="E8" s="40">
        <v>914749041.18000007</v>
      </c>
      <c r="F8" s="40">
        <v>633927268.87</v>
      </c>
      <c r="G8" s="40">
        <v>1385848477.6500001</v>
      </c>
      <c r="H8" s="40">
        <v>672236377.49000001</v>
      </c>
      <c r="I8" s="40">
        <v>1670891222.4999998</v>
      </c>
      <c r="J8" s="40">
        <v>1495071356.9000001</v>
      </c>
      <c r="K8" s="40">
        <v>1398561841.22</v>
      </c>
      <c r="L8" s="40">
        <v>1228394877.47</v>
      </c>
      <c r="M8" s="40">
        <v>1448067403.3299999</v>
      </c>
      <c r="N8" s="40">
        <v>1143966579.3</v>
      </c>
    </row>
    <row r="9" spans="1:15" s="29" customFormat="1" ht="15" customHeight="1">
      <c r="A9" s="29" t="s">
        <v>5</v>
      </c>
      <c r="B9" s="68">
        <f t="shared" si="0"/>
        <v>298083186.76999998</v>
      </c>
      <c r="C9" s="39">
        <v>0</v>
      </c>
      <c r="D9" s="39">
        <v>6642720</v>
      </c>
      <c r="E9" s="39">
        <v>0</v>
      </c>
      <c r="F9" s="39">
        <v>0</v>
      </c>
      <c r="G9" s="39">
        <v>0</v>
      </c>
      <c r="H9" s="39">
        <v>146610000</v>
      </c>
      <c r="I9" s="39">
        <v>0</v>
      </c>
      <c r="J9" s="39">
        <v>115805466.77</v>
      </c>
      <c r="K9" s="39">
        <v>29025000</v>
      </c>
      <c r="L9" s="39">
        <v>0</v>
      </c>
      <c r="M9" s="39">
        <v>0</v>
      </c>
      <c r="N9" s="39">
        <v>0</v>
      </c>
    </row>
    <row r="10" spans="1:15" ht="15" customHeight="1">
      <c r="A10" s="26" t="s">
        <v>5</v>
      </c>
      <c r="B10" s="68">
        <f t="shared" si="0"/>
        <v>144830466.76999998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115805466.77</v>
      </c>
      <c r="K10" s="40">
        <v>29025000</v>
      </c>
      <c r="L10" s="40">
        <v>0</v>
      </c>
      <c r="M10" s="40">
        <v>0</v>
      </c>
      <c r="N10" s="40">
        <v>0</v>
      </c>
    </row>
    <row r="11" spans="1:15" ht="15" customHeight="1">
      <c r="A11" s="26" t="s">
        <v>173</v>
      </c>
      <c r="B11" s="68">
        <f t="shared" si="0"/>
        <v>153252720</v>
      </c>
      <c r="C11" s="40">
        <v>0</v>
      </c>
      <c r="D11" s="40">
        <v>6642720</v>
      </c>
      <c r="E11" s="40">
        <v>0</v>
      </c>
      <c r="F11" s="40">
        <v>0</v>
      </c>
      <c r="G11" s="40">
        <v>0</v>
      </c>
      <c r="H11" s="40">
        <v>146610000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</row>
    <row r="12" spans="1:15" s="29" customFormat="1" ht="15" customHeight="1">
      <c r="A12" s="29" t="s">
        <v>6</v>
      </c>
      <c r="B12" s="68">
        <f t="shared" si="0"/>
        <v>127571512.5</v>
      </c>
      <c r="C12" s="39">
        <v>0</v>
      </c>
      <c r="D12" s="39">
        <v>0</v>
      </c>
      <c r="E12" s="39">
        <v>0</v>
      </c>
      <c r="F12" s="39">
        <v>115099200</v>
      </c>
      <c r="G12" s="39">
        <v>0</v>
      </c>
      <c r="H12" s="39">
        <v>0</v>
      </c>
      <c r="I12" s="39">
        <v>7122937.5</v>
      </c>
      <c r="J12" s="39">
        <v>0</v>
      </c>
      <c r="K12" s="39">
        <v>0</v>
      </c>
      <c r="L12" s="39">
        <v>5349375</v>
      </c>
      <c r="M12" s="39">
        <v>0</v>
      </c>
      <c r="N12" s="39">
        <v>0</v>
      </c>
      <c r="O12" s="39"/>
    </row>
    <row r="13" spans="1:15" ht="15" customHeight="1">
      <c r="A13" s="26" t="s">
        <v>6</v>
      </c>
      <c r="B13" s="68">
        <f t="shared" ref="B13:B14" si="1">SUM(C13:N13)</f>
        <v>120448575</v>
      </c>
      <c r="C13" s="40">
        <v>0</v>
      </c>
      <c r="D13" s="40">
        <v>0</v>
      </c>
      <c r="E13" s="40">
        <v>0</v>
      </c>
      <c r="F13" s="40">
        <v>115099200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5349375</v>
      </c>
      <c r="M13" s="40">
        <v>0</v>
      </c>
      <c r="N13" s="40">
        <v>0</v>
      </c>
    </row>
    <row r="14" spans="1:15" ht="15" customHeight="1">
      <c r="A14" s="26" t="s">
        <v>73</v>
      </c>
      <c r="B14" s="68">
        <f t="shared" si="1"/>
        <v>7122937.5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7122937.5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</row>
    <row r="15" spans="1:15" s="29" customFormat="1" ht="15" customHeight="1">
      <c r="A15" s="29" t="s">
        <v>10</v>
      </c>
      <c r="B15" s="68">
        <f>SUM(C15:N15)</f>
        <v>1182181089.5</v>
      </c>
      <c r="C15" s="39">
        <v>42726825</v>
      </c>
      <c r="D15" s="39">
        <v>22050000</v>
      </c>
      <c r="E15" s="39">
        <v>9726450</v>
      </c>
      <c r="F15" s="39">
        <v>33837855</v>
      </c>
      <c r="G15" s="39">
        <v>16961250</v>
      </c>
      <c r="H15" s="39">
        <v>46210350</v>
      </c>
      <c r="I15" s="39">
        <v>6194100</v>
      </c>
      <c r="J15" s="39">
        <v>117981252</v>
      </c>
      <c r="K15" s="39">
        <v>15988500</v>
      </c>
      <c r="L15" s="39">
        <v>711870830</v>
      </c>
      <c r="M15" s="39">
        <v>121338877.5</v>
      </c>
      <c r="N15" s="39">
        <v>37294800</v>
      </c>
    </row>
    <row r="16" spans="1:15" ht="15" customHeight="1">
      <c r="A16" s="26" t="s">
        <v>11</v>
      </c>
      <c r="B16" s="68">
        <f t="shared" ref="B16:B19" si="2">SUM(C16:N16)</f>
        <v>1168869152</v>
      </c>
      <c r="C16" s="40">
        <v>42726825</v>
      </c>
      <c r="D16" s="40">
        <v>22050000</v>
      </c>
      <c r="E16" s="40">
        <v>9726450</v>
      </c>
      <c r="F16" s="40">
        <v>33837855</v>
      </c>
      <c r="G16" s="40">
        <v>16961250</v>
      </c>
      <c r="H16" s="40">
        <v>46210350</v>
      </c>
      <c r="I16" s="40">
        <v>6194100</v>
      </c>
      <c r="J16" s="40">
        <v>117981252</v>
      </c>
      <c r="K16" s="40">
        <v>15988500</v>
      </c>
      <c r="L16" s="40">
        <v>711870830</v>
      </c>
      <c r="M16" s="40">
        <v>108026940</v>
      </c>
      <c r="N16" s="40">
        <v>37294800</v>
      </c>
    </row>
    <row r="17" spans="1:14" ht="15" customHeight="1">
      <c r="A17" s="26" t="s">
        <v>61</v>
      </c>
      <c r="B17" s="68">
        <f t="shared" si="2"/>
        <v>13311937.5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13311937.5</v>
      </c>
      <c r="N17" s="40">
        <v>0</v>
      </c>
    </row>
    <row r="18" spans="1:14" s="29" customFormat="1" ht="15" customHeight="1">
      <c r="A18" s="29" t="s">
        <v>54</v>
      </c>
      <c r="B18" s="68">
        <f t="shared" si="2"/>
        <v>8432077.5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8432077.5</v>
      </c>
      <c r="N18" s="39">
        <v>0</v>
      </c>
    </row>
    <row r="19" spans="1:14" ht="15" customHeight="1">
      <c r="A19" s="26" t="s">
        <v>54</v>
      </c>
      <c r="B19" s="68">
        <f t="shared" si="2"/>
        <v>8432077.5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8432077.5</v>
      </c>
      <c r="N19" s="40">
        <v>0</v>
      </c>
    </row>
    <row r="20" spans="1:14" s="29" customFormat="1" ht="15" customHeight="1">
      <c r="A20" s="29" t="s">
        <v>12</v>
      </c>
      <c r="B20" s="68">
        <f>SUM(C20:N20)</f>
        <v>448640216.62</v>
      </c>
      <c r="C20" s="39">
        <v>52010145</v>
      </c>
      <c r="D20" s="39">
        <v>49432762.5</v>
      </c>
      <c r="E20" s="39">
        <v>14405415</v>
      </c>
      <c r="F20" s="39">
        <v>24450750</v>
      </c>
      <c r="G20" s="39">
        <v>65363400</v>
      </c>
      <c r="H20" s="39">
        <v>70887094.120000005</v>
      </c>
      <c r="I20" s="39">
        <v>14312550</v>
      </c>
      <c r="J20" s="39">
        <v>0</v>
      </c>
      <c r="K20" s="39">
        <v>32376900</v>
      </c>
      <c r="L20" s="39">
        <v>115160550</v>
      </c>
      <c r="M20" s="39">
        <v>10240650</v>
      </c>
      <c r="N20" s="39">
        <v>0</v>
      </c>
    </row>
    <row r="21" spans="1:14" ht="15" customHeight="1">
      <c r="A21" s="26" t="s">
        <v>13</v>
      </c>
      <c r="B21" s="68">
        <f t="shared" ref="B21:B23" si="3">SUM(C21:N21)</f>
        <v>424369016.62</v>
      </c>
      <c r="C21" s="40">
        <v>37728945</v>
      </c>
      <c r="D21" s="40">
        <v>39442762.5</v>
      </c>
      <c r="E21" s="40">
        <v>14405415</v>
      </c>
      <c r="F21" s="40">
        <v>24450750</v>
      </c>
      <c r="G21" s="40">
        <v>65363400</v>
      </c>
      <c r="H21" s="40">
        <v>70887094.120000005</v>
      </c>
      <c r="I21" s="40">
        <v>14312550</v>
      </c>
      <c r="J21" s="40">
        <v>0</v>
      </c>
      <c r="K21" s="40">
        <v>32376900</v>
      </c>
      <c r="L21" s="40">
        <v>115160550</v>
      </c>
      <c r="M21" s="40">
        <v>10240650</v>
      </c>
      <c r="N21" s="40">
        <v>0</v>
      </c>
    </row>
    <row r="22" spans="1:14" ht="15" customHeight="1">
      <c r="A22" s="26" t="s">
        <v>106</v>
      </c>
      <c r="B22" s="68">
        <f t="shared" si="3"/>
        <v>14281200</v>
      </c>
      <c r="C22" s="40">
        <v>14281200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</row>
    <row r="23" spans="1:14" ht="15" customHeight="1">
      <c r="A23" s="26" t="s">
        <v>62</v>
      </c>
      <c r="B23" s="68">
        <f t="shared" si="3"/>
        <v>9990000</v>
      </c>
      <c r="C23" s="40">
        <v>0</v>
      </c>
      <c r="D23" s="40">
        <v>9990000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</row>
    <row r="24" spans="1:14" s="29" customFormat="1" ht="15" customHeight="1">
      <c r="A24" s="29" t="s">
        <v>174</v>
      </c>
      <c r="B24" s="68">
        <f>SUM(C24:N24)</f>
        <v>18998883.75</v>
      </c>
      <c r="C24" s="39">
        <v>0</v>
      </c>
      <c r="D24" s="39">
        <v>0</v>
      </c>
      <c r="E24" s="39">
        <v>0</v>
      </c>
      <c r="F24" s="39">
        <v>13305000</v>
      </c>
      <c r="G24" s="39">
        <v>5693883.75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</row>
    <row r="25" spans="1:14" ht="15" customHeight="1">
      <c r="A25" s="26" t="s">
        <v>175</v>
      </c>
      <c r="B25" s="68">
        <f>SUM(C25:N25)</f>
        <v>18998883.75</v>
      </c>
      <c r="C25" s="40">
        <v>0</v>
      </c>
      <c r="D25" s="40">
        <v>0</v>
      </c>
      <c r="E25" s="40">
        <v>0</v>
      </c>
      <c r="F25" s="40">
        <v>13305000</v>
      </c>
      <c r="G25" s="40">
        <v>5693883.75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</row>
    <row r="26" spans="1:14" s="29" customFormat="1" ht="15" customHeight="1">
      <c r="A26" s="29" t="s">
        <v>16</v>
      </c>
      <c r="B26" s="68">
        <f>SUM(C26:N26)</f>
        <v>15715826622.17</v>
      </c>
      <c r="C26" s="39">
        <v>599070900.5</v>
      </c>
      <c r="D26" s="39">
        <v>2489091135.75</v>
      </c>
      <c r="E26" s="39">
        <v>1016293160</v>
      </c>
      <c r="F26" s="39">
        <v>1224168387.25</v>
      </c>
      <c r="G26" s="39">
        <v>1602466316.25</v>
      </c>
      <c r="H26" s="39">
        <v>1069607132</v>
      </c>
      <c r="I26" s="39">
        <v>1894639361</v>
      </c>
      <c r="J26" s="39">
        <v>1689613154.4200001</v>
      </c>
      <c r="K26" s="39">
        <v>1343372133</v>
      </c>
      <c r="L26" s="39">
        <v>886896026.25</v>
      </c>
      <c r="M26" s="39">
        <v>1584398462</v>
      </c>
      <c r="N26" s="39">
        <v>316210453.75</v>
      </c>
    </row>
    <row r="27" spans="1:14" ht="15" customHeight="1">
      <c r="A27" s="26" t="s">
        <v>77</v>
      </c>
      <c r="B27" s="68">
        <f t="shared" ref="B27:B28" si="4">SUM(C27:N27)</f>
        <v>15661182743.42</v>
      </c>
      <c r="C27" s="40">
        <v>599070900.5</v>
      </c>
      <c r="D27" s="40">
        <v>2489091135.75</v>
      </c>
      <c r="E27" s="40">
        <v>1016293160</v>
      </c>
      <c r="F27" s="40">
        <v>1221046287.25</v>
      </c>
      <c r="G27" s="40">
        <v>1602466316.25</v>
      </c>
      <c r="H27" s="40">
        <v>1018085353.25</v>
      </c>
      <c r="I27" s="40">
        <v>1894639361</v>
      </c>
      <c r="J27" s="40">
        <v>1689613154.4200001</v>
      </c>
      <c r="K27" s="40">
        <v>1343372133</v>
      </c>
      <c r="L27" s="40">
        <v>886896026.25</v>
      </c>
      <c r="M27" s="40">
        <v>1584398462</v>
      </c>
      <c r="N27" s="40">
        <v>316210453.75</v>
      </c>
    </row>
    <row r="28" spans="1:14" ht="15" customHeight="1">
      <c r="A28" s="26" t="s">
        <v>78</v>
      </c>
      <c r="B28" s="68">
        <f t="shared" si="4"/>
        <v>54643878.75</v>
      </c>
      <c r="C28" s="40">
        <v>0</v>
      </c>
      <c r="D28" s="40">
        <v>0</v>
      </c>
      <c r="E28" s="40">
        <v>0</v>
      </c>
      <c r="F28" s="40">
        <v>3122100</v>
      </c>
      <c r="G28" s="40">
        <v>0</v>
      </c>
      <c r="H28" s="40">
        <v>51521778.75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</row>
    <row r="29" spans="1:14" s="29" customFormat="1" ht="15" customHeight="1">
      <c r="A29" s="29" t="s">
        <v>17</v>
      </c>
      <c r="B29" s="68">
        <f>SUM(C29:N29)</f>
        <v>463986483.5</v>
      </c>
      <c r="C29" s="39">
        <v>0</v>
      </c>
      <c r="D29" s="39">
        <v>0</v>
      </c>
      <c r="E29" s="39">
        <v>25683150</v>
      </c>
      <c r="F29" s="39">
        <v>15623100</v>
      </c>
      <c r="G29" s="39">
        <v>0</v>
      </c>
      <c r="H29" s="39">
        <v>0</v>
      </c>
      <c r="I29" s="39">
        <v>8861985</v>
      </c>
      <c r="J29" s="39">
        <v>114173850</v>
      </c>
      <c r="K29" s="39">
        <v>152474400</v>
      </c>
      <c r="L29" s="39">
        <v>1899166.5</v>
      </c>
      <c r="M29" s="39">
        <v>145270832</v>
      </c>
      <c r="N29" s="39">
        <v>0</v>
      </c>
    </row>
    <row r="30" spans="1:14" ht="15" customHeight="1">
      <c r="A30" s="26" t="s">
        <v>17</v>
      </c>
      <c r="B30" s="68">
        <f t="shared" ref="B30:B32" si="5">SUM(C30:N30)</f>
        <v>216530132</v>
      </c>
      <c r="C30" s="40">
        <v>0</v>
      </c>
      <c r="D30" s="40">
        <v>0</v>
      </c>
      <c r="E30" s="40">
        <v>25683150</v>
      </c>
      <c r="F30" s="40">
        <v>15623100</v>
      </c>
      <c r="G30" s="40">
        <v>0</v>
      </c>
      <c r="H30" s="40">
        <v>0</v>
      </c>
      <c r="I30" s="40">
        <v>0</v>
      </c>
      <c r="J30" s="40">
        <v>18151950</v>
      </c>
      <c r="K30" s="40">
        <v>11801100</v>
      </c>
      <c r="L30" s="40">
        <v>0</v>
      </c>
      <c r="M30" s="40">
        <v>145270832</v>
      </c>
      <c r="N30" s="40">
        <v>0</v>
      </c>
    </row>
    <row r="31" spans="1:14" ht="15" customHeight="1">
      <c r="A31" s="26" t="s">
        <v>176</v>
      </c>
      <c r="B31" s="68">
        <f t="shared" si="5"/>
        <v>10761151.5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8861985</v>
      </c>
      <c r="J31" s="40">
        <v>0</v>
      </c>
      <c r="K31" s="40">
        <v>0</v>
      </c>
      <c r="L31" s="40">
        <v>1899166.5</v>
      </c>
      <c r="M31" s="40">
        <v>0</v>
      </c>
      <c r="N31" s="40">
        <v>0</v>
      </c>
    </row>
    <row r="32" spans="1:14" ht="15" customHeight="1">
      <c r="A32" s="26" t="s">
        <v>47</v>
      </c>
      <c r="B32" s="68">
        <f t="shared" si="5"/>
        <v>236695200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96021900</v>
      </c>
      <c r="K32" s="40">
        <v>140673300</v>
      </c>
      <c r="L32" s="40">
        <v>0</v>
      </c>
      <c r="M32" s="40">
        <v>0</v>
      </c>
      <c r="N32" s="40">
        <v>0</v>
      </c>
    </row>
    <row r="33" spans="1:14" s="29" customFormat="1" ht="15" customHeight="1">
      <c r="A33" s="29" t="s">
        <v>18</v>
      </c>
      <c r="B33" s="68">
        <f>SUM(C33:N33)</f>
        <v>1503366565.25</v>
      </c>
      <c r="C33" s="39">
        <v>24440062.5</v>
      </c>
      <c r="D33" s="39">
        <v>95509875</v>
      </c>
      <c r="E33" s="39">
        <v>36543730.5</v>
      </c>
      <c r="F33" s="39">
        <v>124849038.75</v>
      </c>
      <c r="G33" s="39">
        <v>52179355.75</v>
      </c>
      <c r="H33" s="39">
        <v>111519619.5</v>
      </c>
      <c r="I33" s="39">
        <v>118285413.75</v>
      </c>
      <c r="J33" s="39">
        <v>396064080</v>
      </c>
      <c r="K33" s="39">
        <v>211513950</v>
      </c>
      <c r="L33" s="39">
        <v>153740923.5</v>
      </c>
      <c r="M33" s="39">
        <v>96483300</v>
      </c>
      <c r="N33" s="39">
        <v>82237216</v>
      </c>
    </row>
    <row r="34" spans="1:14" ht="15" customHeight="1">
      <c r="A34" s="26" t="s">
        <v>18</v>
      </c>
      <c r="B34" s="68">
        <f t="shared" ref="B34:B36" si="6">SUM(C34:N34)</f>
        <v>1225451710.25</v>
      </c>
      <c r="C34" s="40">
        <v>24440062.5</v>
      </c>
      <c r="D34" s="40">
        <v>95509875</v>
      </c>
      <c r="E34" s="40">
        <v>36543730.5</v>
      </c>
      <c r="F34" s="40">
        <v>118514838.75</v>
      </c>
      <c r="G34" s="40">
        <v>52179355.75</v>
      </c>
      <c r="H34" s="40">
        <v>111519619.5</v>
      </c>
      <c r="I34" s="40">
        <v>118285413.75</v>
      </c>
      <c r="J34" s="40">
        <v>168346800</v>
      </c>
      <c r="K34" s="40">
        <v>211513950</v>
      </c>
      <c r="L34" s="40">
        <v>109877548.5</v>
      </c>
      <c r="M34" s="40">
        <v>96483300</v>
      </c>
      <c r="N34" s="40">
        <v>82237216</v>
      </c>
    </row>
    <row r="35" spans="1:14" ht="15" customHeight="1">
      <c r="A35" s="26" t="s">
        <v>172</v>
      </c>
      <c r="B35" s="68">
        <f t="shared" si="6"/>
        <v>23749875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23749875</v>
      </c>
      <c r="M35" s="40">
        <v>0</v>
      </c>
      <c r="N35" s="40">
        <v>0</v>
      </c>
    </row>
    <row r="36" spans="1:14" ht="15" customHeight="1">
      <c r="A36" s="26" t="s">
        <v>19</v>
      </c>
      <c r="B36" s="68">
        <f t="shared" si="6"/>
        <v>254164980</v>
      </c>
      <c r="C36" s="40">
        <v>0</v>
      </c>
      <c r="D36" s="40">
        <v>0</v>
      </c>
      <c r="E36" s="40">
        <v>0</v>
      </c>
      <c r="F36" s="40">
        <v>6334200</v>
      </c>
      <c r="G36" s="40">
        <v>0</v>
      </c>
      <c r="H36" s="40">
        <v>0</v>
      </c>
      <c r="I36" s="40">
        <v>0</v>
      </c>
      <c r="J36" s="40">
        <v>227717280</v>
      </c>
      <c r="K36" s="40">
        <v>0</v>
      </c>
      <c r="L36" s="40">
        <v>20113500</v>
      </c>
      <c r="M36" s="40">
        <v>0</v>
      </c>
      <c r="N36" s="40">
        <v>0</v>
      </c>
    </row>
    <row r="37" spans="1:14" s="29" customFormat="1" ht="15" customHeight="1">
      <c r="A37" s="29" t="s">
        <v>20</v>
      </c>
      <c r="B37" s="68">
        <f>SUM(C37:N37)</f>
        <v>117575383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75046360</v>
      </c>
      <c r="I37" s="39">
        <v>0</v>
      </c>
      <c r="J37" s="39">
        <v>11732823</v>
      </c>
      <c r="K37" s="39">
        <v>0</v>
      </c>
      <c r="L37" s="39">
        <v>16188795</v>
      </c>
      <c r="M37" s="39">
        <v>0</v>
      </c>
      <c r="N37" s="39">
        <v>14607405</v>
      </c>
    </row>
    <row r="38" spans="1:14" ht="15" customHeight="1">
      <c r="A38" s="26" t="s">
        <v>21</v>
      </c>
      <c r="B38" s="68">
        <f t="shared" ref="B38:B40" si="7">SUM(C38:N38)</f>
        <v>11732823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11732823</v>
      </c>
      <c r="K38" s="40">
        <v>0</v>
      </c>
      <c r="L38" s="40">
        <v>0</v>
      </c>
      <c r="M38" s="40">
        <v>0</v>
      </c>
      <c r="N38" s="40">
        <v>0</v>
      </c>
    </row>
    <row r="39" spans="1:14" ht="15" customHeight="1">
      <c r="A39" s="26" t="s">
        <v>64</v>
      </c>
      <c r="B39" s="68">
        <f t="shared" si="7"/>
        <v>75046360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75046360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</row>
    <row r="40" spans="1:14" ht="15" customHeight="1">
      <c r="A40" s="26" t="s">
        <v>155</v>
      </c>
      <c r="B40" s="68">
        <f t="shared" si="7"/>
        <v>30796200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16188795</v>
      </c>
      <c r="M40" s="40">
        <v>0</v>
      </c>
      <c r="N40" s="40">
        <v>14607405</v>
      </c>
    </row>
    <row r="41" spans="1:14" s="29" customFormat="1" ht="15" customHeight="1">
      <c r="A41" s="29" t="s">
        <v>48</v>
      </c>
      <c r="B41" s="68">
        <f>SUM(C41:N41)</f>
        <v>8315107.5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8315107.5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</row>
    <row r="42" spans="1:14" ht="15" customHeight="1">
      <c r="A42" s="26" t="s">
        <v>48</v>
      </c>
      <c r="B42" s="68">
        <f>SUM(C42:N42)</f>
        <v>8315107.5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8315107.5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</row>
    <row r="43" spans="1:14" s="29" customFormat="1" ht="15" customHeight="1">
      <c r="A43" s="29" t="s">
        <v>118</v>
      </c>
      <c r="B43" s="68">
        <f>SUM(C43:N43)</f>
        <v>102200527.5</v>
      </c>
      <c r="C43" s="39">
        <v>6317865</v>
      </c>
      <c r="D43" s="39">
        <v>0</v>
      </c>
      <c r="E43" s="39">
        <v>0</v>
      </c>
      <c r="F43" s="39">
        <v>0</v>
      </c>
      <c r="G43" s="39">
        <v>79731330</v>
      </c>
      <c r="H43" s="39">
        <v>0</v>
      </c>
      <c r="I43" s="39">
        <v>16151332.5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</row>
    <row r="44" spans="1:14" ht="15" customHeight="1">
      <c r="A44" s="26" t="s">
        <v>22</v>
      </c>
      <c r="B44" s="68">
        <f>SUM(C44:N44)</f>
        <v>102200527.5</v>
      </c>
      <c r="C44" s="40">
        <v>6317865</v>
      </c>
      <c r="D44" s="40">
        <v>0</v>
      </c>
      <c r="E44" s="40">
        <v>0</v>
      </c>
      <c r="F44" s="40">
        <v>0</v>
      </c>
      <c r="G44" s="40">
        <v>79731330</v>
      </c>
      <c r="H44" s="40">
        <v>0</v>
      </c>
      <c r="I44" s="40">
        <v>16151332.5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</row>
    <row r="45" spans="1:14" s="29" customFormat="1" ht="15" customHeight="1">
      <c r="A45" s="29" t="s">
        <v>23</v>
      </c>
      <c r="B45" s="68">
        <f>SUM(C45:N45)</f>
        <v>1135002202.8800001</v>
      </c>
      <c r="C45" s="39">
        <v>87680362.5</v>
      </c>
      <c r="D45" s="39">
        <v>18792300</v>
      </c>
      <c r="E45" s="39">
        <v>54254426.25</v>
      </c>
      <c r="F45" s="39">
        <v>28558950</v>
      </c>
      <c r="G45" s="39">
        <v>220806992.63</v>
      </c>
      <c r="H45" s="39">
        <v>60331741.5</v>
      </c>
      <c r="I45" s="39">
        <v>6526800</v>
      </c>
      <c r="J45" s="39">
        <v>0</v>
      </c>
      <c r="K45" s="39">
        <v>0</v>
      </c>
      <c r="L45" s="39">
        <v>518548136.25</v>
      </c>
      <c r="M45" s="39">
        <v>139502493.75</v>
      </c>
      <c r="N45" s="39">
        <v>0</v>
      </c>
    </row>
    <row r="46" spans="1:14" ht="15" customHeight="1">
      <c r="A46" s="26" t="s">
        <v>23</v>
      </c>
      <c r="B46" s="68">
        <f t="shared" ref="B46:B48" si="8">SUM(C46:N46)</f>
        <v>880605945.38</v>
      </c>
      <c r="C46" s="40">
        <v>16103175</v>
      </c>
      <c r="D46" s="40">
        <v>18792300</v>
      </c>
      <c r="E46" s="40">
        <v>10937850</v>
      </c>
      <c r="F46" s="40">
        <v>28558950</v>
      </c>
      <c r="G46" s="40">
        <v>220806992.63</v>
      </c>
      <c r="H46" s="40">
        <v>60331741.5</v>
      </c>
      <c r="I46" s="40">
        <v>6526800</v>
      </c>
      <c r="J46" s="40">
        <v>0</v>
      </c>
      <c r="K46" s="40">
        <v>0</v>
      </c>
      <c r="L46" s="40">
        <v>518548136.25</v>
      </c>
      <c r="M46" s="40">
        <v>0</v>
      </c>
      <c r="N46" s="40">
        <v>0</v>
      </c>
    </row>
    <row r="47" spans="1:14" ht="15" customHeight="1">
      <c r="A47" s="26" t="s">
        <v>45</v>
      </c>
      <c r="B47" s="68">
        <f t="shared" si="8"/>
        <v>244877707.5</v>
      </c>
      <c r="C47" s="40">
        <v>71577187.5</v>
      </c>
      <c r="D47" s="40">
        <v>0</v>
      </c>
      <c r="E47" s="40">
        <v>43316576.25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129983943.75</v>
      </c>
      <c r="N47" s="40">
        <v>0</v>
      </c>
    </row>
    <row r="48" spans="1:14" ht="15" customHeight="1">
      <c r="A48" s="26" t="s">
        <v>143</v>
      </c>
      <c r="B48" s="68">
        <f t="shared" si="8"/>
        <v>9518550</v>
      </c>
      <c r="C48" s="40">
        <v>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9518550</v>
      </c>
      <c r="N48" s="40">
        <v>0</v>
      </c>
    </row>
    <row r="49" spans="1:14" s="29" customFormat="1" ht="15" customHeight="1">
      <c r="A49" s="29" t="s">
        <v>14</v>
      </c>
      <c r="B49" s="68">
        <f>SUM(C49:N49)</f>
        <v>11992500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6390000</v>
      </c>
      <c r="I49" s="39">
        <v>0</v>
      </c>
      <c r="J49" s="39">
        <v>5602500</v>
      </c>
      <c r="K49" s="39">
        <v>0</v>
      </c>
      <c r="L49" s="39">
        <v>0</v>
      </c>
      <c r="M49" s="39">
        <v>0</v>
      </c>
      <c r="N49" s="39">
        <v>0</v>
      </c>
    </row>
    <row r="50" spans="1:14" ht="15" customHeight="1">
      <c r="A50" s="26" t="s">
        <v>42</v>
      </c>
      <c r="B50" s="68">
        <f>SUM(C50:N50)</f>
        <v>11992500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6390000</v>
      </c>
      <c r="I50" s="40">
        <v>0</v>
      </c>
      <c r="J50" s="40">
        <v>5602500</v>
      </c>
      <c r="K50" s="40">
        <v>0</v>
      </c>
      <c r="L50" s="40">
        <v>0</v>
      </c>
      <c r="M50" s="40">
        <v>0</v>
      </c>
      <c r="N50" s="40">
        <v>0</v>
      </c>
    </row>
    <row r="51" spans="1:14" s="29" customFormat="1" ht="15" customHeight="1">
      <c r="A51" s="29" t="s">
        <v>24</v>
      </c>
      <c r="B51" s="68">
        <f>SUM(C51:N51)</f>
        <v>1797484318.5</v>
      </c>
      <c r="C51" s="39">
        <v>163784985</v>
      </c>
      <c r="D51" s="39">
        <v>216957740</v>
      </c>
      <c r="E51" s="39">
        <v>72477750</v>
      </c>
      <c r="F51" s="39">
        <v>25706968.5</v>
      </c>
      <c r="G51" s="39">
        <v>391974161.25</v>
      </c>
      <c r="H51" s="39">
        <v>73837665</v>
      </c>
      <c r="I51" s="39">
        <v>18864697.5</v>
      </c>
      <c r="J51" s="39">
        <v>187485605</v>
      </c>
      <c r="K51" s="39">
        <v>46470000</v>
      </c>
      <c r="L51" s="39">
        <v>464841415.5</v>
      </c>
      <c r="M51" s="39">
        <v>13688180.75</v>
      </c>
      <c r="N51" s="39">
        <v>121395150</v>
      </c>
    </row>
    <row r="52" spans="1:14" ht="15" customHeight="1">
      <c r="A52" s="26" t="s">
        <v>24</v>
      </c>
      <c r="B52" s="68">
        <f t="shared" ref="B52:B53" si="9">SUM(C52:N52)</f>
        <v>128310000</v>
      </c>
      <c r="C52" s="40">
        <v>0</v>
      </c>
      <c r="D52" s="40">
        <v>0</v>
      </c>
      <c r="E52" s="40">
        <v>0</v>
      </c>
      <c r="F52" s="40">
        <v>0</v>
      </c>
      <c r="G52" s="40">
        <v>128310000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</row>
    <row r="53" spans="1:14" ht="15" customHeight="1">
      <c r="A53" s="26" t="s">
        <v>25</v>
      </c>
      <c r="B53" s="68">
        <f t="shared" si="9"/>
        <v>1669174318.5</v>
      </c>
      <c r="C53" s="40">
        <v>163784985</v>
      </c>
      <c r="D53" s="40">
        <v>216957740</v>
      </c>
      <c r="E53" s="40">
        <v>72477750</v>
      </c>
      <c r="F53" s="40">
        <v>25706968.5</v>
      </c>
      <c r="G53" s="40">
        <v>263664161.25</v>
      </c>
      <c r="H53" s="40">
        <v>73837665</v>
      </c>
      <c r="I53" s="40">
        <v>18864697.5</v>
      </c>
      <c r="J53" s="40">
        <v>187485605</v>
      </c>
      <c r="K53" s="40">
        <v>46470000</v>
      </c>
      <c r="L53" s="40">
        <v>464841415.5</v>
      </c>
      <c r="M53" s="40">
        <v>13688180.75</v>
      </c>
      <c r="N53" s="40">
        <v>121395150</v>
      </c>
    </row>
    <row r="54" spans="1:14" s="29" customFormat="1" ht="15" customHeight="1">
      <c r="A54" s="29" t="s">
        <v>26</v>
      </c>
      <c r="B54" s="68">
        <f>SUM(C54:N54)</f>
        <v>279112362</v>
      </c>
      <c r="C54" s="39">
        <v>34749000</v>
      </c>
      <c r="D54" s="39">
        <v>4688955</v>
      </c>
      <c r="E54" s="39">
        <v>0</v>
      </c>
      <c r="F54" s="39">
        <v>23088000</v>
      </c>
      <c r="G54" s="39">
        <v>0</v>
      </c>
      <c r="H54" s="39">
        <v>118492740</v>
      </c>
      <c r="I54" s="39">
        <v>11250000</v>
      </c>
      <c r="J54" s="39">
        <v>5148780</v>
      </c>
      <c r="K54" s="39">
        <v>67303887</v>
      </c>
      <c r="L54" s="39">
        <v>14391000</v>
      </c>
      <c r="M54" s="39">
        <v>0</v>
      </c>
      <c r="N54" s="39">
        <v>0</v>
      </c>
    </row>
    <row r="55" spans="1:14" ht="15" customHeight="1">
      <c r="A55" s="26" t="s">
        <v>26</v>
      </c>
      <c r="B55" s="68">
        <f t="shared" ref="B55:B58" si="10">SUM(C55:N55)</f>
        <v>190485582</v>
      </c>
      <c r="C55" s="40">
        <v>0</v>
      </c>
      <c r="D55" s="40">
        <v>4688955</v>
      </c>
      <c r="E55" s="40">
        <v>0</v>
      </c>
      <c r="F55" s="40">
        <v>0</v>
      </c>
      <c r="G55" s="40">
        <v>0</v>
      </c>
      <c r="H55" s="40">
        <v>118492740</v>
      </c>
      <c r="I55" s="40">
        <v>0</v>
      </c>
      <c r="J55" s="40">
        <v>0</v>
      </c>
      <c r="K55" s="40">
        <v>67303887</v>
      </c>
      <c r="L55" s="40">
        <v>0</v>
      </c>
      <c r="M55" s="40">
        <v>0</v>
      </c>
      <c r="N55" s="40">
        <v>0</v>
      </c>
    </row>
    <row r="56" spans="1:14" ht="15" customHeight="1">
      <c r="A56" s="56" t="s">
        <v>65</v>
      </c>
      <c r="B56" s="68">
        <f t="shared" si="10"/>
        <v>14391000</v>
      </c>
      <c r="C56" s="40">
        <v>0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14391000</v>
      </c>
      <c r="M56" s="40">
        <v>0</v>
      </c>
      <c r="N56" s="40">
        <v>0</v>
      </c>
    </row>
    <row r="57" spans="1:14" ht="15" customHeight="1">
      <c r="A57" s="26" t="s">
        <v>84</v>
      </c>
      <c r="B57" s="68">
        <f t="shared" si="10"/>
        <v>23088000</v>
      </c>
      <c r="C57" s="40">
        <v>0</v>
      </c>
      <c r="D57" s="40">
        <v>0</v>
      </c>
      <c r="E57" s="40">
        <v>0</v>
      </c>
      <c r="F57" s="40">
        <v>23088000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</row>
    <row r="58" spans="1:14" ht="15" customHeight="1">
      <c r="A58" s="26" t="s">
        <v>191</v>
      </c>
      <c r="B58" s="68">
        <f t="shared" si="10"/>
        <v>51147780</v>
      </c>
      <c r="C58" s="40">
        <v>34749000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11250000</v>
      </c>
      <c r="J58" s="40">
        <v>5148780</v>
      </c>
      <c r="K58" s="40">
        <v>0</v>
      </c>
      <c r="L58" s="40">
        <v>0</v>
      </c>
      <c r="M58" s="40">
        <v>0</v>
      </c>
      <c r="N58" s="40">
        <v>0</v>
      </c>
    </row>
    <row r="59" spans="1:14" s="29" customFormat="1" ht="15" customHeight="1">
      <c r="A59" s="29" t="s">
        <v>27</v>
      </c>
      <c r="B59" s="68">
        <f>SUM(C59:N59)</f>
        <v>92648136</v>
      </c>
      <c r="C59" s="39">
        <v>0</v>
      </c>
      <c r="D59" s="39">
        <v>0</v>
      </c>
      <c r="E59" s="39">
        <v>36045270</v>
      </c>
      <c r="F59" s="39">
        <v>0</v>
      </c>
      <c r="G59" s="39">
        <v>0</v>
      </c>
      <c r="H59" s="39">
        <v>0</v>
      </c>
      <c r="I59" s="39">
        <v>34311300</v>
      </c>
      <c r="J59" s="39">
        <v>18362443.5</v>
      </c>
      <c r="K59" s="39">
        <v>3929122.5</v>
      </c>
      <c r="L59" s="39">
        <v>0</v>
      </c>
      <c r="M59" s="39">
        <v>0</v>
      </c>
      <c r="N59" s="39">
        <v>0</v>
      </c>
    </row>
    <row r="60" spans="1:14" ht="15" customHeight="1">
      <c r="A60" s="26" t="s">
        <v>27</v>
      </c>
      <c r="B60" s="68">
        <f t="shared" ref="B60:B62" si="11">SUM(C60:N60)</f>
        <v>54407713.5</v>
      </c>
      <c r="C60" s="40">
        <v>0</v>
      </c>
      <c r="D60" s="40">
        <v>0</v>
      </c>
      <c r="E60" s="40">
        <v>36045270</v>
      </c>
      <c r="F60" s="40">
        <v>0</v>
      </c>
      <c r="G60" s="40">
        <v>0</v>
      </c>
      <c r="H60" s="40">
        <v>0</v>
      </c>
      <c r="I60" s="40">
        <v>0</v>
      </c>
      <c r="J60" s="40">
        <v>18362443.5</v>
      </c>
      <c r="K60" s="40">
        <v>0</v>
      </c>
      <c r="L60" s="40">
        <v>0</v>
      </c>
      <c r="M60" s="40">
        <v>0</v>
      </c>
      <c r="N60" s="40">
        <v>0</v>
      </c>
    </row>
    <row r="61" spans="1:14" ht="15" customHeight="1">
      <c r="A61" s="26" t="s">
        <v>177</v>
      </c>
      <c r="B61" s="68">
        <f t="shared" si="11"/>
        <v>3929122.5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3929122.5</v>
      </c>
      <c r="L61" s="40">
        <v>0</v>
      </c>
      <c r="M61" s="40">
        <v>0</v>
      </c>
      <c r="N61" s="40">
        <v>0</v>
      </c>
    </row>
    <row r="62" spans="1:14" ht="15" customHeight="1">
      <c r="A62" s="26" t="s">
        <v>167</v>
      </c>
      <c r="B62" s="68">
        <f t="shared" si="11"/>
        <v>34311300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34311300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</row>
    <row r="63" spans="1:14" s="29" customFormat="1" ht="15" customHeight="1">
      <c r="A63" s="29" t="s">
        <v>28</v>
      </c>
      <c r="B63" s="68">
        <f>SUM(C63:N63)</f>
        <v>826992470.57000005</v>
      </c>
      <c r="C63" s="39">
        <v>6694200</v>
      </c>
      <c r="D63" s="39">
        <v>262746990</v>
      </c>
      <c r="E63" s="39">
        <v>8331255</v>
      </c>
      <c r="F63" s="39">
        <v>43729200</v>
      </c>
      <c r="G63" s="39">
        <v>134013345</v>
      </c>
      <c r="H63" s="39">
        <v>71981940</v>
      </c>
      <c r="I63" s="39">
        <v>11272800</v>
      </c>
      <c r="J63" s="39">
        <v>155452147.5</v>
      </c>
      <c r="K63" s="39">
        <v>47827510.5</v>
      </c>
      <c r="L63" s="39">
        <v>51570977.189999998</v>
      </c>
      <c r="M63" s="39">
        <v>3282555.38</v>
      </c>
      <c r="N63" s="39">
        <v>30089550</v>
      </c>
    </row>
    <row r="64" spans="1:14" ht="15" customHeight="1">
      <c r="A64" s="26" t="s">
        <v>28</v>
      </c>
      <c r="B64" s="68">
        <f t="shared" ref="B64:B66" si="12">SUM(C64:N64)</f>
        <v>76164675</v>
      </c>
      <c r="C64" s="40">
        <v>6694200</v>
      </c>
      <c r="D64" s="40">
        <v>0</v>
      </c>
      <c r="E64" s="40">
        <v>0</v>
      </c>
      <c r="F64" s="40">
        <v>9813825</v>
      </c>
      <c r="G64" s="40">
        <v>0</v>
      </c>
      <c r="H64" s="40">
        <v>36617700</v>
      </c>
      <c r="I64" s="40">
        <v>11272800</v>
      </c>
      <c r="J64" s="40">
        <v>0</v>
      </c>
      <c r="K64" s="40">
        <v>0</v>
      </c>
      <c r="L64" s="40">
        <v>0</v>
      </c>
      <c r="M64" s="40">
        <v>0</v>
      </c>
      <c r="N64" s="40">
        <v>11766150</v>
      </c>
    </row>
    <row r="65" spans="1:14" ht="15" customHeight="1">
      <c r="A65" s="26" t="s">
        <v>30</v>
      </c>
      <c r="B65" s="68">
        <f t="shared" si="12"/>
        <v>161111420.56999999</v>
      </c>
      <c r="C65" s="40">
        <v>0</v>
      </c>
      <c r="D65" s="40">
        <v>0</v>
      </c>
      <c r="E65" s="40">
        <v>8331255</v>
      </c>
      <c r="F65" s="40">
        <v>3150000</v>
      </c>
      <c r="G65" s="40">
        <v>76967145</v>
      </c>
      <c r="H65" s="40">
        <v>8610240</v>
      </c>
      <c r="I65" s="40">
        <v>0</v>
      </c>
      <c r="J65" s="40">
        <v>0</v>
      </c>
      <c r="K65" s="40">
        <v>47827510.5</v>
      </c>
      <c r="L65" s="40">
        <v>12942714.689999999</v>
      </c>
      <c r="M65" s="40">
        <v>3282555.38</v>
      </c>
      <c r="N65" s="40">
        <v>0</v>
      </c>
    </row>
    <row r="66" spans="1:14" ht="15" customHeight="1">
      <c r="A66" s="26" t="s">
        <v>29</v>
      </c>
      <c r="B66" s="68">
        <f t="shared" si="12"/>
        <v>589716375</v>
      </c>
      <c r="C66" s="40">
        <v>0</v>
      </c>
      <c r="D66" s="40">
        <v>262746990</v>
      </c>
      <c r="E66" s="40">
        <v>0</v>
      </c>
      <c r="F66" s="40">
        <v>30765375</v>
      </c>
      <c r="G66" s="40">
        <v>57046200</v>
      </c>
      <c r="H66" s="40">
        <v>26754000</v>
      </c>
      <c r="I66" s="40">
        <v>0</v>
      </c>
      <c r="J66" s="40">
        <v>155452147.5</v>
      </c>
      <c r="K66" s="40">
        <v>0</v>
      </c>
      <c r="L66" s="40">
        <v>38628262.5</v>
      </c>
      <c r="M66" s="40">
        <v>0</v>
      </c>
      <c r="N66" s="40">
        <v>18323400</v>
      </c>
    </row>
    <row r="67" spans="1:14" s="29" customFormat="1" ht="15" customHeight="1">
      <c r="A67" s="29" t="s">
        <v>31</v>
      </c>
      <c r="B67" s="68">
        <f>SUM(C67:N67)</f>
        <v>1181270685.23</v>
      </c>
      <c r="C67" s="39">
        <v>0</v>
      </c>
      <c r="D67" s="39">
        <v>0</v>
      </c>
      <c r="E67" s="39">
        <v>0</v>
      </c>
      <c r="F67" s="39">
        <v>0</v>
      </c>
      <c r="G67" s="39">
        <v>1077386107.25</v>
      </c>
      <c r="H67" s="39">
        <v>0</v>
      </c>
      <c r="I67" s="39">
        <v>0</v>
      </c>
      <c r="J67" s="39">
        <v>0</v>
      </c>
      <c r="K67" s="39">
        <v>75195000</v>
      </c>
      <c r="L67" s="39">
        <v>3779176.5</v>
      </c>
      <c r="M67" s="39">
        <v>24910401.48</v>
      </c>
      <c r="N67" s="39">
        <v>0</v>
      </c>
    </row>
    <row r="68" spans="1:14" ht="15" customHeight="1">
      <c r="A68" s="26" t="s">
        <v>32</v>
      </c>
      <c r="B68" s="68">
        <f>SUM(C68:N68)</f>
        <v>1181270685.23</v>
      </c>
      <c r="C68" s="40">
        <v>0</v>
      </c>
      <c r="D68" s="40">
        <v>0</v>
      </c>
      <c r="E68" s="40">
        <v>0</v>
      </c>
      <c r="F68" s="40">
        <v>0</v>
      </c>
      <c r="G68" s="40">
        <v>1077386107.25</v>
      </c>
      <c r="H68" s="40">
        <v>0</v>
      </c>
      <c r="I68" s="40">
        <v>0</v>
      </c>
      <c r="J68" s="40">
        <v>0</v>
      </c>
      <c r="K68" s="40">
        <v>75195000</v>
      </c>
      <c r="L68" s="40">
        <v>3779176.5</v>
      </c>
      <c r="M68" s="40">
        <v>24910401.48</v>
      </c>
      <c r="N68" s="40">
        <v>0</v>
      </c>
    </row>
    <row r="69" spans="1:14" s="29" customFormat="1" ht="15" customHeight="1">
      <c r="A69" s="29" t="s">
        <v>33</v>
      </c>
      <c r="B69" s="68">
        <f>SUM(C69:N69)</f>
        <v>10876061833.870001</v>
      </c>
      <c r="C69" s="39">
        <v>1177420924.5</v>
      </c>
      <c r="D69" s="39">
        <v>509918316.57999998</v>
      </c>
      <c r="E69" s="39">
        <v>353781602.5</v>
      </c>
      <c r="F69" s="39">
        <v>943789512.5</v>
      </c>
      <c r="G69" s="39">
        <v>667974189.38</v>
      </c>
      <c r="H69" s="39">
        <v>702191320.5</v>
      </c>
      <c r="I69" s="39">
        <v>979958438</v>
      </c>
      <c r="J69" s="39">
        <v>2430728011.0100002</v>
      </c>
      <c r="K69" s="39">
        <v>483644904.00999999</v>
      </c>
      <c r="L69" s="39">
        <v>766218339.75</v>
      </c>
      <c r="M69" s="39">
        <v>1401895930.52</v>
      </c>
      <c r="N69" s="39">
        <v>458540344.62</v>
      </c>
    </row>
    <row r="70" spans="1:14" ht="15" customHeight="1">
      <c r="A70" s="26" t="s">
        <v>33</v>
      </c>
      <c r="B70" s="68">
        <f t="shared" ref="B70:B76" si="13">SUM(C70:N70)</f>
        <v>6740940524.4200001</v>
      </c>
      <c r="C70" s="40">
        <v>509131493.25</v>
      </c>
      <c r="D70" s="40">
        <v>207035103.75</v>
      </c>
      <c r="E70" s="40">
        <v>294408354.5</v>
      </c>
      <c r="F70" s="40">
        <v>741568465.25</v>
      </c>
      <c r="G70" s="40">
        <v>289891892.63</v>
      </c>
      <c r="H70" s="40">
        <v>527650861.5</v>
      </c>
      <c r="I70" s="40">
        <v>807968142.88</v>
      </c>
      <c r="J70" s="40">
        <v>1137541844.26</v>
      </c>
      <c r="K70" s="40">
        <v>426083094.00999999</v>
      </c>
      <c r="L70" s="40">
        <v>267102414.75</v>
      </c>
      <c r="M70" s="40">
        <v>1173716393.6399999</v>
      </c>
      <c r="N70" s="40">
        <v>358842464</v>
      </c>
    </row>
    <row r="71" spans="1:14" ht="15" customHeight="1">
      <c r="A71" s="26" t="s">
        <v>49</v>
      </c>
      <c r="B71" s="68">
        <f t="shared" si="13"/>
        <v>221472367.5</v>
      </c>
      <c r="C71" s="40">
        <v>33433860</v>
      </c>
      <c r="D71" s="40">
        <v>0</v>
      </c>
      <c r="E71" s="40">
        <v>0</v>
      </c>
      <c r="F71" s="40">
        <v>82598958.75</v>
      </c>
      <c r="G71" s="40">
        <v>0</v>
      </c>
      <c r="H71" s="40">
        <v>0</v>
      </c>
      <c r="I71" s="40">
        <v>0</v>
      </c>
      <c r="J71" s="40">
        <v>84472200</v>
      </c>
      <c r="K71" s="40">
        <v>0</v>
      </c>
      <c r="L71" s="40">
        <v>20967348.75</v>
      </c>
      <c r="M71" s="40">
        <v>0</v>
      </c>
      <c r="N71" s="40">
        <v>0</v>
      </c>
    </row>
    <row r="72" spans="1:14" ht="15" customHeight="1">
      <c r="A72" s="26" t="s">
        <v>147</v>
      </c>
      <c r="B72" s="68">
        <f t="shared" si="13"/>
        <v>567814132.5</v>
      </c>
      <c r="C72" s="40">
        <v>0</v>
      </c>
      <c r="D72" s="40">
        <v>2853900</v>
      </c>
      <c r="E72" s="40">
        <v>0</v>
      </c>
      <c r="F72" s="40">
        <v>0</v>
      </c>
      <c r="G72" s="40">
        <v>0</v>
      </c>
      <c r="H72" s="40">
        <v>0</v>
      </c>
      <c r="I72" s="40">
        <v>7020750</v>
      </c>
      <c r="J72" s="40">
        <v>492396982.5</v>
      </c>
      <c r="K72" s="40">
        <v>0</v>
      </c>
      <c r="L72" s="40">
        <v>0</v>
      </c>
      <c r="M72" s="40">
        <v>65542500</v>
      </c>
      <c r="N72" s="40">
        <v>0</v>
      </c>
    </row>
    <row r="73" spans="1:14" ht="15" customHeight="1">
      <c r="A73" s="26" t="s">
        <v>190</v>
      </c>
      <c r="B73" s="68">
        <f t="shared" si="13"/>
        <v>9237060</v>
      </c>
      <c r="C73" s="40">
        <v>0</v>
      </c>
      <c r="D73" s="40">
        <v>0</v>
      </c>
      <c r="E73" s="40">
        <v>0</v>
      </c>
      <c r="F73" s="40">
        <v>0</v>
      </c>
      <c r="G73" s="40">
        <v>0</v>
      </c>
      <c r="H73" s="40">
        <v>9237060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</row>
    <row r="74" spans="1:14" ht="15" customHeight="1">
      <c r="A74" s="26" t="s">
        <v>50</v>
      </c>
      <c r="B74" s="68">
        <f t="shared" si="13"/>
        <v>136841861.25</v>
      </c>
      <c r="C74" s="40">
        <v>0</v>
      </c>
      <c r="D74" s="40">
        <v>0</v>
      </c>
      <c r="E74" s="40">
        <v>7147800</v>
      </c>
      <c r="F74" s="40">
        <v>6178680</v>
      </c>
      <c r="G74" s="40">
        <v>0</v>
      </c>
      <c r="H74" s="40">
        <v>14529600</v>
      </c>
      <c r="I74" s="40">
        <v>0</v>
      </c>
      <c r="J74" s="40">
        <v>0</v>
      </c>
      <c r="K74" s="40">
        <v>57561810</v>
      </c>
      <c r="L74" s="40">
        <v>0</v>
      </c>
      <c r="M74" s="40">
        <v>51423971.25</v>
      </c>
      <c r="N74" s="40">
        <v>0</v>
      </c>
    </row>
    <row r="75" spans="1:14" ht="15" customHeight="1">
      <c r="A75" s="56" t="s">
        <v>66</v>
      </c>
      <c r="B75" s="68">
        <f t="shared" si="13"/>
        <v>17404800</v>
      </c>
      <c r="C75" s="40">
        <v>0</v>
      </c>
      <c r="D75" s="40">
        <v>0</v>
      </c>
      <c r="E75" s="40">
        <v>4422600</v>
      </c>
      <c r="F75" s="40">
        <v>0</v>
      </c>
      <c r="G75" s="40">
        <v>12982200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</row>
    <row r="76" spans="1:14" ht="15" customHeight="1">
      <c r="A76" s="26" t="s">
        <v>88</v>
      </c>
      <c r="B76" s="68">
        <f t="shared" si="13"/>
        <v>3182351088.1999998</v>
      </c>
      <c r="C76" s="40">
        <v>634855571.25</v>
      </c>
      <c r="D76" s="40">
        <v>300029312.82999998</v>
      </c>
      <c r="E76" s="40">
        <v>47802848</v>
      </c>
      <c r="F76" s="40">
        <v>113443408.5</v>
      </c>
      <c r="G76" s="40">
        <v>365100096.75</v>
      </c>
      <c r="H76" s="40">
        <v>150773799</v>
      </c>
      <c r="I76" s="40">
        <v>164969545.12</v>
      </c>
      <c r="J76" s="40">
        <v>716316984.25</v>
      </c>
      <c r="K76" s="40">
        <v>0</v>
      </c>
      <c r="L76" s="40">
        <v>478148576.25</v>
      </c>
      <c r="M76" s="40">
        <v>111213065.63</v>
      </c>
      <c r="N76" s="40">
        <v>99697880.620000005</v>
      </c>
    </row>
    <row r="77" spans="1:14" s="29" customFormat="1" ht="15" customHeight="1">
      <c r="A77" s="29" t="s">
        <v>89</v>
      </c>
      <c r="B77" s="68">
        <f>SUM(C77:N77)</f>
        <v>19027155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5485410</v>
      </c>
      <c r="I77" s="39">
        <v>0</v>
      </c>
      <c r="J77" s="39">
        <v>0</v>
      </c>
      <c r="K77" s="39">
        <v>4288545</v>
      </c>
      <c r="L77" s="39">
        <v>0</v>
      </c>
      <c r="M77" s="39">
        <v>9253200</v>
      </c>
      <c r="N77" s="39">
        <v>0</v>
      </c>
    </row>
    <row r="78" spans="1:14" ht="15" customHeight="1">
      <c r="A78" s="26" t="s">
        <v>169</v>
      </c>
      <c r="B78" s="68">
        <f>SUM(C78:N78)</f>
        <v>19027155</v>
      </c>
      <c r="C78" s="40">
        <v>0</v>
      </c>
      <c r="D78" s="40">
        <v>0</v>
      </c>
      <c r="E78" s="40">
        <v>0</v>
      </c>
      <c r="F78" s="40">
        <v>0</v>
      </c>
      <c r="G78" s="40">
        <v>0</v>
      </c>
      <c r="H78" s="40">
        <v>5485410</v>
      </c>
      <c r="I78" s="40">
        <v>0</v>
      </c>
      <c r="J78" s="40">
        <v>0</v>
      </c>
      <c r="K78" s="40">
        <v>4288545</v>
      </c>
      <c r="L78" s="40">
        <v>0</v>
      </c>
      <c r="M78" s="40">
        <v>9253200</v>
      </c>
      <c r="N78" s="40">
        <v>0</v>
      </c>
    </row>
    <row r="79" spans="1:14" s="29" customFormat="1" ht="15" customHeight="1">
      <c r="A79" s="29" t="s">
        <v>39</v>
      </c>
      <c r="B79" s="68">
        <f>SUM(C79:N79)</f>
        <v>178655055</v>
      </c>
      <c r="C79" s="39">
        <v>0</v>
      </c>
      <c r="D79" s="39">
        <v>20778300</v>
      </c>
      <c r="E79" s="39">
        <v>0</v>
      </c>
      <c r="F79" s="39">
        <v>7717200</v>
      </c>
      <c r="G79" s="39">
        <v>0</v>
      </c>
      <c r="H79" s="39">
        <v>0</v>
      </c>
      <c r="I79" s="39">
        <v>0</v>
      </c>
      <c r="J79" s="39">
        <v>5641800</v>
      </c>
      <c r="K79" s="39">
        <v>0</v>
      </c>
      <c r="L79" s="39">
        <v>144517755</v>
      </c>
      <c r="M79" s="39">
        <v>0</v>
      </c>
      <c r="N79" s="39">
        <v>0</v>
      </c>
    </row>
    <row r="80" spans="1:14" ht="15" customHeight="1">
      <c r="A80" s="26" t="s">
        <v>40</v>
      </c>
      <c r="B80" s="68">
        <f>SUM(C80:N80)</f>
        <v>178655055</v>
      </c>
      <c r="C80" s="40">
        <v>0</v>
      </c>
      <c r="D80" s="40">
        <v>20778300</v>
      </c>
      <c r="E80" s="40">
        <v>0</v>
      </c>
      <c r="F80" s="40">
        <v>7717200</v>
      </c>
      <c r="G80" s="40">
        <v>0</v>
      </c>
      <c r="H80" s="40">
        <v>0</v>
      </c>
      <c r="I80" s="40">
        <v>0</v>
      </c>
      <c r="J80" s="40">
        <v>5641800</v>
      </c>
      <c r="K80" s="40">
        <v>0</v>
      </c>
      <c r="L80" s="40">
        <v>144517755</v>
      </c>
      <c r="M80" s="40">
        <v>0</v>
      </c>
      <c r="N80" s="40">
        <v>0</v>
      </c>
    </row>
    <row r="81" spans="1:14" s="29" customFormat="1" ht="15" customHeight="1">
      <c r="A81" s="29" t="s">
        <v>43</v>
      </c>
      <c r="B81" s="68">
        <f>SUM(C81:N81)</f>
        <v>226199148.75</v>
      </c>
      <c r="C81" s="39">
        <v>6735802.5</v>
      </c>
      <c r="D81" s="39">
        <v>61733913.75</v>
      </c>
      <c r="E81" s="39">
        <v>19426500</v>
      </c>
      <c r="F81" s="39">
        <v>0</v>
      </c>
      <c r="G81" s="39">
        <v>23052870</v>
      </c>
      <c r="H81" s="39">
        <v>9593606.25</v>
      </c>
      <c r="I81" s="39">
        <v>20355543.75</v>
      </c>
      <c r="J81" s="39">
        <v>34379167.5</v>
      </c>
      <c r="K81" s="39">
        <v>21965220</v>
      </c>
      <c r="L81" s="39">
        <v>18598575</v>
      </c>
      <c r="M81" s="39">
        <v>0</v>
      </c>
      <c r="N81" s="39">
        <v>10357950</v>
      </c>
    </row>
    <row r="82" spans="1:14" ht="15" customHeight="1">
      <c r="A82" s="26" t="s">
        <v>44</v>
      </c>
      <c r="B82" s="68">
        <f t="shared" ref="B82:B85" si="14">SUM(C82:N82)</f>
        <v>210443726.25</v>
      </c>
      <c r="C82" s="40">
        <v>0</v>
      </c>
      <c r="D82" s="40">
        <v>61733913.75</v>
      </c>
      <c r="E82" s="40">
        <v>19426500</v>
      </c>
      <c r="F82" s="40">
        <v>0</v>
      </c>
      <c r="G82" s="40">
        <v>14033250</v>
      </c>
      <c r="H82" s="40">
        <v>9593606.25</v>
      </c>
      <c r="I82" s="40">
        <v>20355543.75</v>
      </c>
      <c r="J82" s="40">
        <v>34379167.5</v>
      </c>
      <c r="K82" s="40">
        <v>21965220</v>
      </c>
      <c r="L82" s="40">
        <v>18598575</v>
      </c>
      <c r="M82" s="40">
        <v>0</v>
      </c>
      <c r="N82" s="40">
        <v>10357950</v>
      </c>
    </row>
    <row r="83" spans="1:14" ht="15" customHeight="1">
      <c r="A83" s="26" t="s">
        <v>116</v>
      </c>
      <c r="B83" s="68">
        <f t="shared" si="14"/>
        <v>15755422.5</v>
      </c>
      <c r="C83" s="40">
        <v>6735802.5</v>
      </c>
      <c r="D83" s="40">
        <v>0</v>
      </c>
      <c r="E83" s="40">
        <v>0</v>
      </c>
      <c r="F83" s="40">
        <v>0</v>
      </c>
      <c r="G83" s="40">
        <v>9019620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</row>
    <row r="84" spans="1:14" s="29" customFormat="1" ht="15" customHeight="1">
      <c r="A84" s="29" t="s">
        <v>93</v>
      </c>
      <c r="B84" s="68">
        <f t="shared" si="14"/>
        <v>4227018.75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4227018.75</v>
      </c>
      <c r="N84" s="39">
        <v>0</v>
      </c>
    </row>
    <row r="85" spans="1:14" ht="15" customHeight="1">
      <c r="A85" s="26" t="s">
        <v>93</v>
      </c>
      <c r="B85" s="68">
        <f t="shared" si="14"/>
        <v>4227018.75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4227018.75</v>
      </c>
      <c r="N85" s="40">
        <v>0</v>
      </c>
    </row>
    <row r="86" spans="1:14" s="29" customFormat="1" ht="15" customHeight="1">
      <c r="A86" s="29" t="s">
        <v>108</v>
      </c>
      <c r="B86" s="68">
        <f>SUM(C86:N86)</f>
        <v>153724770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5618565</v>
      </c>
      <c r="I86" s="39">
        <v>0</v>
      </c>
      <c r="J86" s="39">
        <v>0</v>
      </c>
      <c r="K86" s="39">
        <v>0</v>
      </c>
      <c r="L86" s="39">
        <v>148106205</v>
      </c>
      <c r="M86" s="39">
        <v>0</v>
      </c>
      <c r="N86" s="39">
        <v>0</v>
      </c>
    </row>
    <row r="87" spans="1:14" ht="15" customHeight="1">
      <c r="A87" s="26" t="s">
        <v>108</v>
      </c>
      <c r="B87" s="68">
        <f>SUM(C87:N87)</f>
        <v>153724770</v>
      </c>
      <c r="C87" s="40">
        <v>0</v>
      </c>
      <c r="D87" s="40">
        <v>0</v>
      </c>
      <c r="E87" s="40">
        <v>0</v>
      </c>
      <c r="F87" s="40">
        <v>0</v>
      </c>
      <c r="G87" s="40">
        <v>0</v>
      </c>
      <c r="H87" s="40">
        <v>5618565</v>
      </c>
      <c r="I87" s="40">
        <v>0</v>
      </c>
      <c r="J87" s="40">
        <v>0</v>
      </c>
      <c r="K87" s="40">
        <v>0</v>
      </c>
      <c r="L87" s="40">
        <v>148106205</v>
      </c>
      <c r="M87" s="40">
        <v>0</v>
      </c>
      <c r="N87" s="40">
        <v>0</v>
      </c>
    </row>
    <row r="88" spans="1:14" s="29" customFormat="1" ht="15" customHeight="1">
      <c r="A88" s="29" t="s">
        <v>125</v>
      </c>
      <c r="B88" s="68">
        <f>SUM(C88:N88)</f>
        <v>70885863.75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56472682.5</v>
      </c>
      <c r="I88" s="39">
        <v>0</v>
      </c>
      <c r="J88" s="39">
        <v>7074000</v>
      </c>
      <c r="K88" s="39">
        <v>0</v>
      </c>
      <c r="L88" s="39">
        <v>0</v>
      </c>
      <c r="M88" s="39">
        <v>7339181.25</v>
      </c>
      <c r="N88" s="39">
        <v>0</v>
      </c>
    </row>
    <row r="89" spans="1:14" ht="15" customHeight="1">
      <c r="A89" s="26" t="s">
        <v>125</v>
      </c>
      <c r="B89" s="68">
        <f t="shared" ref="B89:B90" si="15">SUM(C89:N89)</f>
        <v>63546682.5</v>
      </c>
      <c r="C89" s="40">
        <v>0</v>
      </c>
      <c r="D89" s="40">
        <v>0</v>
      </c>
      <c r="E89" s="40">
        <v>0</v>
      </c>
      <c r="F89" s="40">
        <v>0</v>
      </c>
      <c r="G89" s="40">
        <v>0</v>
      </c>
      <c r="H89" s="40">
        <v>56472682.5</v>
      </c>
      <c r="I89" s="40">
        <v>0</v>
      </c>
      <c r="J89" s="40">
        <v>7074000</v>
      </c>
      <c r="K89" s="40">
        <v>0</v>
      </c>
      <c r="L89" s="40">
        <v>0</v>
      </c>
      <c r="M89" s="40">
        <v>0</v>
      </c>
      <c r="N89" s="40">
        <v>0</v>
      </c>
    </row>
    <row r="90" spans="1:14" ht="15" customHeight="1">
      <c r="A90" s="26" t="s">
        <v>178</v>
      </c>
      <c r="B90" s="68">
        <f t="shared" si="15"/>
        <v>7339181.25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7339181.25</v>
      </c>
      <c r="N90" s="40">
        <v>0</v>
      </c>
    </row>
    <row r="91" spans="1:14" s="29" customFormat="1" ht="15" customHeight="1">
      <c r="A91" s="29" t="s">
        <v>34</v>
      </c>
      <c r="B91" s="68">
        <f>SUM(C91:N91)</f>
        <v>29612905608.360004</v>
      </c>
      <c r="C91" s="39">
        <v>1226508321.75</v>
      </c>
      <c r="D91" s="39">
        <v>9130650176.8800011</v>
      </c>
      <c r="E91" s="39">
        <v>2259019563</v>
      </c>
      <c r="F91" s="39">
        <v>1774362060.9200001</v>
      </c>
      <c r="G91" s="39">
        <v>3739034890</v>
      </c>
      <c r="H91" s="39">
        <v>2942778923.75</v>
      </c>
      <c r="I91" s="39">
        <v>1131255886.6100001</v>
      </c>
      <c r="J91" s="39">
        <v>2181457136.48</v>
      </c>
      <c r="K91" s="39">
        <v>3413988315.6999998</v>
      </c>
      <c r="L91" s="39">
        <v>795908622.46000004</v>
      </c>
      <c r="M91" s="39">
        <v>716312039.55999994</v>
      </c>
      <c r="N91" s="39">
        <v>301629671.25</v>
      </c>
    </row>
    <row r="92" spans="1:14" ht="15" customHeight="1">
      <c r="A92" s="26" t="s">
        <v>37</v>
      </c>
      <c r="B92" s="68">
        <f t="shared" ref="B92:B98" si="16">SUM(C92:N92)</f>
        <v>17831181956.100002</v>
      </c>
      <c r="C92" s="40">
        <v>1084333541.25</v>
      </c>
      <c r="D92" s="40">
        <v>8721301056.6300011</v>
      </c>
      <c r="E92" s="40">
        <v>1029566694</v>
      </c>
      <c r="F92" s="40">
        <v>1376849654.1700001</v>
      </c>
      <c r="G92" s="40">
        <v>626522509.5</v>
      </c>
      <c r="H92" s="40">
        <v>2522897043.75</v>
      </c>
      <c r="I92" s="40">
        <v>583748146.86000001</v>
      </c>
      <c r="J92" s="40">
        <v>361066598.48000002</v>
      </c>
      <c r="K92" s="40">
        <v>434753849.19999999</v>
      </c>
      <c r="L92" s="40">
        <v>368014338.69999999</v>
      </c>
      <c r="M92" s="40">
        <v>598550075.55999994</v>
      </c>
      <c r="N92" s="40">
        <v>123578448</v>
      </c>
    </row>
    <row r="93" spans="1:14" ht="15" customHeight="1">
      <c r="A93" s="26" t="s">
        <v>96</v>
      </c>
      <c r="B93" s="68">
        <f t="shared" si="16"/>
        <v>2855820310.5</v>
      </c>
      <c r="C93" s="40">
        <v>0</v>
      </c>
      <c r="D93" s="40">
        <v>58083856.5</v>
      </c>
      <c r="E93" s="40">
        <v>167299713</v>
      </c>
      <c r="F93" s="40">
        <v>86047761.25</v>
      </c>
      <c r="G93" s="40">
        <v>490306867.5</v>
      </c>
      <c r="H93" s="40">
        <v>419881880</v>
      </c>
      <c r="I93" s="40">
        <v>113787028.5</v>
      </c>
      <c r="J93" s="40">
        <v>1291548555</v>
      </c>
      <c r="K93" s="40">
        <v>15372342</v>
      </c>
      <c r="L93" s="40">
        <v>120609769.5</v>
      </c>
      <c r="M93" s="40">
        <v>29348953.5</v>
      </c>
      <c r="N93" s="40">
        <v>63533583.75</v>
      </c>
    </row>
    <row r="94" spans="1:14" ht="15" customHeight="1">
      <c r="A94" s="26" t="s">
        <v>38</v>
      </c>
      <c r="B94" s="68">
        <f t="shared" si="16"/>
        <v>3814098425.7600002</v>
      </c>
      <c r="C94" s="40">
        <v>142174780.5</v>
      </c>
      <c r="D94" s="40">
        <v>279398598.75</v>
      </c>
      <c r="E94" s="40">
        <v>830211126</v>
      </c>
      <c r="F94" s="40">
        <v>93857535</v>
      </c>
      <c r="G94" s="40">
        <v>1611492244</v>
      </c>
      <c r="H94" s="40">
        <v>0</v>
      </c>
      <c r="I94" s="40">
        <v>337058331.25</v>
      </c>
      <c r="J94" s="40">
        <v>24921880.5</v>
      </c>
      <c r="K94" s="40">
        <v>176124781.5</v>
      </c>
      <c r="L94" s="40">
        <v>151486673.25999999</v>
      </c>
      <c r="M94" s="40">
        <v>52854835.5</v>
      </c>
      <c r="N94" s="40">
        <v>114517639.5</v>
      </c>
    </row>
    <row r="95" spans="1:14" ht="15" customHeight="1">
      <c r="A95" s="56" t="s">
        <v>35</v>
      </c>
      <c r="B95" s="68">
        <f t="shared" si="16"/>
        <v>3051101130</v>
      </c>
      <c r="C95" s="40">
        <v>0</v>
      </c>
      <c r="D95" s="40">
        <v>0</v>
      </c>
      <c r="E95" s="40">
        <v>178047465</v>
      </c>
      <c r="F95" s="40">
        <v>0</v>
      </c>
      <c r="G95" s="40">
        <v>82550799</v>
      </c>
      <c r="H95" s="40">
        <v>0</v>
      </c>
      <c r="I95" s="40">
        <v>20460000</v>
      </c>
      <c r="J95" s="40">
        <v>0</v>
      </c>
      <c r="K95" s="40">
        <v>2731181820</v>
      </c>
      <c r="L95" s="40">
        <v>9444546</v>
      </c>
      <c r="M95" s="40">
        <v>29416500</v>
      </c>
      <c r="N95" s="40">
        <v>0</v>
      </c>
    </row>
    <row r="96" spans="1:14" ht="15" customHeight="1">
      <c r="A96" s="26" t="s">
        <v>36</v>
      </c>
      <c r="B96" s="68">
        <f t="shared" si="16"/>
        <v>1315808080.5</v>
      </c>
      <c r="C96" s="40">
        <v>0</v>
      </c>
      <c r="D96" s="40">
        <v>0</v>
      </c>
      <c r="E96" s="40">
        <v>0</v>
      </c>
      <c r="F96" s="40">
        <v>0</v>
      </c>
      <c r="G96" s="40">
        <v>911385270</v>
      </c>
      <c r="H96" s="40">
        <v>0</v>
      </c>
      <c r="I96" s="40">
        <v>0</v>
      </c>
      <c r="J96" s="40">
        <v>360750000</v>
      </c>
      <c r="K96" s="40">
        <v>43672810.5</v>
      </c>
      <c r="L96" s="40">
        <v>0</v>
      </c>
      <c r="M96" s="40">
        <v>0</v>
      </c>
      <c r="N96" s="40">
        <v>0</v>
      </c>
    </row>
    <row r="97" spans="1:14" ht="15" customHeight="1">
      <c r="A97" s="56" t="s">
        <v>67</v>
      </c>
      <c r="B97" s="68">
        <f t="shared" si="16"/>
        <v>490708725</v>
      </c>
      <c r="C97" s="40">
        <v>0</v>
      </c>
      <c r="D97" s="40">
        <v>40622400</v>
      </c>
      <c r="E97" s="40">
        <v>5323185</v>
      </c>
      <c r="F97" s="40">
        <v>94783500</v>
      </c>
      <c r="G97" s="40">
        <v>0</v>
      </c>
      <c r="H97" s="40">
        <v>0</v>
      </c>
      <c r="I97" s="40">
        <v>47573530</v>
      </c>
      <c r="J97" s="40">
        <v>143170102.5</v>
      </c>
      <c r="K97" s="40">
        <v>12882712.5</v>
      </c>
      <c r="L97" s="40">
        <v>146353295</v>
      </c>
      <c r="M97" s="40">
        <v>0</v>
      </c>
      <c r="N97" s="40">
        <v>0</v>
      </c>
    </row>
    <row r="98" spans="1:14" ht="15" customHeight="1">
      <c r="A98" s="33" t="s">
        <v>46</v>
      </c>
      <c r="B98" s="77">
        <f t="shared" si="16"/>
        <v>254186980.5</v>
      </c>
      <c r="C98" s="41">
        <v>0</v>
      </c>
      <c r="D98" s="41">
        <v>31244265</v>
      </c>
      <c r="E98" s="41">
        <v>48571380</v>
      </c>
      <c r="F98" s="41">
        <v>122823610.5</v>
      </c>
      <c r="G98" s="41">
        <v>16777200</v>
      </c>
      <c r="H98" s="41">
        <v>0</v>
      </c>
      <c r="I98" s="41">
        <v>28628850</v>
      </c>
      <c r="J98" s="41">
        <v>0</v>
      </c>
      <c r="K98" s="41">
        <v>0</v>
      </c>
      <c r="L98" s="41">
        <v>0</v>
      </c>
      <c r="M98" s="41">
        <v>6141675</v>
      </c>
      <c r="N98" s="41">
        <v>0</v>
      </c>
    </row>
    <row r="99" spans="1:14">
      <c r="A99" s="34" t="s">
        <v>170</v>
      </c>
      <c r="B99" s="72"/>
      <c r="C99" s="35"/>
      <c r="D99" s="35"/>
      <c r="E99" s="35"/>
      <c r="F99" s="36"/>
      <c r="G99" s="36"/>
      <c r="H99" s="36"/>
      <c r="I99" s="36"/>
      <c r="J99" s="36"/>
      <c r="K99" s="36"/>
    </row>
    <row r="100" spans="1:14">
      <c r="A100" s="34" t="s">
        <v>199</v>
      </c>
      <c r="B100" s="72"/>
      <c r="C100" s="35"/>
      <c r="D100" s="35"/>
      <c r="E100" s="35"/>
      <c r="F100" s="36"/>
      <c r="G100" s="36"/>
      <c r="H100" s="36"/>
      <c r="I100" s="36"/>
      <c r="J100" s="36"/>
      <c r="K100" s="36"/>
    </row>
    <row r="101" spans="1:14">
      <c r="A101" s="34" t="s">
        <v>151</v>
      </c>
      <c r="B101" s="72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4">
      <c r="A102" s="34" t="s">
        <v>99</v>
      </c>
      <c r="B102" s="72"/>
      <c r="C102" s="35"/>
      <c r="D102" s="35"/>
      <c r="E102" s="35"/>
      <c r="F102" s="36"/>
      <c r="G102" s="36"/>
      <c r="H102" s="36"/>
      <c r="I102" s="36"/>
      <c r="J102" s="36"/>
      <c r="K102" s="36"/>
    </row>
    <row r="105" spans="1:14">
      <c r="B105" s="25"/>
    </row>
    <row r="106" spans="1:14">
      <c r="B106" s="25"/>
    </row>
    <row r="107" spans="1:14">
      <c r="B107" s="25"/>
    </row>
    <row r="108" spans="1:14">
      <c r="B108" s="25"/>
    </row>
    <row r="109" spans="1:14">
      <c r="B109" s="25"/>
    </row>
    <row r="110" spans="1:14">
      <c r="B110" s="25"/>
    </row>
    <row r="111" spans="1:14">
      <c r="B111" s="25"/>
    </row>
    <row r="112" spans="1:14">
      <c r="B112" s="25"/>
    </row>
    <row r="113" spans="2:2">
      <c r="B113" s="25"/>
    </row>
    <row r="114" spans="2:2">
      <c r="B114" s="25"/>
    </row>
    <row r="115" spans="2:2">
      <c r="B115" s="25"/>
    </row>
    <row r="116" spans="2:2">
      <c r="B116" s="25"/>
    </row>
    <row r="117" spans="2:2">
      <c r="B117" s="25"/>
    </row>
    <row r="118" spans="2:2">
      <c r="B118" s="25"/>
    </row>
    <row r="119" spans="2:2">
      <c r="B119" s="25"/>
    </row>
    <row r="120" spans="2:2">
      <c r="B120" s="25"/>
    </row>
    <row r="121" spans="2:2">
      <c r="B121" s="25"/>
    </row>
    <row r="122" spans="2:2">
      <c r="B122" s="25"/>
    </row>
    <row r="123" spans="2:2">
      <c r="B123" s="25"/>
    </row>
    <row r="124" spans="2:2">
      <c r="B124" s="25"/>
    </row>
    <row r="125" spans="2:2">
      <c r="B125" s="25"/>
    </row>
    <row r="126" spans="2:2">
      <c r="B126" s="25"/>
    </row>
    <row r="127" spans="2:2">
      <c r="B127" s="25"/>
    </row>
    <row r="128" spans="2:2">
      <c r="B128" s="25"/>
    </row>
    <row r="129" spans="2:2">
      <c r="B129" s="25"/>
    </row>
    <row r="130" spans="2:2">
      <c r="B130" s="25"/>
    </row>
    <row r="131" spans="2:2">
      <c r="B131" s="25"/>
    </row>
    <row r="132" spans="2:2">
      <c r="B132" s="25"/>
    </row>
    <row r="133" spans="2:2">
      <c r="B133" s="25"/>
    </row>
    <row r="134" spans="2:2">
      <c r="B134" s="25"/>
    </row>
    <row r="135" spans="2:2">
      <c r="B135" s="25"/>
    </row>
    <row r="136" spans="2:2">
      <c r="B136" s="25"/>
    </row>
    <row r="137" spans="2:2">
      <c r="B137" s="25"/>
    </row>
    <row r="138" spans="2:2">
      <c r="B138" s="25"/>
    </row>
    <row r="139" spans="2:2">
      <c r="B139" s="25"/>
    </row>
    <row r="140" spans="2:2">
      <c r="B140" s="25"/>
    </row>
    <row r="141" spans="2:2">
      <c r="B141" s="25"/>
    </row>
    <row r="142" spans="2:2">
      <c r="B142" s="25"/>
    </row>
    <row r="143" spans="2:2">
      <c r="B143" s="25"/>
    </row>
    <row r="144" spans="2:2">
      <c r="B144" s="25"/>
    </row>
    <row r="145" spans="2:2">
      <c r="B145" s="25"/>
    </row>
    <row r="146" spans="2:2">
      <c r="B146" s="25"/>
    </row>
    <row r="147" spans="2:2">
      <c r="B147" s="25"/>
    </row>
    <row r="148" spans="2:2">
      <c r="B148" s="25"/>
    </row>
    <row r="149" spans="2:2">
      <c r="B149" s="25"/>
    </row>
    <row r="150" spans="2:2">
      <c r="B150" s="25"/>
    </row>
    <row r="151" spans="2:2">
      <c r="B151" s="25"/>
    </row>
    <row r="152" spans="2:2">
      <c r="B152" s="25"/>
    </row>
    <row r="153" spans="2:2">
      <c r="B153" s="25"/>
    </row>
    <row r="154" spans="2:2">
      <c r="B154" s="25"/>
    </row>
    <row r="155" spans="2:2">
      <c r="B155" s="25"/>
    </row>
    <row r="156" spans="2:2">
      <c r="B156" s="25"/>
    </row>
    <row r="157" spans="2:2">
      <c r="B157" s="25"/>
    </row>
    <row r="158" spans="2:2">
      <c r="B158" s="25"/>
    </row>
    <row r="159" spans="2:2">
      <c r="B159" s="25"/>
    </row>
    <row r="160" spans="2:2">
      <c r="B160" s="25"/>
    </row>
    <row r="161" spans="2:2">
      <c r="B161" s="25"/>
    </row>
    <row r="162" spans="2:2">
      <c r="B162" s="25"/>
    </row>
    <row r="163" spans="2:2">
      <c r="B163" s="25"/>
    </row>
    <row r="164" spans="2:2">
      <c r="B164" s="25"/>
    </row>
    <row r="165" spans="2:2">
      <c r="B165" s="25"/>
    </row>
    <row r="166" spans="2:2">
      <c r="B166" s="25"/>
    </row>
    <row r="167" spans="2:2">
      <c r="B167" s="25"/>
    </row>
    <row r="168" spans="2:2">
      <c r="B168" s="25"/>
    </row>
    <row r="169" spans="2:2">
      <c r="B169" s="25"/>
    </row>
    <row r="170" spans="2:2">
      <c r="B170" s="25"/>
    </row>
    <row r="171" spans="2:2">
      <c r="B171" s="25"/>
    </row>
    <row r="172" spans="2:2">
      <c r="B172" s="25"/>
    </row>
    <row r="173" spans="2:2">
      <c r="B173" s="25"/>
    </row>
    <row r="174" spans="2:2">
      <c r="B174" s="25"/>
    </row>
    <row r="175" spans="2:2">
      <c r="B175" s="25"/>
    </row>
    <row r="176" spans="2:2">
      <c r="B176" s="25"/>
    </row>
    <row r="177" spans="2:2">
      <c r="B177" s="25"/>
    </row>
    <row r="178" spans="2:2">
      <c r="B178" s="25"/>
    </row>
    <row r="179" spans="2:2">
      <c r="B179" s="25"/>
    </row>
    <row r="180" spans="2:2">
      <c r="B180" s="25"/>
    </row>
    <row r="181" spans="2:2">
      <c r="B181" s="25"/>
    </row>
    <row r="182" spans="2:2">
      <c r="B182" s="25"/>
    </row>
    <row r="183" spans="2:2">
      <c r="B183" s="25"/>
    </row>
    <row r="184" spans="2:2">
      <c r="B184" s="25"/>
    </row>
    <row r="185" spans="2:2">
      <c r="B185" s="25"/>
    </row>
    <row r="186" spans="2:2">
      <c r="B186" s="25"/>
    </row>
    <row r="187" spans="2:2">
      <c r="B187" s="25"/>
    </row>
    <row r="188" spans="2:2">
      <c r="B188" s="25"/>
    </row>
    <row r="189" spans="2:2">
      <c r="B189" s="25"/>
    </row>
    <row r="190" spans="2:2">
      <c r="B190" s="25"/>
    </row>
    <row r="191" spans="2:2">
      <c r="B191" s="25"/>
    </row>
    <row r="192" spans="2:2">
      <c r="B192" s="25"/>
    </row>
    <row r="193" spans="2:11">
      <c r="B193" s="25"/>
    </row>
    <row r="194" spans="2:11">
      <c r="B194" s="25"/>
    </row>
    <row r="195" spans="2:11">
      <c r="B195" s="25"/>
    </row>
    <row r="196" spans="2:11">
      <c r="B196" s="25"/>
    </row>
    <row r="197" spans="2:11">
      <c r="B197" s="25"/>
    </row>
    <row r="198" spans="2:11">
      <c r="B198" s="25"/>
    </row>
    <row r="199" spans="2:11">
      <c r="B199" s="25"/>
    </row>
    <row r="201" spans="2:11">
      <c r="B201" s="39"/>
      <c r="C201" s="39"/>
      <c r="D201" s="39"/>
      <c r="E201" s="39"/>
      <c r="F201" s="39"/>
      <c r="G201" s="39"/>
      <c r="H201" s="39"/>
      <c r="I201" s="39"/>
      <c r="J201" s="39"/>
      <c r="K201" s="39"/>
    </row>
    <row r="202" spans="2:11">
      <c r="B202" s="39"/>
      <c r="C202" s="39"/>
      <c r="D202" s="39"/>
      <c r="E202" s="39"/>
      <c r="F202" s="39"/>
      <c r="G202" s="39"/>
      <c r="H202" s="39"/>
      <c r="I202" s="39"/>
      <c r="J202" s="39"/>
      <c r="K202" s="39"/>
    </row>
    <row r="203" spans="2:11">
      <c r="B203" s="39"/>
      <c r="C203" s="39"/>
      <c r="D203" s="39"/>
      <c r="E203" s="39"/>
      <c r="F203" s="39"/>
      <c r="G203" s="39"/>
      <c r="H203" s="39"/>
      <c r="I203" s="39"/>
      <c r="J203" s="39"/>
      <c r="K203" s="39"/>
    </row>
    <row r="204" spans="2:11">
      <c r="B204" s="39"/>
      <c r="C204" s="39"/>
      <c r="D204" s="39"/>
      <c r="E204" s="39"/>
      <c r="F204" s="39"/>
      <c r="G204" s="39"/>
      <c r="H204" s="39"/>
      <c r="I204" s="39"/>
      <c r="J204" s="39"/>
      <c r="K204" s="39"/>
    </row>
    <row r="205" spans="2:11">
      <c r="B205" s="39"/>
      <c r="C205" s="39"/>
      <c r="D205" s="39"/>
      <c r="E205" s="39"/>
      <c r="F205" s="39"/>
      <c r="G205" s="39"/>
      <c r="H205" s="39"/>
      <c r="I205" s="39"/>
      <c r="J205" s="39"/>
      <c r="K205" s="39"/>
    </row>
    <row r="206" spans="2:11">
      <c r="B206" s="39"/>
      <c r="C206" s="39"/>
      <c r="D206" s="39"/>
      <c r="E206" s="39"/>
      <c r="F206" s="39"/>
      <c r="G206" s="39"/>
      <c r="H206" s="39"/>
      <c r="I206" s="39"/>
      <c r="J206" s="39"/>
      <c r="K206" s="39"/>
    </row>
    <row r="207" spans="2:11">
      <c r="B207" s="39"/>
      <c r="C207" s="39"/>
      <c r="D207" s="39"/>
      <c r="E207" s="39"/>
      <c r="F207" s="39"/>
      <c r="G207" s="39"/>
      <c r="H207" s="39"/>
      <c r="I207" s="39"/>
      <c r="J207" s="39"/>
      <c r="K207" s="39"/>
    </row>
    <row r="208" spans="2:11">
      <c r="B208" s="39"/>
      <c r="C208" s="39"/>
      <c r="D208" s="39"/>
      <c r="E208" s="39"/>
      <c r="F208" s="39"/>
      <c r="G208" s="39"/>
      <c r="H208" s="39"/>
      <c r="I208" s="39"/>
      <c r="J208" s="39"/>
      <c r="K208" s="39"/>
    </row>
    <row r="209" spans="2:11">
      <c r="B209" s="39"/>
      <c r="C209" s="39"/>
      <c r="D209" s="39"/>
      <c r="E209" s="39"/>
      <c r="F209" s="39"/>
      <c r="G209" s="39"/>
      <c r="H209" s="39"/>
      <c r="I209" s="39"/>
      <c r="J209" s="39"/>
      <c r="K209" s="39"/>
    </row>
    <row r="210" spans="2:11">
      <c r="B210" s="39"/>
      <c r="C210" s="39"/>
      <c r="D210" s="39"/>
      <c r="E210" s="39"/>
      <c r="F210" s="39"/>
      <c r="G210" s="39"/>
      <c r="H210" s="39"/>
      <c r="I210" s="39"/>
      <c r="J210" s="39"/>
      <c r="K210" s="39"/>
    </row>
    <row r="211" spans="2:11">
      <c r="B211" s="39"/>
      <c r="C211" s="39"/>
      <c r="D211" s="39"/>
      <c r="E211" s="39"/>
      <c r="F211" s="39"/>
      <c r="G211" s="39"/>
      <c r="H211" s="39"/>
      <c r="I211" s="39"/>
      <c r="J211" s="39"/>
      <c r="K211" s="39"/>
    </row>
    <row r="212" spans="2:11">
      <c r="B212" s="39"/>
      <c r="C212" s="39"/>
      <c r="D212" s="39"/>
      <c r="E212" s="39"/>
      <c r="F212" s="39"/>
      <c r="G212" s="39"/>
      <c r="H212" s="39"/>
      <c r="I212" s="39"/>
      <c r="J212" s="39"/>
      <c r="K212" s="39"/>
    </row>
    <row r="213" spans="2:11">
      <c r="B213" s="39"/>
      <c r="C213" s="39"/>
      <c r="D213" s="39"/>
      <c r="E213" s="39"/>
      <c r="F213" s="39"/>
      <c r="G213" s="39"/>
      <c r="H213" s="39"/>
      <c r="I213" s="39"/>
      <c r="J213" s="39"/>
      <c r="K213" s="39"/>
    </row>
    <row r="214" spans="2:11">
      <c r="B214" s="39"/>
      <c r="C214" s="39"/>
      <c r="D214" s="39"/>
      <c r="E214" s="39"/>
      <c r="F214" s="39"/>
      <c r="G214" s="39"/>
      <c r="H214" s="39"/>
      <c r="I214" s="39"/>
      <c r="J214" s="39"/>
      <c r="K214" s="39"/>
    </row>
    <row r="215" spans="2:11">
      <c r="B215" s="39"/>
      <c r="C215" s="39"/>
      <c r="D215" s="39"/>
      <c r="E215" s="39"/>
      <c r="F215" s="39"/>
      <c r="G215" s="39"/>
      <c r="H215" s="39"/>
      <c r="I215" s="39"/>
      <c r="J215" s="39"/>
      <c r="K215" s="39"/>
    </row>
    <row r="216" spans="2:11">
      <c r="B216" s="39"/>
      <c r="C216" s="39"/>
      <c r="D216" s="39"/>
      <c r="E216" s="39"/>
      <c r="F216" s="39"/>
      <c r="G216" s="39"/>
      <c r="H216" s="39"/>
      <c r="I216" s="39"/>
      <c r="J216" s="39"/>
      <c r="K216" s="39"/>
    </row>
    <row r="217" spans="2:11">
      <c r="B217" s="39"/>
      <c r="C217" s="39"/>
      <c r="D217" s="39"/>
      <c r="E217" s="39"/>
      <c r="F217" s="39"/>
      <c r="G217" s="39"/>
      <c r="H217" s="39"/>
      <c r="I217" s="39"/>
      <c r="J217" s="39"/>
      <c r="K217" s="39"/>
    </row>
    <row r="218" spans="2:11">
      <c r="B218" s="39"/>
      <c r="C218" s="39"/>
      <c r="D218" s="39"/>
      <c r="E218" s="39"/>
      <c r="F218" s="39"/>
      <c r="G218" s="39"/>
      <c r="H218" s="39"/>
      <c r="I218" s="39"/>
      <c r="J218" s="39"/>
      <c r="K218" s="39"/>
    </row>
    <row r="219" spans="2:11">
      <c r="B219" s="39"/>
      <c r="C219" s="39"/>
      <c r="D219" s="39"/>
      <c r="E219" s="39"/>
      <c r="F219" s="39"/>
      <c r="G219" s="39"/>
      <c r="H219" s="39"/>
      <c r="I219" s="39"/>
      <c r="J219" s="39"/>
      <c r="K219" s="39"/>
    </row>
    <row r="220" spans="2:11">
      <c r="B220" s="39"/>
      <c r="C220" s="39"/>
      <c r="D220" s="39"/>
      <c r="E220" s="39"/>
      <c r="F220" s="39"/>
      <c r="G220" s="39"/>
      <c r="H220" s="39"/>
      <c r="I220" s="39"/>
      <c r="J220" s="39"/>
      <c r="K220" s="39"/>
    </row>
    <row r="221" spans="2:11">
      <c r="B221" s="39"/>
      <c r="C221" s="39"/>
      <c r="D221" s="39"/>
      <c r="E221" s="39"/>
      <c r="F221" s="39"/>
      <c r="G221" s="39"/>
      <c r="H221" s="39"/>
      <c r="I221" s="39"/>
      <c r="J221" s="39"/>
      <c r="K221" s="39"/>
    </row>
    <row r="222" spans="2:11">
      <c r="B222" s="39"/>
      <c r="C222" s="39"/>
      <c r="D222" s="39"/>
      <c r="E222" s="39"/>
      <c r="F222" s="39"/>
      <c r="G222" s="39"/>
      <c r="H222" s="39"/>
      <c r="I222" s="39"/>
      <c r="J222" s="39"/>
      <c r="K222" s="39"/>
    </row>
    <row r="223" spans="2:11">
      <c r="B223" s="39"/>
      <c r="C223" s="39"/>
      <c r="D223" s="39"/>
      <c r="E223" s="39"/>
      <c r="F223" s="39"/>
      <c r="G223" s="39"/>
      <c r="H223" s="39"/>
      <c r="I223" s="39"/>
      <c r="J223" s="39"/>
      <c r="K223" s="39"/>
    </row>
    <row r="224" spans="2:11">
      <c r="B224" s="39"/>
      <c r="C224" s="39"/>
      <c r="D224" s="39"/>
      <c r="E224" s="39"/>
      <c r="F224" s="39"/>
      <c r="G224" s="39"/>
      <c r="H224" s="39"/>
      <c r="I224" s="39"/>
      <c r="J224" s="39"/>
      <c r="K224" s="39"/>
    </row>
    <row r="225" spans="2:11">
      <c r="B225" s="39"/>
      <c r="C225" s="39"/>
      <c r="D225" s="39"/>
      <c r="E225" s="39"/>
      <c r="F225" s="39"/>
      <c r="G225" s="39"/>
      <c r="H225" s="39"/>
      <c r="I225" s="39"/>
      <c r="J225" s="39"/>
      <c r="K225" s="39"/>
    </row>
    <row r="226" spans="2:11">
      <c r="B226" s="39"/>
      <c r="C226" s="39"/>
      <c r="D226" s="39"/>
      <c r="E226" s="39"/>
      <c r="F226" s="39"/>
      <c r="G226" s="39"/>
      <c r="H226" s="39"/>
      <c r="I226" s="39"/>
      <c r="J226" s="39"/>
      <c r="K226" s="39"/>
    </row>
    <row r="227" spans="2:11">
      <c r="B227" s="39"/>
      <c r="C227" s="39"/>
      <c r="D227" s="39"/>
      <c r="E227" s="39"/>
      <c r="F227" s="39"/>
      <c r="G227" s="39"/>
      <c r="H227" s="39"/>
      <c r="I227" s="39"/>
      <c r="J227" s="39"/>
      <c r="K227" s="39"/>
    </row>
    <row r="228" spans="2:11">
      <c r="B228" s="39"/>
      <c r="C228" s="39"/>
      <c r="D228" s="39"/>
      <c r="E228" s="39"/>
      <c r="F228" s="39"/>
      <c r="G228" s="39"/>
      <c r="H228" s="39"/>
      <c r="I228" s="39"/>
      <c r="J228" s="39"/>
      <c r="K228" s="39"/>
    </row>
    <row r="229" spans="2:11">
      <c r="B229" s="39"/>
      <c r="C229" s="39"/>
      <c r="D229" s="39"/>
      <c r="E229" s="39"/>
      <c r="F229" s="39"/>
      <c r="G229" s="39"/>
      <c r="H229" s="39"/>
      <c r="I229" s="39"/>
      <c r="J229" s="39"/>
      <c r="K229" s="39"/>
    </row>
    <row r="230" spans="2:11">
      <c r="B230" s="39"/>
      <c r="C230" s="39"/>
      <c r="D230" s="39"/>
      <c r="E230" s="39"/>
      <c r="F230" s="39"/>
      <c r="G230" s="39"/>
      <c r="H230" s="39"/>
      <c r="I230" s="39"/>
      <c r="J230" s="39"/>
      <c r="K230" s="39"/>
    </row>
    <row r="231" spans="2:11">
      <c r="B231" s="39"/>
      <c r="C231" s="39"/>
      <c r="D231" s="39"/>
      <c r="E231" s="39"/>
      <c r="F231" s="39"/>
      <c r="G231" s="39"/>
      <c r="H231" s="39"/>
      <c r="I231" s="39"/>
      <c r="J231" s="39"/>
      <c r="K231" s="39"/>
    </row>
    <row r="232" spans="2:11">
      <c r="B232" s="39"/>
      <c r="C232" s="39"/>
      <c r="D232" s="39"/>
      <c r="E232" s="39"/>
      <c r="F232" s="39"/>
      <c r="G232" s="39"/>
      <c r="H232" s="39"/>
      <c r="I232" s="39"/>
      <c r="J232" s="39"/>
      <c r="K232" s="39"/>
    </row>
    <row r="233" spans="2:11">
      <c r="B233" s="39"/>
      <c r="C233" s="39"/>
      <c r="D233" s="39"/>
      <c r="E233" s="39"/>
      <c r="F233" s="39"/>
      <c r="G233" s="39"/>
      <c r="H233" s="39"/>
      <c r="I233" s="39"/>
      <c r="J233" s="39"/>
      <c r="K233" s="39"/>
    </row>
    <row r="234" spans="2:11">
      <c r="B234" s="39"/>
      <c r="C234" s="39"/>
      <c r="D234" s="39"/>
      <c r="E234" s="39"/>
      <c r="F234" s="39"/>
      <c r="G234" s="39"/>
      <c r="H234" s="39"/>
      <c r="I234" s="39"/>
      <c r="J234" s="39"/>
      <c r="K234" s="39"/>
    </row>
    <row r="235" spans="2:11">
      <c r="B235" s="39"/>
      <c r="C235" s="39"/>
      <c r="D235" s="39"/>
      <c r="E235" s="39"/>
      <c r="F235" s="39"/>
      <c r="G235" s="39"/>
      <c r="H235" s="39"/>
      <c r="I235" s="39"/>
      <c r="J235" s="39"/>
      <c r="K235" s="39"/>
    </row>
    <row r="236" spans="2:11">
      <c r="B236" s="39"/>
      <c r="C236" s="39"/>
      <c r="D236" s="39"/>
      <c r="E236" s="39"/>
      <c r="F236" s="39"/>
      <c r="G236" s="39"/>
      <c r="H236" s="39"/>
      <c r="I236" s="39"/>
      <c r="J236" s="39"/>
      <c r="K236" s="39"/>
    </row>
    <row r="237" spans="2:11">
      <c r="B237" s="39"/>
      <c r="C237" s="39"/>
      <c r="D237" s="39"/>
      <c r="E237" s="39"/>
      <c r="F237" s="39"/>
      <c r="G237" s="39"/>
      <c r="H237" s="39"/>
      <c r="I237" s="39"/>
      <c r="J237" s="39"/>
      <c r="K237" s="39"/>
    </row>
    <row r="238" spans="2:11">
      <c r="B238" s="39"/>
      <c r="C238" s="39"/>
      <c r="D238" s="39"/>
      <c r="E238" s="39"/>
      <c r="F238" s="39"/>
      <c r="G238" s="39"/>
      <c r="H238" s="39"/>
      <c r="I238" s="39"/>
      <c r="J238" s="39"/>
      <c r="K238" s="39"/>
    </row>
    <row r="239" spans="2:11">
      <c r="B239" s="39"/>
      <c r="C239" s="39"/>
      <c r="D239" s="39"/>
      <c r="E239" s="39"/>
      <c r="F239" s="39"/>
      <c r="G239" s="39"/>
      <c r="H239" s="39"/>
      <c r="I239" s="39"/>
      <c r="J239" s="39"/>
      <c r="K239" s="39"/>
    </row>
    <row r="240" spans="2:11">
      <c r="B240" s="39"/>
      <c r="C240" s="39"/>
      <c r="D240" s="39"/>
      <c r="E240" s="39"/>
      <c r="F240" s="39"/>
      <c r="G240" s="39"/>
      <c r="H240" s="39"/>
      <c r="I240" s="39"/>
      <c r="J240" s="39"/>
      <c r="K240" s="39"/>
    </row>
    <row r="241" spans="2:11">
      <c r="B241" s="39"/>
      <c r="C241" s="39"/>
      <c r="D241" s="39"/>
      <c r="E241" s="39"/>
      <c r="F241" s="39"/>
      <c r="G241" s="39"/>
      <c r="H241" s="39"/>
      <c r="I241" s="39"/>
      <c r="J241" s="39"/>
      <c r="K241" s="39"/>
    </row>
    <row r="242" spans="2:11">
      <c r="B242" s="39"/>
      <c r="C242" s="39"/>
      <c r="D242" s="39"/>
      <c r="E242" s="39"/>
      <c r="F242" s="39"/>
      <c r="G242" s="39"/>
      <c r="H242" s="39"/>
      <c r="I242" s="39"/>
      <c r="J242" s="39"/>
      <c r="K242" s="39"/>
    </row>
    <row r="243" spans="2:11">
      <c r="B243" s="39"/>
      <c r="C243" s="39"/>
      <c r="D243" s="39"/>
      <c r="E243" s="39"/>
      <c r="F243" s="39"/>
      <c r="G243" s="39"/>
      <c r="H243" s="39"/>
      <c r="I243" s="39"/>
      <c r="J243" s="39"/>
      <c r="K243" s="39"/>
    </row>
    <row r="244" spans="2:11">
      <c r="B244" s="39"/>
      <c r="C244" s="39"/>
      <c r="D244" s="39"/>
      <c r="E244" s="39"/>
      <c r="F244" s="39"/>
      <c r="G244" s="39"/>
      <c r="H244" s="39"/>
      <c r="I244" s="39"/>
      <c r="J244" s="39"/>
      <c r="K244" s="39"/>
    </row>
    <row r="245" spans="2:11">
      <c r="B245" s="39"/>
      <c r="C245" s="39"/>
      <c r="D245" s="39"/>
      <c r="E245" s="39"/>
      <c r="F245" s="39"/>
      <c r="G245" s="39"/>
      <c r="H245" s="39"/>
      <c r="I245" s="39"/>
      <c r="J245" s="39"/>
      <c r="K245" s="39"/>
    </row>
    <row r="246" spans="2:11">
      <c r="B246" s="39"/>
      <c r="C246" s="39"/>
      <c r="D246" s="39"/>
      <c r="E246" s="39"/>
      <c r="F246" s="39"/>
      <c r="G246" s="39"/>
      <c r="H246" s="39"/>
      <c r="I246" s="39"/>
      <c r="J246" s="39"/>
      <c r="K246" s="39"/>
    </row>
    <row r="247" spans="2:11">
      <c r="B247" s="39"/>
      <c r="C247" s="39"/>
      <c r="D247" s="39"/>
      <c r="E247" s="39"/>
      <c r="F247" s="39"/>
      <c r="G247" s="39"/>
      <c r="H247" s="39"/>
      <c r="I247" s="39"/>
      <c r="J247" s="39"/>
      <c r="K247" s="39"/>
    </row>
    <row r="248" spans="2:11">
      <c r="B248" s="39"/>
      <c r="C248" s="39"/>
      <c r="D248" s="39"/>
      <c r="E248" s="39"/>
      <c r="F248" s="39"/>
      <c r="G248" s="39"/>
      <c r="H248" s="39"/>
      <c r="I248" s="39"/>
      <c r="J248" s="39"/>
      <c r="K248" s="39"/>
    </row>
    <row r="249" spans="2:11">
      <c r="B249" s="39"/>
      <c r="C249" s="39"/>
      <c r="D249" s="39"/>
      <c r="E249" s="39"/>
      <c r="F249" s="39"/>
      <c r="G249" s="39"/>
      <c r="H249" s="39"/>
      <c r="I249" s="39"/>
      <c r="J249" s="39"/>
      <c r="K249" s="39"/>
    </row>
    <row r="250" spans="2:11">
      <c r="B250" s="39"/>
      <c r="C250" s="39"/>
      <c r="D250" s="39"/>
      <c r="E250" s="39"/>
      <c r="F250" s="39"/>
      <c r="G250" s="39"/>
      <c r="H250" s="39"/>
      <c r="I250" s="39"/>
      <c r="J250" s="39"/>
      <c r="K250" s="39"/>
    </row>
    <row r="251" spans="2:11">
      <c r="B251" s="39"/>
      <c r="C251" s="39"/>
      <c r="D251" s="39"/>
      <c r="E251" s="39"/>
      <c r="F251" s="39"/>
      <c r="G251" s="39"/>
      <c r="H251" s="39"/>
      <c r="I251" s="39"/>
      <c r="J251" s="39"/>
      <c r="K251" s="39"/>
    </row>
    <row r="252" spans="2:11">
      <c r="B252" s="39"/>
      <c r="C252" s="39"/>
      <c r="D252" s="39"/>
      <c r="E252" s="39"/>
      <c r="F252" s="39"/>
      <c r="G252" s="39"/>
      <c r="H252" s="39"/>
      <c r="I252" s="39"/>
      <c r="J252" s="39"/>
      <c r="K252" s="39"/>
    </row>
    <row r="253" spans="2:11">
      <c r="B253" s="39"/>
      <c r="C253" s="39"/>
      <c r="D253" s="39"/>
      <c r="E253" s="39"/>
      <c r="F253" s="39"/>
      <c r="G253" s="39"/>
      <c r="H253" s="39"/>
      <c r="I253" s="39"/>
      <c r="J253" s="39"/>
      <c r="K253" s="39"/>
    </row>
    <row r="254" spans="2:11">
      <c r="B254" s="39"/>
      <c r="C254" s="39"/>
      <c r="D254" s="39"/>
      <c r="E254" s="39"/>
      <c r="F254" s="39"/>
      <c r="G254" s="39"/>
      <c r="H254" s="39"/>
      <c r="I254" s="39"/>
      <c r="J254" s="39"/>
      <c r="K254" s="39"/>
    </row>
    <row r="255" spans="2:11">
      <c r="B255" s="39"/>
      <c r="C255" s="39"/>
      <c r="D255" s="39"/>
      <c r="E255" s="39"/>
      <c r="F255" s="39"/>
      <c r="G255" s="39"/>
      <c r="H255" s="39"/>
      <c r="I255" s="39"/>
      <c r="J255" s="39"/>
      <c r="K255" s="39"/>
    </row>
    <row r="256" spans="2:11">
      <c r="B256" s="39"/>
      <c r="C256" s="39"/>
      <c r="D256" s="39"/>
      <c r="E256" s="39"/>
      <c r="F256" s="39"/>
      <c r="G256" s="39"/>
      <c r="H256" s="39"/>
      <c r="I256" s="39"/>
      <c r="J256" s="39"/>
      <c r="K256" s="39"/>
    </row>
    <row r="257" spans="2:11">
      <c r="B257" s="39"/>
      <c r="C257" s="39"/>
      <c r="D257" s="39"/>
      <c r="E257" s="39"/>
      <c r="F257" s="39"/>
      <c r="G257" s="39"/>
      <c r="H257" s="39"/>
      <c r="I257" s="39"/>
      <c r="J257" s="39"/>
      <c r="K257" s="39"/>
    </row>
    <row r="258" spans="2:11">
      <c r="B258" s="39"/>
      <c r="C258" s="39"/>
      <c r="D258" s="39"/>
      <c r="E258" s="39"/>
      <c r="F258" s="39"/>
      <c r="G258" s="39"/>
      <c r="H258" s="39"/>
      <c r="I258" s="39"/>
      <c r="J258" s="39"/>
      <c r="K258" s="39"/>
    </row>
    <row r="259" spans="2:11">
      <c r="B259" s="39"/>
      <c r="C259" s="39"/>
      <c r="D259" s="39"/>
      <c r="E259" s="39"/>
      <c r="F259" s="39"/>
      <c r="G259" s="39"/>
      <c r="H259" s="39"/>
      <c r="I259" s="39"/>
      <c r="J259" s="39"/>
      <c r="K259" s="39"/>
    </row>
    <row r="260" spans="2:11">
      <c r="B260" s="39"/>
      <c r="C260" s="39"/>
      <c r="D260" s="39"/>
      <c r="E260" s="39"/>
      <c r="F260" s="39"/>
      <c r="G260" s="39"/>
      <c r="H260" s="39"/>
      <c r="I260" s="39"/>
      <c r="J260" s="39"/>
      <c r="K260" s="39"/>
    </row>
    <row r="261" spans="2:11">
      <c r="B261" s="39"/>
      <c r="C261" s="39"/>
      <c r="D261" s="39"/>
      <c r="E261" s="39"/>
      <c r="F261" s="39"/>
      <c r="G261" s="39"/>
      <c r="H261" s="39"/>
      <c r="I261" s="39"/>
      <c r="J261" s="39"/>
      <c r="K261" s="39"/>
    </row>
    <row r="262" spans="2:11">
      <c r="B262" s="39"/>
      <c r="C262" s="39"/>
      <c r="D262" s="39"/>
      <c r="E262" s="39"/>
      <c r="F262" s="39"/>
      <c r="G262" s="39"/>
      <c r="H262" s="39"/>
      <c r="I262" s="39"/>
      <c r="J262" s="39"/>
      <c r="K262" s="39"/>
    </row>
    <row r="263" spans="2:11">
      <c r="B263" s="39"/>
      <c r="C263" s="39"/>
      <c r="D263" s="39"/>
      <c r="E263" s="39"/>
      <c r="F263" s="39"/>
      <c r="G263" s="39"/>
      <c r="H263" s="39"/>
      <c r="I263" s="39"/>
      <c r="J263" s="39"/>
      <c r="K263" s="39"/>
    </row>
    <row r="264" spans="2:11">
      <c r="B264" s="39"/>
      <c r="C264" s="39"/>
      <c r="D264" s="39"/>
      <c r="E264" s="39"/>
      <c r="F264" s="39"/>
      <c r="G264" s="39"/>
      <c r="H264" s="39"/>
      <c r="I264" s="39"/>
      <c r="J264" s="39"/>
      <c r="K264" s="39"/>
    </row>
    <row r="265" spans="2:11">
      <c r="B265" s="39"/>
      <c r="C265" s="39"/>
      <c r="D265" s="39"/>
      <c r="E265" s="39"/>
      <c r="F265" s="39"/>
      <c r="G265" s="39"/>
      <c r="H265" s="39"/>
      <c r="I265" s="39"/>
      <c r="J265" s="39"/>
      <c r="K265" s="39"/>
    </row>
    <row r="266" spans="2:11">
      <c r="B266" s="39"/>
      <c r="C266" s="39"/>
      <c r="D266" s="39"/>
      <c r="E266" s="39"/>
      <c r="F266" s="39"/>
      <c r="G266" s="39"/>
      <c r="H266" s="39"/>
      <c r="I266" s="39"/>
      <c r="J266" s="39"/>
      <c r="K266" s="39"/>
    </row>
    <row r="267" spans="2:11">
      <c r="B267" s="39"/>
      <c r="C267" s="39"/>
      <c r="D267" s="39"/>
      <c r="E267" s="39"/>
      <c r="F267" s="39"/>
      <c r="G267" s="39"/>
      <c r="H267" s="39"/>
      <c r="I267" s="39"/>
      <c r="J267" s="39"/>
      <c r="K267" s="39"/>
    </row>
    <row r="268" spans="2:11">
      <c r="B268" s="39"/>
      <c r="C268" s="39"/>
      <c r="D268" s="39"/>
      <c r="E268" s="39"/>
      <c r="F268" s="39"/>
      <c r="G268" s="39"/>
      <c r="H268" s="39"/>
      <c r="I268" s="39"/>
      <c r="J268" s="39"/>
      <c r="K268" s="39"/>
    </row>
    <row r="269" spans="2:11">
      <c r="B269" s="39"/>
      <c r="C269" s="39"/>
      <c r="D269" s="39"/>
      <c r="E269" s="39"/>
      <c r="F269" s="39"/>
      <c r="G269" s="39"/>
      <c r="H269" s="39"/>
      <c r="I269" s="39"/>
      <c r="J269" s="39"/>
      <c r="K269" s="39"/>
    </row>
    <row r="270" spans="2:11">
      <c r="B270" s="39"/>
      <c r="C270" s="39"/>
      <c r="D270" s="39"/>
      <c r="E270" s="39"/>
      <c r="F270" s="39"/>
      <c r="G270" s="39"/>
      <c r="H270" s="39"/>
      <c r="I270" s="39"/>
      <c r="J270" s="39"/>
      <c r="K270" s="39"/>
    </row>
    <row r="271" spans="2:11">
      <c r="B271" s="39"/>
      <c r="C271" s="39"/>
      <c r="D271" s="39"/>
      <c r="E271" s="39"/>
      <c r="F271" s="39"/>
      <c r="G271" s="39"/>
      <c r="H271" s="39"/>
      <c r="I271" s="39"/>
      <c r="J271" s="39"/>
      <c r="K271" s="39"/>
    </row>
    <row r="272" spans="2:11">
      <c r="B272" s="39"/>
      <c r="C272" s="39"/>
      <c r="D272" s="39"/>
      <c r="E272" s="39"/>
      <c r="F272" s="39"/>
      <c r="G272" s="39"/>
      <c r="H272" s="39"/>
      <c r="I272" s="39"/>
      <c r="J272" s="39"/>
      <c r="K272" s="39"/>
    </row>
    <row r="273" spans="2:11">
      <c r="B273" s="39"/>
      <c r="C273" s="39"/>
      <c r="D273" s="39"/>
      <c r="E273" s="39"/>
      <c r="F273" s="39"/>
      <c r="G273" s="39"/>
      <c r="H273" s="39"/>
      <c r="I273" s="39"/>
      <c r="J273" s="39"/>
      <c r="K273" s="39"/>
    </row>
    <row r="274" spans="2:11">
      <c r="B274" s="39"/>
      <c r="C274" s="39"/>
      <c r="D274" s="39"/>
      <c r="E274" s="39"/>
      <c r="F274" s="39"/>
      <c r="G274" s="39"/>
      <c r="H274" s="39"/>
      <c r="I274" s="39"/>
      <c r="J274" s="39"/>
      <c r="K274" s="39"/>
    </row>
    <row r="275" spans="2:11">
      <c r="B275" s="39"/>
      <c r="C275" s="39"/>
      <c r="D275" s="39"/>
      <c r="E275" s="39"/>
      <c r="F275" s="39"/>
      <c r="G275" s="39"/>
      <c r="H275" s="39"/>
      <c r="I275" s="39"/>
      <c r="J275" s="39"/>
      <c r="K275" s="39"/>
    </row>
    <row r="276" spans="2:11">
      <c r="B276" s="39"/>
      <c r="C276" s="39"/>
      <c r="D276" s="39"/>
      <c r="E276" s="39"/>
      <c r="F276" s="39"/>
      <c r="G276" s="39"/>
      <c r="H276" s="39"/>
      <c r="I276" s="39"/>
      <c r="J276" s="39"/>
      <c r="K276" s="39"/>
    </row>
    <row r="277" spans="2:11">
      <c r="B277" s="39"/>
      <c r="C277" s="39"/>
      <c r="D277" s="39"/>
      <c r="E277" s="39"/>
      <c r="F277" s="39"/>
      <c r="G277" s="39"/>
      <c r="H277" s="39"/>
      <c r="I277" s="39"/>
      <c r="J277" s="39"/>
      <c r="K277" s="39"/>
    </row>
    <row r="278" spans="2:11">
      <c r="B278" s="39"/>
      <c r="C278" s="39"/>
      <c r="D278" s="39"/>
      <c r="E278" s="39"/>
      <c r="F278" s="39"/>
      <c r="G278" s="39"/>
      <c r="H278" s="39"/>
      <c r="I278" s="39"/>
      <c r="J278" s="39"/>
      <c r="K278" s="39"/>
    </row>
    <row r="279" spans="2:11">
      <c r="B279" s="39"/>
      <c r="C279" s="39"/>
      <c r="D279" s="39"/>
      <c r="E279" s="39"/>
      <c r="F279" s="39"/>
      <c r="G279" s="39"/>
      <c r="H279" s="39"/>
      <c r="I279" s="39"/>
      <c r="J279" s="39"/>
      <c r="K279" s="39"/>
    </row>
    <row r="280" spans="2:11">
      <c r="B280" s="39"/>
      <c r="C280" s="39"/>
      <c r="D280" s="39"/>
      <c r="E280" s="39"/>
      <c r="F280" s="39"/>
      <c r="G280" s="39"/>
      <c r="H280" s="39"/>
      <c r="I280" s="39"/>
      <c r="J280" s="39"/>
      <c r="K280" s="39"/>
    </row>
    <row r="281" spans="2:11">
      <c r="B281" s="39"/>
      <c r="C281" s="39"/>
      <c r="D281" s="39"/>
      <c r="E281" s="39"/>
      <c r="F281" s="39"/>
      <c r="G281" s="39"/>
      <c r="H281" s="39"/>
      <c r="I281" s="39"/>
      <c r="J281" s="39"/>
      <c r="K281" s="39"/>
    </row>
    <row r="282" spans="2:11">
      <c r="B282" s="39"/>
      <c r="C282" s="39"/>
      <c r="D282" s="39"/>
      <c r="E282" s="39"/>
      <c r="F282" s="39"/>
      <c r="G282" s="39"/>
      <c r="H282" s="39"/>
      <c r="I282" s="39"/>
      <c r="J282" s="39"/>
      <c r="K282" s="39"/>
    </row>
    <row r="283" spans="2:11">
      <c r="B283" s="39"/>
      <c r="C283" s="39"/>
      <c r="D283" s="39"/>
      <c r="E283" s="39"/>
      <c r="F283" s="39"/>
      <c r="G283" s="39"/>
      <c r="H283" s="39"/>
      <c r="I283" s="39"/>
      <c r="J283" s="39"/>
      <c r="K283" s="39"/>
    </row>
    <row r="284" spans="2:11">
      <c r="B284" s="39"/>
      <c r="C284" s="39"/>
      <c r="D284" s="39"/>
      <c r="E284" s="39"/>
      <c r="F284" s="39"/>
      <c r="G284" s="39"/>
      <c r="H284" s="39"/>
      <c r="I284" s="39"/>
      <c r="J284" s="39"/>
      <c r="K284" s="39"/>
    </row>
    <row r="285" spans="2:11">
      <c r="B285" s="39"/>
      <c r="C285" s="39"/>
      <c r="D285" s="39"/>
      <c r="E285" s="39"/>
      <c r="F285" s="39"/>
      <c r="G285" s="39"/>
      <c r="H285" s="39"/>
      <c r="I285" s="39"/>
      <c r="J285" s="39"/>
      <c r="K285" s="39"/>
    </row>
    <row r="286" spans="2:11">
      <c r="B286" s="39"/>
      <c r="C286" s="39"/>
      <c r="D286" s="39"/>
      <c r="E286" s="39"/>
      <c r="F286" s="39"/>
      <c r="G286" s="39"/>
      <c r="H286" s="39"/>
      <c r="I286" s="39"/>
      <c r="J286" s="39"/>
      <c r="K286" s="39"/>
    </row>
    <row r="287" spans="2:11">
      <c r="B287" s="39"/>
      <c r="C287" s="39"/>
      <c r="D287" s="39"/>
      <c r="E287" s="39"/>
      <c r="F287" s="39"/>
      <c r="G287" s="39"/>
      <c r="H287" s="39"/>
      <c r="I287" s="39"/>
      <c r="J287" s="39"/>
      <c r="K287" s="39"/>
    </row>
    <row r="288" spans="2:11">
      <c r="B288" s="39"/>
      <c r="C288" s="39"/>
      <c r="D288" s="39"/>
      <c r="E288" s="39"/>
      <c r="F288" s="39"/>
      <c r="G288" s="39"/>
      <c r="H288" s="39"/>
      <c r="I288" s="39"/>
      <c r="J288" s="39"/>
      <c r="K288" s="39"/>
    </row>
    <row r="289" spans="2:11">
      <c r="B289" s="39"/>
      <c r="C289" s="39"/>
      <c r="D289" s="39"/>
      <c r="E289" s="39"/>
      <c r="F289" s="39"/>
      <c r="G289" s="39"/>
      <c r="H289" s="39"/>
      <c r="I289" s="39"/>
      <c r="J289" s="39"/>
      <c r="K289" s="39"/>
    </row>
    <row r="290" spans="2:11">
      <c r="B290" s="39"/>
      <c r="C290" s="39"/>
      <c r="D290" s="39"/>
      <c r="E290" s="39"/>
      <c r="F290" s="39"/>
      <c r="G290" s="39"/>
      <c r="H290" s="39"/>
      <c r="I290" s="39"/>
      <c r="J290" s="39"/>
      <c r="K290" s="39"/>
    </row>
    <row r="291" spans="2:11">
      <c r="B291" s="39"/>
      <c r="C291" s="39"/>
      <c r="D291" s="39"/>
      <c r="E291" s="39"/>
      <c r="F291" s="39"/>
      <c r="G291" s="39"/>
      <c r="H291" s="39"/>
      <c r="I291" s="39"/>
      <c r="J291" s="39"/>
      <c r="K291" s="39"/>
    </row>
    <row r="292" spans="2:11">
      <c r="B292" s="39"/>
      <c r="C292" s="39"/>
      <c r="D292" s="39"/>
      <c r="E292" s="39"/>
      <c r="F292" s="39"/>
      <c r="G292" s="39"/>
      <c r="H292" s="39"/>
      <c r="I292" s="39"/>
      <c r="J292" s="39"/>
      <c r="K292" s="39"/>
    </row>
    <row r="293" spans="2:11">
      <c r="B293" s="39"/>
      <c r="C293" s="39"/>
      <c r="D293" s="39"/>
      <c r="E293" s="39"/>
      <c r="F293" s="39"/>
      <c r="G293" s="39"/>
      <c r="H293" s="39"/>
      <c r="I293" s="39"/>
      <c r="J293" s="39"/>
      <c r="K293" s="39"/>
    </row>
    <row r="294" spans="2:11">
      <c r="B294" s="39"/>
      <c r="C294" s="39"/>
      <c r="D294" s="39"/>
      <c r="E294" s="39"/>
      <c r="F294" s="39"/>
      <c r="G294" s="39"/>
      <c r="H294" s="39"/>
      <c r="I294" s="39"/>
      <c r="J294" s="39"/>
      <c r="K294" s="39"/>
    </row>
    <row r="295" spans="2:11">
      <c r="B295" s="39"/>
      <c r="C295" s="39"/>
      <c r="D295" s="39"/>
      <c r="E295" s="39"/>
      <c r="F295" s="39"/>
      <c r="G295" s="39"/>
      <c r="H295" s="39"/>
      <c r="I295" s="39"/>
      <c r="J295" s="39"/>
      <c r="K295" s="39"/>
    </row>
    <row r="296" spans="2:11">
      <c r="B296" s="39"/>
      <c r="C296" s="39"/>
      <c r="D296" s="39"/>
      <c r="E296" s="39"/>
      <c r="F296" s="39"/>
      <c r="G296" s="39"/>
      <c r="H296" s="39"/>
      <c r="I296" s="39"/>
      <c r="J296" s="39"/>
      <c r="K296" s="39"/>
    </row>
    <row r="297" spans="2:11">
      <c r="B297" s="39"/>
      <c r="C297" s="39"/>
      <c r="D297" s="39"/>
      <c r="E297" s="39"/>
      <c r="F297" s="39"/>
      <c r="G297" s="39"/>
      <c r="H297" s="39"/>
      <c r="I297" s="39"/>
      <c r="J297" s="39"/>
      <c r="K297" s="39"/>
    </row>
    <row r="298" spans="2:11">
      <c r="B298" s="39"/>
      <c r="C298" s="39"/>
      <c r="D298" s="39"/>
      <c r="E298" s="39"/>
      <c r="F298" s="39"/>
      <c r="G298" s="39"/>
      <c r="H298" s="39"/>
      <c r="I298" s="39"/>
      <c r="J298" s="39"/>
      <c r="K298" s="39"/>
    </row>
    <row r="299" spans="2:11">
      <c r="B299" s="39"/>
      <c r="C299" s="39"/>
      <c r="D299" s="39"/>
      <c r="E299" s="39"/>
      <c r="F299" s="39"/>
      <c r="G299" s="39"/>
      <c r="H299" s="39"/>
      <c r="I299" s="39"/>
      <c r="J299" s="39"/>
      <c r="K299" s="39"/>
    </row>
    <row r="300" spans="2:11">
      <c r="B300" s="39"/>
      <c r="C300" s="39"/>
      <c r="D300" s="39"/>
      <c r="E300" s="39"/>
      <c r="F300" s="39"/>
      <c r="G300" s="39"/>
      <c r="H300" s="39"/>
      <c r="I300" s="39"/>
      <c r="J300" s="39"/>
      <c r="K300" s="39"/>
    </row>
  </sheetData>
  <mergeCells count="1">
    <mergeCell ref="A2:G2"/>
  </mergeCells>
  <phoneticPr fontId="93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E57CD-F175-44DE-86BF-2CFD583E4E7A}">
  <dimension ref="A3:K504"/>
  <sheetViews>
    <sheetView tabSelected="1" workbookViewId="0">
      <selection activeCell="A99" sqref="A99"/>
    </sheetView>
  </sheetViews>
  <sheetFormatPr baseColWidth="10" defaultColWidth="11.42578125" defaultRowHeight="12"/>
  <cols>
    <col min="1" max="1" width="25.85546875" style="26" customWidth="1"/>
    <col min="2" max="2" width="15.140625" style="29" customWidth="1"/>
    <col min="3" max="4" width="14.28515625" style="25" customWidth="1"/>
    <col min="5" max="5" width="13.85546875" style="25" customWidth="1"/>
    <col min="6" max="6" width="13.5703125" style="25" customWidth="1"/>
    <col min="7" max="7" width="13.85546875" style="25" customWidth="1"/>
    <col min="8" max="8" width="14.42578125" style="25" customWidth="1"/>
    <col min="9" max="9" width="13.7109375" style="25" customWidth="1"/>
    <col min="10" max="10" width="14" style="25" customWidth="1"/>
    <col min="11" max="11" width="14.5703125" style="25" customWidth="1"/>
    <col min="12" max="16384" width="11.42578125" style="25"/>
  </cols>
  <sheetData>
    <row r="3" spans="1:11" ht="21" customHeight="1">
      <c r="A3" s="85" t="s">
        <v>193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>
      <c r="A4" s="65" t="s">
        <v>195</v>
      </c>
      <c r="B4" s="79"/>
      <c r="C4" s="65"/>
      <c r="D4" s="65"/>
      <c r="E4" s="65"/>
      <c r="F4" s="65"/>
      <c r="G4" s="65"/>
      <c r="H4" s="65"/>
    </row>
    <row r="5" spans="1:11" ht="8.1" customHeight="1">
      <c r="B5" s="67"/>
      <c r="C5" s="67"/>
      <c r="D5" s="67"/>
      <c r="E5" s="67"/>
    </row>
    <row r="6" spans="1:11" s="32" customFormat="1">
      <c r="A6" s="28" t="s">
        <v>0</v>
      </c>
      <c r="B6" s="11" t="s">
        <v>4</v>
      </c>
      <c r="C6" s="11" t="s">
        <v>1</v>
      </c>
      <c r="D6" s="11" t="s">
        <v>2</v>
      </c>
      <c r="E6" s="11" t="s">
        <v>3</v>
      </c>
      <c r="F6" s="11" t="s">
        <v>41</v>
      </c>
      <c r="G6" s="11" t="s">
        <v>51</v>
      </c>
      <c r="H6" s="11" t="s">
        <v>52</v>
      </c>
      <c r="I6" s="11" t="s">
        <v>161</v>
      </c>
      <c r="J6" s="11" t="s">
        <v>162</v>
      </c>
      <c r="K6" s="11" t="s">
        <v>57</v>
      </c>
    </row>
    <row r="7" spans="1:11" s="29" customFormat="1" ht="15" customHeight="1">
      <c r="A7" s="30" t="s">
        <v>4</v>
      </c>
      <c r="B7" s="42">
        <f>SUM(B8,B10,B12,B14,B17,B21,B23,B27,B30,B34,B38,B41,B43,B45,B48,B52,B55,B58,B62,B65,B69,B72,B78,B80,B82,B85,B87)</f>
        <v>51973057934.607597</v>
      </c>
      <c r="C7" s="42">
        <f>SUM(C8,C10,C12,C14,C17,C21,C23,C27,C30,C34,C38,C41,C43,C45,C48,C52,C55,C58,C62,C65,C69,C72,C78,C80,C82,C85,C87)</f>
        <v>5432345055.9700003</v>
      </c>
      <c r="D7" s="42">
        <f>SUM(D8,D10,D12,D14,D17,D21,D23,D27,D30,D34,D38,D41,D43,D45,D48,D52,D55,D58,D62,D65,D69,D72,D78,D80,D82,D85,D87)</f>
        <v>5262295813.3799992</v>
      </c>
      <c r="E7" s="42">
        <f t="shared" ref="E7:K7" si="0">SUM(E8,E10,E12,E14,E17,E21,E23,E27,E30,E34,E38,E41,E43,E45,E48,E52,E55,E58,E62,E65,E69,E72,E78,E80,E82,E85,E87)</f>
        <v>4353970727.8900003</v>
      </c>
      <c r="F7" s="42">
        <f t="shared" si="0"/>
        <v>8723025286.2900009</v>
      </c>
      <c r="G7" s="42">
        <f t="shared" si="0"/>
        <v>4865656206.6099997</v>
      </c>
      <c r="H7" s="42">
        <f t="shared" si="0"/>
        <v>6174496029.0500002</v>
      </c>
      <c r="I7" s="42">
        <f t="shared" si="0"/>
        <v>4378016412.2776003</v>
      </c>
      <c r="J7" s="42">
        <f t="shared" si="0"/>
        <v>6861083148.04</v>
      </c>
      <c r="K7" s="42">
        <f t="shared" si="0"/>
        <v>5922169255.0999994</v>
      </c>
    </row>
    <row r="8" spans="1:11" s="29" customFormat="1" ht="15" customHeight="1">
      <c r="A8" s="31" t="s">
        <v>8</v>
      </c>
      <c r="B8" s="42">
        <f t="shared" ref="B8:B78" si="1">SUM(C8:K8)</f>
        <v>12170846660.617603</v>
      </c>
      <c r="C8" s="39">
        <v>1784660093.47</v>
      </c>
      <c r="D8" s="39">
        <v>1264379960.3399999</v>
      </c>
      <c r="E8" s="39">
        <v>547643369.22000003</v>
      </c>
      <c r="F8" s="39">
        <v>2457714056.1600003</v>
      </c>
      <c r="G8" s="39">
        <v>569568115.37</v>
      </c>
      <c r="H8" s="39">
        <v>1172477188.8699999</v>
      </c>
      <c r="I8" s="39">
        <v>1346524636.6076002</v>
      </c>
      <c r="J8" s="39">
        <v>2267169804.7200003</v>
      </c>
      <c r="K8" s="39">
        <v>760709435.8599999</v>
      </c>
    </row>
    <row r="9" spans="1:11" ht="15" customHeight="1">
      <c r="A9" s="26" t="s">
        <v>9</v>
      </c>
      <c r="B9" s="42">
        <f t="shared" si="1"/>
        <v>12170846660.617603</v>
      </c>
      <c r="C9" s="40">
        <v>1784660093.47</v>
      </c>
      <c r="D9" s="40">
        <v>1264379960.3399999</v>
      </c>
      <c r="E9" s="40">
        <v>547643369.22000003</v>
      </c>
      <c r="F9" s="40">
        <v>2457714056.1600003</v>
      </c>
      <c r="G9" s="40">
        <v>569568115.37</v>
      </c>
      <c r="H9" s="40">
        <v>1172477188.8699999</v>
      </c>
      <c r="I9" s="40">
        <v>1346524636.6076002</v>
      </c>
      <c r="J9" s="40">
        <v>2267169804.7200003</v>
      </c>
      <c r="K9" s="40">
        <v>760709435.8599999</v>
      </c>
    </row>
    <row r="10" spans="1:11" s="29" customFormat="1" ht="15" customHeight="1">
      <c r="A10" s="29" t="s">
        <v>69</v>
      </c>
      <c r="B10" s="42">
        <f t="shared" si="1"/>
        <v>6900315</v>
      </c>
      <c r="C10" s="39">
        <v>0</v>
      </c>
      <c r="D10" s="39">
        <v>0</v>
      </c>
      <c r="E10" s="39">
        <v>0</v>
      </c>
      <c r="F10" s="39">
        <v>0</v>
      </c>
      <c r="G10" s="39">
        <v>6900315</v>
      </c>
      <c r="H10" s="39">
        <v>0</v>
      </c>
      <c r="I10" s="39">
        <v>0</v>
      </c>
      <c r="J10" s="39">
        <v>0</v>
      </c>
      <c r="K10" s="39">
        <v>0</v>
      </c>
    </row>
    <row r="11" spans="1:11" ht="15" customHeight="1">
      <c r="A11" s="26" t="s">
        <v>69</v>
      </c>
      <c r="B11" s="42">
        <f t="shared" si="1"/>
        <v>6900315</v>
      </c>
      <c r="C11" s="40">
        <v>0</v>
      </c>
      <c r="D11" s="40">
        <v>0</v>
      </c>
      <c r="E11" s="40">
        <v>0</v>
      </c>
      <c r="F11" s="40">
        <v>0</v>
      </c>
      <c r="G11" s="40">
        <v>6900315</v>
      </c>
      <c r="H11" s="40">
        <v>0</v>
      </c>
      <c r="I11" s="40">
        <v>0</v>
      </c>
      <c r="J11" s="40">
        <v>0</v>
      </c>
      <c r="K11" s="40">
        <v>0</v>
      </c>
    </row>
    <row r="12" spans="1:11" s="29" customFormat="1" ht="15" customHeight="1">
      <c r="A12" s="29" t="s">
        <v>71</v>
      </c>
      <c r="B12" s="42">
        <f t="shared" si="1"/>
        <v>142816500</v>
      </c>
      <c r="C12" s="39">
        <v>0</v>
      </c>
      <c r="D12" s="39">
        <v>0</v>
      </c>
      <c r="E12" s="39">
        <v>0</v>
      </c>
      <c r="F12" s="39">
        <v>0</v>
      </c>
      <c r="G12" s="39">
        <v>142816500</v>
      </c>
      <c r="H12" s="39">
        <v>0</v>
      </c>
      <c r="I12" s="39">
        <v>0</v>
      </c>
      <c r="J12" s="39">
        <v>0</v>
      </c>
      <c r="K12" s="39">
        <v>0</v>
      </c>
    </row>
    <row r="13" spans="1:11" ht="15" customHeight="1">
      <c r="A13" s="26" t="s">
        <v>72</v>
      </c>
      <c r="B13" s="42">
        <f t="shared" si="1"/>
        <v>142816500</v>
      </c>
      <c r="C13" s="40">
        <v>0</v>
      </c>
      <c r="D13" s="40">
        <v>0</v>
      </c>
      <c r="E13" s="40">
        <v>0</v>
      </c>
      <c r="F13" s="40">
        <v>0</v>
      </c>
      <c r="G13" s="40">
        <v>142816500</v>
      </c>
      <c r="H13" s="40">
        <v>0</v>
      </c>
      <c r="I13" s="40">
        <v>0</v>
      </c>
      <c r="J13" s="40">
        <v>0</v>
      </c>
      <c r="K13" s="40">
        <v>0</v>
      </c>
    </row>
    <row r="14" spans="1:11" s="29" customFormat="1" ht="15" customHeight="1">
      <c r="A14" s="29" t="s">
        <v>6</v>
      </c>
      <c r="B14" s="42">
        <f t="shared" si="1"/>
        <v>92220274.109999999</v>
      </c>
      <c r="C14" s="39">
        <v>6007500</v>
      </c>
      <c r="D14" s="39">
        <v>14580000</v>
      </c>
      <c r="E14" s="39">
        <v>8505162</v>
      </c>
      <c r="F14" s="39">
        <v>0</v>
      </c>
      <c r="G14" s="39">
        <v>8576831.25</v>
      </c>
      <c r="H14" s="39">
        <v>27377955</v>
      </c>
      <c r="I14" s="39">
        <v>27172825.859999999</v>
      </c>
      <c r="J14" s="39">
        <v>0</v>
      </c>
      <c r="K14" s="39">
        <v>0</v>
      </c>
    </row>
    <row r="15" spans="1:11" ht="15" customHeight="1">
      <c r="A15" s="26" t="s">
        <v>6</v>
      </c>
      <c r="B15" s="42">
        <f t="shared" si="1"/>
        <v>83643442.859999999</v>
      </c>
      <c r="C15" s="40">
        <v>6007500</v>
      </c>
      <c r="D15" s="40">
        <v>14580000</v>
      </c>
      <c r="E15" s="40">
        <v>8505162</v>
      </c>
      <c r="F15" s="40">
        <v>0</v>
      </c>
      <c r="G15" s="40">
        <v>0</v>
      </c>
      <c r="H15" s="40">
        <v>27377955</v>
      </c>
      <c r="I15" s="40">
        <v>27172825.859999999</v>
      </c>
      <c r="J15" s="40">
        <v>0</v>
      </c>
      <c r="K15" s="40">
        <v>0</v>
      </c>
    </row>
    <row r="16" spans="1:11" s="29" customFormat="1" ht="15" customHeight="1">
      <c r="A16" s="26" t="s">
        <v>153</v>
      </c>
      <c r="B16" s="42">
        <f t="shared" si="1"/>
        <v>8576831.25</v>
      </c>
      <c r="C16" s="40">
        <v>0</v>
      </c>
      <c r="D16" s="40">
        <v>0</v>
      </c>
      <c r="E16" s="40">
        <v>0</v>
      </c>
      <c r="F16" s="40">
        <v>0</v>
      </c>
      <c r="G16" s="40">
        <v>8576831.25</v>
      </c>
      <c r="H16" s="40">
        <v>0</v>
      </c>
      <c r="I16" s="40">
        <v>0</v>
      </c>
      <c r="J16" s="40">
        <v>0</v>
      </c>
      <c r="K16" s="40">
        <v>0</v>
      </c>
    </row>
    <row r="17" spans="1:11" s="29" customFormat="1" ht="15" customHeight="1">
      <c r="A17" s="31" t="s">
        <v>10</v>
      </c>
      <c r="B17" s="42">
        <f t="shared" si="1"/>
        <v>466439415</v>
      </c>
      <c r="C17" s="39">
        <v>54979223</v>
      </c>
      <c r="D17" s="39">
        <v>56467807</v>
      </c>
      <c r="E17" s="39">
        <v>8754975</v>
      </c>
      <c r="F17" s="39">
        <v>92854560</v>
      </c>
      <c r="G17" s="39">
        <v>28446150</v>
      </c>
      <c r="H17" s="39">
        <v>84768450</v>
      </c>
      <c r="I17" s="39">
        <v>0</v>
      </c>
      <c r="J17" s="39">
        <v>81727500</v>
      </c>
      <c r="K17" s="39">
        <v>58440750</v>
      </c>
    </row>
    <row r="18" spans="1:11" ht="15" customHeight="1">
      <c r="A18" s="26" t="s">
        <v>11</v>
      </c>
      <c r="B18" s="42">
        <f t="shared" si="1"/>
        <v>450582540</v>
      </c>
      <c r="C18" s="40">
        <v>54979223</v>
      </c>
      <c r="D18" s="40">
        <v>56467807</v>
      </c>
      <c r="E18" s="40">
        <v>5303100</v>
      </c>
      <c r="F18" s="40">
        <v>92854560</v>
      </c>
      <c r="G18" s="40">
        <v>16041150</v>
      </c>
      <c r="H18" s="40">
        <v>84768450</v>
      </c>
      <c r="I18" s="40">
        <v>0</v>
      </c>
      <c r="J18" s="40">
        <v>81727500</v>
      </c>
      <c r="K18" s="40">
        <v>58440750</v>
      </c>
    </row>
    <row r="19" spans="1:11" ht="15" customHeight="1">
      <c r="A19" s="26" t="s">
        <v>61</v>
      </c>
      <c r="B19" s="42">
        <f t="shared" si="1"/>
        <v>3451875</v>
      </c>
      <c r="C19" s="40">
        <v>0</v>
      </c>
      <c r="D19" s="40">
        <v>0</v>
      </c>
      <c r="E19" s="40">
        <v>3451875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</row>
    <row r="20" spans="1:11" ht="15" customHeight="1">
      <c r="A20" s="26" t="s">
        <v>185</v>
      </c>
      <c r="B20" s="42">
        <f t="shared" si="1"/>
        <v>12405000</v>
      </c>
      <c r="C20" s="40">
        <v>0</v>
      </c>
      <c r="D20" s="40">
        <v>0</v>
      </c>
      <c r="E20" s="40">
        <v>0</v>
      </c>
      <c r="F20" s="40">
        <v>0</v>
      </c>
      <c r="G20" s="40">
        <v>12405000</v>
      </c>
      <c r="H20" s="40">
        <v>0</v>
      </c>
      <c r="I20" s="40">
        <v>0</v>
      </c>
      <c r="J20" s="40">
        <v>0</v>
      </c>
      <c r="K20" s="40">
        <v>0</v>
      </c>
    </row>
    <row r="21" spans="1:11" s="29" customFormat="1" ht="15" customHeight="1">
      <c r="A21" s="31" t="s">
        <v>54</v>
      </c>
      <c r="B21" s="42">
        <f t="shared" si="1"/>
        <v>46072951.5</v>
      </c>
      <c r="C21" s="39">
        <v>8240251.5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37832700</v>
      </c>
      <c r="K21" s="39">
        <v>0</v>
      </c>
    </row>
    <row r="22" spans="1:11" ht="15" customHeight="1">
      <c r="A22" s="26" t="s">
        <v>76</v>
      </c>
      <c r="B22" s="42">
        <f t="shared" si="1"/>
        <v>46072951.5</v>
      </c>
      <c r="C22" s="40">
        <v>8240251.5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37832700</v>
      </c>
      <c r="K22" s="40">
        <v>0</v>
      </c>
    </row>
    <row r="23" spans="1:11" s="29" customFormat="1" ht="15" customHeight="1">
      <c r="A23" s="29" t="s">
        <v>12</v>
      </c>
      <c r="B23" s="42">
        <f t="shared" si="1"/>
        <v>254191785</v>
      </c>
      <c r="C23" s="39">
        <v>0</v>
      </c>
      <c r="D23" s="39">
        <v>52996035</v>
      </c>
      <c r="E23" s="39">
        <v>0</v>
      </c>
      <c r="F23" s="39">
        <v>34078050</v>
      </c>
      <c r="G23" s="39">
        <v>14897700</v>
      </c>
      <c r="H23" s="39">
        <v>76537650</v>
      </c>
      <c r="I23" s="39">
        <v>0</v>
      </c>
      <c r="J23" s="39">
        <v>0</v>
      </c>
      <c r="K23" s="39">
        <v>75682350</v>
      </c>
    </row>
    <row r="24" spans="1:11" s="29" customFormat="1" ht="15" customHeight="1">
      <c r="A24" s="26" t="s">
        <v>13</v>
      </c>
      <c r="B24" s="42">
        <f t="shared" si="1"/>
        <v>238534635</v>
      </c>
      <c r="C24" s="40">
        <v>0</v>
      </c>
      <c r="D24" s="40">
        <v>45403185</v>
      </c>
      <c r="E24" s="40">
        <v>0</v>
      </c>
      <c r="F24" s="40">
        <v>26013750</v>
      </c>
      <c r="G24" s="40">
        <v>14897700</v>
      </c>
      <c r="H24" s="40">
        <v>76537650</v>
      </c>
      <c r="I24" s="40">
        <v>0</v>
      </c>
      <c r="J24" s="40">
        <v>0</v>
      </c>
      <c r="K24" s="40">
        <v>75682350</v>
      </c>
    </row>
    <row r="25" spans="1:11" s="29" customFormat="1" ht="15" customHeight="1">
      <c r="A25" s="26" t="s">
        <v>106</v>
      </c>
      <c r="B25" s="42">
        <f t="shared" si="1"/>
        <v>8064300</v>
      </c>
      <c r="C25" s="40">
        <v>0</v>
      </c>
      <c r="D25" s="40">
        <v>0</v>
      </c>
      <c r="E25" s="40">
        <v>0</v>
      </c>
      <c r="F25" s="40">
        <v>8064300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</row>
    <row r="26" spans="1:11" ht="15" customHeight="1">
      <c r="A26" s="26" t="s">
        <v>154</v>
      </c>
      <c r="B26" s="42">
        <f t="shared" si="1"/>
        <v>7592850</v>
      </c>
      <c r="C26" s="40">
        <v>0</v>
      </c>
      <c r="D26" s="40">
        <v>7592850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</row>
    <row r="27" spans="1:11" s="29" customFormat="1" ht="15" customHeight="1">
      <c r="A27" s="29" t="s">
        <v>16</v>
      </c>
      <c r="B27" s="42">
        <f t="shared" si="1"/>
        <v>18648121358.330002</v>
      </c>
      <c r="C27" s="39">
        <v>1906189098.25</v>
      </c>
      <c r="D27" s="39">
        <v>404806354</v>
      </c>
      <c r="E27" s="39">
        <v>1513583709.75</v>
      </c>
      <c r="F27" s="39">
        <v>3421296024.5</v>
      </c>
      <c r="G27" s="39">
        <v>2815529369.5999999</v>
      </c>
      <c r="H27" s="39">
        <v>2931123333.23</v>
      </c>
      <c r="I27" s="39">
        <v>409746660</v>
      </c>
      <c r="J27" s="39">
        <v>2432052105.25</v>
      </c>
      <c r="K27" s="39">
        <v>2813794703.75</v>
      </c>
    </row>
    <row r="28" spans="1:11" s="29" customFormat="1" ht="15" customHeight="1">
      <c r="A28" s="26" t="s">
        <v>77</v>
      </c>
      <c r="B28" s="42">
        <f t="shared" si="1"/>
        <v>18639858308.330002</v>
      </c>
      <c r="C28" s="40">
        <v>1906189098.25</v>
      </c>
      <c r="D28" s="40">
        <v>404806354</v>
      </c>
      <c r="E28" s="40">
        <v>1513583709.75</v>
      </c>
      <c r="F28" s="40">
        <v>3421296024.5</v>
      </c>
      <c r="G28" s="40">
        <v>2815529369.5999999</v>
      </c>
      <c r="H28" s="40">
        <v>2931123333.23</v>
      </c>
      <c r="I28" s="40">
        <v>401483610</v>
      </c>
      <c r="J28" s="40">
        <v>2432052105.25</v>
      </c>
      <c r="K28" s="40">
        <v>2813794703.75</v>
      </c>
    </row>
    <row r="29" spans="1:11" s="29" customFormat="1" ht="15" customHeight="1">
      <c r="A29" s="26" t="s">
        <v>78</v>
      </c>
      <c r="B29" s="42">
        <f t="shared" si="1"/>
        <v>8263050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8263050</v>
      </c>
      <c r="J29" s="40">
        <v>0</v>
      </c>
      <c r="K29" s="40">
        <v>0</v>
      </c>
    </row>
    <row r="30" spans="1:11" s="29" customFormat="1" ht="15" customHeight="1">
      <c r="A30" s="29" t="s">
        <v>17</v>
      </c>
      <c r="B30" s="42">
        <f t="shared" si="1"/>
        <v>748092394.94000006</v>
      </c>
      <c r="C30" s="39">
        <v>0</v>
      </c>
      <c r="D30" s="39">
        <v>0</v>
      </c>
      <c r="E30" s="39">
        <v>121527378.73999999</v>
      </c>
      <c r="F30" s="39">
        <v>295241895</v>
      </c>
      <c r="G30" s="39">
        <v>0</v>
      </c>
      <c r="H30" s="39">
        <v>21907145.25</v>
      </c>
      <c r="I30" s="39">
        <v>59234707.200000003</v>
      </c>
      <c r="J30" s="39">
        <v>51814710</v>
      </c>
      <c r="K30" s="39">
        <v>198366558.75</v>
      </c>
    </row>
    <row r="31" spans="1:11" ht="15" customHeight="1">
      <c r="A31" s="26" t="s">
        <v>17</v>
      </c>
      <c r="B31" s="42">
        <f t="shared" si="1"/>
        <v>476003980.94</v>
      </c>
      <c r="C31" s="40">
        <v>0</v>
      </c>
      <c r="D31" s="40">
        <v>0</v>
      </c>
      <c r="E31" s="40">
        <v>121527378.73999999</v>
      </c>
      <c r="F31" s="40">
        <v>295241895</v>
      </c>
      <c r="G31" s="40">
        <v>0</v>
      </c>
      <c r="H31" s="40">
        <v>0</v>
      </c>
      <c r="I31" s="40">
        <v>59234707.200000003</v>
      </c>
      <c r="J31" s="40">
        <v>0</v>
      </c>
      <c r="K31" s="40">
        <v>0</v>
      </c>
    </row>
    <row r="32" spans="1:11" ht="15" customHeight="1">
      <c r="A32" s="26" t="s">
        <v>176</v>
      </c>
      <c r="B32" s="42">
        <f t="shared" si="1"/>
        <v>200352168.75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1985610</v>
      </c>
      <c r="K32" s="40">
        <v>198366558.75</v>
      </c>
    </row>
    <row r="33" spans="1:11" ht="15" customHeight="1">
      <c r="A33" s="26" t="s">
        <v>47</v>
      </c>
      <c r="B33" s="42">
        <f t="shared" si="1"/>
        <v>71736245.25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21907145.25</v>
      </c>
      <c r="I33" s="40">
        <v>0</v>
      </c>
      <c r="J33" s="40">
        <v>49829100</v>
      </c>
      <c r="K33" s="40">
        <v>0</v>
      </c>
    </row>
    <row r="34" spans="1:11" s="29" customFormat="1" ht="15" customHeight="1">
      <c r="A34" s="29" t="s">
        <v>18</v>
      </c>
      <c r="B34" s="42">
        <f t="shared" si="1"/>
        <v>1329382966.5999999</v>
      </c>
      <c r="C34" s="39">
        <v>51026861.25</v>
      </c>
      <c r="D34" s="39">
        <v>144100333.05000001</v>
      </c>
      <c r="E34" s="39">
        <v>351934536.05000001</v>
      </c>
      <c r="F34" s="39">
        <v>74809651.5</v>
      </c>
      <c r="G34" s="39">
        <v>14135297</v>
      </c>
      <c r="H34" s="39">
        <v>13633785</v>
      </c>
      <c r="I34" s="39">
        <v>458235320.25</v>
      </c>
      <c r="J34" s="39">
        <v>30200032.5</v>
      </c>
      <c r="K34" s="39">
        <v>191307150</v>
      </c>
    </row>
    <row r="35" spans="1:11" ht="15" customHeight="1">
      <c r="A35" s="26" t="s">
        <v>18</v>
      </c>
      <c r="B35" s="42">
        <f t="shared" si="1"/>
        <v>750393963.04999995</v>
      </c>
      <c r="C35" s="40">
        <v>51026861.25</v>
      </c>
      <c r="D35" s="40">
        <v>123958933.05</v>
      </c>
      <c r="E35" s="40">
        <v>46301242.5</v>
      </c>
      <c r="F35" s="40">
        <v>61787011.5</v>
      </c>
      <c r="G35" s="40">
        <v>14135297</v>
      </c>
      <c r="H35" s="40">
        <v>13633785</v>
      </c>
      <c r="I35" s="40">
        <v>232870970.25</v>
      </c>
      <c r="J35" s="40">
        <v>15372712.5</v>
      </c>
      <c r="K35" s="40">
        <v>191307150</v>
      </c>
    </row>
    <row r="36" spans="1:11" ht="15" customHeight="1">
      <c r="A36" s="26" t="s">
        <v>172</v>
      </c>
      <c r="B36" s="42">
        <f t="shared" si="1"/>
        <v>242919112.5</v>
      </c>
      <c r="C36" s="40">
        <v>0</v>
      </c>
      <c r="D36" s="40">
        <v>10841250</v>
      </c>
      <c r="E36" s="40">
        <v>6713512.5</v>
      </c>
      <c r="F36" s="40">
        <v>0</v>
      </c>
      <c r="G36" s="40">
        <v>0</v>
      </c>
      <c r="H36" s="40">
        <v>0</v>
      </c>
      <c r="I36" s="40">
        <v>225364350</v>
      </c>
      <c r="J36" s="40">
        <v>0</v>
      </c>
      <c r="K36" s="40">
        <v>0</v>
      </c>
    </row>
    <row r="37" spans="1:11" ht="15" customHeight="1">
      <c r="A37" s="26" t="s">
        <v>19</v>
      </c>
      <c r="B37" s="42">
        <f t="shared" si="1"/>
        <v>336069891.05000001</v>
      </c>
      <c r="C37" s="40">
        <v>0</v>
      </c>
      <c r="D37" s="40">
        <v>9300150</v>
      </c>
      <c r="E37" s="40">
        <v>298919781.05000001</v>
      </c>
      <c r="F37" s="40">
        <v>13022640</v>
      </c>
      <c r="G37" s="40">
        <v>0</v>
      </c>
      <c r="H37" s="40">
        <v>0</v>
      </c>
      <c r="I37" s="40">
        <v>0</v>
      </c>
      <c r="J37" s="40">
        <v>14827320</v>
      </c>
      <c r="K37" s="40">
        <v>0</v>
      </c>
    </row>
    <row r="38" spans="1:11" s="29" customFormat="1" ht="15" customHeight="1">
      <c r="A38" s="29" t="s">
        <v>20</v>
      </c>
      <c r="B38" s="42">
        <f t="shared" si="1"/>
        <v>110968650</v>
      </c>
      <c r="C38" s="39">
        <v>16424100</v>
      </c>
      <c r="D38" s="39">
        <v>0</v>
      </c>
      <c r="E38" s="39">
        <v>0</v>
      </c>
      <c r="F38" s="39">
        <v>0</v>
      </c>
      <c r="G38" s="39">
        <v>0</v>
      </c>
      <c r="H38" s="39">
        <v>9725670</v>
      </c>
      <c r="I38" s="39">
        <v>4507380</v>
      </c>
      <c r="J38" s="39">
        <v>80311500</v>
      </c>
      <c r="K38" s="39">
        <v>0</v>
      </c>
    </row>
    <row r="39" spans="1:11" s="29" customFormat="1" ht="15" customHeight="1">
      <c r="A39" s="26" t="s">
        <v>64</v>
      </c>
      <c r="B39" s="42">
        <f t="shared" si="1"/>
        <v>96735600</v>
      </c>
      <c r="C39" s="40">
        <v>16424100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80311500</v>
      </c>
      <c r="K39" s="40">
        <v>0</v>
      </c>
    </row>
    <row r="40" spans="1:11" s="29" customFormat="1" ht="15" customHeight="1">
      <c r="A40" s="26" t="s">
        <v>186</v>
      </c>
      <c r="B40" s="42">
        <f t="shared" si="1"/>
        <v>14233050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  <c r="H40" s="40">
        <v>9725670</v>
      </c>
      <c r="I40" s="40">
        <v>4507380</v>
      </c>
      <c r="J40" s="40">
        <v>0</v>
      </c>
      <c r="K40" s="40">
        <v>0</v>
      </c>
    </row>
    <row r="41" spans="1:11" s="29" customFormat="1" ht="15" customHeight="1">
      <c r="A41" s="29" t="s">
        <v>80</v>
      </c>
      <c r="B41" s="42">
        <f t="shared" si="1"/>
        <v>215548890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215548890</v>
      </c>
      <c r="I41" s="39">
        <v>0</v>
      </c>
      <c r="J41" s="39">
        <v>0</v>
      </c>
      <c r="K41" s="39">
        <v>0</v>
      </c>
    </row>
    <row r="42" spans="1:11" s="29" customFormat="1" ht="15" customHeight="1">
      <c r="A42" s="26" t="s">
        <v>187</v>
      </c>
      <c r="B42" s="42">
        <f t="shared" si="1"/>
        <v>215548890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0">
        <v>215548890</v>
      </c>
      <c r="I42" s="40">
        <v>0</v>
      </c>
      <c r="J42" s="40">
        <v>0</v>
      </c>
      <c r="K42" s="40">
        <v>0</v>
      </c>
    </row>
    <row r="43" spans="1:11" s="29" customFormat="1" ht="15" customHeight="1">
      <c r="A43" s="31" t="s">
        <v>194</v>
      </c>
      <c r="B43" s="42">
        <f t="shared" si="1"/>
        <v>3698190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3698190</v>
      </c>
      <c r="J43" s="39">
        <v>0</v>
      </c>
      <c r="K43" s="39">
        <v>0</v>
      </c>
    </row>
    <row r="44" spans="1:11" s="29" customFormat="1" ht="15" customHeight="1">
      <c r="A44" s="26" t="s">
        <v>194</v>
      </c>
      <c r="B44" s="42">
        <f t="shared" si="1"/>
        <v>3698190</v>
      </c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3698190</v>
      </c>
      <c r="J44" s="40">
        <v>0</v>
      </c>
      <c r="K44" s="40">
        <v>0</v>
      </c>
    </row>
    <row r="45" spans="1:11" s="29" customFormat="1" ht="15" customHeight="1">
      <c r="A45" s="29" t="s">
        <v>118</v>
      </c>
      <c r="B45" s="42">
        <f t="shared" si="1"/>
        <v>66109432.5</v>
      </c>
      <c r="C45" s="39">
        <v>22913820</v>
      </c>
      <c r="D45" s="39">
        <v>0</v>
      </c>
      <c r="E45" s="39">
        <v>0</v>
      </c>
      <c r="F45" s="39">
        <v>14724720</v>
      </c>
      <c r="G45" s="39">
        <v>8180235</v>
      </c>
      <c r="H45" s="39">
        <v>14799667.5</v>
      </c>
      <c r="I45" s="39">
        <v>5490990</v>
      </c>
      <c r="J45" s="39">
        <v>0</v>
      </c>
      <c r="K45" s="39">
        <v>0</v>
      </c>
    </row>
    <row r="46" spans="1:11" s="29" customFormat="1" ht="15" customHeight="1">
      <c r="A46" s="26" t="s">
        <v>22</v>
      </c>
      <c r="B46" s="42">
        <f t="shared" si="1"/>
        <v>60618442.5</v>
      </c>
      <c r="C46" s="40">
        <v>22913820</v>
      </c>
      <c r="D46" s="40">
        <v>0</v>
      </c>
      <c r="E46" s="40">
        <v>0</v>
      </c>
      <c r="F46" s="40">
        <v>14724720</v>
      </c>
      <c r="G46" s="40">
        <v>8180235</v>
      </c>
      <c r="H46" s="40">
        <v>14799667.5</v>
      </c>
      <c r="I46" s="40">
        <v>0</v>
      </c>
      <c r="J46" s="40">
        <v>0</v>
      </c>
      <c r="K46" s="40">
        <v>0</v>
      </c>
    </row>
    <row r="47" spans="1:11" s="29" customFormat="1" ht="15" customHeight="1">
      <c r="A47" s="26" t="s">
        <v>82</v>
      </c>
      <c r="B47" s="42">
        <f t="shared" si="1"/>
        <v>5490990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5490990</v>
      </c>
      <c r="J47" s="40">
        <v>0</v>
      </c>
      <c r="K47" s="40">
        <v>0</v>
      </c>
    </row>
    <row r="48" spans="1:11" s="29" customFormat="1" ht="15" customHeight="1">
      <c r="A48" s="29" t="s">
        <v>23</v>
      </c>
      <c r="B48" s="42">
        <f t="shared" si="1"/>
        <v>701986452.5</v>
      </c>
      <c r="C48" s="39">
        <v>27125550</v>
      </c>
      <c r="D48" s="39">
        <v>3397275</v>
      </c>
      <c r="E48" s="39">
        <v>0</v>
      </c>
      <c r="F48" s="39">
        <v>497696767.5</v>
      </c>
      <c r="G48" s="39">
        <v>29016000</v>
      </c>
      <c r="H48" s="39">
        <v>9206100</v>
      </c>
      <c r="I48" s="39">
        <v>18770850</v>
      </c>
      <c r="J48" s="39">
        <v>0</v>
      </c>
      <c r="K48" s="39">
        <v>116773910</v>
      </c>
    </row>
    <row r="49" spans="1:11" s="29" customFormat="1" ht="15" customHeight="1">
      <c r="A49" s="26" t="s">
        <v>23</v>
      </c>
      <c r="B49" s="42">
        <f t="shared" si="1"/>
        <v>153271575</v>
      </c>
      <c r="C49" s="40">
        <v>14634900</v>
      </c>
      <c r="D49" s="40">
        <v>3397275</v>
      </c>
      <c r="E49" s="40">
        <v>0</v>
      </c>
      <c r="F49" s="40">
        <v>14791050</v>
      </c>
      <c r="G49" s="40">
        <v>0</v>
      </c>
      <c r="H49" s="40">
        <v>0</v>
      </c>
      <c r="I49" s="40">
        <v>18770850</v>
      </c>
      <c r="J49" s="40">
        <v>0</v>
      </c>
      <c r="K49" s="40">
        <v>101677500</v>
      </c>
    </row>
    <row r="50" spans="1:11" s="29" customFormat="1" ht="15" customHeight="1">
      <c r="A50" s="26" t="s">
        <v>142</v>
      </c>
      <c r="B50" s="42">
        <f t="shared" si="1"/>
        <v>9490500</v>
      </c>
      <c r="C50" s="40">
        <v>0</v>
      </c>
      <c r="D50" s="40">
        <v>0</v>
      </c>
      <c r="E50" s="40">
        <v>0</v>
      </c>
      <c r="F50" s="40">
        <v>9490500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</row>
    <row r="51" spans="1:11" s="29" customFormat="1" ht="15" customHeight="1">
      <c r="A51" s="26" t="s">
        <v>45</v>
      </c>
      <c r="B51" s="42">
        <f t="shared" si="1"/>
        <v>539224377.5</v>
      </c>
      <c r="C51" s="40">
        <v>12490650</v>
      </c>
      <c r="D51" s="40">
        <v>0</v>
      </c>
      <c r="E51" s="40">
        <v>0</v>
      </c>
      <c r="F51" s="40">
        <v>473415217.5</v>
      </c>
      <c r="G51" s="40">
        <v>29016000</v>
      </c>
      <c r="H51" s="40">
        <v>9206100</v>
      </c>
      <c r="I51" s="40">
        <v>0</v>
      </c>
      <c r="J51" s="40">
        <v>0</v>
      </c>
      <c r="K51" s="40">
        <v>15096410</v>
      </c>
    </row>
    <row r="52" spans="1:11" s="29" customFormat="1" ht="15" customHeight="1">
      <c r="A52" s="29" t="s">
        <v>14</v>
      </c>
      <c r="B52" s="42">
        <f t="shared" si="1"/>
        <v>33118275</v>
      </c>
      <c r="C52" s="39">
        <v>23774700</v>
      </c>
      <c r="D52" s="39">
        <v>0</v>
      </c>
      <c r="E52" s="39">
        <v>0</v>
      </c>
      <c r="F52" s="39">
        <v>6673575</v>
      </c>
      <c r="G52" s="39">
        <v>0</v>
      </c>
      <c r="H52" s="39">
        <v>0</v>
      </c>
      <c r="I52" s="39">
        <v>0</v>
      </c>
      <c r="J52" s="39">
        <v>0</v>
      </c>
      <c r="K52" s="39">
        <v>2670000</v>
      </c>
    </row>
    <row r="53" spans="1:11" s="29" customFormat="1" ht="15" customHeight="1">
      <c r="A53" s="26" t="s">
        <v>15</v>
      </c>
      <c r="B53" s="42">
        <f t="shared" si="1"/>
        <v>9343575</v>
      </c>
      <c r="C53" s="40">
        <v>0</v>
      </c>
      <c r="D53" s="40">
        <v>0</v>
      </c>
      <c r="E53" s="40">
        <v>0</v>
      </c>
      <c r="F53" s="40">
        <v>6673575</v>
      </c>
      <c r="G53" s="40">
        <v>0</v>
      </c>
      <c r="H53" s="40">
        <v>0</v>
      </c>
      <c r="I53" s="40">
        <v>0</v>
      </c>
      <c r="J53" s="40">
        <v>0</v>
      </c>
      <c r="K53" s="40">
        <v>2670000</v>
      </c>
    </row>
    <row r="54" spans="1:11" s="29" customFormat="1" ht="15" customHeight="1">
      <c r="A54" s="26" t="s">
        <v>42</v>
      </c>
      <c r="B54" s="42">
        <f t="shared" si="1"/>
        <v>23774700</v>
      </c>
      <c r="C54" s="40">
        <v>23774700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</row>
    <row r="55" spans="1:11" s="29" customFormat="1" ht="15" customHeight="1">
      <c r="A55" s="29" t="s">
        <v>24</v>
      </c>
      <c r="B55" s="42">
        <f t="shared" si="1"/>
        <v>719857906.38</v>
      </c>
      <c r="C55" s="39">
        <v>7964325</v>
      </c>
      <c r="D55" s="39">
        <v>115428544</v>
      </c>
      <c r="E55" s="39">
        <v>27286050</v>
      </c>
      <c r="F55" s="39">
        <v>12742380</v>
      </c>
      <c r="G55" s="39">
        <v>165183927.38</v>
      </c>
      <c r="H55" s="39">
        <v>34060500</v>
      </c>
      <c r="I55" s="39">
        <v>233973750</v>
      </c>
      <c r="J55" s="39">
        <v>34797330</v>
      </c>
      <c r="K55" s="39">
        <v>88421100</v>
      </c>
    </row>
    <row r="56" spans="1:11" s="29" customFormat="1" ht="15" customHeight="1">
      <c r="A56" s="26" t="s">
        <v>24</v>
      </c>
      <c r="B56" s="42">
        <f t="shared" si="1"/>
        <v>121005150</v>
      </c>
      <c r="C56" s="40">
        <v>0</v>
      </c>
      <c r="D56" s="40">
        <v>0</v>
      </c>
      <c r="E56" s="40">
        <v>27286050</v>
      </c>
      <c r="F56" s="40">
        <v>0</v>
      </c>
      <c r="G56" s="40">
        <v>0</v>
      </c>
      <c r="H56" s="40">
        <v>21948300</v>
      </c>
      <c r="I56" s="40">
        <v>0</v>
      </c>
      <c r="J56" s="40">
        <v>0</v>
      </c>
      <c r="K56" s="40">
        <v>71770800</v>
      </c>
    </row>
    <row r="57" spans="1:11" s="29" customFormat="1" ht="15" customHeight="1">
      <c r="A57" s="26" t="s">
        <v>25</v>
      </c>
      <c r="B57" s="42">
        <f t="shared" si="1"/>
        <v>598852756.38</v>
      </c>
      <c r="C57" s="40">
        <v>7964325</v>
      </c>
      <c r="D57" s="40">
        <v>115428544</v>
      </c>
      <c r="E57" s="40">
        <v>0</v>
      </c>
      <c r="F57" s="40">
        <v>12742380</v>
      </c>
      <c r="G57" s="40">
        <v>165183927.38</v>
      </c>
      <c r="H57" s="40">
        <v>12112200</v>
      </c>
      <c r="I57" s="40">
        <v>233973750</v>
      </c>
      <c r="J57" s="40">
        <v>34797330</v>
      </c>
      <c r="K57" s="40">
        <v>16650300</v>
      </c>
    </row>
    <row r="58" spans="1:11" s="29" customFormat="1" ht="15" customHeight="1">
      <c r="A58" s="29" t="s">
        <v>26</v>
      </c>
      <c r="B58" s="42">
        <f t="shared" si="1"/>
        <v>709446621.46000004</v>
      </c>
      <c r="C58" s="39">
        <v>114071220</v>
      </c>
      <c r="D58" s="39">
        <v>0</v>
      </c>
      <c r="E58" s="39">
        <v>436187430</v>
      </c>
      <c r="F58" s="39">
        <v>12672438.75</v>
      </c>
      <c r="G58" s="39">
        <v>58772835.710000001</v>
      </c>
      <c r="H58" s="39">
        <v>77953685</v>
      </c>
      <c r="I58" s="39">
        <v>7654500</v>
      </c>
      <c r="J58" s="39">
        <v>2134512</v>
      </c>
      <c r="K58" s="39">
        <v>0</v>
      </c>
    </row>
    <row r="59" spans="1:11" s="29" customFormat="1" ht="15" customHeight="1">
      <c r="A59" s="26" t="s">
        <v>26</v>
      </c>
      <c r="B59" s="42">
        <f t="shared" si="1"/>
        <v>403144592.70999998</v>
      </c>
      <c r="C59" s="40">
        <v>114071220</v>
      </c>
      <c r="D59" s="40">
        <v>0</v>
      </c>
      <c r="E59" s="40">
        <v>144587430</v>
      </c>
      <c r="F59" s="40">
        <v>5624910</v>
      </c>
      <c r="G59" s="40">
        <v>58772835.710000001</v>
      </c>
      <c r="H59" s="40">
        <v>77953685</v>
      </c>
      <c r="I59" s="40">
        <v>0</v>
      </c>
      <c r="J59" s="40">
        <v>2134512</v>
      </c>
      <c r="K59" s="40">
        <v>0</v>
      </c>
    </row>
    <row r="60" spans="1:11" s="29" customFormat="1" ht="15" customHeight="1">
      <c r="A60" s="26" t="s">
        <v>65</v>
      </c>
      <c r="B60" s="42">
        <f t="shared" si="1"/>
        <v>298647528.75</v>
      </c>
      <c r="C60" s="40">
        <v>0</v>
      </c>
      <c r="D60" s="40">
        <v>0</v>
      </c>
      <c r="E60" s="40">
        <v>291600000</v>
      </c>
      <c r="F60" s="40">
        <v>7047528.75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</row>
    <row r="61" spans="1:11" s="29" customFormat="1" ht="15" customHeight="1">
      <c r="A61" s="26" t="s">
        <v>84</v>
      </c>
      <c r="B61" s="42">
        <f t="shared" si="1"/>
        <v>7654500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7654500</v>
      </c>
      <c r="J61" s="40">
        <v>0</v>
      </c>
      <c r="K61" s="40">
        <v>0</v>
      </c>
    </row>
    <row r="62" spans="1:11" s="29" customFormat="1" ht="15" customHeight="1">
      <c r="A62" s="29" t="s">
        <v>85</v>
      </c>
      <c r="B62" s="42">
        <f t="shared" si="1"/>
        <v>92487109.530000001</v>
      </c>
      <c r="C62" s="39">
        <v>0</v>
      </c>
      <c r="D62" s="39">
        <v>0</v>
      </c>
      <c r="E62" s="39">
        <v>0</v>
      </c>
      <c r="F62" s="39">
        <v>0</v>
      </c>
      <c r="G62" s="39">
        <v>23246190</v>
      </c>
      <c r="H62" s="39">
        <v>56495070</v>
      </c>
      <c r="I62" s="39">
        <v>12745849.529999999</v>
      </c>
      <c r="J62" s="39">
        <v>0</v>
      </c>
      <c r="K62" s="39">
        <v>0</v>
      </c>
    </row>
    <row r="63" spans="1:11" s="29" customFormat="1" ht="15" customHeight="1">
      <c r="A63" s="26" t="s">
        <v>85</v>
      </c>
      <c r="B63" s="42">
        <f t="shared" si="1"/>
        <v>69240919.530000001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56495070</v>
      </c>
      <c r="I63" s="40">
        <v>12745849.529999999</v>
      </c>
      <c r="J63" s="40">
        <v>0</v>
      </c>
      <c r="K63" s="40">
        <v>0</v>
      </c>
    </row>
    <row r="64" spans="1:11" s="29" customFormat="1" ht="15" customHeight="1">
      <c r="A64" s="26" t="s">
        <v>167</v>
      </c>
      <c r="B64" s="42">
        <f t="shared" si="1"/>
        <v>23246190</v>
      </c>
      <c r="C64" s="40">
        <v>0</v>
      </c>
      <c r="D64" s="40">
        <v>0</v>
      </c>
      <c r="E64" s="40">
        <v>0</v>
      </c>
      <c r="F64" s="40">
        <v>0</v>
      </c>
      <c r="G64" s="40">
        <v>23246190</v>
      </c>
      <c r="H64" s="40">
        <v>0</v>
      </c>
      <c r="I64" s="40">
        <v>0</v>
      </c>
      <c r="J64" s="40">
        <v>0</v>
      </c>
      <c r="K64" s="40">
        <v>0</v>
      </c>
    </row>
    <row r="65" spans="1:11" s="29" customFormat="1" ht="15" customHeight="1">
      <c r="A65" s="29" t="s">
        <v>28</v>
      </c>
      <c r="B65" s="42">
        <f t="shared" si="1"/>
        <v>1520460369.5</v>
      </c>
      <c r="C65" s="39">
        <v>6360795</v>
      </c>
      <c r="D65" s="39">
        <v>0</v>
      </c>
      <c r="E65" s="39">
        <v>0</v>
      </c>
      <c r="F65" s="39">
        <v>7792350</v>
      </c>
      <c r="G65" s="39">
        <v>37675578.75</v>
      </c>
      <c r="H65" s="39">
        <v>95502497</v>
      </c>
      <c r="I65" s="39">
        <v>7278255</v>
      </c>
      <c r="J65" s="39">
        <v>1103779612.5</v>
      </c>
      <c r="K65" s="39">
        <v>262071281.25</v>
      </c>
    </row>
    <row r="66" spans="1:11" s="29" customFormat="1" ht="15" customHeight="1">
      <c r="A66" s="26" t="s">
        <v>28</v>
      </c>
      <c r="B66" s="42">
        <f t="shared" si="1"/>
        <v>437985153.75</v>
      </c>
      <c r="C66" s="40">
        <v>6360795</v>
      </c>
      <c r="D66" s="40">
        <v>0</v>
      </c>
      <c r="E66" s="40">
        <v>0</v>
      </c>
      <c r="F66" s="40">
        <v>7792350</v>
      </c>
      <c r="G66" s="40">
        <v>1682775</v>
      </c>
      <c r="H66" s="40">
        <v>0</v>
      </c>
      <c r="I66" s="40">
        <v>0</v>
      </c>
      <c r="J66" s="40">
        <v>160077952.5</v>
      </c>
      <c r="K66" s="40">
        <v>262071281.25</v>
      </c>
    </row>
    <row r="67" spans="1:11" s="29" customFormat="1" ht="15" customHeight="1">
      <c r="A67" s="26" t="s">
        <v>30</v>
      </c>
      <c r="B67" s="42">
        <f t="shared" si="1"/>
        <v>7278255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7278255</v>
      </c>
      <c r="J67" s="40">
        <v>0</v>
      </c>
      <c r="K67" s="40">
        <v>0</v>
      </c>
    </row>
    <row r="68" spans="1:11" s="29" customFormat="1" ht="15" customHeight="1">
      <c r="A68" s="26" t="s">
        <v>29</v>
      </c>
      <c r="B68" s="42">
        <f t="shared" si="1"/>
        <v>1075196960.75</v>
      </c>
      <c r="C68" s="40">
        <v>0</v>
      </c>
      <c r="D68" s="40">
        <v>0</v>
      </c>
      <c r="E68" s="40">
        <v>0</v>
      </c>
      <c r="F68" s="40">
        <v>0</v>
      </c>
      <c r="G68" s="40">
        <v>35992803.75</v>
      </c>
      <c r="H68" s="40">
        <v>95502497</v>
      </c>
      <c r="I68" s="40">
        <v>0</v>
      </c>
      <c r="J68" s="40">
        <v>943701660</v>
      </c>
      <c r="K68" s="40">
        <v>0</v>
      </c>
    </row>
    <row r="69" spans="1:11" s="29" customFormat="1" ht="15" customHeight="1">
      <c r="A69" s="29" t="s">
        <v>31</v>
      </c>
      <c r="B69" s="42">
        <f t="shared" si="1"/>
        <v>532818811</v>
      </c>
      <c r="C69" s="39">
        <v>5387310</v>
      </c>
      <c r="D69" s="39">
        <v>0</v>
      </c>
      <c r="E69" s="39">
        <v>464194395</v>
      </c>
      <c r="F69" s="39">
        <v>12900000</v>
      </c>
      <c r="G69" s="39">
        <v>8196606</v>
      </c>
      <c r="H69" s="39">
        <v>0</v>
      </c>
      <c r="I69" s="39">
        <v>23885500</v>
      </c>
      <c r="J69" s="39">
        <v>0</v>
      </c>
      <c r="K69" s="39">
        <v>18255000</v>
      </c>
    </row>
    <row r="70" spans="1:11" s="29" customFormat="1" ht="15" customHeight="1">
      <c r="A70" s="26" t="s">
        <v>32</v>
      </c>
      <c r="B70" s="42">
        <f t="shared" si="1"/>
        <v>501663811</v>
      </c>
      <c r="C70" s="40">
        <v>5387310</v>
      </c>
      <c r="D70" s="40">
        <v>0</v>
      </c>
      <c r="E70" s="40">
        <v>464194395</v>
      </c>
      <c r="F70" s="40">
        <v>0</v>
      </c>
      <c r="G70" s="40">
        <v>8196606</v>
      </c>
      <c r="H70" s="40">
        <v>0</v>
      </c>
      <c r="I70" s="40">
        <v>23885500</v>
      </c>
      <c r="J70" s="40">
        <v>0</v>
      </c>
      <c r="K70" s="40">
        <v>0</v>
      </c>
    </row>
    <row r="71" spans="1:11" s="29" customFormat="1" ht="15" customHeight="1">
      <c r="A71" s="26" t="s">
        <v>188</v>
      </c>
      <c r="B71" s="42">
        <f t="shared" si="1"/>
        <v>31155000</v>
      </c>
      <c r="C71" s="40">
        <v>0</v>
      </c>
      <c r="D71" s="40">
        <v>0</v>
      </c>
      <c r="E71" s="40">
        <v>0</v>
      </c>
      <c r="F71" s="40">
        <v>12900000</v>
      </c>
      <c r="G71" s="40">
        <v>0</v>
      </c>
      <c r="H71" s="40">
        <v>0</v>
      </c>
      <c r="I71" s="40">
        <v>0</v>
      </c>
      <c r="J71" s="40">
        <v>0</v>
      </c>
      <c r="K71" s="40">
        <v>18255000</v>
      </c>
    </row>
    <row r="72" spans="1:11" s="29" customFormat="1" ht="15" customHeight="1">
      <c r="A72" s="29" t="s">
        <v>33</v>
      </c>
      <c r="B72" s="42">
        <f t="shared" si="1"/>
        <v>5152990325.8999996</v>
      </c>
      <c r="C72" s="39">
        <v>482516905.88</v>
      </c>
      <c r="D72" s="39">
        <v>962211282.25999999</v>
      </c>
      <c r="E72" s="39">
        <v>690430387.29999995</v>
      </c>
      <c r="F72" s="39">
        <v>668462272.13</v>
      </c>
      <c r="G72" s="39">
        <v>490982276.63</v>
      </c>
      <c r="H72" s="39">
        <v>304497204</v>
      </c>
      <c r="I72" s="39">
        <v>486195515.44999999</v>
      </c>
      <c r="J72" s="39">
        <v>572115947.62</v>
      </c>
      <c r="K72" s="39">
        <v>495578534.63</v>
      </c>
    </row>
    <row r="73" spans="1:11" s="29" customFormat="1" ht="15" customHeight="1">
      <c r="A73" s="26" t="s">
        <v>33</v>
      </c>
      <c r="B73" s="42">
        <f t="shared" si="1"/>
        <v>3469744512.71</v>
      </c>
      <c r="C73" s="40">
        <v>361490763</v>
      </c>
      <c r="D73" s="40">
        <v>431918755.38</v>
      </c>
      <c r="E73" s="40">
        <v>541529650.75</v>
      </c>
      <c r="F73" s="40">
        <v>587493346.88</v>
      </c>
      <c r="G73" s="40">
        <v>446369392.5</v>
      </c>
      <c r="H73" s="40">
        <v>76404892.5</v>
      </c>
      <c r="I73" s="40">
        <v>204468612.94999999</v>
      </c>
      <c r="J73" s="40">
        <v>542012897.62</v>
      </c>
      <c r="K73" s="40">
        <v>278056201.13</v>
      </c>
    </row>
    <row r="74" spans="1:11" s="29" customFormat="1" ht="15" customHeight="1">
      <c r="A74" s="26" t="s">
        <v>147</v>
      </c>
      <c r="B74" s="42">
        <f t="shared" si="1"/>
        <v>196326761.25</v>
      </c>
      <c r="C74" s="40">
        <v>0</v>
      </c>
      <c r="D74" s="40">
        <v>34969811.25</v>
      </c>
      <c r="E74" s="40">
        <v>7108650</v>
      </c>
      <c r="F74" s="40">
        <v>0</v>
      </c>
      <c r="G74" s="40">
        <v>0</v>
      </c>
      <c r="H74" s="40">
        <v>0</v>
      </c>
      <c r="I74" s="40">
        <v>154248300</v>
      </c>
      <c r="J74" s="40">
        <v>0</v>
      </c>
      <c r="K74" s="40">
        <v>0</v>
      </c>
    </row>
    <row r="75" spans="1:11" s="29" customFormat="1" ht="15" customHeight="1">
      <c r="A75" s="26" t="s">
        <v>50</v>
      </c>
      <c r="B75" s="42">
        <f t="shared" si="1"/>
        <v>108922481.18000001</v>
      </c>
      <c r="C75" s="40">
        <v>0</v>
      </c>
      <c r="D75" s="40">
        <v>54971932.130000003</v>
      </c>
      <c r="E75" s="40">
        <v>49338221.549999997</v>
      </c>
      <c r="F75" s="40">
        <v>0</v>
      </c>
      <c r="G75" s="40">
        <v>0</v>
      </c>
      <c r="H75" s="40">
        <v>0</v>
      </c>
      <c r="I75" s="40">
        <v>4612327.5</v>
      </c>
      <c r="J75" s="40">
        <v>0</v>
      </c>
      <c r="K75" s="40">
        <v>0</v>
      </c>
    </row>
    <row r="76" spans="1:11" s="29" customFormat="1" ht="15" customHeight="1">
      <c r="A76" s="26" t="s">
        <v>66</v>
      </c>
      <c r="B76" s="42">
        <f t="shared" si="1"/>
        <v>40696500</v>
      </c>
      <c r="C76" s="40">
        <v>0</v>
      </c>
      <c r="D76" s="40">
        <v>0</v>
      </c>
      <c r="E76" s="40">
        <v>30359400</v>
      </c>
      <c r="F76" s="40">
        <v>0</v>
      </c>
      <c r="G76" s="40">
        <v>10337100</v>
      </c>
      <c r="H76" s="40">
        <v>0</v>
      </c>
      <c r="I76" s="40">
        <v>0</v>
      </c>
      <c r="J76" s="40">
        <v>0</v>
      </c>
      <c r="K76" s="40">
        <v>0</v>
      </c>
    </row>
    <row r="77" spans="1:11" s="29" customFormat="1" ht="15" customHeight="1">
      <c r="A77" s="26" t="s">
        <v>88</v>
      </c>
      <c r="B77" s="42">
        <f t="shared" si="1"/>
        <v>1337300070.76</v>
      </c>
      <c r="C77" s="40">
        <v>121026142.88</v>
      </c>
      <c r="D77" s="40">
        <v>440350783.5</v>
      </c>
      <c r="E77" s="40">
        <v>62094465</v>
      </c>
      <c r="F77" s="40">
        <v>80968925.25</v>
      </c>
      <c r="G77" s="40">
        <v>34275784.129999995</v>
      </c>
      <c r="H77" s="40">
        <v>228092311.5</v>
      </c>
      <c r="I77" s="40">
        <v>122866275</v>
      </c>
      <c r="J77" s="40">
        <v>30103050</v>
      </c>
      <c r="K77" s="40">
        <v>217522333.5</v>
      </c>
    </row>
    <row r="78" spans="1:11" s="29" customFormat="1" ht="15" customHeight="1">
      <c r="A78" s="29" t="s">
        <v>89</v>
      </c>
      <c r="B78" s="42">
        <f t="shared" si="1"/>
        <v>44517450</v>
      </c>
      <c r="C78" s="39">
        <v>12436950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32080500</v>
      </c>
    </row>
    <row r="79" spans="1:11" s="29" customFormat="1" ht="15" customHeight="1">
      <c r="A79" s="26" t="s">
        <v>158</v>
      </c>
      <c r="B79" s="42">
        <f t="shared" ref="B79:B94" si="2">SUM(C79:K79)</f>
        <v>44517450</v>
      </c>
      <c r="C79" s="40">
        <v>12436950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32080500</v>
      </c>
    </row>
    <row r="80" spans="1:11" s="29" customFormat="1" ht="15" customHeight="1">
      <c r="A80" s="29" t="s">
        <v>39</v>
      </c>
      <c r="B80" s="42">
        <f t="shared" si="2"/>
        <v>135062567.84999999</v>
      </c>
      <c r="C80" s="39">
        <v>111879604.87</v>
      </c>
      <c r="D80" s="39">
        <v>0</v>
      </c>
      <c r="E80" s="39">
        <v>0</v>
      </c>
      <c r="F80" s="39">
        <v>5418262.5</v>
      </c>
      <c r="G80" s="39">
        <v>0</v>
      </c>
      <c r="H80" s="39">
        <v>0</v>
      </c>
      <c r="I80" s="39">
        <v>0</v>
      </c>
      <c r="J80" s="39">
        <v>0</v>
      </c>
      <c r="K80" s="39">
        <v>17764700.48</v>
      </c>
    </row>
    <row r="81" spans="1:11" ht="15" customHeight="1">
      <c r="A81" s="26" t="s">
        <v>40</v>
      </c>
      <c r="B81" s="42">
        <f t="shared" si="2"/>
        <v>135062567.84999999</v>
      </c>
      <c r="C81" s="40">
        <v>111879604.87</v>
      </c>
      <c r="D81" s="40">
        <v>0</v>
      </c>
      <c r="E81" s="40">
        <v>0</v>
      </c>
      <c r="F81" s="40">
        <v>5418262.5</v>
      </c>
      <c r="G81" s="40">
        <v>0</v>
      </c>
      <c r="H81" s="40">
        <v>0</v>
      </c>
      <c r="I81" s="40">
        <v>0</v>
      </c>
      <c r="J81" s="40">
        <v>0</v>
      </c>
      <c r="K81" s="40">
        <v>17764700.48</v>
      </c>
    </row>
    <row r="82" spans="1:11" s="29" customFormat="1" ht="15" customHeight="1">
      <c r="A82" s="29" t="s">
        <v>43</v>
      </c>
      <c r="B82" s="42">
        <f t="shared" si="2"/>
        <v>171038373.75</v>
      </c>
      <c r="C82" s="39">
        <v>0</v>
      </c>
      <c r="D82" s="39">
        <v>0</v>
      </c>
      <c r="E82" s="39">
        <v>26283555</v>
      </c>
      <c r="F82" s="39">
        <v>0</v>
      </c>
      <c r="G82" s="39">
        <v>75584741.25</v>
      </c>
      <c r="H82" s="39">
        <v>40155480</v>
      </c>
      <c r="I82" s="39">
        <v>0</v>
      </c>
      <c r="J82" s="39">
        <v>0</v>
      </c>
      <c r="K82" s="39">
        <v>29014597.5</v>
      </c>
    </row>
    <row r="83" spans="1:11" s="29" customFormat="1" ht="15" customHeight="1">
      <c r="A83" s="26" t="s">
        <v>44</v>
      </c>
      <c r="B83" s="42">
        <f t="shared" si="2"/>
        <v>164264883.75</v>
      </c>
      <c r="C83" s="40">
        <v>0</v>
      </c>
      <c r="D83" s="40">
        <v>0</v>
      </c>
      <c r="E83" s="40">
        <v>26283555</v>
      </c>
      <c r="F83" s="40">
        <v>0</v>
      </c>
      <c r="G83" s="40">
        <v>75584741.25</v>
      </c>
      <c r="H83" s="40">
        <v>40155480</v>
      </c>
      <c r="I83" s="40">
        <v>0</v>
      </c>
      <c r="J83" s="40">
        <v>0</v>
      </c>
      <c r="K83" s="40">
        <v>22241107.5</v>
      </c>
    </row>
    <row r="84" spans="1:11" s="29" customFormat="1" ht="15" customHeight="1">
      <c r="A84" s="26" t="s">
        <v>92</v>
      </c>
      <c r="B84" s="42">
        <f t="shared" si="2"/>
        <v>6773490</v>
      </c>
      <c r="C84" s="40">
        <v>0</v>
      </c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6773490</v>
      </c>
    </row>
    <row r="85" spans="1:11" s="29" customFormat="1" ht="15" customHeight="1">
      <c r="A85" s="29" t="s">
        <v>94</v>
      </c>
      <c r="B85" s="42">
        <f t="shared" si="2"/>
        <v>38119500</v>
      </c>
      <c r="C85" s="39">
        <v>0</v>
      </c>
      <c r="D85" s="39">
        <v>0</v>
      </c>
      <c r="E85" s="39">
        <v>0</v>
      </c>
      <c r="F85" s="39">
        <v>0</v>
      </c>
      <c r="G85" s="39">
        <v>10463850</v>
      </c>
      <c r="H85" s="39">
        <v>0</v>
      </c>
      <c r="I85" s="39">
        <v>0</v>
      </c>
      <c r="J85" s="39">
        <v>0</v>
      </c>
      <c r="K85" s="39">
        <v>27655650</v>
      </c>
    </row>
    <row r="86" spans="1:11" s="29" customFormat="1" ht="15" customHeight="1">
      <c r="A86" s="26" t="s">
        <v>94</v>
      </c>
      <c r="B86" s="42">
        <f t="shared" si="2"/>
        <v>38119500</v>
      </c>
      <c r="C86" s="40">
        <v>0</v>
      </c>
      <c r="D86" s="40">
        <v>0</v>
      </c>
      <c r="E86" s="40">
        <v>0</v>
      </c>
      <c r="F86" s="40">
        <v>0</v>
      </c>
      <c r="G86" s="40">
        <v>10463850</v>
      </c>
      <c r="H86" s="40">
        <v>0</v>
      </c>
      <c r="I86" s="40">
        <v>0</v>
      </c>
      <c r="J86" s="40">
        <v>0</v>
      </c>
      <c r="K86" s="40">
        <v>27655650</v>
      </c>
    </row>
    <row r="87" spans="1:11" s="29" customFormat="1" ht="15" customHeight="1">
      <c r="A87" s="29" t="s">
        <v>34</v>
      </c>
      <c r="B87" s="42">
        <f t="shared" si="2"/>
        <v>7819744388.1399994</v>
      </c>
      <c r="C87" s="39">
        <v>790386747.75</v>
      </c>
      <c r="D87" s="39">
        <v>2243928222.73</v>
      </c>
      <c r="E87" s="39">
        <v>157639779.82999998</v>
      </c>
      <c r="F87" s="39">
        <v>1107948283.25</v>
      </c>
      <c r="G87" s="39">
        <v>357483687.67000002</v>
      </c>
      <c r="H87" s="39">
        <v>988725758.20000005</v>
      </c>
      <c r="I87" s="39">
        <v>1272901482.3800001</v>
      </c>
      <c r="J87" s="39">
        <v>167147393.44999999</v>
      </c>
      <c r="K87" s="39">
        <v>733583032.88</v>
      </c>
    </row>
    <row r="88" spans="1:11" s="29" customFormat="1" ht="15" customHeight="1">
      <c r="A88" s="26" t="s">
        <v>37</v>
      </c>
      <c r="B88" s="42">
        <f t="shared" si="2"/>
        <v>5185725372.6300001</v>
      </c>
      <c r="C88" s="40">
        <v>261080427.75</v>
      </c>
      <c r="D88" s="40">
        <v>2105819320.73</v>
      </c>
      <c r="E88" s="40">
        <v>85006063.579999998</v>
      </c>
      <c r="F88" s="40">
        <v>619839582.5</v>
      </c>
      <c r="G88" s="40">
        <v>99710352.670000002</v>
      </c>
      <c r="H88" s="40">
        <v>741413380.45000005</v>
      </c>
      <c r="I88" s="40">
        <v>595988916</v>
      </c>
      <c r="J88" s="40">
        <v>42230437.450000003</v>
      </c>
      <c r="K88" s="40">
        <v>634636891.5</v>
      </c>
    </row>
    <row r="89" spans="1:11" s="29" customFormat="1" ht="15" customHeight="1">
      <c r="A89" s="26" t="s">
        <v>96</v>
      </c>
      <c r="B89" s="42">
        <f t="shared" si="2"/>
        <v>816232106.5</v>
      </c>
      <c r="C89" s="40">
        <v>23956500</v>
      </c>
      <c r="D89" s="40">
        <v>22534875</v>
      </c>
      <c r="E89" s="40">
        <v>11539717.5</v>
      </c>
      <c r="F89" s="40">
        <v>40589202</v>
      </c>
      <c r="G89" s="40">
        <v>29395350</v>
      </c>
      <c r="H89" s="40">
        <v>83462109.75</v>
      </c>
      <c r="I89" s="40">
        <v>502199831.25</v>
      </c>
      <c r="J89" s="40">
        <v>54972430</v>
      </c>
      <c r="K89" s="40">
        <v>47582091</v>
      </c>
    </row>
    <row r="90" spans="1:11" s="29" customFormat="1" ht="15" customHeight="1">
      <c r="A90" s="26" t="s">
        <v>38</v>
      </c>
      <c r="B90" s="42">
        <f t="shared" si="2"/>
        <v>973465666.63</v>
      </c>
      <c r="C90" s="40">
        <v>415885320</v>
      </c>
      <c r="D90" s="40">
        <v>107230190</v>
      </c>
      <c r="E90" s="40">
        <v>36190530</v>
      </c>
      <c r="F90" s="40">
        <v>157036488.75</v>
      </c>
      <c r="G90" s="40">
        <v>68035950</v>
      </c>
      <c r="H90" s="40">
        <v>120177457.5</v>
      </c>
      <c r="I90" s="40">
        <v>0</v>
      </c>
      <c r="J90" s="40">
        <v>17545680</v>
      </c>
      <c r="K90" s="40">
        <v>51364050.380000003</v>
      </c>
    </row>
    <row r="91" spans="1:11" s="29" customFormat="1" ht="15" customHeight="1">
      <c r="A91" s="26" t="s">
        <v>35</v>
      </c>
      <c r="B91" s="42">
        <f t="shared" si="2"/>
        <v>261116644.88</v>
      </c>
      <c r="C91" s="40">
        <v>0</v>
      </c>
      <c r="D91" s="40">
        <v>0</v>
      </c>
      <c r="E91" s="40">
        <v>1203468.75</v>
      </c>
      <c r="F91" s="40">
        <v>199061010</v>
      </c>
      <c r="G91" s="40">
        <v>0</v>
      </c>
      <c r="H91" s="40">
        <v>0</v>
      </c>
      <c r="I91" s="40">
        <v>60852166.130000003</v>
      </c>
      <c r="J91" s="40">
        <v>0</v>
      </c>
      <c r="K91" s="40">
        <v>0</v>
      </c>
    </row>
    <row r="92" spans="1:11" s="29" customFormat="1" ht="15" customHeight="1">
      <c r="A92" s="26" t="s">
        <v>36</v>
      </c>
      <c r="B92" s="42">
        <f t="shared" si="2"/>
        <v>52115125.5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43672810.5</v>
      </c>
      <c r="I92" s="40">
        <v>8442315</v>
      </c>
      <c r="J92" s="40">
        <v>0</v>
      </c>
      <c r="K92" s="40">
        <v>0</v>
      </c>
    </row>
    <row r="93" spans="1:11" s="29" customFormat="1" ht="15" customHeight="1">
      <c r="A93" s="26" t="s">
        <v>67</v>
      </c>
      <c r="B93" s="42">
        <f t="shared" si="2"/>
        <v>202394076.75</v>
      </c>
      <c r="C93" s="40">
        <v>0</v>
      </c>
      <c r="D93" s="40">
        <v>8343837</v>
      </c>
      <c r="E93" s="40">
        <v>0</v>
      </c>
      <c r="F93" s="40">
        <v>0</v>
      </c>
      <c r="G93" s="40">
        <v>160342035</v>
      </c>
      <c r="H93" s="40">
        <v>0</v>
      </c>
      <c r="I93" s="40">
        <v>20459358.75</v>
      </c>
      <c r="J93" s="40">
        <v>13248846</v>
      </c>
      <c r="K93" s="40">
        <v>0</v>
      </c>
    </row>
    <row r="94" spans="1:11" s="29" customFormat="1" ht="15" customHeight="1">
      <c r="A94" s="33" t="s">
        <v>46</v>
      </c>
      <c r="B94" s="74">
        <f t="shared" si="2"/>
        <v>328695395.25</v>
      </c>
      <c r="C94" s="41">
        <v>89464500</v>
      </c>
      <c r="D94" s="41">
        <v>0</v>
      </c>
      <c r="E94" s="41">
        <v>23700000</v>
      </c>
      <c r="F94" s="41">
        <v>91422000</v>
      </c>
      <c r="G94" s="41">
        <v>0</v>
      </c>
      <c r="H94" s="41">
        <v>0</v>
      </c>
      <c r="I94" s="41">
        <v>84958895.25</v>
      </c>
      <c r="J94" s="41">
        <v>39150000</v>
      </c>
      <c r="K94" s="41">
        <v>0</v>
      </c>
    </row>
    <row r="95" spans="1:11">
      <c r="A95" s="34" t="s">
        <v>170</v>
      </c>
      <c r="B95" s="50"/>
      <c r="C95" s="35"/>
      <c r="D95" s="35"/>
      <c r="E95" s="35"/>
    </row>
    <row r="96" spans="1:11">
      <c r="A96" s="34" t="s">
        <v>199</v>
      </c>
      <c r="B96" s="50"/>
      <c r="C96" s="35"/>
      <c r="D96" s="35"/>
      <c r="E96" s="35"/>
    </row>
    <row r="97" spans="1:5">
      <c r="A97" s="34" t="s">
        <v>151</v>
      </c>
      <c r="B97" s="50"/>
      <c r="C97" s="36"/>
      <c r="D97" s="36"/>
      <c r="E97" s="36"/>
    </row>
    <row r="98" spans="1:5">
      <c r="A98" s="34" t="s">
        <v>99</v>
      </c>
      <c r="B98" s="50"/>
      <c r="C98" s="35"/>
      <c r="D98" s="35"/>
      <c r="E98" s="35"/>
    </row>
    <row r="100" spans="1:5">
      <c r="B100" s="78"/>
      <c r="C100" s="73"/>
      <c r="D100" s="73"/>
      <c r="E100" s="73"/>
    </row>
    <row r="101" spans="1:5">
      <c r="B101" s="78"/>
      <c r="C101" s="73"/>
      <c r="D101" s="73"/>
      <c r="E101" s="73"/>
    </row>
    <row r="102" spans="1:5">
      <c r="B102" s="78"/>
      <c r="C102" s="73"/>
      <c r="D102" s="73"/>
      <c r="E102" s="73"/>
    </row>
    <row r="103" spans="1:5">
      <c r="B103" s="78"/>
      <c r="C103" s="73"/>
      <c r="D103" s="73"/>
      <c r="E103" s="73"/>
    </row>
    <row r="104" spans="1:5">
      <c r="B104" s="78"/>
      <c r="C104" s="73"/>
      <c r="D104" s="73"/>
      <c r="E104" s="73"/>
    </row>
    <row r="105" spans="1:5">
      <c r="B105" s="78"/>
      <c r="C105" s="73"/>
      <c r="D105" s="73"/>
      <c r="E105" s="73"/>
    </row>
    <row r="106" spans="1:5">
      <c r="B106" s="78"/>
      <c r="C106" s="73"/>
      <c r="D106" s="73"/>
      <c r="E106" s="73"/>
    </row>
    <row r="107" spans="1:5">
      <c r="B107" s="78"/>
      <c r="C107" s="73"/>
      <c r="D107" s="73"/>
      <c r="E107" s="73"/>
    </row>
    <row r="108" spans="1:5">
      <c r="B108" s="78"/>
      <c r="C108" s="73"/>
      <c r="D108" s="73"/>
      <c r="E108" s="73"/>
    </row>
    <row r="109" spans="1:5">
      <c r="B109" s="78"/>
      <c r="C109" s="73"/>
      <c r="D109" s="73"/>
      <c r="E109" s="73"/>
    </row>
    <row r="110" spans="1:5">
      <c r="B110" s="78"/>
      <c r="C110" s="73"/>
      <c r="D110" s="73"/>
      <c r="E110" s="73"/>
    </row>
    <row r="111" spans="1:5">
      <c r="B111" s="78"/>
      <c r="C111" s="73"/>
      <c r="D111" s="73"/>
      <c r="E111" s="73"/>
    </row>
    <row r="112" spans="1:5">
      <c r="B112" s="78"/>
      <c r="C112" s="73"/>
      <c r="D112" s="73"/>
      <c r="E112" s="73"/>
    </row>
    <row r="113" spans="2:5">
      <c r="B113" s="78"/>
      <c r="C113" s="73"/>
      <c r="D113" s="73"/>
      <c r="E113" s="73"/>
    </row>
    <row r="114" spans="2:5">
      <c r="B114" s="78"/>
      <c r="C114" s="73"/>
      <c r="D114" s="73"/>
      <c r="E114" s="73"/>
    </row>
    <row r="115" spans="2:5">
      <c r="B115" s="78"/>
      <c r="C115" s="73"/>
      <c r="D115" s="73"/>
      <c r="E115" s="73"/>
    </row>
    <row r="116" spans="2:5">
      <c r="B116" s="78"/>
      <c r="C116" s="73"/>
      <c r="D116" s="73"/>
      <c r="E116" s="73"/>
    </row>
    <row r="117" spans="2:5">
      <c r="B117" s="78"/>
      <c r="C117" s="73"/>
      <c r="D117" s="73"/>
      <c r="E117" s="73"/>
    </row>
    <row r="118" spans="2:5">
      <c r="B118" s="78"/>
      <c r="C118" s="73"/>
      <c r="D118" s="73"/>
      <c r="E118" s="73"/>
    </row>
    <row r="119" spans="2:5">
      <c r="B119" s="78"/>
      <c r="C119" s="73"/>
      <c r="D119" s="73"/>
      <c r="E119" s="73"/>
    </row>
    <row r="120" spans="2:5">
      <c r="B120" s="78"/>
      <c r="C120" s="73"/>
      <c r="D120" s="73"/>
      <c r="E120" s="73"/>
    </row>
    <row r="121" spans="2:5">
      <c r="B121" s="78"/>
      <c r="C121" s="73"/>
      <c r="D121" s="73"/>
      <c r="E121" s="73"/>
    </row>
    <row r="122" spans="2:5">
      <c r="B122" s="78"/>
      <c r="C122" s="73"/>
      <c r="D122" s="73"/>
      <c r="E122" s="73"/>
    </row>
    <row r="123" spans="2:5">
      <c r="B123" s="78"/>
      <c r="C123" s="73"/>
      <c r="D123" s="73"/>
      <c r="E123" s="73"/>
    </row>
    <row r="124" spans="2:5">
      <c r="B124" s="78"/>
      <c r="C124" s="73"/>
      <c r="D124" s="73"/>
      <c r="E124" s="73"/>
    </row>
    <row r="125" spans="2:5">
      <c r="B125" s="78"/>
      <c r="C125" s="73"/>
      <c r="D125" s="73"/>
      <c r="E125" s="73"/>
    </row>
    <row r="126" spans="2:5">
      <c r="B126" s="78"/>
      <c r="C126" s="73"/>
      <c r="D126" s="73"/>
      <c r="E126" s="73"/>
    </row>
    <row r="127" spans="2:5">
      <c r="B127" s="78"/>
      <c r="C127" s="73"/>
      <c r="D127" s="73"/>
      <c r="E127" s="73"/>
    </row>
    <row r="128" spans="2:5">
      <c r="B128" s="78"/>
      <c r="C128" s="73"/>
      <c r="D128" s="73"/>
      <c r="E128" s="73"/>
    </row>
    <row r="129" spans="2:5">
      <c r="B129" s="78"/>
      <c r="C129" s="73"/>
      <c r="D129" s="73"/>
      <c r="E129" s="73"/>
    </row>
    <row r="130" spans="2:5">
      <c r="B130" s="78"/>
      <c r="C130" s="73"/>
      <c r="D130" s="73"/>
      <c r="E130" s="73"/>
    </row>
    <row r="131" spans="2:5">
      <c r="B131" s="78"/>
      <c r="C131" s="73"/>
      <c r="D131" s="73"/>
      <c r="E131" s="73"/>
    </row>
    <row r="132" spans="2:5">
      <c r="B132" s="78"/>
      <c r="C132" s="73"/>
      <c r="D132" s="73"/>
      <c r="E132" s="73"/>
    </row>
    <row r="133" spans="2:5">
      <c r="B133" s="78"/>
      <c r="C133" s="73"/>
      <c r="D133" s="73"/>
      <c r="E133" s="73"/>
    </row>
    <row r="134" spans="2:5">
      <c r="B134" s="78"/>
      <c r="C134" s="73"/>
      <c r="D134" s="73"/>
      <c r="E134" s="73"/>
    </row>
    <row r="135" spans="2:5">
      <c r="B135" s="78"/>
      <c r="C135" s="73"/>
      <c r="D135" s="73"/>
      <c r="E135" s="73"/>
    </row>
    <row r="136" spans="2:5">
      <c r="B136" s="78"/>
      <c r="C136" s="73"/>
      <c r="D136" s="73"/>
      <c r="E136" s="73"/>
    </row>
    <row r="137" spans="2:5">
      <c r="B137" s="78"/>
      <c r="C137" s="73"/>
      <c r="D137" s="73"/>
      <c r="E137" s="73"/>
    </row>
    <row r="138" spans="2:5">
      <c r="B138" s="78"/>
      <c r="C138" s="73"/>
      <c r="D138" s="73"/>
      <c r="E138" s="73"/>
    </row>
    <row r="139" spans="2:5">
      <c r="B139" s="78"/>
      <c r="C139" s="73"/>
      <c r="D139" s="73"/>
      <c r="E139" s="73"/>
    </row>
    <row r="140" spans="2:5">
      <c r="B140" s="78"/>
      <c r="C140" s="73"/>
      <c r="D140" s="73"/>
      <c r="E140" s="73"/>
    </row>
    <row r="141" spans="2:5">
      <c r="B141" s="78"/>
      <c r="C141" s="73"/>
      <c r="D141" s="73"/>
      <c r="E141" s="73"/>
    </row>
    <row r="142" spans="2:5">
      <c r="B142" s="78"/>
      <c r="C142" s="73"/>
      <c r="D142" s="73"/>
      <c r="E142" s="73"/>
    </row>
    <row r="143" spans="2:5">
      <c r="B143" s="78"/>
      <c r="C143" s="73"/>
      <c r="D143" s="73"/>
      <c r="E143" s="73"/>
    </row>
    <row r="144" spans="2:5">
      <c r="B144" s="78"/>
      <c r="C144" s="73"/>
      <c r="D144" s="73"/>
      <c r="E144" s="73"/>
    </row>
    <row r="145" spans="2:5">
      <c r="B145" s="78"/>
      <c r="C145" s="73"/>
      <c r="D145" s="73"/>
      <c r="E145" s="73"/>
    </row>
    <row r="146" spans="2:5">
      <c r="B146" s="78"/>
      <c r="C146" s="73"/>
      <c r="D146" s="73"/>
      <c r="E146" s="73"/>
    </row>
    <row r="147" spans="2:5">
      <c r="B147" s="78"/>
      <c r="C147" s="73"/>
      <c r="D147" s="73"/>
      <c r="E147" s="73"/>
    </row>
    <row r="148" spans="2:5">
      <c r="B148" s="78"/>
      <c r="C148" s="73"/>
      <c r="D148" s="73"/>
      <c r="E148" s="73"/>
    </row>
    <row r="149" spans="2:5">
      <c r="B149" s="78"/>
      <c r="C149" s="73"/>
      <c r="D149" s="73"/>
      <c r="E149" s="73"/>
    </row>
    <row r="150" spans="2:5">
      <c r="B150" s="78"/>
      <c r="C150" s="73"/>
      <c r="D150" s="73"/>
      <c r="E150" s="73"/>
    </row>
    <row r="151" spans="2:5">
      <c r="B151" s="78"/>
      <c r="C151" s="73"/>
      <c r="D151" s="73"/>
      <c r="E151" s="73"/>
    </row>
    <row r="152" spans="2:5">
      <c r="B152" s="78"/>
      <c r="C152" s="73"/>
      <c r="D152" s="73"/>
      <c r="E152" s="73"/>
    </row>
    <row r="153" spans="2:5">
      <c r="B153" s="78"/>
      <c r="C153" s="73"/>
      <c r="D153" s="73"/>
      <c r="E153" s="73"/>
    </row>
    <row r="154" spans="2:5">
      <c r="B154" s="78"/>
      <c r="C154" s="73"/>
      <c r="D154" s="73"/>
      <c r="E154" s="73"/>
    </row>
    <row r="155" spans="2:5">
      <c r="B155" s="78"/>
      <c r="C155" s="73"/>
      <c r="D155" s="73"/>
      <c r="E155" s="73"/>
    </row>
    <row r="156" spans="2:5">
      <c r="B156" s="78"/>
      <c r="C156" s="73"/>
      <c r="D156" s="73"/>
      <c r="E156" s="73"/>
    </row>
    <row r="157" spans="2:5">
      <c r="B157" s="78"/>
      <c r="C157" s="73"/>
      <c r="D157" s="73"/>
      <c r="E157" s="73"/>
    </row>
    <row r="158" spans="2:5">
      <c r="B158" s="78"/>
      <c r="C158" s="73"/>
      <c r="D158" s="73"/>
      <c r="E158" s="73"/>
    </row>
    <row r="159" spans="2:5">
      <c r="B159" s="78"/>
      <c r="C159" s="73"/>
      <c r="D159" s="73"/>
      <c r="E159" s="73"/>
    </row>
    <row r="160" spans="2:5">
      <c r="B160" s="78"/>
      <c r="C160" s="73"/>
      <c r="D160" s="73"/>
      <c r="E160" s="73"/>
    </row>
    <row r="161" spans="2:5">
      <c r="B161" s="78"/>
      <c r="C161" s="73"/>
      <c r="D161" s="73"/>
      <c r="E161" s="73"/>
    </row>
    <row r="162" spans="2:5">
      <c r="B162" s="78"/>
      <c r="C162" s="73"/>
      <c r="D162" s="73"/>
      <c r="E162" s="73"/>
    </row>
    <row r="163" spans="2:5">
      <c r="B163" s="78"/>
      <c r="C163" s="73"/>
      <c r="D163" s="73"/>
      <c r="E163" s="73"/>
    </row>
    <row r="164" spans="2:5">
      <c r="B164" s="78"/>
      <c r="C164" s="73"/>
      <c r="D164" s="73"/>
      <c r="E164" s="73"/>
    </row>
    <row r="165" spans="2:5">
      <c r="B165" s="78"/>
      <c r="C165" s="73"/>
      <c r="D165" s="73"/>
      <c r="E165" s="73"/>
    </row>
    <row r="166" spans="2:5">
      <c r="B166" s="78"/>
      <c r="C166" s="73"/>
      <c r="D166" s="73"/>
      <c r="E166" s="73"/>
    </row>
    <row r="167" spans="2:5">
      <c r="B167" s="78"/>
      <c r="C167" s="73"/>
      <c r="D167" s="73"/>
      <c r="E167" s="73"/>
    </row>
    <row r="168" spans="2:5">
      <c r="B168" s="78"/>
      <c r="C168" s="73"/>
      <c r="D168" s="73"/>
      <c r="E168" s="73"/>
    </row>
    <row r="169" spans="2:5">
      <c r="B169" s="78"/>
      <c r="C169" s="73"/>
      <c r="D169" s="73"/>
      <c r="E169" s="73"/>
    </row>
    <row r="170" spans="2:5">
      <c r="B170" s="78"/>
      <c r="C170" s="73"/>
      <c r="D170" s="73"/>
      <c r="E170" s="73"/>
    </row>
    <row r="171" spans="2:5">
      <c r="B171" s="78"/>
      <c r="C171" s="73"/>
      <c r="D171" s="73"/>
      <c r="E171" s="73"/>
    </row>
    <row r="172" spans="2:5">
      <c r="B172" s="78"/>
      <c r="C172" s="73"/>
      <c r="D172" s="73"/>
      <c r="E172" s="73"/>
    </row>
    <row r="173" spans="2:5">
      <c r="B173" s="78"/>
      <c r="C173" s="73"/>
      <c r="D173" s="73"/>
      <c r="E173" s="73"/>
    </row>
    <row r="174" spans="2:5">
      <c r="B174" s="78"/>
      <c r="C174" s="73"/>
      <c r="D174" s="73"/>
      <c r="E174" s="73"/>
    </row>
    <row r="175" spans="2:5">
      <c r="B175" s="78"/>
      <c r="C175" s="73"/>
      <c r="D175" s="73"/>
      <c r="E175" s="73"/>
    </row>
    <row r="176" spans="2:5">
      <c r="B176" s="78"/>
      <c r="C176" s="73"/>
      <c r="D176" s="73"/>
      <c r="E176" s="73"/>
    </row>
    <row r="177" spans="2:5">
      <c r="B177" s="78"/>
      <c r="C177" s="73"/>
      <c r="D177" s="73"/>
      <c r="E177" s="73"/>
    </row>
    <row r="178" spans="2:5">
      <c r="B178" s="78"/>
      <c r="C178" s="73"/>
      <c r="D178" s="73"/>
      <c r="E178" s="73"/>
    </row>
    <row r="179" spans="2:5">
      <c r="B179" s="78"/>
      <c r="C179" s="73"/>
      <c r="D179" s="73"/>
      <c r="E179" s="73"/>
    </row>
    <row r="180" spans="2:5">
      <c r="B180" s="78"/>
      <c r="C180" s="73"/>
      <c r="D180" s="73"/>
      <c r="E180" s="73"/>
    </row>
    <row r="181" spans="2:5">
      <c r="B181" s="78"/>
      <c r="C181" s="73"/>
      <c r="D181" s="73"/>
      <c r="E181" s="73"/>
    </row>
    <row r="182" spans="2:5">
      <c r="B182" s="78"/>
      <c r="C182" s="73"/>
      <c r="D182" s="73"/>
      <c r="E182" s="73"/>
    </row>
    <row r="183" spans="2:5">
      <c r="B183" s="78"/>
      <c r="C183" s="73"/>
      <c r="D183" s="73"/>
      <c r="E183" s="73"/>
    </row>
    <row r="184" spans="2:5">
      <c r="B184" s="78"/>
      <c r="C184" s="73"/>
      <c r="D184" s="73"/>
      <c r="E184" s="73"/>
    </row>
    <row r="185" spans="2:5">
      <c r="B185" s="78"/>
      <c r="C185" s="73"/>
      <c r="D185" s="73"/>
      <c r="E185" s="73"/>
    </row>
    <row r="186" spans="2:5">
      <c r="B186" s="78"/>
      <c r="C186" s="73"/>
      <c r="D186" s="73"/>
      <c r="E186" s="73"/>
    </row>
    <row r="187" spans="2:5">
      <c r="B187" s="78"/>
      <c r="C187" s="73"/>
      <c r="D187" s="73"/>
      <c r="E187" s="73"/>
    </row>
    <row r="188" spans="2:5">
      <c r="B188" s="78"/>
      <c r="C188" s="73"/>
      <c r="D188" s="73"/>
      <c r="E188" s="73"/>
    </row>
    <row r="189" spans="2:5">
      <c r="B189" s="78"/>
      <c r="C189" s="73"/>
      <c r="D189" s="73"/>
      <c r="E189" s="73"/>
    </row>
    <row r="190" spans="2:5">
      <c r="B190" s="78"/>
      <c r="C190" s="73"/>
      <c r="D190" s="73"/>
      <c r="E190" s="73"/>
    </row>
    <row r="191" spans="2:5">
      <c r="B191" s="78"/>
      <c r="C191" s="73"/>
      <c r="D191" s="73"/>
      <c r="E191" s="73"/>
    </row>
    <row r="192" spans="2:5">
      <c r="B192" s="78"/>
      <c r="C192" s="73"/>
      <c r="D192" s="73"/>
      <c r="E192" s="73"/>
    </row>
    <row r="193" spans="2:5">
      <c r="B193" s="78"/>
      <c r="C193" s="73"/>
      <c r="D193" s="73"/>
      <c r="E193" s="73"/>
    </row>
    <row r="194" spans="2:5">
      <c r="B194" s="78"/>
      <c r="C194" s="73"/>
      <c r="D194" s="73"/>
      <c r="E194" s="73"/>
    </row>
    <row r="195" spans="2:5">
      <c r="B195" s="78"/>
      <c r="C195" s="73"/>
      <c r="D195" s="73"/>
      <c r="E195" s="73"/>
    </row>
    <row r="196" spans="2:5">
      <c r="B196" s="78"/>
      <c r="C196" s="73"/>
      <c r="D196" s="73"/>
      <c r="E196" s="73"/>
    </row>
    <row r="197" spans="2:5">
      <c r="B197" s="78"/>
      <c r="C197" s="73"/>
      <c r="D197" s="73"/>
      <c r="E197" s="73"/>
    </row>
    <row r="198" spans="2:5">
      <c r="B198" s="78"/>
      <c r="C198" s="73"/>
      <c r="D198" s="73"/>
      <c r="E198" s="73"/>
    </row>
    <row r="199" spans="2:5">
      <c r="B199" s="78"/>
      <c r="C199" s="73"/>
      <c r="D199" s="73"/>
      <c r="E199" s="73"/>
    </row>
    <row r="200" spans="2:5">
      <c r="B200" s="78"/>
      <c r="C200" s="73"/>
      <c r="D200" s="73"/>
      <c r="E200" s="73"/>
    </row>
    <row r="201" spans="2:5">
      <c r="B201" s="78"/>
      <c r="C201" s="73"/>
      <c r="D201" s="73"/>
      <c r="E201" s="73"/>
    </row>
    <row r="202" spans="2:5">
      <c r="B202" s="78"/>
      <c r="C202" s="73"/>
      <c r="D202" s="73"/>
      <c r="E202" s="73"/>
    </row>
    <row r="203" spans="2:5">
      <c r="B203" s="78"/>
      <c r="C203" s="73"/>
      <c r="D203" s="73"/>
      <c r="E203" s="73"/>
    </row>
    <row r="204" spans="2:5">
      <c r="B204" s="78"/>
      <c r="C204" s="73"/>
      <c r="D204" s="73"/>
      <c r="E204" s="73"/>
    </row>
    <row r="205" spans="2:5">
      <c r="B205" s="78"/>
      <c r="C205" s="73"/>
      <c r="D205" s="73"/>
      <c r="E205" s="73"/>
    </row>
    <row r="206" spans="2:5">
      <c r="B206" s="78"/>
      <c r="C206" s="73"/>
      <c r="D206" s="73"/>
      <c r="E206" s="73"/>
    </row>
    <row r="207" spans="2:5">
      <c r="B207" s="78"/>
      <c r="C207" s="73"/>
      <c r="D207" s="73"/>
      <c r="E207" s="73"/>
    </row>
    <row r="208" spans="2:5">
      <c r="B208" s="78"/>
      <c r="C208" s="73"/>
      <c r="D208" s="73"/>
      <c r="E208" s="73"/>
    </row>
    <row r="209" spans="2:5">
      <c r="B209" s="78"/>
      <c r="C209" s="73"/>
      <c r="D209" s="73"/>
      <c r="E209" s="73"/>
    </row>
    <row r="210" spans="2:5">
      <c r="B210" s="78"/>
      <c r="C210" s="73"/>
      <c r="D210" s="73"/>
      <c r="E210" s="73"/>
    </row>
    <row r="211" spans="2:5">
      <c r="B211" s="78"/>
      <c r="C211" s="73"/>
      <c r="D211" s="73"/>
      <c r="E211" s="73"/>
    </row>
    <row r="212" spans="2:5">
      <c r="B212" s="78"/>
      <c r="C212" s="73"/>
      <c r="D212" s="73"/>
      <c r="E212" s="73"/>
    </row>
    <row r="213" spans="2:5">
      <c r="B213" s="78"/>
      <c r="C213" s="73"/>
      <c r="D213" s="73"/>
      <c r="E213" s="73"/>
    </row>
    <row r="214" spans="2:5">
      <c r="B214" s="78"/>
      <c r="C214" s="73"/>
      <c r="D214" s="73"/>
      <c r="E214" s="73"/>
    </row>
    <row r="215" spans="2:5">
      <c r="B215" s="78"/>
      <c r="C215" s="73"/>
      <c r="D215" s="73"/>
      <c r="E215" s="73"/>
    </row>
    <row r="216" spans="2:5">
      <c r="B216" s="78"/>
      <c r="C216" s="73"/>
      <c r="D216" s="73"/>
      <c r="E216" s="73"/>
    </row>
    <row r="217" spans="2:5">
      <c r="B217" s="78"/>
      <c r="C217" s="73"/>
      <c r="D217" s="73"/>
      <c r="E217" s="73"/>
    </row>
    <row r="218" spans="2:5">
      <c r="B218" s="78"/>
      <c r="C218" s="73"/>
      <c r="D218" s="73"/>
      <c r="E218" s="73"/>
    </row>
    <row r="219" spans="2:5">
      <c r="B219" s="78"/>
      <c r="C219" s="73"/>
      <c r="D219" s="73"/>
      <c r="E219" s="73"/>
    </row>
    <row r="220" spans="2:5">
      <c r="B220" s="78"/>
      <c r="C220" s="73"/>
      <c r="D220" s="73"/>
      <c r="E220" s="73"/>
    </row>
    <row r="221" spans="2:5">
      <c r="B221" s="78"/>
      <c r="C221" s="73"/>
      <c r="D221" s="73"/>
      <c r="E221" s="73"/>
    </row>
    <row r="222" spans="2:5">
      <c r="B222" s="78"/>
      <c r="C222" s="73"/>
      <c r="D222" s="73"/>
      <c r="E222" s="73"/>
    </row>
    <row r="223" spans="2:5">
      <c r="B223" s="78"/>
      <c r="C223" s="73"/>
      <c r="D223" s="73"/>
      <c r="E223" s="73"/>
    </row>
    <row r="224" spans="2:5">
      <c r="B224" s="78"/>
      <c r="C224" s="73"/>
      <c r="D224" s="73"/>
      <c r="E224" s="73"/>
    </row>
    <row r="225" spans="2:5">
      <c r="B225" s="78"/>
      <c r="C225" s="73"/>
      <c r="D225" s="73"/>
      <c r="E225" s="73"/>
    </row>
    <row r="226" spans="2:5">
      <c r="B226" s="78"/>
      <c r="C226" s="73"/>
      <c r="D226" s="73"/>
      <c r="E226" s="73"/>
    </row>
    <row r="227" spans="2:5">
      <c r="B227" s="78"/>
      <c r="C227" s="73"/>
      <c r="D227" s="73"/>
      <c r="E227" s="73"/>
    </row>
    <row r="228" spans="2:5">
      <c r="B228" s="78"/>
      <c r="C228" s="73"/>
      <c r="D228" s="73"/>
      <c r="E228" s="73"/>
    </row>
    <row r="229" spans="2:5">
      <c r="B229" s="78"/>
      <c r="C229" s="73"/>
      <c r="D229" s="73"/>
      <c r="E229" s="73"/>
    </row>
    <row r="230" spans="2:5">
      <c r="B230" s="78"/>
      <c r="C230" s="73"/>
      <c r="D230" s="73"/>
      <c r="E230" s="73"/>
    </row>
    <row r="231" spans="2:5">
      <c r="B231" s="78"/>
      <c r="C231" s="73"/>
      <c r="D231" s="73"/>
      <c r="E231" s="73"/>
    </row>
    <row r="232" spans="2:5">
      <c r="B232" s="78"/>
      <c r="C232" s="73"/>
      <c r="D232" s="73"/>
      <c r="E232" s="73"/>
    </row>
    <row r="233" spans="2:5">
      <c r="B233" s="78"/>
      <c r="C233" s="73"/>
      <c r="D233" s="73"/>
      <c r="E233" s="73"/>
    </row>
    <row r="234" spans="2:5">
      <c r="B234" s="78"/>
      <c r="C234" s="73"/>
      <c r="D234" s="73"/>
      <c r="E234" s="73"/>
    </row>
    <row r="235" spans="2:5">
      <c r="B235" s="78"/>
      <c r="C235" s="73"/>
      <c r="D235" s="73"/>
      <c r="E235" s="73"/>
    </row>
    <row r="236" spans="2:5">
      <c r="B236" s="78"/>
      <c r="C236" s="73"/>
      <c r="D236" s="73"/>
      <c r="E236" s="73"/>
    </row>
    <row r="237" spans="2:5">
      <c r="B237" s="78"/>
      <c r="C237" s="73"/>
      <c r="D237" s="73"/>
      <c r="E237" s="73"/>
    </row>
    <row r="238" spans="2:5">
      <c r="B238" s="78"/>
      <c r="C238" s="73"/>
      <c r="D238" s="73"/>
      <c r="E238" s="73"/>
    </row>
    <row r="239" spans="2:5">
      <c r="B239" s="78"/>
      <c r="C239" s="73"/>
      <c r="D239" s="73"/>
      <c r="E239" s="73"/>
    </row>
    <row r="240" spans="2:5">
      <c r="B240" s="78"/>
      <c r="C240" s="73"/>
      <c r="D240" s="73"/>
      <c r="E240" s="73"/>
    </row>
    <row r="241" spans="2:5">
      <c r="B241" s="78"/>
      <c r="C241" s="73"/>
      <c r="D241" s="73"/>
      <c r="E241" s="73"/>
    </row>
    <row r="242" spans="2:5">
      <c r="B242" s="78"/>
      <c r="C242" s="73"/>
      <c r="D242" s="73"/>
      <c r="E242" s="73"/>
    </row>
    <row r="243" spans="2:5">
      <c r="B243" s="78"/>
      <c r="C243" s="73"/>
      <c r="D243" s="73"/>
      <c r="E243" s="73"/>
    </row>
    <row r="244" spans="2:5">
      <c r="B244" s="78"/>
      <c r="C244" s="73"/>
      <c r="D244" s="73"/>
      <c r="E244" s="73"/>
    </row>
    <row r="245" spans="2:5">
      <c r="B245" s="78"/>
      <c r="C245" s="73"/>
      <c r="D245" s="73"/>
      <c r="E245" s="73"/>
    </row>
    <row r="246" spans="2:5">
      <c r="B246" s="78"/>
      <c r="C246" s="73"/>
      <c r="D246" s="73"/>
      <c r="E246" s="73"/>
    </row>
    <row r="247" spans="2:5">
      <c r="B247" s="78"/>
      <c r="C247" s="73"/>
      <c r="D247" s="73"/>
      <c r="E247" s="73"/>
    </row>
    <row r="248" spans="2:5">
      <c r="B248" s="78"/>
      <c r="C248" s="73"/>
      <c r="D248" s="73"/>
      <c r="E248" s="73"/>
    </row>
    <row r="249" spans="2:5">
      <c r="B249" s="78"/>
      <c r="C249" s="73"/>
      <c r="D249" s="73"/>
      <c r="E249" s="73"/>
    </row>
    <row r="250" spans="2:5">
      <c r="B250" s="78"/>
      <c r="C250" s="73"/>
      <c r="D250" s="73"/>
      <c r="E250" s="73"/>
    </row>
    <row r="251" spans="2:5">
      <c r="B251" s="78"/>
      <c r="C251" s="73"/>
      <c r="D251" s="73"/>
      <c r="E251" s="73"/>
    </row>
    <row r="252" spans="2:5">
      <c r="B252" s="78"/>
      <c r="C252" s="73"/>
      <c r="D252" s="73"/>
      <c r="E252" s="73"/>
    </row>
    <row r="253" spans="2:5">
      <c r="B253" s="78"/>
      <c r="C253" s="73"/>
      <c r="D253" s="73"/>
      <c r="E253" s="73"/>
    </row>
    <row r="254" spans="2:5">
      <c r="B254" s="78"/>
      <c r="C254" s="73"/>
      <c r="D254" s="73"/>
      <c r="E254" s="73"/>
    </row>
    <row r="255" spans="2:5">
      <c r="B255" s="78"/>
      <c r="C255" s="73"/>
      <c r="D255" s="73"/>
      <c r="E255" s="73"/>
    </row>
    <row r="256" spans="2:5">
      <c r="B256" s="78"/>
      <c r="C256" s="73"/>
      <c r="D256" s="73"/>
      <c r="E256" s="73"/>
    </row>
    <row r="257" spans="2:5">
      <c r="B257" s="78"/>
      <c r="C257" s="73"/>
      <c r="D257" s="73"/>
      <c r="E257" s="73"/>
    </row>
    <row r="258" spans="2:5">
      <c r="B258" s="78"/>
      <c r="C258" s="73"/>
      <c r="D258" s="73"/>
      <c r="E258" s="73"/>
    </row>
    <row r="259" spans="2:5">
      <c r="B259" s="78"/>
      <c r="C259" s="73"/>
      <c r="D259" s="73"/>
      <c r="E259" s="73"/>
    </row>
    <row r="260" spans="2:5">
      <c r="B260" s="78"/>
      <c r="C260" s="73"/>
      <c r="D260" s="73"/>
      <c r="E260" s="73"/>
    </row>
    <row r="261" spans="2:5">
      <c r="B261" s="78"/>
      <c r="C261" s="73"/>
      <c r="D261" s="73"/>
      <c r="E261" s="73"/>
    </row>
    <row r="262" spans="2:5">
      <c r="B262" s="78"/>
      <c r="C262" s="73"/>
      <c r="D262" s="73"/>
      <c r="E262" s="73"/>
    </row>
    <row r="263" spans="2:5">
      <c r="B263" s="78"/>
      <c r="C263" s="73"/>
      <c r="D263" s="73"/>
      <c r="E263" s="73"/>
    </row>
    <row r="264" spans="2:5">
      <c r="B264" s="78"/>
      <c r="C264" s="73"/>
      <c r="D264" s="73"/>
      <c r="E264" s="73"/>
    </row>
    <row r="265" spans="2:5">
      <c r="B265" s="78"/>
      <c r="C265" s="73"/>
      <c r="D265" s="73"/>
      <c r="E265" s="73"/>
    </row>
    <row r="266" spans="2:5">
      <c r="B266" s="78"/>
      <c r="C266" s="73"/>
      <c r="D266" s="73"/>
      <c r="E266" s="73"/>
    </row>
    <row r="267" spans="2:5">
      <c r="B267" s="78"/>
      <c r="C267" s="73"/>
      <c r="D267" s="73"/>
      <c r="E267" s="73"/>
    </row>
    <row r="268" spans="2:5">
      <c r="B268" s="78"/>
      <c r="C268" s="73"/>
      <c r="D268" s="73"/>
      <c r="E268" s="73"/>
    </row>
    <row r="269" spans="2:5">
      <c r="B269" s="78"/>
      <c r="C269" s="73"/>
      <c r="D269" s="73"/>
      <c r="E269" s="73"/>
    </row>
    <row r="270" spans="2:5">
      <c r="B270" s="78"/>
      <c r="C270" s="73"/>
      <c r="D270" s="73"/>
      <c r="E270" s="73"/>
    </row>
    <row r="271" spans="2:5">
      <c r="B271" s="78"/>
      <c r="C271" s="73"/>
      <c r="D271" s="73"/>
      <c r="E271" s="73"/>
    </row>
    <row r="272" spans="2:5">
      <c r="B272" s="78"/>
      <c r="C272" s="73"/>
      <c r="D272" s="73"/>
      <c r="E272" s="73"/>
    </row>
    <row r="273" spans="2:5">
      <c r="B273" s="78"/>
      <c r="C273" s="73"/>
      <c r="D273" s="73"/>
      <c r="E273" s="73"/>
    </row>
    <row r="274" spans="2:5">
      <c r="B274" s="78"/>
      <c r="C274" s="73"/>
      <c r="D274" s="73"/>
      <c r="E274" s="73"/>
    </row>
    <row r="275" spans="2:5">
      <c r="B275" s="78"/>
      <c r="C275" s="73"/>
      <c r="D275" s="73"/>
      <c r="E275" s="73"/>
    </row>
    <row r="276" spans="2:5">
      <c r="B276" s="78"/>
      <c r="C276" s="73"/>
      <c r="D276" s="73"/>
      <c r="E276" s="73"/>
    </row>
    <row r="277" spans="2:5">
      <c r="B277" s="78"/>
      <c r="C277" s="73"/>
      <c r="D277" s="73"/>
      <c r="E277" s="73"/>
    </row>
    <row r="278" spans="2:5">
      <c r="B278" s="78"/>
      <c r="C278" s="73"/>
      <c r="D278" s="73"/>
      <c r="E278" s="73"/>
    </row>
    <row r="279" spans="2:5">
      <c r="B279" s="78"/>
      <c r="C279" s="73"/>
      <c r="D279" s="73"/>
      <c r="E279" s="73"/>
    </row>
    <row r="280" spans="2:5">
      <c r="B280" s="78"/>
      <c r="C280" s="73"/>
      <c r="D280" s="73"/>
      <c r="E280" s="73"/>
    </row>
    <row r="281" spans="2:5">
      <c r="B281" s="78"/>
      <c r="C281" s="73"/>
      <c r="D281" s="73"/>
      <c r="E281" s="73"/>
    </row>
    <row r="282" spans="2:5">
      <c r="B282" s="78"/>
      <c r="C282" s="73"/>
      <c r="D282" s="73"/>
      <c r="E282" s="73"/>
    </row>
    <row r="283" spans="2:5">
      <c r="B283" s="78"/>
      <c r="C283" s="73"/>
      <c r="D283" s="73"/>
      <c r="E283" s="73"/>
    </row>
    <row r="284" spans="2:5">
      <c r="B284" s="78"/>
      <c r="C284" s="73"/>
      <c r="D284" s="73"/>
      <c r="E284" s="73"/>
    </row>
    <row r="285" spans="2:5">
      <c r="B285" s="78"/>
      <c r="C285" s="73"/>
      <c r="D285" s="73"/>
      <c r="E285" s="73"/>
    </row>
    <row r="286" spans="2:5">
      <c r="B286" s="78"/>
      <c r="C286" s="73"/>
      <c r="D286" s="73"/>
      <c r="E286" s="73"/>
    </row>
    <row r="287" spans="2:5">
      <c r="B287" s="78"/>
      <c r="C287" s="73"/>
      <c r="D287" s="73"/>
      <c r="E287" s="73"/>
    </row>
    <row r="288" spans="2:5">
      <c r="B288" s="78"/>
      <c r="C288" s="73"/>
      <c r="D288" s="73"/>
      <c r="E288" s="73"/>
    </row>
    <row r="289" spans="2:5">
      <c r="B289" s="78"/>
      <c r="C289" s="73"/>
      <c r="D289" s="73"/>
      <c r="E289" s="73"/>
    </row>
    <row r="290" spans="2:5">
      <c r="B290" s="78"/>
      <c r="C290" s="73"/>
      <c r="D290" s="73"/>
      <c r="E290" s="73"/>
    </row>
    <row r="291" spans="2:5">
      <c r="B291" s="78"/>
      <c r="C291" s="73"/>
      <c r="D291" s="73"/>
      <c r="E291" s="73"/>
    </row>
    <row r="292" spans="2:5">
      <c r="B292" s="78"/>
      <c r="C292" s="73"/>
      <c r="D292" s="73"/>
      <c r="E292" s="73"/>
    </row>
    <row r="293" spans="2:5">
      <c r="B293" s="78"/>
      <c r="C293" s="73"/>
      <c r="D293" s="73"/>
      <c r="E293" s="73"/>
    </row>
    <row r="294" spans="2:5">
      <c r="B294" s="78"/>
      <c r="C294" s="73"/>
      <c r="D294" s="73"/>
      <c r="E294" s="73"/>
    </row>
    <row r="295" spans="2:5">
      <c r="B295" s="78"/>
      <c r="C295" s="73"/>
      <c r="D295" s="73"/>
      <c r="E295" s="73"/>
    </row>
    <row r="296" spans="2:5">
      <c r="B296" s="78"/>
      <c r="C296" s="73"/>
      <c r="D296" s="73"/>
      <c r="E296" s="73"/>
    </row>
    <row r="297" spans="2:5">
      <c r="B297" s="78"/>
      <c r="C297" s="73"/>
      <c r="D297" s="73"/>
      <c r="E297" s="73"/>
    </row>
    <row r="298" spans="2:5">
      <c r="B298" s="78"/>
      <c r="C298" s="73"/>
      <c r="D298" s="73"/>
      <c r="E298" s="73"/>
    </row>
    <row r="299" spans="2:5">
      <c r="B299" s="78"/>
      <c r="C299" s="73"/>
      <c r="D299" s="73"/>
      <c r="E299" s="73"/>
    </row>
    <row r="300" spans="2:5">
      <c r="B300" s="78"/>
      <c r="C300" s="73"/>
      <c r="D300" s="73"/>
      <c r="E300" s="73"/>
    </row>
    <row r="301" spans="2:5">
      <c r="B301" s="78"/>
      <c r="C301" s="73"/>
      <c r="D301" s="73"/>
      <c r="E301" s="73"/>
    </row>
    <row r="302" spans="2:5">
      <c r="B302" s="78"/>
      <c r="C302" s="73"/>
      <c r="D302" s="73"/>
      <c r="E302" s="73"/>
    </row>
    <row r="303" spans="2:5">
      <c r="B303" s="78"/>
      <c r="C303" s="73"/>
      <c r="D303" s="73"/>
      <c r="E303" s="73"/>
    </row>
    <row r="304" spans="2:5">
      <c r="B304" s="78"/>
      <c r="C304" s="73"/>
      <c r="D304" s="73"/>
      <c r="E304" s="73"/>
    </row>
    <row r="305" spans="2:5">
      <c r="B305" s="78"/>
      <c r="C305" s="73"/>
      <c r="D305" s="73"/>
      <c r="E305" s="73"/>
    </row>
    <row r="306" spans="2:5">
      <c r="B306" s="78"/>
      <c r="C306" s="73"/>
      <c r="D306" s="73"/>
      <c r="E306" s="73"/>
    </row>
    <row r="307" spans="2:5">
      <c r="B307" s="78"/>
      <c r="C307" s="73"/>
      <c r="D307" s="73"/>
      <c r="E307" s="73"/>
    </row>
    <row r="308" spans="2:5">
      <c r="B308" s="78"/>
      <c r="C308" s="73"/>
      <c r="D308" s="73"/>
      <c r="E308" s="73"/>
    </row>
    <row r="309" spans="2:5">
      <c r="B309" s="78"/>
      <c r="C309" s="73"/>
      <c r="D309" s="73"/>
      <c r="E309" s="73"/>
    </row>
    <row r="310" spans="2:5">
      <c r="B310" s="78"/>
      <c r="C310" s="73"/>
      <c r="D310" s="73"/>
      <c r="E310" s="73"/>
    </row>
    <row r="311" spans="2:5">
      <c r="B311" s="78"/>
      <c r="C311" s="73"/>
      <c r="D311" s="73"/>
      <c r="E311" s="73"/>
    </row>
    <row r="312" spans="2:5">
      <c r="B312" s="78"/>
      <c r="C312" s="73"/>
      <c r="D312" s="73"/>
      <c r="E312" s="73"/>
    </row>
    <row r="313" spans="2:5">
      <c r="B313" s="78"/>
      <c r="C313" s="73"/>
      <c r="D313" s="73"/>
      <c r="E313" s="73"/>
    </row>
    <row r="314" spans="2:5">
      <c r="B314" s="78"/>
      <c r="C314" s="73"/>
      <c r="D314" s="73"/>
      <c r="E314" s="73"/>
    </row>
    <row r="315" spans="2:5">
      <c r="B315" s="78"/>
      <c r="C315" s="73"/>
      <c r="D315" s="73"/>
      <c r="E315" s="73"/>
    </row>
    <row r="316" spans="2:5">
      <c r="B316" s="78"/>
      <c r="C316" s="73"/>
      <c r="D316" s="73"/>
      <c r="E316" s="73"/>
    </row>
    <row r="317" spans="2:5">
      <c r="B317" s="78"/>
      <c r="C317" s="73"/>
      <c r="D317" s="73"/>
      <c r="E317" s="73"/>
    </row>
    <row r="318" spans="2:5">
      <c r="B318" s="78"/>
      <c r="C318" s="73"/>
      <c r="D318" s="73"/>
      <c r="E318" s="73"/>
    </row>
    <row r="319" spans="2:5">
      <c r="B319" s="78"/>
      <c r="C319" s="73"/>
      <c r="D319" s="73"/>
      <c r="E319" s="73"/>
    </row>
    <row r="320" spans="2:5">
      <c r="B320" s="78"/>
      <c r="C320" s="73"/>
      <c r="D320" s="73"/>
      <c r="E320" s="73"/>
    </row>
    <row r="321" spans="2:5">
      <c r="B321" s="78"/>
      <c r="C321" s="73"/>
      <c r="D321" s="73"/>
      <c r="E321" s="73"/>
    </row>
    <row r="322" spans="2:5">
      <c r="B322" s="78"/>
      <c r="C322" s="73"/>
      <c r="D322" s="73"/>
      <c r="E322" s="73"/>
    </row>
    <row r="323" spans="2:5">
      <c r="B323" s="78"/>
      <c r="C323" s="73"/>
      <c r="D323" s="73"/>
      <c r="E323" s="73"/>
    </row>
    <row r="324" spans="2:5">
      <c r="B324" s="78"/>
      <c r="C324" s="73"/>
      <c r="D324" s="73"/>
      <c r="E324" s="73"/>
    </row>
    <row r="325" spans="2:5">
      <c r="B325" s="78"/>
      <c r="C325" s="73"/>
      <c r="D325" s="73"/>
      <c r="E325" s="73"/>
    </row>
    <row r="326" spans="2:5">
      <c r="B326" s="78"/>
      <c r="C326" s="73"/>
      <c r="D326" s="73"/>
      <c r="E326" s="73"/>
    </row>
    <row r="327" spans="2:5">
      <c r="B327" s="78"/>
      <c r="C327" s="73"/>
      <c r="D327" s="73"/>
      <c r="E327" s="73"/>
    </row>
    <row r="328" spans="2:5">
      <c r="B328" s="78"/>
      <c r="C328" s="73"/>
      <c r="D328" s="73"/>
      <c r="E328" s="73"/>
    </row>
    <row r="329" spans="2:5">
      <c r="B329" s="78"/>
      <c r="C329" s="73"/>
      <c r="D329" s="73"/>
      <c r="E329" s="73"/>
    </row>
    <row r="330" spans="2:5">
      <c r="B330" s="78"/>
      <c r="C330" s="73"/>
      <c r="D330" s="73"/>
      <c r="E330" s="73"/>
    </row>
    <row r="331" spans="2:5">
      <c r="B331" s="78"/>
      <c r="C331" s="73"/>
      <c r="D331" s="73"/>
      <c r="E331" s="73"/>
    </row>
    <row r="332" spans="2:5">
      <c r="B332" s="78"/>
      <c r="C332" s="73"/>
      <c r="D332" s="73"/>
      <c r="E332" s="73"/>
    </row>
    <row r="333" spans="2:5">
      <c r="B333" s="78"/>
      <c r="C333" s="73"/>
      <c r="D333" s="73"/>
      <c r="E333" s="73"/>
    </row>
    <row r="334" spans="2:5">
      <c r="B334" s="78"/>
      <c r="C334" s="73"/>
      <c r="D334" s="73"/>
      <c r="E334" s="73"/>
    </row>
    <row r="335" spans="2:5">
      <c r="B335" s="78"/>
      <c r="C335" s="73"/>
      <c r="D335" s="73"/>
      <c r="E335" s="73"/>
    </row>
    <row r="336" spans="2:5">
      <c r="B336" s="78"/>
      <c r="C336" s="73"/>
      <c r="D336" s="73"/>
      <c r="E336" s="73"/>
    </row>
    <row r="337" spans="2:5">
      <c r="B337" s="78"/>
      <c r="C337" s="73"/>
      <c r="D337" s="73"/>
      <c r="E337" s="73"/>
    </row>
    <row r="338" spans="2:5">
      <c r="B338" s="78"/>
      <c r="C338" s="73"/>
      <c r="D338" s="73"/>
      <c r="E338" s="73"/>
    </row>
    <row r="339" spans="2:5">
      <c r="B339" s="78"/>
      <c r="C339" s="73"/>
      <c r="D339" s="73"/>
      <c r="E339" s="73"/>
    </row>
    <row r="340" spans="2:5">
      <c r="B340" s="78"/>
      <c r="C340" s="73"/>
      <c r="D340" s="73"/>
      <c r="E340" s="73"/>
    </row>
    <row r="341" spans="2:5">
      <c r="B341" s="78"/>
      <c r="C341" s="73"/>
      <c r="D341" s="73"/>
      <c r="E341" s="73"/>
    </row>
    <row r="342" spans="2:5">
      <c r="B342" s="78"/>
      <c r="C342" s="73"/>
      <c r="D342" s="73"/>
      <c r="E342" s="73"/>
    </row>
    <row r="343" spans="2:5">
      <c r="B343" s="78"/>
      <c r="C343" s="73"/>
      <c r="D343" s="73"/>
      <c r="E343" s="73"/>
    </row>
    <row r="344" spans="2:5">
      <c r="B344" s="78"/>
      <c r="C344" s="73"/>
      <c r="D344" s="73"/>
      <c r="E344" s="73"/>
    </row>
    <row r="345" spans="2:5">
      <c r="B345" s="78"/>
      <c r="C345" s="73"/>
      <c r="D345" s="73"/>
      <c r="E345" s="73"/>
    </row>
    <row r="346" spans="2:5">
      <c r="B346" s="78"/>
      <c r="C346" s="73"/>
      <c r="D346" s="73"/>
      <c r="E346" s="73"/>
    </row>
    <row r="347" spans="2:5">
      <c r="B347" s="78"/>
      <c r="C347" s="73"/>
      <c r="D347" s="73"/>
      <c r="E347" s="73"/>
    </row>
    <row r="348" spans="2:5">
      <c r="B348" s="78"/>
      <c r="C348" s="73"/>
      <c r="D348" s="73"/>
      <c r="E348" s="73"/>
    </row>
    <row r="349" spans="2:5">
      <c r="B349" s="78"/>
      <c r="C349" s="73"/>
      <c r="D349" s="73"/>
      <c r="E349" s="73"/>
    </row>
    <row r="350" spans="2:5">
      <c r="B350" s="78"/>
      <c r="C350" s="73"/>
      <c r="D350" s="73"/>
      <c r="E350" s="73"/>
    </row>
    <row r="351" spans="2:5">
      <c r="B351" s="78"/>
      <c r="C351" s="73"/>
      <c r="D351" s="73"/>
      <c r="E351" s="73"/>
    </row>
    <row r="352" spans="2:5">
      <c r="B352" s="78"/>
      <c r="C352" s="73"/>
      <c r="D352" s="73"/>
      <c r="E352" s="73"/>
    </row>
    <row r="353" spans="2:5">
      <c r="B353" s="78"/>
      <c r="C353" s="73"/>
      <c r="D353" s="73"/>
      <c r="E353" s="73"/>
    </row>
    <row r="354" spans="2:5">
      <c r="B354" s="78"/>
      <c r="C354" s="73"/>
      <c r="D354" s="73"/>
      <c r="E354" s="73"/>
    </row>
    <row r="355" spans="2:5">
      <c r="B355" s="78"/>
      <c r="C355" s="73"/>
      <c r="D355" s="73"/>
      <c r="E355" s="73"/>
    </row>
    <row r="356" spans="2:5">
      <c r="B356" s="78"/>
      <c r="C356" s="73"/>
      <c r="D356" s="73"/>
      <c r="E356" s="73"/>
    </row>
    <row r="357" spans="2:5">
      <c r="B357" s="78"/>
      <c r="C357" s="73"/>
      <c r="D357" s="73"/>
      <c r="E357" s="73"/>
    </row>
    <row r="358" spans="2:5">
      <c r="B358" s="78"/>
      <c r="C358" s="73"/>
      <c r="D358" s="73"/>
      <c r="E358" s="73"/>
    </row>
    <row r="359" spans="2:5">
      <c r="B359" s="78"/>
      <c r="C359" s="73"/>
      <c r="D359" s="73"/>
      <c r="E359" s="73"/>
    </row>
    <row r="360" spans="2:5">
      <c r="B360" s="78"/>
      <c r="C360" s="73"/>
      <c r="D360" s="73"/>
      <c r="E360" s="73"/>
    </row>
    <row r="361" spans="2:5">
      <c r="B361" s="78"/>
      <c r="C361" s="73"/>
      <c r="D361" s="73"/>
      <c r="E361" s="73"/>
    </row>
    <row r="362" spans="2:5">
      <c r="B362" s="78"/>
      <c r="C362" s="73"/>
      <c r="D362" s="73"/>
      <c r="E362" s="73"/>
    </row>
    <row r="363" spans="2:5">
      <c r="B363" s="78"/>
      <c r="C363" s="73"/>
      <c r="D363" s="73"/>
      <c r="E363" s="73"/>
    </row>
    <row r="364" spans="2:5">
      <c r="B364" s="78"/>
      <c r="C364" s="73"/>
      <c r="D364" s="73"/>
      <c r="E364" s="73"/>
    </row>
    <row r="365" spans="2:5">
      <c r="B365" s="78"/>
      <c r="C365" s="73"/>
      <c r="D365" s="73"/>
      <c r="E365" s="73"/>
    </row>
    <row r="366" spans="2:5">
      <c r="B366" s="78"/>
      <c r="C366" s="73"/>
      <c r="D366" s="73"/>
      <c r="E366" s="73"/>
    </row>
    <row r="367" spans="2:5">
      <c r="B367" s="78"/>
      <c r="C367" s="73"/>
      <c r="D367" s="73"/>
      <c r="E367" s="73"/>
    </row>
    <row r="368" spans="2:5">
      <c r="B368" s="78"/>
      <c r="C368" s="73"/>
      <c r="D368" s="73"/>
      <c r="E368" s="73"/>
    </row>
    <row r="369" spans="2:5">
      <c r="B369" s="78"/>
      <c r="C369" s="73"/>
      <c r="D369" s="73"/>
      <c r="E369" s="73"/>
    </row>
    <row r="370" spans="2:5">
      <c r="B370" s="78"/>
      <c r="C370" s="73"/>
      <c r="D370" s="73"/>
      <c r="E370" s="73"/>
    </row>
    <row r="371" spans="2:5">
      <c r="B371" s="78"/>
      <c r="C371" s="73"/>
      <c r="D371" s="73"/>
      <c r="E371" s="73"/>
    </row>
    <row r="372" spans="2:5">
      <c r="B372" s="78"/>
      <c r="C372" s="73"/>
      <c r="D372" s="73"/>
      <c r="E372" s="73"/>
    </row>
    <row r="373" spans="2:5">
      <c r="B373" s="78"/>
      <c r="C373" s="73"/>
      <c r="D373" s="73"/>
      <c r="E373" s="73"/>
    </row>
    <row r="374" spans="2:5">
      <c r="B374" s="78"/>
      <c r="C374" s="73"/>
      <c r="D374" s="73"/>
      <c r="E374" s="73"/>
    </row>
    <row r="375" spans="2:5">
      <c r="B375" s="78"/>
      <c r="C375" s="73"/>
      <c r="D375" s="73"/>
      <c r="E375" s="73"/>
    </row>
    <row r="376" spans="2:5">
      <c r="B376" s="78"/>
      <c r="C376" s="73"/>
      <c r="D376" s="73"/>
      <c r="E376" s="73"/>
    </row>
    <row r="377" spans="2:5">
      <c r="B377" s="78"/>
      <c r="C377" s="73"/>
      <c r="D377" s="73"/>
      <c r="E377" s="73"/>
    </row>
    <row r="378" spans="2:5">
      <c r="B378" s="78"/>
      <c r="C378" s="73"/>
      <c r="D378" s="73"/>
      <c r="E378" s="73"/>
    </row>
    <row r="379" spans="2:5">
      <c r="B379" s="78"/>
      <c r="C379" s="73"/>
      <c r="D379" s="73"/>
      <c r="E379" s="73"/>
    </row>
    <row r="380" spans="2:5">
      <c r="B380" s="78"/>
      <c r="C380" s="73"/>
      <c r="D380" s="73"/>
      <c r="E380" s="73"/>
    </row>
    <row r="381" spans="2:5">
      <c r="B381" s="78"/>
      <c r="C381" s="73"/>
      <c r="D381" s="73"/>
      <c r="E381" s="73"/>
    </row>
    <row r="382" spans="2:5">
      <c r="B382" s="78"/>
      <c r="C382" s="73"/>
      <c r="D382" s="73"/>
      <c r="E382" s="73"/>
    </row>
    <row r="383" spans="2:5">
      <c r="B383" s="78"/>
      <c r="C383" s="73"/>
      <c r="D383" s="73"/>
      <c r="E383" s="73"/>
    </row>
    <row r="384" spans="2:5">
      <c r="B384" s="78"/>
      <c r="C384" s="73"/>
      <c r="D384" s="73"/>
      <c r="E384" s="73"/>
    </row>
    <row r="385" spans="2:5">
      <c r="B385" s="78"/>
      <c r="C385" s="73"/>
      <c r="D385" s="73"/>
      <c r="E385" s="73"/>
    </row>
    <row r="386" spans="2:5">
      <c r="B386" s="78"/>
      <c r="C386" s="73"/>
      <c r="D386" s="73"/>
      <c r="E386" s="73"/>
    </row>
    <row r="387" spans="2:5">
      <c r="B387" s="78"/>
      <c r="C387" s="73"/>
      <c r="D387" s="73"/>
      <c r="E387" s="73"/>
    </row>
    <row r="388" spans="2:5">
      <c r="B388" s="78"/>
      <c r="C388" s="73"/>
      <c r="D388" s="73"/>
      <c r="E388" s="73"/>
    </row>
    <row r="389" spans="2:5">
      <c r="B389" s="78"/>
      <c r="C389" s="73"/>
      <c r="D389" s="73"/>
      <c r="E389" s="73"/>
    </row>
    <row r="390" spans="2:5">
      <c r="B390" s="78"/>
      <c r="C390" s="73"/>
      <c r="D390" s="73"/>
      <c r="E390" s="73"/>
    </row>
    <row r="391" spans="2:5">
      <c r="B391" s="78"/>
      <c r="C391" s="73"/>
      <c r="D391" s="73"/>
      <c r="E391" s="73"/>
    </row>
    <row r="392" spans="2:5">
      <c r="B392" s="78"/>
      <c r="C392" s="73"/>
      <c r="D392" s="73"/>
      <c r="E392" s="73"/>
    </row>
    <row r="393" spans="2:5">
      <c r="B393" s="78"/>
      <c r="C393" s="73"/>
      <c r="D393" s="73"/>
      <c r="E393" s="73"/>
    </row>
    <row r="394" spans="2:5">
      <c r="B394" s="78"/>
      <c r="C394" s="73"/>
      <c r="D394" s="73"/>
      <c r="E394" s="73"/>
    </row>
    <row r="395" spans="2:5">
      <c r="B395" s="78"/>
      <c r="C395" s="73"/>
      <c r="D395" s="73"/>
      <c r="E395" s="73"/>
    </row>
    <row r="396" spans="2:5">
      <c r="B396" s="78"/>
      <c r="C396" s="73"/>
      <c r="D396" s="73"/>
      <c r="E396" s="73"/>
    </row>
    <row r="397" spans="2:5">
      <c r="B397" s="78"/>
      <c r="C397" s="73"/>
      <c r="D397" s="73"/>
      <c r="E397" s="73"/>
    </row>
    <row r="398" spans="2:5">
      <c r="B398" s="78"/>
      <c r="C398" s="73"/>
      <c r="D398" s="73"/>
      <c r="E398" s="73"/>
    </row>
    <row r="399" spans="2:5">
      <c r="B399" s="78"/>
      <c r="C399" s="73"/>
      <c r="D399" s="73"/>
      <c r="E399" s="73"/>
    </row>
    <row r="400" spans="2:5">
      <c r="B400" s="78"/>
      <c r="C400" s="73"/>
      <c r="D400" s="73"/>
      <c r="E400" s="73"/>
    </row>
    <row r="401" spans="2:5">
      <c r="B401" s="78"/>
      <c r="C401" s="73"/>
      <c r="D401" s="73"/>
      <c r="E401" s="73"/>
    </row>
    <row r="402" spans="2:5">
      <c r="B402" s="78"/>
      <c r="C402" s="73"/>
      <c r="D402" s="73"/>
      <c r="E402" s="73"/>
    </row>
    <row r="403" spans="2:5">
      <c r="B403" s="78"/>
      <c r="C403" s="73"/>
      <c r="D403" s="73"/>
      <c r="E403" s="73"/>
    </row>
    <row r="404" spans="2:5">
      <c r="B404" s="78"/>
      <c r="C404" s="73"/>
      <c r="D404" s="73"/>
      <c r="E404" s="73"/>
    </row>
    <row r="405" spans="2:5">
      <c r="B405" s="78"/>
      <c r="C405" s="73"/>
      <c r="D405" s="73"/>
      <c r="E405" s="73"/>
    </row>
    <row r="406" spans="2:5">
      <c r="B406" s="78"/>
      <c r="C406" s="73"/>
      <c r="D406" s="73"/>
      <c r="E406" s="73"/>
    </row>
    <row r="407" spans="2:5">
      <c r="B407" s="78"/>
      <c r="C407" s="73"/>
      <c r="D407" s="73"/>
      <c r="E407" s="73"/>
    </row>
    <row r="408" spans="2:5">
      <c r="B408" s="78"/>
      <c r="C408" s="73"/>
      <c r="D408" s="73"/>
      <c r="E408" s="73"/>
    </row>
    <row r="409" spans="2:5">
      <c r="B409" s="78"/>
      <c r="C409" s="73"/>
      <c r="D409" s="73"/>
      <c r="E409" s="73"/>
    </row>
    <row r="410" spans="2:5">
      <c r="B410" s="78"/>
      <c r="C410" s="73"/>
      <c r="D410" s="73"/>
      <c r="E410" s="73"/>
    </row>
    <row r="411" spans="2:5">
      <c r="B411" s="78"/>
      <c r="C411" s="73"/>
      <c r="D411" s="73"/>
      <c r="E411" s="73"/>
    </row>
    <row r="412" spans="2:5">
      <c r="B412" s="78"/>
      <c r="C412" s="73"/>
      <c r="D412" s="73"/>
      <c r="E412" s="73"/>
    </row>
    <row r="413" spans="2:5">
      <c r="B413" s="78"/>
      <c r="C413" s="73"/>
      <c r="D413" s="73"/>
      <c r="E413" s="73"/>
    </row>
    <row r="414" spans="2:5">
      <c r="B414" s="78"/>
      <c r="C414" s="73"/>
      <c r="D414" s="73"/>
      <c r="E414" s="73"/>
    </row>
    <row r="415" spans="2:5">
      <c r="B415" s="78"/>
      <c r="C415" s="73"/>
      <c r="D415" s="73"/>
      <c r="E415" s="73"/>
    </row>
    <row r="416" spans="2:5">
      <c r="B416" s="78"/>
      <c r="C416" s="73"/>
      <c r="D416" s="73"/>
      <c r="E416" s="73"/>
    </row>
    <row r="417" spans="2:5">
      <c r="B417" s="78"/>
      <c r="C417" s="73"/>
      <c r="D417" s="73"/>
      <c r="E417" s="73"/>
    </row>
    <row r="418" spans="2:5">
      <c r="B418" s="78"/>
      <c r="C418" s="73"/>
      <c r="D418" s="73"/>
      <c r="E418" s="73"/>
    </row>
    <row r="419" spans="2:5">
      <c r="B419" s="78"/>
      <c r="C419" s="73"/>
      <c r="D419" s="73"/>
      <c r="E419" s="73"/>
    </row>
    <row r="420" spans="2:5">
      <c r="B420" s="78"/>
      <c r="C420" s="73"/>
      <c r="D420" s="73"/>
      <c r="E420" s="73"/>
    </row>
    <row r="421" spans="2:5">
      <c r="B421" s="78"/>
      <c r="C421" s="73"/>
      <c r="D421" s="73"/>
      <c r="E421" s="73"/>
    </row>
    <row r="422" spans="2:5">
      <c r="B422" s="78"/>
      <c r="C422" s="73"/>
      <c r="D422" s="73"/>
      <c r="E422" s="73"/>
    </row>
    <row r="423" spans="2:5">
      <c r="B423" s="78"/>
      <c r="C423" s="73"/>
      <c r="D423" s="73"/>
      <c r="E423" s="73"/>
    </row>
    <row r="424" spans="2:5">
      <c r="B424" s="78"/>
      <c r="C424" s="73"/>
      <c r="D424" s="73"/>
      <c r="E424" s="73"/>
    </row>
    <row r="425" spans="2:5">
      <c r="B425" s="78"/>
      <c r="C425" s="73"/>
      <c r="D425" s="73"/>
      <c r="E425" s="73"/>
    </row>
    <row r="426" spans="2:5">
      <c r="B426" s="78"/>
      <c r="C426" s="73"/>
      <c r="D426" s="73"/>
      <c r="E426" s="73"/>
    </row>
    <row r="427" spans="2:5">
      <c r="B427" s="78"/>
      <c r="C427" s="73"/>
      <c r="D427" s="73"/>
      <c r="E427" s="73"/>
    </row>
    <row r="428" spans="2:5">
      <c r="B428" s="78"/>
      <c r="C428" s="73"/>
      <c r="D428" s="73"/>
      <c r="E428" s="73"/>
    </row>
    <row r="429" spans="2:5">
      <c r="B429" s="78"/>
      <c r="C429" s="73"/>
      <c r="D429" s="73"/>
      <c r="E429" s="73"/>
    </row>
    <row r="430" spans="2:5">
      <c r="B430" s="78"/>
      <c r="C430" s="73"/>
      <c r="D430" s="73"/>
      <c r="E430" s="73"/>
    </row>
    <row r="431" spans="2:5">
      <c r="B431" s="78"/>
      <c r="C431" s="73"/>
      <c r="D431" s="73"/>
      <c r="E431" s="73"/>
    </row>
    <row r="432" spans="2:5">
      <c r="B432" s="78"/>
      <c r="C432" s="73"/>
      <c r="D432" s="73"/>
      <c r="E432" s="73"/>
    </row>
    <row r="433" spans="2:5">
      <c r="B433" s="78"/>
      <c r="C433" s="73"/>
      <c r="D433" s="73"/>
      <c r="E433" s="73"/>
    </row>
    <row r="434" spans="2:5">
      <c r="B434" s="78"/>
      <c r="C434" s="73"/>
      <c r="D434" s="73"/>
      <c r="E434" s="73"/>
    </row>
    <row r="435" spans="2:5">
      <c r="B435" s="78"/>
      <c r="C435" s="73"/>
      <c r="D435" s="73"/>
      <c r="E435" s="73"/>
    </row>
    <row r="436" spans="2:5">
      <c r="B436" s="78"/>
      <c r="C436" s="73"/>
      <c r="D436" s="73"/>
      <c r="E436" s="73"/>
    </row>
    <row r="437" spans="2:5">
      <c r="B437" s="78"/>
      <c r="C437" s="73"/>
      <c r="D437" s="73"/>
      <c r="E437" s="73"/>
    </row>
    <row r="438" spans="2:5">
      <c r="B438" s="78"/>
      <c r="C438" s="73"/>
      <c r="D438" s="73"/>
      <c r="E438" s="73"/>
    </row>
    <row r="439" spans="2:5">
      <c r="B439" s="78"/>
      <c r="C439" s="73"/>
      <c r="D439" s="73"/>
      <c r="E439" s="73"/>
    </row>
    <row r="440" spans="2:5">
      <c r="B440" s="78"/>
      <c r="C440" s="73"/>
      <c r="D440" s="73"/>
      <c r="E440" s="73"/>
    </row>
    <row r="441" spans="2:5">
      <c r="B441" s="78"/>
      <c r="C441" s="73"/>
      <c r="D441" s="73"/>
      <c r="E441" s="73"/>
    </row>
    <row r="442" spans="2:5">
      <c r="B442" s="78"/>
      <c r="C442" s="73"/>
      <c r="D442" s="73"/>
      <c r="E442" s="73"/>
    </row>
    <row r="443" spans="2:5">
      <c r="B443" s="78"/>
      <c r="C443" s="73"/>
      <c r="D443" s="73"/>
      <c r="E443" s="73"/>
    </row>
    <row r="444" spans="2:5">
      <c r="B444" s="78"/>
      <c r="C444" s="73"/>
      <c r="D444" s="73"/>
      <c r="E444" s="73"/>
    </row>
    <row r="445" spans="2:5">
      <c r="B445" s="78"/>
      <c r="C445" s="73"/>
      <c r="D445" s="73"/>
      <c r="E445" s="73"/>
    </row>
    <row r="446" spans="2:5">
      <c r="B446" s="78"/>
      <c r="C446" s="73"/>
      <c r="D446" s="73"/>
      <c r="E446" s="73"/>
    </row>
    <row r="447" spans="2:5">
      <c r="B447" s="78"/>
      <c r="C447" s="73"/>
      <c r="D447" s="73"/>
      <c r="E447" s="73"/>
    </row>
    <row r="448" spans="2:5">
      <c r="B448" s="78"/>
      <c r="C448" s="73"/>
      <c r="D448" s="73"/>
      <c r="E448" s="73"/>
    </row>
    <row r="449" spans="2:5">
      <c r="B449" s="78"/>
      <c r="C449" s="73"/>
      <c r="D449" s="73"/>
      <c r="E449" s="73"/>
    </row>
    <row r="450" spans="2:5">
      <c r="B450" s="78"/>
      <c r="C450" s="73"/>
      <c r="D450" s="73"/>
      <c r="E450" s="73"/>
    </row>
    <row r="451" spans="2:5">
      <c r="B451" s="78"/>
      <c r="C451" s="73"/>
      <c r="D451" s="73"/>
      <c r="E451" s="73"/>
    </row>
    <row r="452" spans="2:5">
      <c r="B452" s="78"/>
      <c r="C452" s="73"/>
      <c r="D452" s="73"/>
      <c r="E452" s="73"/>
    </row>
    <row r="453" spans="2:5">
      <c r="B453" s="78"/>
      <c r="C453" s="73"/>
      <c r="D453" s="73"/>
      <c r="E453" s="73"/>
    </row>
    <row r="454" spans="2:5">
      <c r="B454" s="78"/>
      <c r="C454" s="73"/>
      <c r="D454" s="73"/>
      <c r="E454" s="73"/>
    </row>
    <row r="455" spans="2:5">
      <c r="B455" s="78"/>
      <c r="C455" s="73"/>
      <c r="D455" s="73"/>
      <c r="E455" s="73"/>
    </row>
    <row r="456" spans="2:5">
      <c r="B456" s="78"/>
      <c r="C456" s="73"/>
      <c r="D456" s="73"/>
      <c r="E456" s="73"/>
    </row>
    <row r="457" spans="2:5">
      <c r="B457" s="78"/>
      <c r="C457" s="73"/>
      <c r="D457" s="73"/>
      <c r="E457" s="73"/>
    </row>
    <row r="458" spans="2:5">
      <c r="B458" s="78"/>
      <c r="C458" s="73"/>
      <c r="D458" s="73"/>
      <c r="E458" s="73"/>
    </row>
    <row r="459" spans="2:5">
      <c r="B459" s="78"/>
      <c r="C459" s="73"/>
      <c r="D459" s="73"/>
      <c r="E459" s="73"/>
    </row>
    <row r="460" spans="2:5">
      <c r="B460" s="78"/>
      <c r="C460" s="73"/>
      <c r="D460" s="73"/>
      <c r="E460" s="73"/>
    </row>
    <row r="461" spans="2:5">
      <c r="B461" s="78"/>
      <c r="C461" s="73"/>
      <c r="D461" s="73"/>
      <c r="E461" s="73"/>
    </row>
    <row r="462" spans="2:5">
      <c r="B462" s="78"/>
      <c r="C462" s="73"/>
      <c r="D462" s="73"/>
      <c r="E462" s="73"/>
    </row>
    <row r="463" spans="2:5">
      <c r="B463" s="78"/>
      <c r="C463" s="73"/>
      <c r="D463" s="73"/>
      <c r="E463" s="73"/>
    </row>
    <row r="464" spans="2:5">
      <c r="B464" s="78"/>
      <c r="C464" s="73"/>
      <c r="D464" s="73"/>
      <c r="E464" s="73"/>
    </row>
    <row r="465" spans="2:5">
      <c r="B465" s="78"/>
      <c r="C465" s="73"/>
      <c r="D465" s="73"/>
      <c r="E465" s="73"/>
    </row>
    <row r="466" spans="2:5">
      <c r="B466" s="78"/>
      <c r="C466" s="73"/>
      <c r="D466" s="73"/>
      <c r="E466" s="73"/>
    </row>
    <row r="467" spans="2:5">
      <c r="B467" s="78"/>
      <c r="C467" s="73"/>
      <c r="D467" s="73"/>
      <c r="E467" s="73"/>
    </row>
    <row r="468" spans="2:5">
      <c r="B468" s="78"/>
      <c r="C468" s="73"/>
      <c r="D468" s="73"/>
      <c r="E468" s="73"/>
    </row>
    <row r="469" spans="2:5">
      <c r="B469" s="78"/>
      <c r="C469" s="73"/>
      <c r="D469" s="73"/>
      <c r="E469" s="73"/>
    </row>
    <row r="470" spans="2:5">
      <c r="B470" s="78"/>
      <c r="C470" s="73"/>
      <c r="D470" s="73"/>
      <c r="E470" s="73"/>
    </row>
    <row r="471" spans="2:5">
      <c r="B471" s="78"/>
      <c r="C471" s="73"/>
      <c r="D471" s="73"/>
      <c r="E471" s="73"/>
    </row>
    <row r="472" spans="2:5">
      <c r="B472" s="78"/>
      <c r="C472" s="73"/>
      <c r="D472" s="73"/>
      <c r="E472" s="73"/>
    </row>
    <row r="473" spans="2:5">
      <c r="B473" s="78"/>
      <c r="C473" s="73"/>
      <c r="D473" s="73"/>
      <c r="E473" s="73"/>
    </row>
    <row r="474" spans="2:5">
      <c r="B474" s="78"/>
      <c r="C474" s="73"/>
      <c r="D474" s="73"/>
      <c r="E474" s="73"/>
    </row>
    <row r="475" spans="2:5">
      <c r="B475" s="78"/>
      <c r="C475" s="73"/>
      <c r="D475" s="73"/>
      <c r="E475" s="73"/>
    </row>
    <row r="476" spans="2:5">
      <c r="B476" s="78"/>
      <c r="C476" s="73"/>
      <c r="D476" s="73"/>
      <c r="E476" s="73"/>
    </row>
    <row r="477" spans="2:5">
      <c r="B477" s="78"/>
      <c r="C477" s="73"/>
      <c r="D477" s="73"/>
      <c r="E477" s="73"/>
    </row>
    <row r="478" spans="2:5">
      <c r="B478" s="78"/>
      <c r="C478" s="73"/>
      <c r="D478" s="73"/>
      <c r="E478" s="73"/>
    </row>
    <row r="479" spans="2:5">
      <c r="B479" s="78"/>
      <c r="C479" s="73"/>
      <c r="D479" s="73"/>
      <c r="E479" s="73"/>
    </row>
    <row r="480" spans="2:5">
      <c r="B480" s="78"/>
      <c r="C480" s="73"/>
      <c r="D480" s="73"/>
      <c r="E480" s="73"/>
    </row>
    <row r="481" spans="2:5">
      <c r="B481" s="78"/>
      <c r="C481" s="73"/>
      <c r="D481" s="73"/>
      <c r="E481" s="73"/>
    </row>
    <row r="482" spans="2:5">
      <c r="B482" s="78"/>
      <c r="C482" s="73"/>
      <c r="D482" s="73"/>
      <c r="E482" s="73"/>
    </row>
    <row r="483" spans="2:5">
      <c r="B483" s="78"/>
      <c r="C483" s="73"/>
      <c r="D483" s="73"/>
      <c r="E483" s="73"/>
    </row>
    <row r="484" spans="2:5">
      <c r="B484" s="78"/>
      <c r="C484" s="73"/>
      <c r="D484" s="73"/>
      <c r="E484" s="73"/>
    </row>
    <row r="485" spans="2:5">
      <c r="B485" s="78"/>
      <c r="C485" s="73"/>
      <c r="D485" s="73"/>
      <c r="E485" s="73"/>
    </row>
    <row r="486" spans="2:5">
      <c r="B486" s="78"/>
      <c r="C486" s="73"/>
      <c r="D486" s="73"/>
      <c r="E486" s="73"/>
    </row>
    <row r="487" spans="2:5">
      <c r="B487" s="78"/>
      <c r="C487" s="73"/>
      <c r="D487" s="73"/>
      <c r="E487" s="73"/>
    </row>
    <row r="488" spans="2:5">
      <c r="B488" s="78"/>
      <c r="C488" s="73"/>
      <c r="D488" s="73"/>
      <c r="E488" s="73"/>
    </row>
    <row r="489" spans="2:5">
      <c r="B489" s="78"/>
      <c r="C489" s="73"/>
      <c r="D489" s="73"/>
      <c r="E489" s="73"/>
    </row>
    <row r="490" spans="2:5">
      <c r="B490" s="78"/>
      <c r="C490" s="73"/>
      <c r="D490" s="73"/>
      <c r="E490" s="73"/>
    </row>
    <row r="491" spans="2:5">
      <c r="B491" s="78"/>
      <c r="C491" s="73"/>
      <c r="D491" s="73"/>
      <c r="E491" s="73"/>
    </row>
    <row r="492" spans="2:5">
      <c r="B492" s="78"/>
      <c r="C492" s="73"/>
      <c r="D492" s="73"/>
      <c r="E492" s="73"/>
    </row>
    <row r="493" spans="2:5">
      <c r="B493" s="78"/>
      <c r="C493" s="73"/>
      <c r="D493" s="73"/>
      <c r="E493" s="73"/>
    </row>
    <row r="494" spans="2:5">
      <c r="B494" s="78"/>
      <c r="C494" s="73"/>
      <c r="D494" s="73"/>
      <c r="E494" s="73"/>
    </row>
    <row r="495" spans="2:5">
      <c r="B495" s="78"/>
      <c r="C495" s="73"/>
      <c r="D495" s="73"/>
      <c r="E495" s="73"/>
    </row>
    <row r="496" spans="2:5">
      <c r="B496" s="78"/>
      <c r="C496" s="73"/>
      <c r="D496" s="73"/>
      <c r="E496" s="73"/>
    </row>
    <row r="497" spans="2:5">
      <c r="B497" s="78"/>
      <c r="C497" s="73"/>
      <c r="D497" s="73"/>
      <c r="E497" s="73"/>
    </row>
    <row r="498" spans="2:5">
      <c r="B498" s="78"/>
      <c r="C498" s="73"/>
      <c r="D498" s="73"/>
      <c r="E498" s="73"/>
    </row>
    <row r="499" spans="2:5">
      <c r="B499" s="78"/>
      <c r="C499" s="73"/>
      <c r="D499" s="73"/>
      <c r="E499" s="73"/>
    </row>
    <row r="500" spans="2:5">
      <c r="B500" s="78"/>
      <c r="C500" s="73"/>
      <c r="D500" s="73"/>
      <c r="E500" s="73"/>
    </row>
    <row r="501" spans="2:5">
      <c r="B501" s="78"/>
      <c r="C501" s="73"/>
      <c r="D501" s="73"/>
      <c r="E501" s="73"/>
    </row>
    <row r="502" spans="2:5">
      <c r="B502" s="78"/>
      <c r="C502" s="73"/>
      <c r="D502" s="73"/>
      <c r="E502" s="73"/>
    </row>
    <row r="503" spans="2:5">
      <c r="B503" s="78"/>
      <c r="C503" s="73"/>
      <c r="D503" s="73"/>
      <c r="E503" s="73"/>
    </row>
    <row r="504" spans="2:5">
      <c r="B504" s="78"/>
      <c r="C504" s="73"/>
      <c r="D504" s="73"/>
      <c r="E504" s="73"/>
    </row>
  </sheetData>
  <mergeCells count="1">
    <mergeCell ref="A3:K3"/>
  </mergeCells>
  <phoneticPr fontId="9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Yumirca Altagracia Matos Melo</cp:lastModifiedBy>
  <dcterms:created xsi:type="dcterms:W3CDTF">2019-04-15T15:22:23Z</dcterms:created>
  <dcterms:modified xsi:type="dcterms:W3CDTF">2025-11-24T14:09:58Z</dcterms:modified>
</cp:coreProperties>
</file>