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8. Comercio interno\2. Mensuales\"/>
    </mc:Choice>
  </mc:AlternateContent>
  <xr:revisionPtr revIDLastSave="0" documentId="13_ncr:1_{5A968E3F-2490-4692-9028-84204806D302}" xr6:coauthVersionLast="47" xr6:coauthVersionMax="47" xr10:uidLastSave="{00000000-0000-0000-0000-000000000000}"/>
  <bookViews>
    <workbookView xWindow="-108" yWindow="-108" windowWidth="23256" windowHeight="12456" xr2:uid="{4BC40BC0-0F62-41C6-ACBC-AA4100D20F10}"/>
  </bookViews>
  <sheets>
    <sheet name="Ocupados sector comerc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" i="1" l="1"/>
  <c r="I51" i="1"/>
  <c r="G51" i="1"/>
  <c r="C51" i="1"/>
  <c r="I50" i="1"/>
  <c r="J50" i="1"/>
  <c r="C50" i="1"/>
  <c r="G50" i="1" s="1"/>
  <c r="J48" i="1"/>
  <c r="J49" i="1"/>
  <c r="I48" i="1"/>
  <c r="I49" i="1"/>
  <c r="C48" i="1"/>
  <c r="F48" i="1" s="1"/>
  <c r="C49" i="1"/>
  <c r="G49" i="1" s="1"/>
  <c r="F51" i="1" l="1"/>
  <c r="F50" i="1"/>
  <c r="F49" i="1"/>
  <c r="G48" i="1"/>
  <c r="J45" i="1"/>
  <c r="J46" i="1"/>
  <c r="J47" i="1"/>
  <c r="I45" i="1"/>
  <c r="I46" i="1"/>
  <c r="I47" i="1"/>
  <c r="C45" i="1"/>
  <c r="H49" i="1" s="1"/>
  <c r="C46" i="1"/>
  <c r="H50" i="1" s="1"/>
  <c r="C47" i="1"/>
  <c r="F47" i="1" s="1"/>
  <c r="J41" i="1"/>
  <c r="J37" i="1"/>
  <c r="I37" i="1"/>
  <c r="I44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8" i="1"/>
  <c r="J38" i="1"/>
  <c r="I39" i="1"/>
  <c r="J39" i="1"/>
  <c r="I40" i="1"/>
  <c r="J40" i="1"/>
  <c r="I41" i="1"/>
  <c r="I42" i="1"/>
  <c r="J42" i="1"/>
  <c r="I43" i="1"/>
  <c r="J43" i="1"/>
  <c r="J44" i="1"/>
  <c r="I10" i="1"/>
  <c r="J10" i="1"/>
  <c r="X6" i="1"/>
  <c r="Y6" i="1"/>
  <c r="Y8" i="1"/>
  <c r="Y9" i="1"/>
  <c r="Y7" i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G22" i="1" s="1"/>
  <c r="C23" i="1"/>
  <c r="G23" i="1" s="1"/>
  <c r="C24" i="1"/>
  <c r="G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G34" i="1" s="1"/>
  <c r="C35" i="1"/>
  <c r="G35" i="1" s="1"/>
  <c r="C36" i="1"/>
  <c r="G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6" i="1"/>
  <c r="F6" i="1" s="1"/>
  <c r="H51" i="1" l="1"/>
  <c r="H46" i="1"/>
  <c r="F46" i="1"/>
  <c r="H48" i="1"/>
  <c r="H45" i="1"/>
  <c r="G46" i="1"/>
  <c r="H47" i="1"/>
  <c r="F45" i="1"/>
  <c r="G47" i="1"/>
  <c r="G45" i="1"/>
  <c r="H19" i="1"/>
  <c r="H44" i="1"/>
  <c r="H42" i="1"/>
  <c r="H20" i="1"/>
  <c r="H31" i="1"/>
  <c r="H43" i="1"/>
  <c r="H30" i="1"/>
  <c r="H18" i="1"/>
  <c r="H10" i="1"/>
  <c r="H29" i="1"/>
  <c r="H16" i="1"/>
  <c r="H41" i="1"/>
  <c r="H28" i="1"/>
  <c r="H15" i="1"/>
  <c r="H40" i="1"/>
  <c r="H27" i="1"/>
  <c r="H14" i="1"/>
  <c r="H39" i="1"/>
  <c r="H26" i="1"/>
  <c r="H13" i="1"/>
  <c r="H38" i="1"/>
  <c r="H25" i="1"/>
  <c r="H12" i="1"/>
  <c r="H36" i="1"/>
  <c r="H24" i="1"/>
  <c r="H11" i="1"/>
  <c r="H35" i="1"/>
  <c r="H23" i="1"/>
  <c r="H17" i="1"/>
  <c r="H34" i="1"/>
  <c r="H22" i="1"/>
  <c r="H37" i="1"/>
  <c r="H33" i="1"/>
  <c r="H21" i="1"/>
  <c r="H32" i="1"/>
  <c r="Y41" i="1"/>
  <c r="Y35" i="1"/>
  <c r="Y29" i="1"/>
  <c r="Y23" i="1"/>
  <c r="Y17" i="1"/>
  <c r="Y11" i="1"/>
  <c r="Y39" i="1"/>
  <c r="Y33" i="1"/>
  <c r="Y27" i="1"/>
  <c r="Y21" i="1"/>
  <c r="Y15" i="1"/>
  <c r="X27" i="1"/>
  <c r="X26" i="1"/>
  <c r="Y40" i="1"/>
  <c r="Y34" i="1"/>
  <c r="Y28" i="1"/>
  <c r="Y22" i="1"/>
  <c r="Y16" i="1"/>
  <c r="Y10" i="1"/>
  <c r="Y44" i="1"/>
  <c r="Y38" i="1"/>
  <c r="Y32" i="1"/>
  <c r="Y26" i="1"/>
  <c r="Y20" i="1"/>
  <c r="Y14" i="1"/>
  <c r="Y43" i="1"/>
  <c r="Y37" i="1"/>
  <c r="Y31" i="1"/>
  <c r="Y25" i="1"/>
  <c r="Y19" i="1"/>
  <c r="Y13" i="1"/>
  <c r="Y42" i="1"/>
  <c r="Y36" i="1"/>
  <c r="Y30" i="1"/>
  <c r="Y24" i="1"/>
  <c r="Y18" i="1"/>
  <c r="Y12" i="1"/>
  <c r="X9" i="1"/>
  <c r="X36" i="1"/>
  <c r="X8" i="1"/>
  <c r="X35" i="1"/>
  <c r="X23" i="1"/>
  <c r="X34" i="1"/>
  <c r="X20" i="1"/>
  <c r="X39" i="1"/>
  <c r="X30" i="1"/>
  <c r="X42" i="1"/>
  <c r="X38" i="1"/>
  <c r="X17" i="1"/>
  <c r="X7" i="1"/>
  <c r="X40" i="1"/>
  <c r="X28" i="1"/>
  <c r="X16" i="1"/>
  <c r="G29" i="1"/>
  <c r="F36" i="1"/>
  <c r="F35" i="1"/>
  <c r="F34" i="1"/>
  <c r="F24" i="1"/>
  <c r="G30" i="1"/>
  <c r="G28" i="1"/>
  <c r="G26" i="1"/>
  <c r="G27" i="1"/>
  <c r="G42" i="1"/>
  <c r="G18" i="1"/>
  <c r="G40" i="1"/>
  <c r="G17" i="1"/>
  <c r="G41" i="1"/>
  <c r="G39" i="1"/>
  <c r="G16" i="1"/>
  <c r="G38" i="1"/>
  <c r="G15" i="1"/>
  <c r="G37" i="1"/>
  <c r="G13" i="1"/>
  <c r="G12" i="1"/>
  <c r="G14" i="1"/>
  <c r="G25" i="1"/>
  <c r="F23" i="1"/>
  <c r="G11" i="1"/>
  <c r="F22" i="1"/>
  <c r="G10" i="1"/>
  <c r="G6" i="1"/>
  <c r="G33" i="1"/>
  <c r="G21" i="1"/>
  <c r="G9" i="1"/>
  <c r="G44" i="1"/>
  <c r="G32" i="1"/>
  <c r="G20" i="1"/>
  <c r="G8" i="1"/>
  <c r="G43" i="1"/>
  <c r="G31" i="1"/>
  <c r="G19" i="1"/>
  <c r="G7" i="1"/>
  <c r="X10" i="1" l="1"/>
  <c r="X32" i="1"/>
  <c r="X41" i="1"/>
  <c r="X24" i="1"/>
  <c r="X12" i="1"/>
  <c r="X15" i="1"/>
  <c r="X29" i="1"/>
  <c r="X11" i="1"/>
  <c r="X14" i="1"/>
  <c r="X25" i="1"/>
  <c r="X18" i="1"/>
  <c r="X44" i="1"/>
  <c r="X37" i="1"/>
  <c r="X21" i="1"/>
  <c r="X33" i="1"/>
  <c r="X19" i="1"/>
  <c r="X31" i="1"/>
  <c r="X13" i="1"/>
  <c r="X43" i="1"/>
  <c r="X22" i="1"/>
</calcChain>
</file>

<file path=xl/sharedStrings.xml><?xml version="1.0" encoding="utf-8"?>
<sst xmlns="http://schemas.openxmlformats.org/spreadsheetml/2006/main" count="60" uniqueCount="18">
  <si>
    <t>Ocupación formal en el sector comercio</t>
  </si>
  <si>
    <t>Ocupación informal en el sector comercio</t>
  </si>
  <si>
    <t xml:space="preserve">Año </t>
  </si>
  <si>
    <t>Trimestre</t>
  </si>
  <si>
    <t>III</t>
  </si>
  <si>
    <t>IV</t>
  </si>
  <si>
    <t>I</t>
  </si>
  <si>
    <t>II</t>
  </si>
  <si>
    <t>Total de ocupados del sector comercio</t>
  </si>
  <si>
    <t xml:space="preserve">*Cifras sujetas a rectificación </t>
  </si>
  <si>
    <t>Porcentaje de ocupados formales en el sector comercio</t>
  </si>
  <si>
    <t>Porcentaje de ocupados informales en el sector comercio</t>
  </si>
  <si>
    <t>Tasa de variación  ocupados formales en el sector comercio</t>
  </si>
  <si>
    <t>Tasa de variación ocupados informales en el sector comercio</t>
  </si>
  <si>
    <t>Fuente: Banco Central de la República Dominicana (BCRD).</t>
  </si>
  <si>
    <t>Elaboración: Oficina Nacional de Estadística (ONE).</t>
  </si>
  <si>
    <t>Tasa de variación Total de ocupados del sector comercio</t>
  </si>
  <si>
    <r>
      <rPr>
        <b/>
        <sz val="9"/>
        <color theme="1"/>
        <rFont val="Roboto"/>
      </rPr>
      <t>Cuadro 5.7</t>
    </r>
    <r>
      <rPr>
        <sz val="9"/>
        <color theme="1"/>
        <rFont val="Roboto"/>
      </rPr>
      <t>. REPÚBLICA DOMINICANA: Cantidad, porcentajes y tasas de ocupados del sector comercio, según trimestre y año,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</si>
</sst>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/>
    <xf numFmtId="2" fontId="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2" fillId="2" borderId="0" xfId="0" applyNumberFormat="1" applyFont="1" applyFill="1"/>
    <xf numFmtId="164" fontId="2" fillId="2" borderId="0" xfId="2" applyNumberFormat="1" applyFont="1" applyFill="1"/>
    <xf numFmtId="43" fontId="2" fillId="2" borderId="0" xfId="0" applyNumberFormat="1" applyFont="1" applyFill="1"/>
    <xf numFmtId="164" fontId="2" fillId="2" borderId="1" xfId="0" applyNumberFormat="1" applyFont="1" applyFill="1" applyBorder="1"/>
    <xf numFmtId="0" fontId="0" fillId="2" borderId="0" xfId="0" applyFill="1"/>
    <xf numFmtId="165" fontId="2" fillId="2" borderId="0" xfId="1" applyNumberFormat="1" applyFont="1" applyFill="1"/>
    <xf numFmtId="165" fontId="4" fillId="2" borderId="0" xfId="1" applyNumberFormat="1" applyFont="1" applyFill="1" applyAlignment="1">
      <alignment horizontal="center" wrapText="1" readingOrder="1"/>
    </xf>
    <xf numFmtId="165" fontId="2" fillId="2" borderId="0" xfId="0" applyNumberFormat="1" applyFont="1" applyFill="1"/>
    <xf numFmtId="165" fontId="2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center" wrapText="1" readingOrder="1"/>
    </xf>
    <xf numFmtId="165" fontId="2" fillId="2" borderId="1" xfId="1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165" fontId="2" fillId="2" borderId="1" xfId="0" applyNumberFormat="1" applyFont="1" applyFill="1" applyBorder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733425</xdr:colOff>
      <xdr:row>0</xdr:row>
      <xdr:rowOff>123825</xdr:rowOff>
    </xdr:from>
    <xdr:ext cx="756000" cy="394689"/>
    <xdr:pic>
      <xdr:nvPicPr>
        <xdr:cNvPr id="3" name="Picture 1">
          <a:extLst>
            <a:ext uri="{FF2B5EF4-FFF2-40B4-BE49-F238E27FC236}">
              <a16:creationId xmlns:a16="http://schemas.microsoft.com/office/drawing/2014/main" id="{1983F2A6-114B-4741-93BE-A6FEA52A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123825"/>
          <a:ext cx="756000" cy="39468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3F6-39DA-46A8-A5EF-EE27892EE6FE}">
  <dimension ref="A3:Y70"/>
  <sheetViews>
    <sheetView tabSelected="1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baseColWidth="10" defaultColWidth="11.44140625" defaultRowHeight="12" x14ac:dyDescent="0.25"/>
  <cols>
    <col min="1" max="1" width="9.44140625" style="4" customWidth="1"/>
    <col min="2" max="2" width="12.109375" style="1" customWidth="1"/>
    <col min="3" max="4" width="19.5546875" style="1" customWidth="1"/>
    <col min="5" max="5" width="22" style="1" customWidth="1"/>
    <col min="6" max="6" width="18.44140625" style="3" customWidth="1"/>
    <col min="7" max="7" width="20.6640625" style="1" customWidth="1"/>
    <col min="8" max="8" width="15.44140625" style="1" customWidth="1"/>
    <col min="9" max="10" width="20.6640625" style="1" customWidth="1"/>
    <col min="11" max="16384" width="11.44140625" style="1"/>
  </cols>
  <sheetData>
    <row r="3" spans="1:25" x14ac:dyDescent="0.25">
      <c r="A3" s="26" t="s">
        <v>17</v>
      </c>
      <c r="B3" s="26"/>
      <c r="C3" s="26"/>
      <c r="D3" s="26"/>
      <c r="E3" s="26"/>
      <c r="F3" s="26"/>
      <c r="G3" s="26"/>
      <c r="H3" s="10"/>
      <c r="I3" s="10"/>
      <c r="J3" s="10"/>
    </row>
    <row r="5" spans="1:25" ht="52.5" customHeight="1" x14ac:dyDescent="0.25">
      <c r="A5" s="5" t="s">
        <v>2</v>
      </c>
      <c r="B5" s="5" t="s">
        <v>3</v>
      </c>
      <c r="C5" s="6" t="s">
        <v>8</v>
      </c>
      <c r="D5" s="6" t="s">
        <v>0</v>
      </c>
      <c r="E5" s="6" t="s">
        <v>1</v>
      </c>
      <c r="F5" s="7" t="s">
        <v>10</v>
      </c>
      <c r="G5" s="7" t="s">
        <v>11</v>
      </c>
      <c r="H5" s="6" t="s">
        <v>16</v>
      </c>
      <c r="I5" s="9" t="s">
        <v>12</v>
      </c>
      <c r="J5" s="7" t="s">
        <v>13</v>
      </c>
    </row>
    <row r="6" spans="1:25" x14ac:dyDescent="0.25">
      <c r="A6" s="2">
        <v>2014</v>
      </c>
      <c r="B6" s="1" t="s">
        <v>4</v>
      </c>
      <c r="C6" s="17">
        <f>SUM(D6:E6)</f>
        <v>835948.97818589094</v>
      </c>
      <c r="D6" s="18">
        <v>309737.75535760599</v>
      </c>
      <c r="E6" s="18">
        <v>526211.22282828495</v>
      </c>
      <c r="F6" s="19">
        <f>D6/C6*100</f>
        <v>37.052232066815115</v>
      </c>
      <c r="G6" s="19">
        <f>E6/C6*100</f>
        <v>62.947767933184885</v>
      </c>
      <c r="I6" s="3"/>
      <c r="J6" s="3"/>
      <c r="K6" s="12"/>
      <c r="L6" s="12"/>
      <c r="M6" s="12"/>
      <c r="N6" s="12"/>
      <c r="O6" s="12"/>
      <c r="P6" s="13"/>
      <c r="Q6" s="12"/>
      <c r="R6" s="12"/>
      <c r="S6" s="14"/>
      <c r="T6" s="14"/>
      <c r="U6" s="14"/>
      <c r="V6" s="14"/>
      <c r="W6" s="14"/>
      <c r="X6" s="14" t="e">
        <f>P6-#REF!</f>
        <v>#REF!</v>
      </c>
      <c r="Y6" s="14" t="e">
        <f>Q6-#REF!</f>
        <v>#REF!</v>
      </c>
    </row>
    <row r="7" spans="1:25" x14ac:dyDescent="0.25">
      <c r="A7" s="2"/>
      <c r="B7" s="1" t="s">
        <v>5</v>
      </c>
      <c r="C7" s="17">
        <f t="shared" ref="C7:C51" si="0">SUM(D7:E7)</f>
        <v>820743.61855673697</v>
      </c>
      <c r="D7" s="18">
        <v>301377.35207402898</v>
      </c>
      <c r="E7" s="18">
        <v>519366.26648270799</v>
      </c>
      <c r="F7" s="19">
        <f t="shared" ref="F7:F51" si="1">D7/C7*100</f>
        <v>36.720035984440024</v>
      </c>
      <c r="G7" s="19">
        <f t="shared" ref="G7:G51" si="2">E7/C7*100</f>
        <v>63.279964015559976</v>
      </c>
      <c r="I7" s="3"/>
      <c r="J7" s="3"/>
      <c r="K7" s="12"/>
      <c r="L7" s="12"/>
      <c r="M7" s="12"/>
      <c r="N7" s="12"/>
      <c r="O7" s="12"/>
      <c r="P7" s="13"/>
      <c r="Q7" s="12"/>
      <c r="R7" s="12"/>
      <c r="S7" s="14"/>
      <c r="T7" s="14"/>
      <c r="U7" s="14"/>
      <c r="V7" s="14"/>
      <c r="W7" s="14"/>
      <c r="X7" s="14" t="e">
        <f>P7-#REF!</f>
        <v>#REF!</v>
      </c>
      <c r="Y7" s="14" t="e">
        <f>Q7-#REF!</f>
        <v>#REF!</v>
      </c>
    </row>
    <row r="8" spans="1:25" x14ac:dyDescent="0.25">
      <c r="A8" s="2">
        <v>2015</v>
      </c>
      <c r="B8" s="1" t="s">
        <v>6</v>
      </c>
      <c r="C8" s="17">
        <f t="shared" si="0"/>
        <v>824206.99028703501</v>
      </c>
      <c r="D8" s="18">
        <v>298216.56676382798</v>
      </c>
      <c r="E8" s="18">
        <v>525990.42352320696</v>
      </c>
      <c r="F8" s="19">
        <f t="shared" si="1"/>
        <v>36.182241873485239</v>
      </c>
      <c r="G8" s="19">
        <f t="shared" si="2"/>
        <v>63.817758126514754</v>
      </c>
      <c r="I8" s="3"/>
      <c r="J8" s="3"/>
      <c r="K8" s="12"/>
      <c r="L8" s="12"/>
      <c r="M8" s="12"/>
      <c r="N8" s="12"/>
      <c r="O8" s="12"/>
      <c r="P8" s="13"/>
      <c r="Q8" s="12"/>
      <c r="R8" s="12"/>
      <c r="S8" s="14"/>
      <c r="T8" s="14"/>
      <c r="U8" s="14"/>
      <c r="V8" s="14"/>
      <c r="W8" s="14"/>
      <c r="X8" s="14" t="e">
        <f>P8-#REF!</f>
        <v>#REF!</v>
      </c>
      <c r="Y8" s="14" t="e">
        <f>Q8-#REF!</f>
        <v>#REF!</v>
      </c>
    </row>
    <row r="9" spans="1:25" x14ac:dyDescent="0.25">
      <c r="A9" s="2"/>
      <c r="B9" s="1" t="s">
        <v>7</v>
      </c>
      <c r="C9" s="17">
        <f t="shared" si="0"/>
        <v>826075.84317057696</v>
      </c>
      <c r="D9" s="18">
        <v>297701.83706511901</v>
      </c>
      <c r="E9" s="18">
        <v>528374.00610545801</v>
      </c>
      <c r="F9" s="19">
        <f t="shared" si="1"/>
        <v>36.038075622996566</v>
      </c>
      <c r="G9" s="19">
        <f t="shared" si="2"/>
        <v>63.961924377003442</v>
      </c>
      <c r="I9" s="3"/>
      <c r="J9" s="3"/>
      <c r="K9" s="12"/>
      <c r="L9" s="12"/>
      <c r="M9" s="12"/>
      <c r="N9" s="12"/>
      <c r="O9" s="12"/>
      <c r="P9" s="13"/>
      <c r="Q9" s="12"/>
      <c r="R9" s="12"/>
      <c r="S9" s="14"/>
      <c r="T9" s="14"/>
      <c r="U9" s="14"/>
      <c r="V9" s="14"/>
      <c r="W9" s="14"/>
      <c r="X9" s="14" t="e">
        <f>P9-#REF!</f>
        <v>#REF!</v>
      </c>
      <c r="Y9" s="14" t="e">
        <f>Q9-#REF!</f>
        <v>#REF!</v>
      </c>
    </row>
    <row r="10" spans="1:25" ht="14.4" x14ac:dyDescent="0.3">
      <c r="A10" s="2"/>
      <c r="B10" s="1" t="s">
        <v>4</v>
      </c>
      <c r="C10" s="17">
        <f t="shared" si="0"/>
        <v>815294.85222639702</v>
      </c>
      <c r="D10" s="18">
        <v>282875.73170310998</v>
      </c>
      <c r="E10" s="18">
        <v>532419.12052328698</v>
      </c>
      <c r="F10" s="19">
        <f t="shared" si="1"/>
        <v>34.696126307020883</v>
      </c>
      <c r="G10" s="19">
        <f t="shared" si="2"/>
        <v>65.30387369297911</v>
      </c>
      <c r="H10" s="12">
        <f t="shared" ref="H10:H43" si="3">(C10-C6)/(C6)*100</f>
        <v>-2.4707400210376278</v>
      </c>
      <c r="I10" s="12">
        <f t="shared" ref="I10:J10" si="4">(D10-D6)/(D6)*100</f>
        <v>-8.6725054307579033</v>
      </c>
      <c r="J10" s="12">
        <f t="shared" si="4"/>
        <v>1.1797349478096959</v>
      </c>
      <c r="K10" s="12"/>
      <c r="L10" s="12"/>
      <c r="M10" s="12"/>
      <c r="N10" s="12"/>
      <c r="O10" s="12"/>
      <c r="P10" s="16"/>
      <c r="Q10" s="16"/>
      <c r="R10" s="16"/>
      <c r="S10" s="14"/>
      <c r="T10" s="14"/>
      <c r="U10" s="14"/>
      <c r="V10" s="14"/>
      <c r="W10" s="14"/>
      <c r="X10" s="14" t="e">
        <f>P10-#REF!</f>
        <v>#REF!</v>
      </c>
      <c r="Y10" s="14" t="e">
        <f>Q10-#REF!</f>
        <v>#REF!</v>
      </c>
    </row>
    <row r="11" spans="1:25" ht="14.4" x14ac:dyDescent="0.3">
      <c r="A11" s="2"/>
      <c r="B11" s="1" t="s">
        <v>5</v>
      </c>
      <c r="C11" s="17">
        <f t="shared" si="0"/>
        <v>823052.28230687999</v>
      </c>
      <c r="D11" s="18">
        <v>301135.12053991802</v>
      </c>
      <c r="E11" s="18">
        <v>521917.16176696197</v>
      </c>
      <c r="F11" s="19">
        <f t="shared" si="1"/>
        <v>36.587605309335373</v>
      </c>
      <c r="G11" s="19">
        <f t="shared" si="2"/>
        <v>63.41239469066462</v>
      </c>
      <c r="H11" s="12">
        <f t="shared" si="3"/>
        <v>0.28128927206315257</v>
      </c>
      <c r="I11" s="12">
        <f t="shared" ref="I11:I43" si="5">(D11-D7)/(D7)*100</f>
        <v>-8.037482990807604E-2</v>
      </c>
      <c r="J11" s="12">
        <f t="shared" ref="J11:J49" si="6">(E11-E7)/(E7)*100</f>
        <v>0.49115536546671695</v>
      </c>
      <c r="K11" s="12"/>
      <c r="L11" s="12"/>
      <c r="M11" s="12"/>
      <c r="N11" s="12"/>
      <c r="O11" s="12"/>
      <c r="P11" s="16"/>
      <c r="Q11" s="16"/>
      <c r="R11" s="16"/>
      <c r="S11" s="14"/>
      <c r="T11" s="14"/>
      <c r="U11" s="14"/>
      <c r="V11" s="14"/>
      <c r="W11" s="14"/>
      <c r="X11" s="14" t="e">
        <f>P11-#REF!</f>
        <v>#REF!</v>
      </c>
      <c r="Y11" s="14" t="e">
        <f>Q11-#REF!</f>
        <v>#REF!</v>
      </c>
    </row>
    <row r="12" spans="1:25" ht="14.4" x14ac:dyDescent="0.3">
      <c r="A12" s="4">
        <v>2016</v>
      </c>
      <c r="B12" s="1" t="s">
        <v>6</v>
      </c>
      <c r="C12" s="17">
        <f t="shared" si="0"/>
        <v>823461.471003343</v>
      </c>
      <c r="D12" s="18">
        <v>306002.55554750998</v>
      </c>
      <c r="E12" s="18">
        <v>517458.91545583302</v>
      </c>
      <c r="F12" s="19">
        <f t="shared" si="1"/>
        <v>37.160518897704165</v>
      </c>
      <c r="G12" s="19">
        <f t="shared" si="2"/>
        <v>62.839481102295835</v>
      </c>
      <c r="H12" s="12">
        <f t="shared" si="3"/>
        <v>-9.0452919288196237E-2</v>
      </c>
      <c r="I12" s="12">
        <f t="shared" si="5"/>
        <v>2.6108505198666903</v>
      </c>
      <c r="J12" s="12">
        <f t="shared" si="6"/>
        <v>-1.6219892389347901</v>
      </c>
      <c r="K12" s="12"/>
      <c r="L12" s="12"/>
      <c r="M12" s="12"/>
      <c r="N12" s="12"/>
      <c r="O12" s="12"/>
      <c r="P12" s="16"/>
      <c r="Q12" s="16"/>
      <c r="R12" s="16"/>
      <c r="S12" s="14"/>
      <c r="T12" s="14"/>
      <c r="U12" s="14"/>
      <c r="V12" s="14"/>
      <c r="W12" s="14"/>
      <c r="X12" s="14" t="e">
        <f>P12-#REF!</f>
        <v>#REF!</v>
      </c>
      <c r="Y12" s="14" t="e">
        <f>Q12-#REF!</f>
        <v>#REF!</v>
      </c>
    </row>
    <row r="13" spans="1:25" ht="14.4" x14ac:dyDescent="0.3">
      <c r="B13" s="1" t="s">
        <v>7</v>
      </c>
      <c r="C13" s="17">
        <f t="shared" si="0"/>
        <v>853073.11498064001</v>
      </c>
      <c r="D13" s="18">
        <v>336518.32531544898</v>
      </c>
      <c r="E13" s="18">
        <v>516554.78966519103</v>
      </c>
      <c r="F13" s="19">
        <f t="shared" si="1"/>
        <v>39.447770584481034</v>
      </c>
      <c r="G13" s="19">
        <f t="shared" si="2"/>
        <v>60.552229415518966</v>
      </c>
      <c r="H13" s="12">
        <f t="shared" si="3"/>
        <v>3.268134764290445</v>
      </c>
      <c r="I13" s="12">
        <f t="shared" si="5"/>
        <v>13.038713040201797</v>
      </c>
      <c r="J13" s="12">
        <f t="shared" si="6"/>
        <v>-2.2369034630193361</v>
      </c>
      <c r="K13" s="12"/>
      <c r="L13" s="12"/>
      <c r="M13" s="12"/>
      <c r="N13" s="12"/>
      <c r="O13" s="12"/>
      <c r="P13" s="16"/>
      <c r="Q13" s="16"/>
      <c r="R13" s="16"/>
      <c r="S13" s="14"/>
      <c r="T13" s="14"/>
      <c r="U13" s="14"/>
      <c r="V13" s="14"/>
      <c r="W13" s="14"/>
      <c r="X13" s="14" t="e">
        <f>P13-#REF!</f>
        <v>#REF!</v>
      </c>
      <c r="Y13" s="14" t="e">
        <f>Q13-#REF!</f>
        <v>#REF!</v>
      </c>
    </row>
    <row r="14" spans="1:25" ht="14.4" x14ac:dyDescent="0.3">
      <c r="B14" s="1" t="s">
        <v>4</v>
      </c>
      <c r="C14" s="17">
        <f t="shared" si="0"/>
        <v>846036.37497410108</v>
      </c>
      <c r="D14" s="18">
        <v>320063.51313878503</v>
      </c>
      <c r="E14" s="18">
        <v>525972.86183531606</v>
      </c>
      <c r="F14" s="19">
        <f t="shared" si="1"/>
        <v>37.83093996975991</v>
      </c>
      <c r="G14" s="19">
        <f t="shared" si="2"/>
        <v>62.16906003024009</v>
      </c>
      <c r="H14" s="12">
        <f t="shared" si="3"/>
        <v>3.7706018459156825</v>
      </c>
      <c r="I14" s="12">
        <f t="shared" si="5"/>
        <v>13.14633150457219</v>
      </c>
      <c r="J14" s="12">
        <f t="shared" si="6"/>
        <v>-1.2107489080473359</v>
      </c>
      <c r="K14" s="12"/>
      <c r="L14" s="12"/>
      <c r="M14" s="12"/>
      <c r="N14" s="12"/>
      <c r="O14" s="12"/>
      <c r="P14" s="16"/>
      <c r="Q14" s="16"/>
      <c r="R14" s="16"/>
      <c r="S14" s="14"/>
      <c r="T14" s="14"/>
      <c r="U14" s="14"/>
      <c r="V14" s="14"/>
      <c r="W14" s="14"/>
      <c r="X14" s="14" t="e">
        <f>P14-#REF!</f>
        <v>#REF!</v>
      </c>
      <c r="Y14" s="14" t="e">
        <f>Q14-#REF!</f>
        <v>#REF!</v>
      </c>
    </row>
    <row r="15" spans="1:25" ht="14.4" x14ac:dyDescent="0.3">
      <c r="B15" s="1" t="s">
        <v>5</v>
      </c>
      <c r="C15" s="17">
        <f t="shared" si="0"/>
        <v>863469.68581443303</v>
      </c>
      <c r="D15" s="18">
        <v>315261.81400489598</v>
      </c>
      <c r="E15" s="18">
        <v>548207.87180953706</v>
      </c>
      <c r="F15" s="19">
        <f t="shared" si="1"/>
        <v>36.511045979285065</v>
      </c>
      <c r="G15" s="19">
        <f t="shared" si="2"/>
        <v>63.488954020714928</v>
      </c>
      <c r="H15" s="12">
        <f t="shared" si="3"/>
        <v>4.9106726724904659</v>
      </c>
      <c r="I15" s="12">
        <f t="shared" si="5"/>
        <v>4.6911477610614147</v>
      </c>
      <c r="J15" s="12">
        <f t="shared" si="6"/>
        <v>5.0373338852409661</v>
      </c>
      <c r="K15" s="12"/>
      <c r="L15" s="12"/>
      <c r="M15" s="12"/>
      <c r="N15" s="12"/>
      <c r="O15" s="12"/>
      <c r="P15" s="16"/>
      <c r="Q15" s="16"/>
      <c r="R15" s="16"/>
      <c r="S15" s="14"/>
      <c r="T15" s="14"/>
      <c r="U15" s="14"/>
      <c r="V15" s="14"/>
      <c r="W15" s="14"/>
      <c r="X15" s="14" t="e">
        <f>P15-#REF!</f>
        <v>#REF!</v>
      </c>
      <c r="Y15" s="14" t="e">
        <f>Q15-#REF!</f>
        <v>#REF!</v>
      </c>
    </row>
    <row r="16" spans="1:25" ht="14.4" x14ac:dyDescent="0.3">
      <c r="A16" s="4">
        <v>2017</v>
      </c>
      <c r="B16" s="1" t="s">
        <v>6</v>
      </c>
      <c r="C16" s="17">
        <f t="shared" si="0"/>
        <v>850283.04201597511</v>
      </c>
      <c r="D16" s="18">
        <v>313295.65674373001</v>
      </c>
      <c r="E16" s="18">
        <v>536987.38527224504</v>
      </c>
      <c r="F16" s="19">
        <f t="shared" si="1"/>
        <v>36.846043171803466</v>
      </c>
      <c r="G16" s="19">
        <f t="shared" si="2"/>
        <v>63.15395682819652</v>
      </c>
      <c r="H16" s="12">
        <f t="shared" si="3"/>
        <v>3.2571737667278446</v>
      </c>
      <c r="I16" s="12">
        <f t="shared" si="5"/>
        <v>2.3833464995646749</v>
      </c>
      <c r="J16" s="12">
        <f t="shared" si="6"/>
        <v>3.7739169686948499</v>
      </c>
      <c r="K16" s="12"/>
      <c r="L16" s="12"/>
      <c r="M16" s="12"/>
      <c r="N16" s="12"/>
      <c r="O16" s="12"/>
      <c r="P16" s="16"/>
      <c r="Q16" s="16"/>
      <c r="R16" s="16"/>
      <c r="S16" s="14"/>
      <c r="T16" s="14"/>
      <c r="U16" s="14"/>
      <c r="V16" s="14"/>
      <c r="W16" s="14"/>
      <c r="X16" s="14" t="e">
        <f>P16-#REF!</f>
        <v>#REF!</v>
      </c>
      <c r="Y16" s="14" t="e">
        <f>Q16-#REF!</f>
        <v>#REF!</v>
      </c>
    </row>
    <row r="17" spans="1:25" ht="14.4" x14ac:dyDescent="0.3">
      <c r="B17" s="1" t="s">
        <v>7</v>
      </c>
      <c r="C17" s="17">
        <f t="shared" si="0"/>
        <v>848286.56768084806</v>
      </c>
      <c r="D17" s="18">
        <v>307772.26822068897</v>
      </c>
      <c r="E17" s="18">
        <v>540514.29946015903</v>
      </c>
      <c r="F17" s="19">
        <f t="shared" si="1"/>
        <v>36.281638770034434</v>
      </c>
      <c r="G17" s="19">
        <f t="shared" si="2"/>
        <v>63.718361229965559</v>
      </c>
      <c r="H17" s="12">
        <f t="shared" si="3"/>
        <v>-0.56109461378355241</v>
      </c>
      <c r="I17" s="12">
        <f t="shared" si="5"/>
        <v>-8.5421966449564781</v>
      </c>
      <c r="J17" s="12">
        <f t="shared" si="6"/>
        <v>4.6383288422313438</v>
      </c>
      <c r="K17" s="12"/>
      <c r="L17" s="12"/>
      <c r="M17" s="12"/>
      <c r="N17" s="12"/>
      <c r="O17" s="12"/>
      <c r="P17" s="16"/>
      <c r="Q17" s="16"/>
      <c r="R17" s="16"/>
      <c r="S17" s="14"/>
      <c r="T17" s="14"/>
      <c r="U17" s="14"/>
      <c r="V17" s="14"/>
      <c r="W17" s="14"/>
      <c r="X17" s="14" t="e">
        <f>P17-#REF!</f>
        <v>#REF!</v>
      </c>
      <c r="Y17" s="14" t="e">
        <f>Q17-#REF!</f>
        <v>#REF!</v>
      </c>
    </row>
    <row r="18" spans="1:25" ht="14.4" x14ac:dyDescent="0.3">
      <c r="B18" s="1" t="s">
        <v>4</v>
      </c>
      <c r="C18" s="17">
        <f t="shared" si="0"/>
        <v>862193.50740850298</v>
      </c>
      <c r="D18" s="18">
        <v>308155.11105285102</v>
      </c>
      <c r="E18" s="18">
        <v>554038.39635565202</v>
      </c>
      <c r="F18" s="19">
        <f t="shared" si="1"/>
        <v>35.740829454755875</v>
      </c>
      <c r="G18" s="19">
        <f t="shared" si="2"/>
        <v>64.259170545244132</v>
      </c>
      <c r="H18" s="12">
        <f t="shared" si="3"/>
        <v>1.9097444167098014</v>
      </c>
      <c r="I18" s="12">
        <f t="shared" si="5"/>
        <v>-3.7206371851484121</v>
      </c>
      <c r="J18" s="12">
        <f t="shared" si="6"/>
        <v>5.3359282496828477</v>
      </c>
      <c r="K18" s="12"/>
      <c r="L18" s="12"/>
      <c r="M18" s="12"/>
      <c r="N18" s="12"/>
      <c r="O18" s="12"/>
      <c r="P18" s="16"/>
      <c r="Q18" s="16"/>
      <c r="R18" s="16"/>
      <c r="S18" s="14"/>
      <c r="T18" s="14"/>
      <c r="U18" s="14"/>
      <c r="V18" s="14"/>
      <c r="W18" s="14"/>
      <c r="X18" s="14" t="e">
        <f>P18-#REF!</f>
        <v>#REF!</v>
      </c>
      <c r="Y18" s="14" t="e">
        <f>Q18-#REF!</f>
        <v>#REF!</v>
      </c>
    </row>
    <row r="19" spans="1:25" ht="14.4" x14ac:dyDescent="0.3">
      <c r="B19" s="1" t="s">
        <v>5</v>
      </c>
      <c r="C19" s="17">
        <f t="shared" si="0"/>
        <v>873797.33340680902</v>
      </c>
      <c r="D19" s="18">
        <v>309575.18506223499</v>
      </c>
      <c r="E19" s="18">
        <v>564222.14834457403</v>
      </c>
      <c r="F19" s="19">
        <f t="shared" si="1"/>
        <v>35.428717075073493</v>
      </c>
      <c r="G19" s="19">
        <f t="shared" si="2"/>
        <v>64.571282924926507</v>
      </c>
      <c r="H19" s="12">
        <f t="shared" si="3"/>
        <v>1.1960637138795265</v>
      </c>
      <c r="I19" s="12">
        <f t="shared" si="5"/>
        <v>-1.8037798077799156</v>
      </c>
      <c r="J19" s="12">
        <f t="shared" si="6"/>
        <v>2.9212051410675088</v>
      </c>
      <c r="K19" s="12"/>
      <c r="L19" s="12"/>
      <c r="M19" s="12"/>
      <c r="N19" s="12"/>
      <c r="O19" s="12"/>
      <c r="P19" s="16"/>
      <c r="Q19" s="16"/>
      <c r="R19" s="16"/>
      <c r="S19" s="14"/>
      <c r="T19" s="14"/>
      <c r="U19" s="14"/>
      <c r="V19" s="14"/>
      <c r="W19" s="14"/>
      <c r="X19" s="14" t="e">
        <f>P19-#REF!</f>
        <v>#REF!</v>
      </c>
      <c r="Y19" s="14" t="e">
        <f>Q19-#REF!</f>
        <v>#REF!</v>
      </c>
    </row>
    <row r="20" spans="1:25" ht="14.4" x14ac:dyDescent="0.3">
      <c r="A20" s="4">
        <v>2018</v>
      </c>
      <c r="B20" s="1" t="s">
        <v>6</v>
      </c>
      <c r="C20" s="17">
        <f t="shared" si="0"/>
        <v>880462.47998837603</v>
      </c>
      <c r="D20" s="18">
        <v>310154.22633463901</v>
      </c>
      <c r="E20" s="18">
        <v>570308.25365373702</v>
      </c>
      <c r="F20" s="19">
        <f t="shared" si="1"/>
        <v>35.226285433393336</v>
      </c>
      <c r="G20" s="19">
        <f t="shared" si="2"/>
        <v>64.773714566606671</v>
      </c>
      <c r="H20" s="12">
        <f>(C20-C16)/(C16)*100</f>
        <v>3.5493402174465465</v>
      </c>
      <c r="I20" s="12">
        <f t="shared" si="5"/>
        <v>-1.0027047427793205</v>
      </c>
      <c r="J20" s="12">
        <f t="shared" si="6"/>
        <v>6.2051491888582762</v>
      </c>
      <c r="K20" s="12"/>
      <c r="L20" s="12"/>
      <c r="M20" s="12"/>
      <c r="N20" s="12"/>
      <c r="O20" s="12"/>
      <c r="P20" s="16"/>
      <c r="Q20" s="16"/>
      <c r="R20" s="16"/>
      <c r="S20" s="14"/>
      <c r="T20" s="14"/>
      <c r="U20" s="14"/>
      <c r="V20" s="14"/>
      <c r="W20" s="14"/>
      <c r="X20" s="14" t="e">
        <f>P20-#REF!</f>
        <v>#REF!</v>
      </c>
      <c r="Y20" s="14" t="e">
        <f>Q20-#REF!</f>
        <v>#REF!</v>
      </c>
    </row>
    <row r="21" spans="1:25" ht="14.4" x14ac:dyDescent="0.3">
      <c r="B21" s="1" t="s">
        <v>7</v>
      </c>
      <c r="C21" s="17">
        <f t="shared" si="0"/>
        <v>919257.86142318102</v>
      </c>
      <c r="D21" s="18">
        <v>345968.25718279998</v>
      </c>
      <c r="E21" s="18">
        <v>573289.60424038104</v>
      </c>
      <c r="F21" s="19">
        <f t="shared" si="1"/>
        <v>37.635604948450172</v>
      </c>
      <c r="G21" s="19">
        <f t="shared" si="2"/>
        <v>62.364395051549828</v>
      </c>
      <c r="H21" s="12">
        <f t="shared" si="3"/>
        <v>8.3664290401724912</v>
      </c>
      <c r="I21" s="12">
        <f t="shared" si="5"/>
        <v>12.410471282202224</v>
      </c>
      <c r="J21" s="12">
        <f t="shared" si="6"/>
        <v>6.0637257539636762</v>
      </c>
      <c r="K21" s="12"/>
      <c r="L21" s="12"/>
      <c r="M21" s="12"/>
      <c r="N21" s="12"/>
      <c r="O21" s="12"/>
      <c r="P21" s="16"/>
      <c r="Q21" s="16"/>
      <c r="R21" s="16"/>
      <c r="S21" s="14"/>
      <c r="T21" s="14"/>
      <c r="U21" s="14"/>
      <c r="V21" s="14"/>
      <c r="W21" s="14"/>
      <c r="X21" s="14" t="e">
        <f>P21-#REF!</f>
        <v>#REF!</v>
      </c>
      <c r="Y21" s="14" t="e">
        <f>Q21-#REF!</f>
        <v>#REF!</v>
      </c>
    </row>
    <row r="22" spans="1:25" ht="14.4" x14ac:dyDescent="0.3">
      <c r="B22" s="1" t="s">
        <v>4</v>
      </c>
      <c r="C22" s="17">
        <f t="shared" si="0"/>
        <v>916553.85144656105</v>
      </c>
      <c r="D22" s="18">
        <v>332150.08532855503</v>
      </c>
      <c r="E22" s="18">
        <v>584403.76611800597</v>
      </c>
      <c r="F22" s="19">
        <f t="shared" si="1"/>
        <v>36.239014740305279</v>
      </c>
      <c r="G22" s="19">
        <f t="shared" si="2"/>
        <v>63.760985259694714</v>
      </c>
      <c r="H22" s="12">
        <f t="shared" si="3"/>
        <v>6.3048890499592236</v>
      </c>
      <c r="I22" s="12">
        <f t="shared" si="5"/>
        <v>7.7866546473047737</v>
      </c>
      <c r="J22" s="12">
        <f t="shared" si="6"/>
        <v>5.4807338195495037</v>
      </c>
      <c r="K22" s="12"/>
      <c r="L22" s="12"/>
      <c r="M22" s="12"/>
      <c r="N22" s="12"/>
      <c r="O22" s="12"/>
      <c r="P22" s="16"/>
      <c r="Q22" s="16"/>
      <c r="R22" s="16"/>
      <c r="S22" s="14"/>
      <c r="T22" s="14"/>
      <c r="U22" s="14"/>
      <c r="V22" s="14"/>
      <c r="W22" s="14"/>
      <c r="X22" s="14" t="e">
        <f>P22-#REF!</f>
        <v>#REF!</v>
      </c>
      <c r="Y22" s="14" t="e">
        <f>Q22-#REF!</f>
        <v>#REF!</v>
      </c>
    </row>
    <row r="23" spans="1:25" ht="14.4" x14ac:dyDescent="0.3">
      <c r="B23" s="1" t="s">
        <v>5</v>
      </c>
      <c r="C23" s="17">
        <f t="shared" si="0"/>
        <v>911002.903033279</v>
      </c>
      <c r="D23" s="18">
        <v>363878.734750684</v>
      </c>
      <c r="E23" s="18">
        <v>547124.168282595</v>
      </c>
      <c r="F23" s="19">
        <f t="shared" si="1"/>
        <v>39.942653699468124</v>
      </c>
      <c r="G23" s="19">
        <f t="shared" si="2"/>
        <v>60.057346300531876</v>
      </c>
      <c r="H23" s="12">
        <f t="shared" si="3"/>
        <v>4.2579175060435199</v>
      </c>
      <c r="I23" s="12">
        <f t="shared" si="5"/>
        <v>17.541312194493941</v>
      </c>
      <c r="J23" s="12">
        <f t="shared" si="6"/>
        <v>-3.0303631490086755</v>
      </c>
      <c r="K23" s="12"/>
      <c r="L23" s="12"/>
      <c r="M23" s="12"/>
      <c r="N23" s="12"/>
      <c r="O23" s="12"/>
      <c r="P23" s="16"/>
      <c r="Q23" s="16"/>
      <c r="R23" s="16"/>
      <c r="S23" s="14"/>
      <c r="T23" s="14"/>
      <c r="U23" s="14"/>
      <c r="V23" s="14"/>
      <c r="W23" s="14"/>
      <c r="X23" s="14" t="e">
        <f>P23-#REF!</f>
        <v>#REF!</v>
      </c>
      <c r="Y23" s="14" t="e">
        <f>Q23-#REF!</f>
        <v>#REF!</v>
      </c>
    </row>
    <row r="24" spans="1:25" ht="14.4" x14ac:dyDescent="0.3">
      <c r="A24" s="4">
        <v>2019</v>
      </c>
      <c r="B24" s="1" t="s">
        <v>6</v>
      </c>
      <c r="C24" s="17">
        <f t="shared" si="0"/>
        <v>936295.21116459207</v>
      </c>
      <c r="D24" s="18">
        <v>357493.30166661402</v>
      </c>
      <c r="E24" s="18">
        <v>578801.90949797805</v>
      </c>
      <c r="F24" s="19">
        <f t="shared" si="1"/>
        <v>38.181686438612999</v>
      </c>
      <c r="G24" s="19">
        <f t="shared" si="2"/>
        <v>61.818313561386994</v>
      </c>
      <c r="H24" s="12">
        <f t="shared" si="3"/>
        <v>6.3412959035975209</v>
      </c>
      <c r="I24" s="12">
        <f t="shared" si="5"/>
        <v>15.263076015897589</v>
      </c>
      <c r="J24" s="12">
        <f t="shared" si="6"/>
        <v>1.4893096478659698</v>
      </c>
      <c r="K24" s="12"/>
      <c r="L24" s="12"/>
      <c r="M24" s="12"/>
      <c r="N24" s="12"/>
      <c r="O24" s="12"/>
      <c r="P24" s="16"/>
      <c r="Q24" s="16"/>
      <c r="R24" s="16"/>
      <c r="S24" s="14"/>
      <c r="T24" s="14"/>
      <c r="U24" s="14"/>
      <c r="V24" s="14"/>
      <c r="W24" s="14"/>
      <c r="X24" s="14" t="e">
        <f>P24-#REF!</f>
        <v>#REF!</v>
      </c>
      <c r="Y24" s="14" t="e">
        <f>Q24-#REF!</f>
        <v>#REF!</v>
      </c>
    </row>
    <row r="25" spans="1:25" ht="14.4" x14ac:dyDescent="0.3">
      <c r="B25" s="1" t="s">
        <v>7</v>
      </c>
      <c r="C25" s="17">
        <f t="shared" si="0"/>
        <v>966221.55606429395</v>
      </c>
      <c r="D25" s="18">
        <v>386104.31575898099</v>
      </c>
      <c r="E25" s="18">
        <v>580117.24030531303</v>
      </c>
      <c r="F25" s="19">
        <f t="shared" si="1"/>
        <v>39.960225823536582</v>
      </c>
      <c r="G25" s="19">
        <f t="shared" si="2"/>
        <v>60.039774176463425</v>
      </c>
      <c r="H25" s="12">
        <f t="shared" si="3"/>
        <v>5.1088706022491293</v>
      </c>
      <c r="I25" s="12">
        <f t="shared" si="5"/>
        <v>11.601081238783776</v>
      </c>
      <c r="J25" s="12">
        <f t="shared" si="6"/>
        <v>1.1909575918402922</v>
      </c>
      <c r="K25" s="12"/>
      <c r="L25" s="12"/>
      <c r="M25" s="12"/>
      <c r="N25" s="12"/>
      <c r="O25" s="12"/>
      <c r="P25" s="16"/>
      <c r="Q25" s="16"/>
      <c r="R25" s="16"/>
      <c r="S25" s="14"/>
      <c r="T25" s="14"/>
      <c r="U25" s="14"/>
      <c r="V25" s="14"/>
      <c r="W25" s="14"/>
      <c r="X25" s="14" t="e">
        <f>P25-#REF!</f>
        <v>#REF!</v>
      </c>
      <c r="Y25" s="14" t="e">
        <f>Q25-#REF!</f>
        <v>#REF!</v>
      </c>
    </row>
    <row r="26" spans="1:25" ht="14.4" x14ac:dyDescent="0.3">
      <c r="B26" s="1" t="s">
        <v>4</v>
      </c>
      <c r="C26" s="17">
        <f t="shared" si="0"/>
        <v>949910.17416179297</v>
      </c>
      <c r="D26" s="18">
        <v>379834.076611116</v>
      </c>
      <c r="E26" s="18">
        <v>570076.09755067702</v>
      </c>
      <c r="F26" s="19">
        <f t="shared" si="1"/>
        <v>39.986315226730163</v>
      </c>
      <c r="G26" s="19">
        <f t="shared" si="2"/>
        <v>60.013684773269851</v>
      </c>
      <c r="H26" s="12">
        <f t="shared" si="3"/>
        <v>3.6393194641631736</v>
      </c>
      <c r="I26" s="12">
        <f t="shared" si="5"/>
        <v>14.356158070949492</v>
      </c>
      <c r="J26" s="12">
        <f t="shared" si="6"/>
        <v>-2.4516728669465535</v>
      </c>
      <c r="K26" s="12"/>
      <c r="L26" s="12"/>
      <c r="M26" s="12"/>
      <c r="N26" s="12"/>
      <c r="O26" s="12"/>
      <c r="P26" s="16"/>
      <c r="Q26" s="16"/>
      <c r="R26" s="16"/>
      <c r="S26" s="14"/>
      <c r="T26" s="14"/>
      <c r="U26" s="14"/>
      <c r="V26" s="14"/>
      <c r="W26" s="14"/>
      <c r="X26" s="14" t="e">
        <f>P26-#REF!</f>
        <v>#REF!</v>
      </c>
      <c r="Y26" s="14" t="e">
        <f>Q26-#REF!</f>
        <v>#REF!</v>
      </c>
    </row>
    <row r="27" spans="1:25" ht="14.4" x14ac:dyDescent="0.3">
      <c r="B27" s="1" t="s">
        <v>5</v>
      </c>
      <c r="C27" s="17">
        <f t="shared" si="0"/>
        <v>955729.58700020588</v>
      </c>
      <c r="D27" s="18">
        <v>384040.57992729399</v>
      </c>
      <c r="E27" s="18">
        <v>571689.00707291195</v>
      </c>
      <c r="F27" s="19">
        <f t="shared" si="1"/>
        <v>40.182974886515808</v>
      </c>
      <c r="G27" s="19">
        <f t="shared" si="2"/>
        <v>59.817025113484199</v>
      </c>
      <c r="H27" s="12">
        <f t="shared" si="3"/>
        <v>4.9096093786314761</v>
      </c>
      <c r="I27" s="12">
        <f t="shared" si="5"/>
        <v>5.5408143568554857</v>
      </c>
      <c r="J27" s="12">
        <f t="shared" si="6"/>
        <v>4.4898105794567957</v>
      </c>
      <c r="K27" s="12"/>
      <c r="L27" s="12"/>
      <c r="M27" s="12"/>
      <c r="N27" s="12"/>
      <c r="O27" s="12"/>
      <c r="P27" s="16"/>
      <c r="Q27" s="16"/>
      <c r="R27" s="16"/>
      <c r="S27" s="14"/>
      <c r="T27" s="14"/>
      <c r="U27" s="14"/>
      <c r="V27" s="14"/>
      <c r="W27" s="14"/>
      <c r="X27" s="14" t="e">
        <f>P27-#REF!</f>
        <v>#REF!</v>
      </c>
      <c r="Y27" s="14" t="e">
        <f>Q27-#REF!</f>
        <v>#REF!</v>
      </c>
    </row>
    <row r="28" spans="1:25" ht="14.4" x14ac:dyDescent="0.3">
      <c r="A28" s="4">
        <v>2020</v>
      </c>
      <c r="B28" s="1" t="s">
        <v>6</v>
      </c>
      <c r="C28" s="17">
        <f t="shared" si="0"/>
        <v>936943.61670238001</v>
      </c>
      <c r="D28" s="18">
        <v>364939.79973797197</v>
      </c>
      <c r="E28" s="18">
        <v>572003.81696440803</v>
      </c>
      <c r="F28" s="19">
        <f t="shared" si="1"/>
        <v>38.950027859989682</v>
      </c>
      <c r="G28" s="19">
        <f t="shared" si="2"/>
        <v>61.049972140010311</v>
      </c>
      <c r="H28" s="12">
        <f t="shared" si="3"/>
        <v>6.9252253995984336E-2</v>
      </c>
      <c r="I28" s="12">
        <f t="shared" si="5"/>
        <v>2.0829755513299952</v>
      </c>
      <c r="J28" s="12">
        <f t="shared" si="6"/>
        <v>-1.1745110757264638</v>
      </c>
      <c r="K28" s="12"/>
      <c r="L28" s="12"/>
      <c r="M28" s="12"/>
      <c r="N28" s="12"/>
      <c r="O28" s="12"/>
      <c r="P28" s="16"/>
      <c r="Q28" s="16"/>
      <c r="R28" s="16"/>
      <c r="S28" s="14"/>
      <c r="T28" s="14"/>
      <c r="U28" s="14"/>
      <c r="V28" s="14"/>
      <c r="W28" s="14"/>
      <c r="X28" s="14" t="e">
        <f>P28-#REF!</f>
        <v>#REF!</v>
      </c>
      <c r="Y28" s="14" t="e">
        <f>Q28-#REF!</f>
        <v>#REF!</v>
      </c>
    </row>
    <row r="29" spans="1:25" ht="14.4" x14ac:dyDescent="0.3">
      <c r="B29" s="1" t="s">
        <v>7</v>
      </c>
      <c r="C29" s="17">
        <f t="shared" si="0"/>
        <v>860402.92862969707</v>
      </c>
      <c r="D29" s="18">
        <v>299590.41545516899</v>
      </c>
      <c r="E29" s="18">
        <v>560812.51317452802</v>
      </c>
      <c r="F29" s="19">
        <f t="shared" si="1"/>
        <v>34.819780998689239</v>
      </c>
      <c r="G29" s="19">
        <f t="shared" si="2"/>
        <v>65.180219001310761</v>
      </c>
      <c r="H29" s="12">
        <f t="shared" si="3"/>
        <v>-10.951797418557648</v>
      </c>
      <c r="I29" s="12">
        <f t="shared" si="5"/>
        <v>-22.406872125671036</v>
      </c>
      <c r="J29" s="12">
        <f t="shared" si="6"/>
        <v>-3.3277285675262833</v>
      </c>
      <c r="K29" s="12"/>
      <c r="L29" s="12"/>
      <c r="M29" s="12"/>
      <c r="N29" s="12"/>
      <c r="O29" s="12"/>
      <c r="P29" s="16"/>
      <c r="Q29" s="16"/>
      <c r="R29" s="16"/>
      <c r="S29" s="14"/>
      <c r="T29" s="14"/>
      <c r="U29" s="14"/>
      <c r="V29" s="14"/>
      <c r="W29" s="14"/>
      <c r="X29" s="14" t="e">
        <f>P29-#REF!</f>
        <v>#REF!</v>
      </c>
      <c r="Y29" s="14" t="e">
        <f>Q29-#REF!</f>
        <v>#REF!</v>
      </c>
    </row>
    <row r="30" spans="1:25" ht="14.4" x14ac:dyDescent="0.3">
      <c r="B30" s="1" t="s">
        <v>4</v>
      </c>
      <c r="C30" s="17">
        <f t="shared" si="0"/>
        <v>903705.22805998009</v>
      </c>
      <c r="D30" s="18">
        <v>318892.98576939601</v>
      </c>
      <c r="E30" s="18">
        <v>584812.24229058402</v>
      </c>
      <c r="F30" s="19">
        <f t="shared" si="1"/>
        <v>35.287279067088747</v>
      </c>
      <c r="G30" s="19">
        <f t="shared" si="2"/>
        <v>64.712720932911239</v>
      </c>
      <c r="H30" s="12">
        <f t="shared" si="3"/>
        <v>-4.864138458416285</v>
      </c>
      <c r="I30" s="12">
        <f t="shared" si="5"/>
        <v>-16.044134687818719</v>
      </c>
      <c r="J30" s="12">
        <f t="shared" si="6"/>
        <v>2.5849434493430992</v>
      </c>
      <c r="K30" s="12"/>
      <c r="L30" s="12"/>
      <c r="M30" s="12"/>
      <c r="N30" s="12"/>
      <c r="O30" s="12"/>
      <c r="P30" s="16"/>
      <c r="Q30" s="16"/>
      <c r="R30" s="16"/>
      <c r="S30" s="14"/>
      <c r="T30" s="14"/>
      <c r="U30" s="14"/>
      <c r="V30" s="14"/>
      <c r="W30" s="14"/>
      <c r="X30" s="14" t="e">
        <f>P30-#REF!</f>
        <v>#REF!</v>
      </c>
      <c r="Y30" s="14" t="e">
        <f>Q30-#REF!</f>
        <v>#REF!</v>
      </c>
    </row>
    <row r="31" spans="1:25" ht="14.4" x14ac:dyDescent="0.3">
      <c r="B31" s="1" t="s">
        <v>5</v>
      </c>
      <c r="C31" s="17">
        <f t="shared" si="0"/>
        <v>944169.14686124399</v>
      </c>
      <c r="D31" s="18">
        <v>328104.95707520097</v>
      </c>
      <c r="E31" s="18">
        <v>616064.18978604302</v>
      </c>
      <c r="F31" s="19">
        <f t="shared" si="1"/>
        <v>34.750654389199141</v>
      </c>
      <c r="G31" s="19">
        <f t="shared" si="2"/>
        <v>65.249345610800859</v>
      </c>
      <c r="H31" s="12">
        <f t="shared" si="3"/>
        <v>-1.2095932046267597</v>
      </c>
      <c r="I31" s="12">
        <f t="shared" si="5"/>
        <v>-14.565029264012324</v>
      </c>
      <c r="J31" s="12">
        <f t="shared" si="6"/>
        <v>7.7621192928538436</v>
      </c>
      <c r="K31" s="12"/>
      <c r="L31" s="12"/>
      <c r="M31" s="12"/>
      <c r="N31" s="12"/>
      <c r="O31" s="12"/>
      <c r="P31" s="16"/>
      <c r="Q31" s="16"/>
      <c r="R31" s="16"/>
      <c r="S31" s="14"/>
      <c r="T31" s="14"/>
      <c r="U31" s="14"/>
      <c r="V31" s="14"/>
      <c r="W31" s="14"/>
      <c r="X31" s="14" t="e">
        <f>P31-#REF!</f>
        <v>#REF!</v>
      </c>
      <c r="Y31" s="14" t="e">
        <f>Q31-#REF!</f>
        <v>#REF!</v>
      </c>
    </row>
    <row r="32" spans="1:25" ht="14.4" x14ac:dyDescent="0.3">
      <c r="A32" s="4">
        <v>2021</v>
      </c>
      <c r="B32" s="1" t="s">
        <v>6</v>
      </c>
      <c r="C32" s="17">
        <f t="shared" si="0"/>
        <v>936428.16028242605</v>
      </c>
      <c r="D32" s="18">
        <v>322753.438528909</v>
      </c>
      <c r="E32" s="18">
        <v>613674.72175351705</v>
      </c>
      <c r="F32" s="19">
        <f t="shared" si="1"/>
        <v>34.466438774285344</v>
      </c>
      <c r="G32" s="19">
        <f t="shared" si="2"/>
        <v>65.533561225714649</v>
      </c>
      <c r="H32" s="12">
        <f t="shared" si="3"/>
        <v>-5.5014667986973936E-2</v>
      </c>
      <c r="I32" s="12">
        <f t="shared" si="5"/>
        <v>-11.559813766367199</v>
      </c>
      <c r="J32" s="12">
        <f t="shared" si="6"/>
        <v>7.2850746014692973</v>
      </c>
      <c r="K32" s="12"/>
      <c r="L32" s="12"/>
      <c r="M32" s="12"/>
      <c r="N32" s="12"/>
      <c r="O32" s="12"/>
      <c r="P32" s="16"/>
      <c r="Q32" s="16"/>
      <c r="R32" s="16"/>
      <c r="S32" s="14"/>
      <c r="T32" s="14"/>
      <c r="U32" s="14"/>
      <c r="V32" s="14"/>
      <c r="W32" s="14"/>
      <c r="X32" s="14" t="e">
        <f>P32-#REF!</f>
        <v>#REF!</v>
      </c>
      <c r="Y32" s="14" t="e">
        <f>Q32-#REF!</f>
        <v>#REF!</v>
      </c>
    </row>
    <row r="33" spans="1:25" ht="14.4" x14ac:dyDescent="0.3">
      <c r="B33" s="1" t="s">
        <v>7</v>
      </c>
      <c r="C33" s="17">
        <f t="shared" si="0"/>
        <v>922160.67046125699</v>
      </c>
      <c r="D33" s="18">
        <v>314522.91238135699</v>
      </c>
      <c r="E33" s="18">
        <v>607637.75807990006</v>
      </c>
      <c r="F33" s="19">
        <f t="shared" si="1"/>
        <v>34.107170524203255</v>
      </c>
      <c r="G33" s="19">
        <f t="shared" si="2"/>
        <v>65.892829475796745</v>
      </c>
      <c r="H33" s="12">
        <f t="shared" si="3"/>
        <v>7.1777698304580513</v>
      </c>
      <c r="I33" s="12">
        <f t="shared" si="5"/>
        <v>4.9843039549516286</v>
      </c>
      <c r="J33" s="12">
        <f t="shared" si="6"/>
        <v>8.3495363968099898</v>
      </c>
      <c r="K33" s="12"/>
      <c r="L33" s="12"/>
      <c r="M33" s="12"/>
      <c r="N33" s="12"/>
      <c r="O33" s="12"/>
      <c r="P33" s="16"/>
      <c r="Q33" s="16"/>
      <c r="R33" s="16"/>
      <c r="S33" s="14"/>
      <c r="T33" s="14"/>
      <c r="U33" s="14"/>
      <c r="V33" s="14"/>
      <c r="W33" s="14"/>
      <c r="X33" s="14" t="e">
        <f>P33-#REF!</f>
        <v>#REF!</v>
      </c>
      <c r="Y33" s="14" t="e">
        <f>Q33-#REF!</f>
        <v>#REF!</v>
      </c>
    </row>
    <row r="34" spans="1:25" ht="14.4" x14ac:dyDescent="0.3">
      <c r="B34" s="1" t="s">
        <v>4</v>
      </c>
      <c r="C34" s="17">
        <f t="shared" si="0"/>
        <v>937675.27913622092</v>
      </c>
      <c r="D34" s="18">
        <v>307941.143795371</v>
      </c>
      <c r="E34" s="18">
        <v>629734.13534084999</v>
      </c>
      <c r="F34" s="19">
        <f t="shared" si="1"/>
        <v>32.840915255763591</v>
      </c>
      <c r="G34" s="19">
        <f t="shared" si="2"/>
        <v>67.159084744236424</v>
      </c>
      <c r="H34" s="12">
        <f t="shared" si="3"/>
        <v>3.7589747211229145</v>
      </c>
      <c r="I34" s="12">
        <f t="shared" si="5"/>
        <v>-3.4343314098306057</v>
      </c>
      <c r="J34" s="12">
        <f t="shared" si="6"/>
        <v>7.6814214549128703</v>
      </c>
      <c r="K34" s="12"/>
      <c r="L34" s="12"/>
      <c r="M34" s="12"/>
      <c r="N34" s="12"/>
      <c r="O34" s="12"/>
      <c r="P34" s="16"/>
      <c r="Q34" s="16"/>
      <c r="R34" s="16"/>
      <c r="S34" s="14"/>
      <c r="T34" s="14"/>
      <c r="U34" s="14"/>
      <c r="V34" s="14"/>
      <c r="W34" s="14"/>
      <c r="X34" s="14" t="e">
        <f>P34-#REF!</f>
        <v>#REF!</v>
      </c>
      <c r="Y34" s="14" t="e">
        <f>Q34-#REF!</f>
        <v>#REF!</v>
      </c>
    </row>
    <row r="35" spans="1:25" ht="14.4" x14ac:dyDescent="0.3">
      <c r="B35" s="1" t="s">
        <v>5</v>
      </c>
      <c r="C35" s="17">
        <f t="shared" si="0"/>
        <v>976295.50287337811</v>
      </c>
      <c r="D35" s="18">
        <v>340039.108020093</v>
      </c>
      <c r="E35" s="18">
        <v>636256.39485328505</v>
      </c>
      <c r="F35" s="19">
        <f t="shared" si="1"/>
        <v>34.829527230158185</v>
      </c>
      <c r="G35" s="19">
        <f t="shared" si="2"/>
        <v>65.170472769841808</v>
      </c>
      <c r="H35" s="12">
        <f t="shared" si="3"/>
        <v>3.4026059969162956</v>
      </c>
      <c r="I35" s="12">
        <f t="shared" si="5"/>
        <v>3.6372967514040768</v>
      </c>
      <c r="J35" s="12">
        <f t="shared" si="6"/>
        <v>3.277613826938182</v>
      </c>
      <c r="K35" s="12"/>
      <c r="L35" s="12"/>
      <c r="M35" s="12"/>
      <c r="N35" s="12"/>
      <c r="O35" s="12"/>
      <c r="P35" s="16"/>
      <c r="Q35" s="16"/>
      <c r="R35" s="16"/>
      <c r="S35" s="14"/>
      <c r="T35" s="14"/>
      <c r="U35" s="14"/>
      <c r="V35" s="14"/>
      <c r="W35" s="14"/>
      <c r="X35" s="14" t="e">
        <f>P35-#REF!</f>
        <v>#REF!</v>
      </c>
      <c r="Y35" s="14" t="e">
        <f>Q35-#REF!</f>
        <v>#REF!</v>
      </c>
    </row>
    <row r="36" spans="1:25" ht="14.4" x14ac:dyDescent="0.3">
      <c r="A36" s="4">
        <v>2022</v>
      </c>
      <c r="B36" s="1" t="s">
        <v>6</v>
      </c>
      <c r="C36" s="17">
        <f t="shared" si="0"/>
        <v>983929.87180733704</v>
      </c>
      <c r="D36" s="18">
        <v>335745.60680627002</v>
      </c>
      <c r="E36" s="18">
        <v>648184.26500106696</v>
      </c>
      <c r="F36" s="19">
        <f t="shared" si="1"/>
        <v>34.122920385530506</v>
      </c>
      <c r="G36" s="19">
        <f t="shared" si="2"/>
        <v>65.87707961446948</v>
      </c>
      <c r="H36" s="12">
        <f t="shared" si="3"/>
        <v>5.0726487668402145</v>
      </c>
      <c r="I36" s="12">
        <f t="shared" si="5"/>
        <v>4.0254159139492218</v>
      </c>
      <c r="J36" s="12">
        <f t="shared" si="6"/>
        <v>5.6234259004415534</v>
      </c>
      <c r="K36" s="12"/>
      <c r="L36" s="12"/>
      <c r="M36" s="12"/>
      <c r="N36" s="12"/>
      <c r="O36" s="12"/>
      <c r="P36" s="16"/>
      <c r="Q36" s="16"/>
      <c r="R36" s="16"/>
      <c r="S36" s="14"/>
      <c r="T36" s="14"/>
      <c r="U36" s="14"/>
      <c r="V36" s="14"/>
      <c r="W36" s="14"/>
      <c r="X36" s="14" t="e">
        <f>P36-#REF!</f>
        <v>#REF!</v>
      </c>
      <c r="Y36" s="14" t="e">
        <f>Q36-#REF!</f>
        <v>#REF!</v>
      </c>
    </row>
    <row r="37" spans="1:25" ht="14.4" x14ac:dyDescent="0.3">
      <c r="B37" s="1" t="s">
        <v>7</v>
      </c>
      <c r="C37" s="17">
        <f t="shared" si="0"/>
        <v>1021648.3040538321</v>
      </c>
      <c r="D37" s="18">
        <v>352222.24554165202</v>
      </c>
      <c r="E37" s="18">
        <v>669426.05851218</v>
      </c>
      <c r="F37" s="19">
        <f t="shared" si="1"/>
        <v>34.475880216710365</v>
      </c>
      <c r="G37" s="19">
        <f t="shared" si="2"/>
        <v>65.524119783289635</v>
      </c>
      <c r="H37" s="12">
        <f t="shared" si="3"/>
        <v>10.788535748636104</v>
      </c>
      <c r="I37" s="12">
        <f>(D37-D33)/(D33)*100</f>
        <v>11.986196132695362</v>
      </c>
      <c r="J37" s="12">
        <f>(E37-E33)/(E33)*100</f>
        <v>10.168607794803169</v>
      </c>
      <c r="K37" s="12"/>
      <c r="L37" s="12"/>
      <c r="M37" s="12"/>
      <c r="N37" s="12"/>
      <c r="O37" s="12"/>
      <c r="P37" s="16"/>
      <c r="Q37" s="16"/>
      <c r="R37" s="16"/>
      <c r="S37" s="14"/>
      <c r="T37" s="14"/>
      <c r="U37" s="14"/>
      <c r="V37" s="14"/>
      <c r="W37" s="14"/>
      <c r="X37" s="14" t="e">
        <f>P37-#REF!</f>
        <v>#REF!</v>
      </c>
      <c r="Y37" s="14" t="e">
        <f>Q37-#REF!</f>
        <v>#REF!</v>
      </c>
    </row>
    <row r="38" spans="1:25" ht="14.4" x14ac:dyDescent="0.3">
      <c r="B38" s="1" t="s">
        <v>4</v>
      </c>
      <c r="C38" s="17">
        <f t="shared" si="0"/>
        <v>984140.04271962296</v>
      </c>
      <c r="D38" s="18">
        <v>327076.54919964098</v>
      </c>
      <c r="E38" s="18">
        <v>657063.49351998197</v>
      </c>
      <c r="F38" s="19">
        <f t="shared" si="1"/>
        <v>33.23475674211781</v>
      </c>
      <c r="G38" s="19">
        <f t="shared" si="2"/>
        <v>66.76524325788219</v>
      </c>
      <c r="H38" s="12">
        <f t="shared" si="3"/>
        <v>4.9553149813446087</v>
      </c>
      <c r="I38" s="12">
        <f t="shared" si="5"/>
        <v>6.2139814019089297</v>
      </c>
      <c r="J38" s="12">
        <f t="shared" si="6"/>
        <v>4.3398247999276229</v>
      </c>
      <c r="K38" s="12"/>
      <c r="L38" s="12"/>
      <c r="M38" s="12"/>
      <c r="N38" s="12"/>
      <c r="O38" s="12"/>
      <c r="P38" s="16"/>
      <c r="Q38" s="16"/>
      <c r="R38" s="16"/>
      <c r="S38" s="14"/>
      <c r="T38" s="14"/>
      <c r="U38" s="14"/>
      <c r="V38" s="14"/>
      <c r="W38" s="14"/>
      <c r="X38" s="14" t="e">
        <f>P38-#REF!</f>
        <v>#REF!</v>
      </c>
      <c r="Y38" s="14" t="e">
        <f>Q38-#REF!</f>
        <v>#REF!</v>
      </c>
    </row>
    <row r="39" spans="1:25" ht="14.4" x14ac:dyDescent="0.3">
      <c r="B39" s="1" t="s">
        <v>5</v>
      </c>
      <c r="C39" s="17">
        <f t="shared" si="0"/>
        <v>964550.57686257898</v>
      </c>
      <c r="D39" s="18">
        <v>329729.14995042101</v>
      </c>
      <c r="E39" s="18">
        <v>634821.42691215803</v>
      </c>
      <c r="F39" s="19">
        <f t="shared" si="1"/>
        <v>34.184744466478925</v>
      </c>
      <c r="G39" s="19">
        <f t="shared" si="2"/>
        <v>65.815255533521082</v>
      </c>
      <c r="H39" s="12">
        <f t="shared" si="3"/>
        <v>-1.2030093323417062</v>
      </c>
      <c r="I39" s="12">
        <f t="shared" si="5"/>
        <v>-3.0319918581432037</v>
      </c>
      <c r="J39" s="12">
        <f t="shared" si="6"/>
        <v>-0.22553296952840993</v>
      </c>
      <c r="K39" s="12"/>
      <c r="L39" s="12"/>
      <c r="M39" s="12"/>
      <c r="N39" s="12"/>
      <c r="O39" s="12"/>
      <c r="P39" s="16"/>
      <c r="Q39" s="16"/>
      <c r="R39" s="16"/>
      <c r="S39" s="14"/>
      <c r="T39" s="14"/>
      <c r="U39" s="14"/>
      <c r="V39" s="14"/>
      <c r="W39" s="14"/>
      <c r="X39" s="14" t="e">
        <f>P39-#REF!</f>
        <v>#REF!</v>
      </c>
      <c r="Y39" s="14" t="e">
        <f>Q39-#REF!</f>
        <v>#REF!</v>
      </c>
    </row>
    <row r="40" spans="1:25" ht="14.4" x14ac:dyDescent="0.3">
      <c r="A40" s="4">
        <v>2023</v>
      </c>
      <c r="B40" s="1" t="s">
        <v>6</v>
      </c>
      <c r="C40" s="17">
        <f t="shared" si="0"/>
        <v>973781.47169642907</v>
      </c>
      <c r="D40" s="18">
        <v>354214.06076626503</v>
      </c>
      <c r="E40" s="18">
        <v>619567.41093016404</v>
      </c>
      <c r="F40" s="19">
        <f t="shared" si="1"/>
        <v>36.375107871911666</v>
      </c>
      <c r="G40" s="19">
        <f t="shared" si="2"/>
        <v>63.624892128088341</v>
      </c>
      <c r="H40" s="12">
        <f t="shared" si="3"/>
        <v>-1.0314149820725358</v>
      </c>
      <c r="I40" s="12">
        <f t="shared" si="5"/>
        <v>5.5007284043634757</v>
      </c>
      <c r="J40" s="12">
        <f t="shared" si="6"/>
        <v>-4.4149257573933562</v>
      </c>
      <c r="K40" s="12"/>
      <c r="L40" s="12"/>
      <c r="M40" s="12"/>
      <c r="N40" s="12"/>
      <c r="O40" s="12"/>
      <c r="P40" s="16"/>
      <c r="Q40" s="16"/>
      <c r="R40" s="16"/>
      <c r="S40" s="14"/>
      <c r="T40" s="14"/>
      <c r="U40" s="14"/>
      <c r="V40" s="14"/>
      <c r="W40" s="14"/>
      <c r="X40" s="14" t="e">
        <f>P40-#REF!</f>
        <v>#REF!</v>
      </c>
      <c r="Y40" s="14" t="e">
        <f>Q40-#REF!</f>
        <v>#REF!</v>
      </c>
    </row>
    <row r="41" spans="1:25" ht="14.4" x14ac:dyDescent="0.3">
      <c r="B41" s="1" t="s">
        <v>7</v>
      </c>
      <c r="C41" s="17">
        <f t="shared" si="0"/>
        <v>963440.93695147801</v>
      </c>
      <c r="D41" s="18">
        <v>363524.68880282599</v>
      </c>
      <c r="E41" s="18">
        <v>599916.24814865203</v>
      </c>
      <c r="F41" s="19">
        <f t="shared" si="1"/>
        <v>37.731912238760749</v>
      </c>
      <c r="G41" s="19">
        <f t="shared" si="2"/>
        <v>62.268087761239244</v>
      </c>
      <c r="H41" s="12">
        <f t="shared" si="3"/>
        <v>-5.6973977122451167</v>
      </c>
      <c r="I41" s="12">
        <f t="shared" si="5"/>
        <v>3.2088953506593301</v>
      </c>
      <c r="J41" s="12">
        <f>(E41-E37)/(E37)*100</f>
        <v>-10.383493364153715</v>
      </c>
      <c r="K41" s="12"/>
      <c r="L41" s="12"/>
      <c r="M41" s="12"/>
      <c r="N41" s="8"/>
      <c r="O41" s="12"/>
      <c r="P41" s="16"/>
      <c r="Q41" s="16"/>
      <c r="R41" s="16"/>
      <c r="S41" s="14"/>
      <c r="T41" s="14"/>
      <c r="U41" s="14"/>
      <c r="V41" s="14"/>
      <c r="W41" s="14"/>
      <c r="X41" s="14" t="e">
        <f>P41-#REF!</f>
        <v>#REF!</v>
      </c>
      <c r="Y41" s="14" t="e">
        <f>Q41-#REF!</f>
        <v>#REF!</v>
      </c>
    </row>
    <row r="42" spans="1:25" ht="14.4" x14ac:dyDescent="0.3">
      <c r="B42" s="1" t="s">
        <v>4</v>
      </c>
      <c r="C42" s="17">
        <f t="shared" si="0"/>
        <v>1008956.3094442929</v>
      </c>
      <c r="D42" s="18">
        <v>375329.402986234</v>
      </c>
      <c r="E42" s="18">
        <v>633626.90645805898</v>
      </c>
      <c r="F42" s="19">
        <f t="shared" si="1"/>
        <v>37.199767668131813</v>
      </c>
      <c r="G42" s="19">
        <f t="shared" si="2"/>
        <v>62.800232331868202</v>
      </c>
      <c r="H42" s="12">
        <f>(C42-C38)/(C38)*100</f>
        <v>2.5216194492088153</v>
      </c>
      <c r="I42" s="12">
        <f t="shared" si="5"/>
        <v>14.752770843604699</v>
      </c>
      <c r="J42" s="12">
        <f t="shared" si="6"/>
        <v>-3.5668679348429309</v>
      </c>
      <c r="K42" s="12"/>
      <c r="L42" s="12"/>
      <c r="M42" s="12"/>
      <c r="N42" s="12"/>
      <c r="O42" s="12"/>
      <c r="P42" s="16"/>
      <c r="Q42" s="16"/>
      <c r="R42" s="16"/>
      <c r="S42" s="14"/>
      <c r="T42" s="14"/>
      <c r="U42" s="14"/>
      <c r="V42" s="14"/>
      <c r="W42" s="14"/>
      <c r="X42" s="14" t="e">
        <f>P42-#REF!</f>
        <v>#REF!</v>
      </c>
      <c r="Y42" s="14" t="e">
        <f>Q42-#REF!</f>
        <v>#REF!</v>
      </c>
    </row>
    <row r="43" spans="1:25" ht="14.4" x14ac:dyDescent="0.3">
      <c r="B43" s="1" t="s">
        <v>5</v>
      </c>
      <c r="C43" s="17">
        <f t="shared" si="0"/>
        <v>1010312.3400225411</v>
      </c>
      <c r="D43" s="18">
        <v>360735.04409805703</v>
      </c>
      <c r="E43" s="18">
        <v>649577.29592448403</v>
      </c>
      <c r="F43" s="19">
        <f t="shared" si="1"/>
        <v>35.705299223605316</v>
      </c>
      <c r="G43" s="19">
        <f t="shared" si="2"/>
        <v>64.294700776394691</v>
      </c>
      <c r="H43" s="12">
        <f t="shared" si="3"/>
        <v>4.7443611830924128</v>
      </c>
      <c r="I43" s="12">
        <f t="shared" si="5"/>
        <v>9.4034434481446834</v>
      </c>
      <c r="J43" s="12">
        <f t="shared" si="6"/>
        <v>2.3244125649791294</v>
      </c>
      <c r="K43" s="12"/>
      <c r="L43" s="12"/>
      <c r="M43" s="12"/>
      <c r="N43" s="12"/>
      <c r="O43" s="12"/>
      <c r="P43" s="16"/>
      <c r="Q43" s="16"/>
      <c r="R43" s="16"/>
      <c r="S43" s="14"/>
      <c r="T43" s="14"/>
      <c r="U43" s="14"/>
      <c r="V43" s="14"/>
      <c r="W43" s="14"/>
      <c r="X43" s="14" t="e">
        <f>P43-#REF!</f>
        <v>#REF!</v>
      </c>
      <c r="Y43" s="14" t="e">
        <f>Q43-#REF!</f>
        <v>#REF!</v>
      </c>
    </row>
    <row r="44" spans="1:25" ht="14.4" x14ac:dyDescent="0.3">
      <c r="A44" s="4">
        <v>2024</v>
      </c>
      <c r="B44" s="1" t="s">
        <v>6</v>
      </c>
      <c r="C44" s="20">
        <f t="shared" si="0"/>
        <v>997246.30166425102</v>
      </c>
      <c r="D44" s="21">
        <v>369119.69258173101</v>
      </c>
      <c r="E44" s="21">
        <v>628126.60908252001</v>
      </c>
      <c r="F44" s="19">
        <f t="shared" si="1"/>
        <v>37.013894357464835</v>
      </c>
      <c r="G44" s="19">
        <f t="shared" si="2"/>
        <v>62.986105642535165</v>
      </c>
      <c r="H44" s="12">
        <f>(C44-C40)/(C40)*100</f>
        <v>2.4096607555023368</v>
      </c>
      <c r="I44" s="12">
        <f>(D44-D40)/(D40)*100</f>
        <v>4.2080858628877946</v>
      </c>
      <c r="J44" s="12">
        <f t="shared" si="6"/>
        <v>1.3814797230064018</v>
      </c>
      <c r="K44" s="12"/>
      <c r="L44" s="12"/>
      <c r="M44" s="12"/>
      <c r="N44" s="8"/>
      <c r="O44" s="12"/>
      <c r="P44" s="16"/>
      <c r="Q44" s="16"/>
      <c r="R44" s="16"/>
      <c r="S44" s="14"/>
      <c r="T44" s="14"/>
      <c r="U44" s="14"/>
      <c r="V44" s="14"/>
      <c r="W44" s="14"/>
      <c r="X44" s="14" t="e">
        <f>P44-#REF!</f>
        <v>#REF!</v>
      </c>
      <c r="Y44" s="14" t="e">
        <f>Q44-#REF!</f>
        <v>#REF!</v>
      </c>
    </row>
    <row r="45" spans="1:25" x14ac:dyDescent="0.25">
      <c r="B45" s="1" t="s">
        <v>7</v>
      </c>
      <c r="C45" s="20">
        <f t="shared" si="0"/>
        <v>1021944.829767195</v>
      </c>
      <c r="D45" s="21">
        <v>378641.61777061399</v>
      </c>
      <c r="E45" s="21">
        <v>643303.21199658106</v>
      </c>
      <c r="F45" s="19">
        <f t="shared" si="1"/>
        <v>37.051082087950945</v>
      </c>
      <c r="G45" s="19">
        <f t="shared" si="2"/>
        <v>62.948917912049055</v>
      </c>
      <c r="H45" s="12">
        <f t="shared" ref="H45:H49" si="7">(C45-C41)/(C41)*100</f>
        <v>6.072390176904376</v>
      </c>
      <c r="I45" s="12">
        <f t="shared" ref="I45:I49" si="8">(D45-D41)/(D41)*100</f>
        <v>4.1584325448628192</v>
      </c>
      <c r="J45" s="12">
        <f t="shared" si="6"/>
        <v>7.2321701540542804</v>
      </c>
    </row>
    <row r="46" spans="1:25" x14ac:dyDescent="0.25">
      <c r="B46" s="1" t="s">
        <v>4</v>
      </c>
      <c r="C46" s="20">
        <f t="shared" si="0"/>
        <v>1020126.7324638721</v>
      </c>
      <c r="D46" s="21">
        <v>376985.88526491902</v>
      </c>
      <c r="E46" s="21">
        <v>643140.84719895304</v>
      </c>
      <c r="F46" s="19">
        <f t="shared" si="1"/>
        <v>36.95480897303807</v>
      </c>
      <c r="G46" s="19">
        <f t="shared" si="2"/>
        <v>63.04519102696193</v>
      </c>
      <c r="H46" s="12">
        <f t="shared" si="7"/>
        <v>1.1071265341243097</v>
      </c>
      <c r="I46" s="12">
        <f t="shared" si="8"/>
        <v>0.44134093026167259</v>
      </c>
      <c r="J46" s="12">
        <f t="shared" si="6"/>
        <v>1.5015051671458346</v>
      </c>
    </row>
    <row r="47" spans="1:25" x14ac:dyDescent="0.25">
      <c r="B47" s="1" t="s">
        <v>5</v>
      </c>
      <c r="C47" s="20">
        <f t="shared" si="0"/>
        <v>1024762.504176136</v>
      </c>
      <c r="D47" s="21">
        <v>378026.95554712298</v>
      </c>
      <c r="E47" s="21">
        <v>646735.54862901301</v>
      </c>
      <c r="F47" s="19">
        <f t="shared" si="1"/>
        <v>36.889225943238436</v>
      </c>
      <c r="G47" s="19">
        <f t="shared" si="2"/>
        <v>63.110774056761564</v>
      </c>
      <c r="H47" s="12">
        <f t="shared" si="7"/>
        <v>1.4302670155718848</v>
      </c>
      <c r="I47" s="12">
        <f t="shared" si="8"/>
        <v>4.7935213758621051</v>
      </c>
      <c r="J47" s="12">
        <f t="shared" si="6"/>
        <v>-0.43747638861463362</v>
      </c>
    </row>
    <row r="48" spans="1:25" x14ac:dyDescent="0.25">
      <c r="A48" s="4">
        <v>2025</v>
      </c>
      <c r="B48" s="1" t="s">
        <v>6</v>
      </c>
      <c r="C48" s="20">
        <f t="shared" si="0"/>
        <v>1019636.509508398</v>
      </c>
      <c r="D48" s="17">
        <v>405966.60364664602</v>
      </c>
      <c r="E48" s="17">
        <v>613669.90586175199</v>
      </c>
      <c r="F48" s="19">
        <f t="shared" si="1"/>
        <v>39.814835959765361</v>
      </c>
      <c r="G48" s="19">
        <f t="shared" si="2"/>
        <v>60.185164040234639</v>
      </c>
      <c r="H48" s="12">
        <f t="shared" si="7"/>
        <v>2.2452033972731886</v>
      </c>
      <c r="I48" s="12">
        <f t="shared" si="8"/>
        <v>9.9823747704157828</v>
      </c>
      <c r="J48" s="12">
        <f t="shared" si="6"/>
        <v>-2.3015587959065065</v>
      </c>
    </row>
    <row r="49" spans="1:10" x14ac:dyDescent="0.25">
      <c r="B49" s="1" t="s">
        <v>7</v>
      </c>
      <c r="C49" s="20">
        <f t="shared" si="0"/>
        <v>1035590.8036823389</v>
      </c>
      <c r="D49" s="20">
        <v>408678.73710691201</v>
      </c>
      <c r="E49" s="20">
        <v>626912.06657542696</v>
      </c>
      <c r="F49" s="19">
        <f t="shared" si="1"/>
        <v>39.463341664848514</v>
      </c>
      <c r="G49" s="19">
        <f t="shared" si="2"/>
        <v>60.536658335151493</v>
      </c>
      <c r="H49" s="12">
        <f t="shared" si="7"/>
        <v>1.335294579282964</v>
      </c>
      <c r="I49" s="12">
        <f t="shared" si="8"/>
        <v>7.9328626137697587</v>
      </c>
      <c r="J49" s="12">
        <f t="shared" si="6"/>
        <v>-2.5479657361389347</v>
      </c>
    </row>
    <row r="50" spans="1:10" x14ac:dyDescent="0.25">
      <c r="B50" s="1" t="s">
        <v>4</v>
      </c>
      <c r="C50" s="20">
        <f t="shared" si="0"/>
        <v>1036654.092872579</v>
      </c>
      <c r="D50" s="20">
        <v>396839.71883973398</v>
      </c>
      <c r="E50" s="20">
        <v>639814.37403284502</v>
      </c>
      <c r="F50" s="19">
        <f t="shared" si="1"/>
        <v>38.280823040990178</v>
      </c>
      <c r="G50" s="19">
        <f t="shared" si="2"/>
        <v>61.719176959009815</v>
      </c>
      <c r="H50" s="12">
        <f t="shared" ref="H50:H51" si="9">(C50-C46)/(C46)*100</f>
        <v>1.6201281549390489</v>
      </c>
      <c r="I50" s="12">
        <f t="shared" ref="I50:I51" si="10">(D50-D46)/(D46)*100</f>
        <v>5.2664660271996881</v>
      </c>
      <c r="J50" s="12">
        <f t="shared" ref="J50:J51" si="11">(E50-E46)/(E46)*100</f>
        <v>-0.51722312159081141</v>
      </c>
    </row>
    <row r="51" spans="1:10" x14ac:dyDescent="0.25">
      <c r="A51" s="23"/>
      <c r="B51" s="24" t="s">
        <v>5</v>
      </c>
      <c r="C51" s="22">
        <f t="shared" si="0"/>
        <v>1056356.623410458</v>
      </c>
      <c r="D51" s="22">
        <v>414907.84000351198</v>
      </c>
      <c r="E51" s="22">
        <v>641448.78340694599</v>
      </c>
      <c r="F51" s="25">
        <f t="shared" si="1"/>
        <v>39.27725077010242</v>
      </c>
      <c r="G51" s="25">
        <f t="shared" si="2"/>
        <v>60.722749229897587</v>
      </c>
      <c r="H51" s="15">
        <f t="shared" si="9"/>
        <v>3.0830674527579705</v>
      </c>
      <c r="I51" s="15">
        <f t="shared" si="10"/>
        <v>9.7561520191095497</v>
      </c>
      <c r="J51" s="15">
        <f t="shared" si="11"/>
        <v>-0.81745393975546887</v>
      </c>
    </row>
    <row r="52" spans="1:10" x14ac:dyDescent="0.25">
      <c r="A52" s="27" t="s">
        <v>9</v>
      </c>
      <c r="B52" s="27"/>
      <c r="C52" s="27"/>
      <c r="D52" s="27"/>
      <c r="E52" s="27"/>
      <c r="F52" s="27"/>
      <c r="G52" s="27"/>
      <c r="H52" s="3"/>
      <c r="I52" s="11"/>
      <c r="J52" s="11"/>
    </row>
    <row r="53" spans="1:10" x14ac:dyDescent="0.25">
      <c r="A53" s="27" t="s">
        <v>14</v>
      </c>
      <c r="B53" s="27"/>
      <c r="C53" s="27"/>
      <c r="D53" s="27"/>
      <c r="E53" s="27"/>
      <c r="F53" s="27"/>
      <c r="G53" s="27"/>
      <c r="H53" s="3"/>
      <c r="I53" s="11"/>
      <c r="J53" s="11"/>
    </row>
    <row r="54" spans="1:10" x14ac:dyDescent="0.25">
      <c r="A54" s="11" t="s">
        <v>15</v>
      </c>
      <c r="B54" s="11"/>
      <c r="C54" s="11"/>
      <c r="D54" s="11"/>
      <c r="E54" s="11"/>
      <c r="F54" s="11"/>
      <c r="G54" s="11"/>
      <c r="H54" s="11"/>
      <c r="I54" s="11"/>
      <c r="J54" s="11"/>
    </row>
    <row r="56" spans="1:10" x14ac:dyDescent="0.25">
      <c r="F56" s="1"/>
    </row>
    <row r="57" spans="1:10" x14ac:dyDescent="0.25">
      <c r="F57" s="1"/>
    </row>
    <row r="58" spans="1:10" x14ac:dyDescent="0.25">
      <c r="F58" s="1"/>
    </row>
    <row r="59" spans="1:10" x14ac:dyDescent="0.25">
      <c r="F59" s="1"/>
    </row>
    <row r="60" spans="1:10" x14ac:dyDescent="0.25">
      <c r="F60" s="1"/>
    </row>
    <row r="61" spans="1:10" x14ac:dyDescent="0.25">
      <c r="F61" s="1"/>
    </row>
    <row r="62" spans="1:10" x14ac:dyDescent="0.25">
      <c r="F62" s="1"/>
    </row>
    <row r="63" spans="1:10" x14ac:dyDescent="0.25">
      <c r="F63" s="1"/>
    </row>
    <row r="64" spans="1:10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</sheetData>
  <mergeCells count="3">
    <mergeCell ref="A3:G3"/>
    <mergeCell ref="A52:G52"/>
    <mergeCell ref="A53:G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Ocupados sector comercio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2024-06-10T16:40:28Z</dcterms:created>
  <dcterms:modified xsi:type="dcterms:W3CDTF">2026-04-14T13:54:45Z</dcterms:modified>
</cp:coreProperties>
</file>