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Nomina Contraloria\OFICINA LIBRE ACCESO A LA INFORMACION ...DATOS\NOMINA PARA LA PAGINA\NOMINAS 2021\MES OCTUBRE 2021\"/>
    </mc:Choice>
  </mc:AlternateContent>
  <bookViews>
    <workbookView xWindow="-120" yWindow="-120" windowWidth="19440" windowHeight="15000"/>
  </bookViews>
  <sheets>
    <sheet name="New Text Document" sheetId="1" r:id="rId1"/>
  </sheets>
  <definedNames>
    <definedName name="_xlnm.Print_Area" localSheetId="0">'New Text Document'!$A$1:$K$525</definedName>
    <definedName name="_xlnm.Print_Titles" localSheetId="0">'New Text Document'!$1:$8</definedName>
  </definedNames>
  <calcPr calcId="152511" fullPrecision="0"/>
</workbook>
</file>

<file path=xl/calcChain.xml><?xml version="1.0" encoding="utf-8"?>
<calcChain xmlns="http://schemas.openxmlformats.org/spreadsheetml/2006/main">
  <c r="E363" i="1" l="1"/>
  <c r="K262" i="1" l="1"/>
  <c r="J262" i="1"/>
  <c r="I262" i="1"/>
  <c r="H262" i="1"/>
  <c r="G262" i="1"/>
  <c r="E262" i="1"/>
  <c r="F261" i="1"/>
  <c r="F262" i="1" s="1"/>
  <c r="B502" i="1"/>
  <c r="I502" i="1"/>
  <c r="G502" i="1"/>
  <c r="E502" i="1"/>
  <c r="K399" i="1"/>
  <c r="J399" i="1"/>
  <c r="I399" i="1"/>
  <c r="H399" i="1"/>
  <c r="G399" i="1"/>
  <c r="E399" i="1"/>
  <c r="I139" i="1"/>
  <c r="K26" i="1"/>
  <c r="I27" i="1"/>
  <c r="G27" i="1"/>
  <c r="E27" i="1"/>
  <c r="I305" i="1" l="1"/>
  <c r="G305" i="1"/>
  <c r="E305" i="1"/>
  <c r="F304" i="1"/>
  <c r="H304" i="1"/>
  <c r="I243" i="1"/>
  <c r="E243" i="1"/>
  <c r="I49" i="1"/>
  <c r="G49" i="1"/>
  <c r="E49" i="1"/>
  <c r="I488" i="1"/>
  <c r="G488" i="1"/>
  <c r="E488" i="1"/>
  <c r="I457" i="1"/>
  <c r="G457" i="1"/>
  <c r="E457" i="1"/>
  <c r="J396" i="1" l="1"/>
  <c r="I396" i="1"/>
  <c r="F396" i="1"/>
  <c r="E396" i="1"/>
  <c r="E383" i="1"/>
  <c r="I374" i="1"/>
  <c r="G374" i="1"/>
  <c r="E374" i="1"/>
  <c r="I363" i="1"/>
  <c r="G363" i="1"/>
  <c r="H204" i="1"/>
  <c r="F228" i="1"/>
  <c r="H228" i="1"/>
  <c r="F232" i="1"/>
  <c r="H232" i="1"/>
  <c r="I201" i="1"/>
  <c r="E201" i="1"/>
  <c r="G201" i="1"/>
  <c r="J54" i="1"/>
  <c r="I54" i="1"/>
  <c r="F54" i="1"/>
  <c r="E54" i="1"/>
  <c r="J232" i="1" l="1"/>
  <c r="K232" i="1" s="1"/>
  <c r="J228" i="1"/>
  <c r="H474" i="1"/>
  <c r="I283" i="1" l="1"/>
  <c r="G283" i="1"/>
  <c r="E283" i="1"/>
  <c r="G243" i="1"/>
  <c r="F46" i="1"/>
  <c r="F49" i="1" s="1"/>
  <c r="I295" i="1" l="1"/>
  <c r="K258" i="1"/>
  <c r="F211" i="1"/>
  <c r="F204" i="1"/>
  <c r="K73" i="1"/>
  <c r="H73" i="1"/>
  <c r="F73" i="1"/>
  <c r="K52" i="1"/>
  <c r="K54" i="1" s="1"/>
  <c r="G467" i="1" l="1"/>
  <c r="I467" i="1"/>
  <c r="E467" i="1"/>
  <c r="F466" i="1"/>
  <c r="H466" i="1"/>
  <c r="K432" i="1"/>
  <c r="G412" i="1"/>
  <c r="I235" i="1" l="1"/>
  <c r="E235" i="1"/>
  <c r="G235" i="1"/>
  <c r="I196" i="1"/>
  <c r="G196" i="1"/>
  <c r="E196" i="1"/>
  <c r="F195" i="1"/>
  <c r="F142" i="1"/>
  <c r="H142" i="1"/>
  <c r="F427" i="1" l="1"/>
  <c r="J461" i="1"/>
  <c r="G451" i="1"/>
  <c r="I451" i="1"/>
  <c r="E451" i="1"/>
  <c r="G447" i="1"/>
  <c r="I447" i="1"/>
  <c r="E447" i="1"/>
  <c r="H443" i="1"/>
  <c r="F443" i="1"/>
  <c r="H446" i="1"/>
  <c r="F446" i="1"/>
  <c r="H445" i="1"/>
  <c r="F445" i="1"/>
  <c r="H444" i="1"/>
  <c r="F444" i="1"/>
  <c r="H439" i="1"/>
  <c r="F439" i="1"/>
  <c r="H438" i="1"/>
  <c r="F438" i="1"/>
  <c r="H441" i="1"/>
  <c r="F441" i="1"/>
  <c r="H436" i="1"/>
  <c r="F436" i="1"/>
  <c r="H435" i="1"/>
  <c r="F435" i="1"/>
  <c r="H437" i="1"/>
  <c r="F437" i="1"/>
  <c r="H440" i="1"/>
  <c r="F440" i="1"/>
  <c r="H442" i="1"/>
  <c r="F442" i="1"/>
  <c r="H424" i="1"/>
  <c r="F424" i="1"/>
  <c r="H425" i="1"/>
  <c r="F425" i="1"/>
  <c r="H428" i="1"/>
  <c r="F428" i="1"/>
  <c r="H431" i="1"/>
  <c r="F431" i="1"/>
  <c r="H430" i="1"/>
  <c r="F430" i="1"/>
  <c r="K461" i="1" l="1"/>
  <c r="J430" i="1"/>
  <c r="J442" i="1"/>
  <c r="K442" i="1" s="1"/>
  <c r="J435" i="1"/>
  <c r="K435" i="1" s="1"/>
  <c r="J436" i="1"/>
  <c r="K436" i="1" s="1"/>
  <c r="K444" i="1"/>
  <c r="H447" i="1"/>
  <c r="F447" i="1"/>
  <c r="K447" i="1" l="1"/>
  <c r="J447" i="1"/>
  <c r="I432" i="1"/>
  <c r="G432" i="1"/>
  <c r="E432" i="1"/>
  <c r="H423" i="1"/>
  <c r="F423" i="1"/>
  <c r="H422" i="1"/>
  <c r="F422" i="1"/>
  <c r="H421" i="1"/>
  <c r="F421" i="1"/>
  <c r="H426" i="1"/>
  <c r="F426" i="1"/>
  <c r="H429" i="1"/>
  <c r="H432" i="1" s="1"/>
  <c r="F429" i="1"/>
  <c r="G418" i="1"/>
  <c r="I418" i="1"/>
  <c r="E418" i="1"/>
  <c r="I412" i="1"/>
  <c r="E412" i="1"/>
  <c r="G396" i="1"/>
  <c r="G390" i="1"/>
  <c r="I390" i="1"/>
  <c r="E390" i="1"/>
  <c r="I383" i="1"/>
  <c r="G383" i="1"/>
  <c r="H382" i="1"/>
  <c r="F382" i="1"/>
  <c r="H381" i="1"/>
  <c r="F381" i="1"/>
  <c r="H380" i="1"/>
  <c r="F380" i="1"/>
  <c r="H379" i="1"/>
  <c r="F379" i="1"/>
  <c r="H378" i="1"/>
  <c r="F378" i="1"/>
  <c r="H377" i="1"/>
  <c r="H383" i="1" s="1"/>
  <c r="F377" i="1"/>
  <c r="F383" i="1" s="1"/>
  <c r="I367" i="1"/>
  <c r="G367" i="1"/>
  <c r="E367" i="1"/>
  <c r="H366" i="1"/>
  <c r="H367" i="1" s="1"/>
  <c r="F366" i="1"/>
  <c r="F367" i="1" s="1"/>
  <c r="G295" i="1"/>
  <c r="E295" i="1"/>
  <c r="G287" i="1"/>
  <c r="I287" i="1"/>
  <c r="E287" i="1"/>
  <c r="H286" i="1"/>
  <c r="F286" i="1"/>
  <c r="G249" i="1"/>
  <c r="I249" i="1"/>
  <c r="E249" i="1"/>
  <c r="H193" i="1"/>
  <c r="F193" i="1"/>
  <c r="I118" i="1"/>
  <c r="G118" i="1"/>
  <c r="E118" i="1"/>
  <c r="H116" i="1"/>
  <c r="F116" i="1"/>
  <c r="G60" i="1"/>
  <c r="I60" i="1"/>
  <c r="E60" i="1"/>
  <c r="G54" i="1"/>
  <c r="H52" i="1"/>
  <c r="H54" i="1" s="1"/>
  <c r="G37" i="1"/>
  <c r="I37" i="1"/>
  <c r="E37" i="1"/>
  <c r="K22" i="1"/>
  <c r="F20" i="1"/>
  <c r="F19" i="1"/>
  <c r="J19" i="1" s="1"/>
  <c r="K19" i="1" s="1"/>
  <c r="J378" i="1" l="1"/>
  <c r="K378" i="1" s="1"/>
  <c r="J379" i="1"/>
  <c r="K379" i="1" s="1"/>
  <c r="J380" i="1"/>
  <c r="K380" i="1" s="1"/>
  <c r="J381" i="1"/>
  <c r="K381" i="1" s="1"/>
  <c r="J382" i="1"/>
  <c r="K382" i="1" s="1"/>
  <c r="F432" i="1"/>
  <c r="J20" i="1"/>
  <c r="K20" i="1" s="1"/>
  <c r="J193" i="1"/>
  <c r="J286" i="1"/>
  <c r="K286" i="1" s="1"/>
  <c r="J377" i="1"/>
  <c r="H287" i="1"/>
  <c r="F287" i="1"/>
  <c r="H360" i="1"/>
  <c r="F360" i="1"/>
  <c r="K287" i="1" l="1"/>
  <c r="J287" i="1"/>
  <c r="J432" i="1"/>
  <c r="J383" i="1"/>
  <c r="K377" i="1"/>
  <c r="K383" i="1" s="1"/>
  <c r="J360" i="1"/>
  <c r="J367" i="1"/>
  <c r="K366" i="1"/>
  <c r="K367" i="1" s="1"/>
  <c r="K360" i="1" l="1"/>
  <c r="H339" i="1"/>
  <c r="F339" i="1"/>
  <c r="F315" i="1"/>
  <c r="H315" i="1"/>
  <c r="E325" i="1"/>
  <c r="G311" i="1"/>
  <c r="I311" i="1"/>
  <c r="E311" i="1"/>
  <c r="H215" i="1"/>
  <c r="F215" i="1"/>
  <c r="H211" i="1"/>
  <c r="H246" i="1"/>
  <c r="F246" i="1"/>
  <c r="G267" i="1"/>
  <c r="I267" i="1"/>
  <c r="E267" i="1"/>
  <c r="H72" i="1"/>
  <c r="F72" i="1"/>
  <c r="J18" i="1"/>
  <c r="K18" i="1" s="1"/>
  <c r="J17" i="1"/>
  <c r="K17" i="1" s="1"/>
  <c r="H190" i="1"/>
  <c r="F190" i="1"/>
  <c r="G75" i="1"/>
  <c r="I75" i="1"/>
  <c r="E75" i="1"/>
  <c r="J72" i="1" l="1"/>
  <c r="K72" i="1" s="1"/>
  <c r="J211" i="1"/>
  <c r="K211" i="1" s="1"/>
  <c r="J315" i="1"/>
  <c r="K315" i="1" s="1"/>
  <c r="J339" i="1"/>
  <c r="K339" i="1" s="1"/>
  <c r="K246" i="1"/>
  <c r="J190" i="1"/>
  <c r="K190" i="1" s="1"/>
  <c r="F497" i="1"/>
  <c r="H497" i="1"/>
  <c r="J497" i="1" l="1"/>
  <c r="K497" i="1" s="1"/>
  <c r="F31" i="1" l="1"/>
  <c r="H31" i="1"/>
  <c r="H394" i="1"/>
  <c r="J31" i="1" l="1"/>
  <c r="K31" i="1" s="1"/>
  <c r="J481" i="1"/>
  <c r="K481" i="1" s="1"/>
  <c r="H349" i="1"/>
  <c r="F349" i="1"/>
  <c r="G325" i="1"/>
  <c r="K394" i="1" l="1"/>
  <c r="J349" i="1"/>
  <c r="K349" i="1" s="1"/>
  <c r="G139" i="1" l="1"/>
  <c r="E139" i="1"/>
  <c r="F123" i="1"/>
  <c r="F124" i="1"/>
  <c r="F125" i="1"/>
  <c r="F121" i="1"/>
  <c r="F126" i="1"/>
  <c r="F127" i="1"/>
  <c r="F128" i="1"/>
  <c r="F129" i="1"/>
  <c r="F130" i="1"/>
  <c r="F131" i="1"/>
  <c r="F132" i="1"/>
  <c r="F133" i="1"/>
  <c r="F134" i="1"/>
  <c r="F135" i="1"/>
  <c r="F136" i="1"/>
  <c r="F137" i="1"/>
  <c r="F138" i="1"/>
  <c r="E164" i="1"/>
  <c r="H205" i="1"/>
  <c r="H206" i="1"/>
  <c r="H207" i="1"/>
  <c r="H208" i="1"/>
  <c r="H209" i="1"/>
  <c r="H210" i="1"/>
  <c r="H212" i="1"/>
  <c r="H213" i="1"/>
  <c r="H216" i="1"/>
  <c r="H217" i="1"/>
  <c r="H218" i="1"/>
  <c r="H219" i="1"/>
  <c r="H220" i="1"/>
  <c r="H221" i="1"/>
  <c r="H222" i="1"/>
  <c r="H223" i="1"/>
  <c r="H224" i="1"/>
  <c r="H225" i="1"/>
  <c r="H226" i="1"/>
  <c r="H227" i="1"/>
  <c r="H229" i="1"/>
  <c r="H230" i="1"/>
  <c r="H231" i="1"/>
  <c r="F205" i="1"/>
  <c r="F206" i="1"/>
  <c r="F207" i="1"/>
  <c r="F208" i="1"/>
  <c r="F209" i="1"/>
  <c r="F210" i="1"/>
  <c r="F212" i="1"/>
  <c r="F213" i="1"/>
  <c r="F216" i="1"/>
  <c r="F217" i="1"/>
  <c r="F218" i="1"/>
  <c r="F219" i="1"/>
  <c r="F224" i="1"/>
  <c r="F225" i="1"/>
  <c r="F226" i="1"/>
  <c r="F227" i="1"/>
  <c r="F229" i="1"/>
  <c r="F230" i="1"/>
  <c r="F231" i="1"/>
  <c r="G254" i="1"/>
  <c r="I254" i="1"/>
  <c r="E254" i="1"/>
  <c r="H270" i="1"/>
  <c r="G277" i="1"/>
  <c r="I277" i="1"/>
  <c r="E277" i="1"/>
  <c r="H21" i="1"/>
  <c r="F21" i="1"/>
  <c r="E109" i="1"/>
  <c r="H112" i="1"/>
  <c r="F112" i="1"/>
  <c r="G91" i="1"/>
  <c r="H64" i="1"/>
  <c r="H67" i="1"/>
  <c r="H68" i="1"/>
  <c r="H69" i="1"/>
  <c r="H70" i="1"/>
  <c r="H71" i="1"/>
  <c r="F64" i="1"/>
  <c r="F67" i="1"/>
  <c r="F68" i="1"/>
  <c r="F69" i="1"/>
  <c r="F70" i="1"/>
  <c r="F71" i="1"/>
  <c r="F14" i="1"/>
  <c r="J16" i="1"/>
  <c r="H59" i="1"/>
  <c r="G42" i="1"/>
  <c r="I42" i="1"/>
  <c r="E42" i="1"/>
  <c r="K21" i="1" l="1"/>
  <c r="H471" i="1"/>
  <c r="H472" i="1"/>
  <c r="H348" i="1"/>
  <c r="H473" i="1"/>
  <c r="H475" i="1"/>
  <c r="G477" i="1"/>
  <c r="E477" i="1"/>
  <c r="F475" i="1"/>
  <c r="F474" i="1"/>
  <c r="F473" i="1"/>
  <c r="F348" i="1"/>
  <c r="F472" i="1"/>
  <c r="F471" i="1"/>
  <c r="F454" i="1"/>
  <c r="G351" i="1"/>
  <c r="I351" i="1"/>
  <c r="E351" i="1"/>
  <c r="H316" i="1"/>
  <c r="H317" i="1"/>
  <c r="H318" i="1"/>
  <c r="H319" i="1"/>
  <c r="H320" i="1"/>
  <c r="H321" i="1"/>
  <c r="H322" i="1"/>
  <c r="H323" i="1"/>
  <c r="H324" i="1"/>
  <c r="H314" i="1"/>
  <c r="E180" i="1"/>
  <c r="H179" i="1"/>
  <c r="F179" i="1"/>
  <c r="G186" i="1"/>
  <c r="I186" i="1"/>
  <c r="E186" i="1"/>
  <c r="G97" i="1"/>
  <c r="I97" i="1"/>
  <c r="E97" i="1"/>
  <c r="H94" i="1"/>
  <c r="F94" i="1"/>
  <c r="H477" i="1" l="1"/>
  <c r="J348" i="1"/>
  <c r="K348" i="1" s="1"/>
  <c r="J476" i="1"/>
  <c r="J94" i="1"/>
  <c r="K94" i="1" s="1"/>
  <c r="J350" i="1"/>
  <c r="J474" i="1"/>
  <c r="J473" i="1"/>
  <c r="J210" i="1"/>
  <c r="K210" i="1" s="1"/>
  <c r="J179" i="1"/>
  <c r="K179" i="1" s="1"/>
  <c r="J477" i="1" l="1"/>
  <c r="I477" i="1"/>
  <c r="K473" i="1"/>
  <c r="K477" i="1" s="1"/>
  <c r="H248" i="1"/>
  <c r="F248" i="1"/>
  <c r="F260" i="1"/>
  <c r="H395" i="1"/>
  <c r="H396" i="1" s="1"/>
  <c r="H299" i="1"/>
  <c r="F299" i="1"/>
  <c r="H273" i="1"/>
  <c r="F273" i="1"/>
  <c r="H272" i="1"/>
  <c r="F272" i="1"/>
  <c r="H282" i="1"/>
  <c r="F282" i="1"/>
  <c r="F59" i="1"/>
  <c r="J59" i="1" s="1"/>
  <c r="H58" i="1"/>
  <c r="F58" i="1"/>
  <c r="J58" i="1" l="1"/>
  <c r="K58" i="1" s="1"/>
  <c r="K282" i="1"/>
  <c r="J209" i="1"/>
  <c r="K209" i="1" s="1"/>
  <c r="K260" i="1"/>
  <c r="J248" i="1"/>
  <c r="K59" i="1"/>
  <c r="K273" i="1"/>
  <c r="H46" i="1"/>
  <c r="H49" i="1" s="1"/>
  <c r="H57" i="1"/>
  <c r="H60" i="1" s="1"/>
  <c r="F57" i="1"/>
  <c r="F41" i="1"/>
  <c r="H41" i="1"/>
  <c r="H40" i="1"/>
  <c r="F40" i="1"/>
  <c r="K395" i="1" l="1"/>
  <c r="K396" i="1" s="1"/>
  <c r="J57" i="1"/>
  <c r="J60" i="1" s="1"/>
  <c r="F60" i="1"/>
  <c r="K248" i="1"/>
  <c r="H42" i="1"/>
  <c r="F42" i="1"/>
  <c r="H30" i="1"/>
  <c r="H32" i="1"/>
  <c r="F30" i="1"/>
  <c r="F32" i="1"/>
  <c r="J30" i="1" l="1"/>
  <c r="K30" i="1" s="1"/>
  <c r="K32" i="1"/>
  <c r="H309" i="1"/>
  <c r="H310" i="1"/>
  <c r="F309" i="1"/>
  <c r="F310" i="1"/>
  <c r="F311" i="1" l="1"/>
  <c r="H311" i="1"/>
  <c r="H177" i="1"/>
  <c r="H178" i="1"/>
  <c r="H11" i="1"/>
  <c r="H172" i="1"/>
  <c r="F177" i="1"/>
  <c r="F178" i="1"/>
  <c r="F11" i="1"/>
  <c r="F172" i="1"/>
  <c r="G180" i="1"/>
  <c r="I180" i="1"/>
  <c r="H107" i="1"/>
  <c r="H108" i="1"/>
  <c r="H106" i="1"/>
  <c r="H96" i="1"/>
  <c r="F107" i="1"/>
  <c r="F108" i="1"/>
  <c r="F106" i="1"/>
  <c r="F96" i="1"/>
  <c r="G109" i="1"/>
  <c r="I109" i="1"/>
  <c r="I91" i="1"/>
  <c r="E91" i="1"/>
  <c r="H90" i="1"/>
  <c r="F90" i="1"/>
  <c r="J177" i="1" l="1"/>
  <c r="K177" i="1" s="1"/>
  <c r="J90" i="1"/>
  <c r="K90" i="1" s="1"/>
  <c r="J108" i="1"/>
  <c r="J11" i="1"/>
  <c r="H180" i="1"/>
  <c r="H109" i="1"/>
  <c r="F109" i="1"/>
  <c r="F180" i="1"/>
  <c r="K178" i="1"/>
  <c r="F13" i="1"/>
  <c r="K108" i="1" l="1"/>
  <c r="J109" i="1"/>
  <c r="K11" i="1"/>
  <c r="H355" i="1"/>
  <c r="H356" i="1"/>
  <c r="H354" i="1"/>
  <c r="F355" i="1"/>
  <c r="F356" i="1"/>
  <c r="F354" i="1"/>
  <c r="H328" i="1"/>
  <c r="F328" i="1"/>
  <c r="H345" i="1"/>
  <c r="H346" i="1"/>
  <c r="H347" i="1"/>
  <c r="H344" i="1"/>
  <c r="F345" i="1"/>
  <c r="F347" i="1"/>
  <c r="F344" i="1"/>
  <c r="H486" i="1"/>
  <c r="H485" i="1"/>
  <c r="F486" i="1"/>
  <c r="F485" i="1"/>
  <c r="H488" i="1" l="1"/>
  <c r="F488" i="1"/>
  <c r="F351" i="1"/>
  <c r="H351" i="1"/>
  <c r="H491" i="1"/>
  <c r="H492" i="1"/>
  <c r="H493" i="1"/>
  <c r="H494" i="1"/>
  <c r="H495" i="1"/>
  <c r="H496" i="1"/>
  <c r="H498" i="1"/>
  <c r="F491" i="1"/>
  <c r="F492" i="1"/>
  <c r="F493" i="1"/>
  <c r="F494" i="1"/>
  <c r="F495" i="1"/>
  <c r="F496" i="1"/>
  <c r="F498" i="1"/>
  <c r="H386" i="1"/>
  <c r="H387" i="1"/>
  <c r="F386" i="1"/>
  <c r="F387" i="1"/>
  <c r="H370" i="1"/>
  <c r="H374" i="1" s="1"/>
  <c r="H388" i="1"/>
  <c r="H389" i="1"/>
  <c r="H405" i="1"/>
  <c r="F370" i="1"/>
  <c r="F374" i="1" s="1"/>
  <c r="F388" i="1"/>
  <c r="F389" i="1"/>
  <c r="F405" i="1"/>
  <c r="H361" i="1"/>
  <c r="H363" i="1" s="1"/>
  <c r="H415" i="1"/>
  <c r="H462" i="1"/>
  <c r="F361" i="1"/>
  <c r="F363" i="1" s="1"/>
  <c r="F415" i="1"/>
  <c r="F462" i="1"/>
  <c r="H408" i="1"/>
  <c r="H409" i="1"/>
  <c r="H410" i="1"/>
  <c r="H411" i="1"/>
  <c r="H406" i="1"/>
  <c r="H407" i="1"/>
  <c r="H401" i="1"/>
  <c r="F408" i="1"/>
  <c r="F409" i="1"/>
  <c r="F410" i="1"/>
  <c r="F411" i="1"/>
  <c r="F406" i="1"/>
  <c r="F407" i="1"/>
  <c r="F401" i="1"/>
  <c r="H464" i="1"/>
  <c r="H403" i="1"/>
  <c r="H465" i="1"/>
  <c r="H455" i="1"/>
  <c r="H117" i="1"/>
  <c r="F464" i="1"/>
  <c r="F403" i="1"/>
  <c r="F465" i="1"/>
  <c r="F455" i="1"/>
  <c r="F457" i="1" s="1"/>
  <c r="F117" i="1"/>
  <c r="H416" i="1"/>
  <c r="H404" i="1"/>
  <c r="H454" i="1"/>
  <c r="F416" i="1"/>
  <c r="F404" i="1"/>
  <c r="H463" i="1"/>
  <c r="H247" i="1"/>
  <c r="H402" i="1"/>
  <c r="F463" i="1"/>
  <c r="F247" i="1"/>
  <c r="F402" i="1"/>
  <c r="H450" i="1"/>
  <c r="F450" i="1"/>
  <c r="H333" i="1"/>
  <c r="H334" i="1"/>
  <c r="H335" i="1"/>
  <c r="H336" i="1"/>
  <c r="H337" i="1"/>
  <c r="H338" i="1"/>
  <c r="H332" i="1"/>
  <c r="F333" i="1"/>
  <c r="F334" i="1"/>
  <c r="F335" i="1"/>
  <c r="F336" i="1"/>
  <c r="F337" i="1"/>
  <c r="F338" i="1"/>
  <c r="F340" i="1"/>
  <c r="F332" i="1"/>
  <c r="F316" i="1"/>
  <c r="J316" i="1" s="1"/>
  <c r="F317" i="1"/>
  <c r="F318" i="1"/>
  <c r="F319" i="1"/>
  <c r="F320" i="1"/>
  <c r="F321" i="1"/>
  <c r="F322" i="1"/>
  <c r="F323" i="1"/>
  <c r="F324" i="1"/>
  <c r="F314" i="1"/>
  <c r="H169" i="1"/>
  <c r="H170" i="1"/>
  <c r="H173" i="1"/>
  <c r="H167" i="1"/>
  <c r="F168" i="1"/>
  <c r="F169" i="1"/>
  <c r="F170" i="1"/>
  <c r="F171" i="1"/>
  <c r="F173" i="1"/>
  <c r="F167" i="1"/>
  <c r="H143" i="1"/>
  <c r="H144" i="1"/>
  <c r="H145" i="1"/>
  <c r="H146" i="1"/>
  <c r="H147" i="1"/>
  <c r="H148" i="1"/>
  <c r="H149" i="1"/>
  <c r="H150" i="1"/>
  <c r="H151" i="1"/>
  <c r="H152" i="1"/>
  <c r="H153" i="1"/>
  <c r="H154" i="1"/>
  <c r="H155" i="1"/>
  <c r="H156" i="1"/>
  <c r="H157" i="1"/>
  <c r="H158" i="1"/>
  <c r="H161" i="1"/>
  <c r="H162" i="1"/>
  <c r="H163" i="1"/>
  <c r="F143" i="1"/>
  <c r="F144" i="1"/>
  <c r="F145" i="1"/>
  <c r="F146" i="1"/>
  <c r="F147" i="1"/>
  <c r="F148" i="1"/>
  <c r="F149" i="1"/>
  <c r="F150" i="1"/>
  <c r="F151" i="1"/>
  <c r="F152" i="1"/>
  <c r="F153" i="1"/>
  <c r="F154" i="1"/>
  <c r="F155" i="1"/>
  <c r="F156" i="1"/>
  <c r="F157" i="1"/>
  <c r="F158" i="1"/>
  <c r="F159" i="1"/>
  <c r="F160" i="1"/>
  <c r="F161" i="1"/>
  <c r="F162" i="1"/>
  <c r="F163" i="1"/>
  <c r="H123" i="1"/>
  <c r="J123" i="1" s="1"/>
  <c r="H124" i="1"/>
  <c r="H125" i="1"/>
  <c r="J125" i="1" s="1"/>
  <c r="H121" i="1"/>
  <c r="H126" i="1"/>
  <c r="J126" i="1" s="1"/>
  <c r="H127" i="1"/>
  <c r="J127" i="1" s="1"/>
  <c r="H128" i="1"/>
  <c r="H129" i="1"/>
  <c r="H130" i="1"/>
  <c r="J130" i="1" s="1"/>
  <c r="H131" i="1"/>
  <c r="J131" i="1" s="1"/>
  <c r="H132" i="1"/>
  <c r="J132" i="1" s="1"/>
  <c r="H133" i="1"/>
  <c r="J133" i="1" s="1"/>
  <c r="H134" i="1"/>
  <c r="J134" i="1" s="1"/>
  <c r="H135" i="1"/>
  <c r="H136" i="1"/>
  <c r="H137" i="1"/>
  <c r="H138" i="1"/>
  <c r="J138" i="1" s="1"/>
  <c r="H122" i="1"/>
  <c r="F122" i="1"/>
  <c r="H13" i="1"/>
  <c r="J13" i="1" s="1"/>
  <c r="H15" i="1"/>
  <c r="H36" i="1"/>
  <c r="H37" i="1" s="1"/>
  <c r="F15" i="1"/>
  <c r="F36" i="1"/>
  <c r="F37" i="1" s="1"/>
  <c r="J67" i="1"/>
  <c r="H12" i="1"/>
  <c r="J68" i="1"/>
  <c r="J69" i="1"/>
  <c r="F12" i="1"/>
  <c r="F27" i="1" s="1"/>
  <c r="H79" i="1"/>
  <c r="H80" i="1"/>
  <c r="H81" i="1"/>
  <c r="H82" i="1"/>
  <c r="H78" i="1"/>
  <c r="F79" i="1"/>
  <c r="F80" i="1"/>
  <c r="F81" i="1"/>
  <c r="F82" i="1"/>
  <c r="F78" i="1"/>
  <c r="H87" i="1"/>
  <c r="H88" i="1"/>
  <c r="H89" i="1"/>
  <c r="H86" i="1"/>
  <c r="F87" i="1"/>
  <c r="F88" i="1"/>
  <c r="F89" i="1"/>
  <c r="F86" i="1"/>
  <c r="H293" i="1"/>
  <c r="F293" i="1"/>
  <c r="H265" i="1"/>
  <c r="H266" i="1"/>
  <c r="F265" i="1"/>
  <c r="J265" i="1" s="1"/>
  <c r="F266" i="1"/>
  <c r="H63" i="1"/>
  <c r="H75" i="1" s="1"/>
  <c r="H292" i="1"/>
  <c r="H294" i="1"/>
  <c r="H298" i="1"/>
  <c r="F63" i="1"/>
  <c r="F75" i="1" s="1"/>
  <c r="F291" i="1"/>
  <c r="F292" i="1"/>
  <c r="F298" i="1"/>
  <c r="F290" i="1"/>
  <c r="H281" i="1"/>
  <c r="H283" i="1" s="1"/>
  <c r="H274" i="1"/>
  <c r="H275" i="1"/>
  <c r="H276" i="1"/>
  <c r="F281" i="1"/>
  <c r="F270" i="1"/>
  <c r="F274" i="1"/>
  <c r="F275" i="1"/>
  <c r="F276" i="1"/>
  <c r="H300" i="1"/>
  <c r="H301" i="1"/>
  <c r="H302" i="1"/>
  <c r="H303" i="1"/>
  <c r="F300" i="1"/>
  <c r="F301" i="1"/>
  <c r="F302" i="1"/>
  <c r="F303" i="1"/>
  <c r="H214" i="1"/>
  <c r="F214" i="1"/>
  <c r="F235" i="1" s="1"/>
  <c r="H239" i="1"/>
  <c r="H240" i="1"/>
  <c r="H242" i="1"/>
  <c r="F239" i="1"/>
  <c r="F240" i="1"/>
  <c r="F242" i="1"/>
  <c r="H252" i="1"/>
  <c r="F252" i="1"/>
  <c r="F258" i="1"/>
  <c r="F259" i="1"/>
  <c r="F257" i="1"/>
  <c r="H253" i="1"/>
  <c r="F253" i="1"/>
  <c r="H100" i="1"/>
  <c r="H101" i="1"/>
  <c r="H102" i="1"/>
  <c r="F100" i="1"/>
  <c r="F101" i="1"/>
  <c r="F102" i="1"/>
  <c r="H185" i="1"/>
  <c r="H183" i="1"/>
  <c r="F185" i="1"/>
  <c r="F183" i="1"/>
  <c r="H199" i="1"/>
  <c r="H201" i="1" s="1"/>
  <c r="H191" i="1"/>
  <c r="H192" i="1"/>
  <c r="H194" i="1"/>
  <c r="H189" i="1"/>
  <c r="F191" i="1"/>
  <c r="F192" i="1"/>
  <c r="F194" i="1"/>
  <c r="F189" i="1"/>
  <c r="J189" i="1" s="1"/>
  <c r="F199" i="1"/>
  <c r="F201" i="1" s="1"/>
  <c r="J207" i="1"/>
  <c r="J204" i="1"/>
  <c r="K204" i="1" s="1"/>
  <c r="H27" i="1" l="1"/>
  <c r="F305" i="1"/>
  <c r="H305" i="1"/>
  <c r="F243" i="1"/>
  <c r="H243" i="1"/>
  <c r="H457" i="1"/>
  <c r="J281" i="1"/>
  <c r="F283" i="1"/>
  <c r="F467" i="1"/>
  <c r="H467" i="1"/>
  <c r="H235" i="1"/>
  <c r="F196" i="1"/>
  <c r="H196" i="1"/>
  <c r="J101" i="1"/>
  <c r="J146" i="1"/>
  <c r="F295" i="1"/>
  <c r="H295" i="1"/>
  <c r="F451" i="1"/>
  <c r="H451" i="1"/>
  <c r="F418" i="1"/>
  <c r="H418" i="1"/>
  <c r="F412" i="1"/>
  <c r="H412" i="1"/>
  <c r="F390" i="1"/>
  <c r="H390" i="1"/>
  <c r="F249" i="1"/>
  <c r="H249" i="1"/>
  <c r="F97" i="1"/>
  <c r="F118" i="1"/>
  <c r="H97" i="1"/>
  <c r="H118" i="1"/>
  <c r="F267" i="1"/>
  <c r="H267" i="1"/>
  <c r="J303" i="1"/>
  <c r="K303" i="1" s="1"/>
  <c r="J300" i="1"/>
  <c r="J302" i="1"/>
  <c r="K302" i="1" s="1"/>
  <c r="K189" i="1"/>
  <c r="J192" i="1"/>
  <c r="K192" i="1" s="1"/>
  <c r="J294" i="1"/>
  <c r="J295" i="1" s="1"/>
  <c r="J63" i="1"/>
  <c r="K63" i="1" s="1"/>
  <c r="J194" i="1"/>
  <c r="K194" i="1" s="1"/>
  <c r="J191" i="1"/>
  <c r="H139" i="1"/>
  <c r="J121" i="1"/>
  <c r="F139" i="1"/>
  <c r="F254" i="1"/>
  <c r="F277" i="1"/>
  <c r="H254" i="1"/>
  <c r="H277" i="1"/>
  <c r="J36" i="1"/>
  <c r="J37" i="1" s="1"/>
  <c r="J185" i="1"/>
  <c r="H186" i="1"/>
  <c r="F186" i="1"/>
  <c r="J12" i="1"/>
  <c r="J71" i="1"/>
  <c r="J70" i="1"/>
  <c r="F91" i="1"/>
  <c r="H91" i="1"/>
  <c r="J64" i="1"/>
  <c r="K205" i="1"/>
  <c r="J206" i="1"/>
  <c r="J208" i="1"/>
  <c r="K208" i="1" s="1"/>
  <c r="J213" i="1"/>
  <c r="K213" i="1" s="1"/>
  <c r="J216" i="1"/>
  <c r="K216" i="1" s="1"/>
  <c r="J217" i="1"/>
  <c r="K217" i="1" s="1"/>
  <c r="J218" i="1"/>
  <c r="K218" i="1" s="1"/>
  <c r="J219" i="1"/>
  <c r="K219" i="1" s="1"/>
  <c r="J220" i="1"/>
  <c r="K220" i="1" s="1"/>
  <c r="J221" i="1"/>
  <c r="K221" i="1" s="1"/>
  <c r="J223" i="1"/>
  <c r="J225" i="1"/>
  <c r="K225" i="1" s="1"/>
  <c r="J226" i="1"/>
  <c r="K226" i="1" s="1"/>
  <c r="J227" i="1"/>
  <c r="K227" i="1" s="1"/>
  <c r="J229" i="1"/>
  <c r="K229" i="1" s="1"/>
  <c r="J231" i="1"/>
  <c r="K231" i="1" s="1"/>
  <c r="K298" i="1" l="1"/>
  <c r="K305" i="1" s="1"/>
  <c r="J305" i="1"/>
  <c r="K206" i="1"/>
  <c r="K281" i="1"/>
  <c r="K283" i="1" s="1"/>
  <c r="J283" i="1"/>
  <c r="K294" i="1"/>
  <c r="K191" i="1"/>
  <c r="K196" i="1" s="1"/>
  <c r="J196" i="1"/>
  <c r="J75" i="1"/>
  <c r="K207" i="1"/>
  <c r="K185" i="1" l="1"/>
  <c r="F174" i="1"/>
  <c r="G174" i="1"/>
  <c r="H174" i="1"/>
  <c r="I174" i="1"/>
  <c r="E174" i="1"/>
  <c r="K69" i="1"/>
  <c r="K407" i="1"/>
  <c r="K130" i="1" l="1"/>
  <c r="J139" i="1"/>
  <c r="F499" i="1"/>
  <c r="G499" i="1"/>
  <c r="H499" i="1"/>
  <c r="I499" i="1"/>
  <c r="E499" i="1"/>
  <c r="F482" i="1"/>
  <c r="G482" i="1"/>
  <c r="H482" i="1"/>
  <c r="I482" i="1"/>
  <c r="E482" i="1"/>
  <c r="J239" i="1"/>
  <c r="K240" i="1"/>
  <c r="K239" i="1" l="1"/>
  <c r="J243" i="1"/>
  <c r="J491" i="1"/>
  <c r="K491" i="1" s="1"/>
  <c r="J492" i="1"/>
  <c r="K492" i="1" s="1"/>
  <c r="J493" i="1"/>
  <c r="K493" i="1" s="1"/>
  <c r="J494" i="1"/>
  <c r="K494" i="1" s="1"/>
  <c r="J495" i="1"/>
  <c r="K495" i="1" s="1"/>
  <c r="J496" i="1"/>
  <c r="K496" i="1" s="1"/>
  <c r="J498" i="1"/>
  <c r="K498" i="1" s="1"/>
  <c r="J199" i="1"/>
  <c r="J201" i="1" s="1"/>
  <c r="K259" i="1"/>
  <c r="K499" i="1" l="1"/>
  <c r="K199" i="1"/>
  <c r="K201" i="1" s="1"/>
  <c r="J499" i="1"/>
  <c r="K67" i="1"/>
  <c r="J464" i="1"/>
  <c r="J465" i="1"/>
  <c r="K465" i="1" s="1"/>
  <c r="K160" i="1"/>
  <c r="J161" i="1"/>
  <c r="K161" i="1" s="1"/>
  <c r="J162" i="1"/>
  <c r="K162" i="1" s="1"/>
  <c r="J157" i="1"/>
  <c r="K157" i="1" s="1"/>
  <c r="J158" i="1"/>
  <c r="K155" i="1"/>
  <c r="K151" i="1"/>
  <c r="K152" i="1"/>
  <c r="K411" i="1"/>
  <c r="J408" i="1"/>
  <c r="K408" i="1" s="1"/>
  <c r="J321" i="1"/>
  <c r="K321" i="1" s="1"/>
  <c r="J322" i="1"/>
  <c r="K322" i="1" s="1"/>
  <c r="J310" i="1"/>
  <c r="K310" i="1" s="1"/>
  <c r="K15" i="1"/>
  <c r="K118" i="1" l="1"/>
  <c r="J118" i="1"/>
  <c r="K464" i="1"/>
  <c r="K71" i="1" l="1"/>
  <c r="F164" i="1"/>
  <c r="G164" i="1"/>
  <c r="H164" i="1"/>
  <c r="I164" i="1"/>
  <c r="J163" i="1"/>
  <c r="K163" i="1" s="1"/>
  <c r="K159" i="1"/>
  <c r="J156" i="1"/>
  <c r="K156" i="1" s="1"/>
  <c r="K153" i="1"/>
  <c r="J154" i="1"/>
  <c r="K154" i="1" s="1"/>
  <c r="K486" i="1"/>
  <c r="F477" i="1"/>
  <c r="J405" i="1"/>
  <c r="K405" i="1" s="1"/>
  <c r="K412" i="1" s="1"/>
  <c r="K415" i="1"/>
  <c r="J320" i="1"/>
  <c r="K320" i="1" s="1"/>
  <c r="J183" i="1"/>
  <c r="K183" i="1" l="1"/>
  <c r="F33" i="1"/>
  <c r="G33" i="1"/>
  <c r="H33" i="1"/>
  <c r="I33" i="1"/>
  <c r="E33" i="1"/>
  <c r="I341" i="1"/>
  <c r="H341" i="1"/>
  <c r="G341" i="1"/>
  <c r="F341" i="1"/>
  <c r="E341" i="1"/>
  <c r="J324" i="1"/>
  <c r="K121" i="1"/>
  <c r="K124" i="1"/>
  <c r="K123" i="1"/>
  <c r="K125" i="1"/>
  <c r="K126" i="1"/>
  <c r="F83" i="1"/>
  <c r="G83" i="1"/>
  <c r="H83" i="1"/>
  <c r="I83" i="1"/>
  <c r="E83" i="1"/>
  <c r="J337" i="1"/>
  <c r="K337" i="1" s="1"/>
  <c r="J338" i="1"/>
  <c r="K338" i="1" s="1"/>
  <c r="J319" i="1"/>
  <c r="K319" i="1" s="1"/>
  <c r="F103" i="1"/>
  <c r="G103" i="1"/>
  <c r="H103" i="1"/>
  <c r="H502" i="1" s="1"/>
  <c r="I103" i="1"/>
  <c r="E103" i="1"/>
  <c r="K276" i="1"/>
  <c r="K14" i="1"/>
  <c r="K109" i="1" l="1"/>
  <c r="J463" i="1" l="1"/>
  <c r="K463" i="1" s="1"/>
  <c r="J247" i="1"/>
  <c r="J332" i="1"/>
  <c r="J317" i="1"/>
  <c r="J323" i="1"/>
  <c r="K323" i="1" s="1"/>
  <c r="E357" i="1"/>
  <c r="F357" i="1"/>
  <c r="G357" i="1"/>
  <c r="H357" i="1"/>
  <c r="I357" i="1"/>
  <c r="E329" i="1"/>
  <c r="F329" i="1"/>
  <c r="G329" i="1"/>
  <c r="H329" i="1"/>
  <c r="I329" i="1"/>
  <c r="F325" i="1"/>
  <c r="H325" i="1"/>
  <c r="I325" i="1"/>
  <c r="G113" i="1"/>
  <c r="H113" i="1"/>
  <c r="I113" i="1"/>
  <c r="F113" i="1"/>
  <c r="E113" i="1"/>
  <c r="J89" i="1"/>
  <c r="J88" i="1"/>
  <c r="K88" i="1" s="1"/>
  <c r="J87" i="1"/>
  <c r="K87" i="1" s="1"/>
  <c r="J86" i="1"/>
  <c r="J82" i="1"/>
  <c r="K82" i="1" s="1"/>
  <c r="J80" i="1"/>
  <c r="K80" i="1" s="1"/>
  <c r="J79" i="1"/>
  <c r="K79" i="1" s="1"/>
  <c r="J78" i="1"/>
  <c r="K70" i="1"/>
  <c r="K68" i="1"/>
  <c r="J173" i="1"/>
  <c r="K173" i="1" s="1"/>
  <c r="J167" i="1"/>
  <c r="J172" i="1"/>
  <c r="K172" i="1" s="1"/>
  <c r="K171" i="1"/>
  <c r="J170" i="1"/>
  <c r="K170" i="1" s="1"/>
  <c r="J169" i="1"/>
  <c r="K169" i="1" s="1"/>
  <c r="K168" i="1"/>
  <c r="J150" i="1"/>
  <c r="K150" i="1" s="1"/>
  <c r="J149" i="1"/>
  <c r="K149" i="1" s="1"/>
  <c r="J148" i="1"/>
  <c r="K148" i="1" s="1"/>
  <c r="J147" i="1"/>
  <c r="K147" i="1" s="1"/>
  <c r="J145" i="1"/>
  <c r="K145" i="1" s="1"/>
  <c r="J144" i="1"/>
  <c r="K144" i="1" s="1"/>
  <c r="J143" i="1"/>
  <c r="K138" i="1"/>
  <c r="K137" i="1"/>
  <c r="K136" i="1"/>
  <c r="K134" i="1"/>
  <c r="K133" i="1"/>
  <c r="K132" i="1"/>
  <c r="K131" i="1"/>
  <c r="K122" i="1"/>
  <c r="J361" i="1"/>
  <c r="J363" i="1" s="1"/>
  <c r="J485" i="1"/>
  <c r="J488" i="1" s="1"/>
  <c r="J480" i="1"/>
  <c r="K386" i="1"/>
  <c r="J387" i="1"/>
  <c r="K387" i="1" s="1"/>
  <c r="J389" i="1"/>
  <c r="K389" i="1" s="1"/>
  <c r="J388" i="1"/>
  <c r="J370" i="1"/>
  <c r="J374" i="1" s="1"/>
  <c r="J450" i="1"/>
  <c r="J451" i="1" s="1"/>
  <c r="J454" i="1"/>
  <c r="J462" i="1"/>
  <c r="J356" i="1"/>
  <c r="K356" i="1" s="1"/>
  <c r="J355" i="1"/>
  <c r="K355" i="1" s="1"/>
  <c r="J354" i="1"/>
  <c r="K354" i="1" s="1"/>
  <c r="J347" i="1"/>
  <c r="K347" i="1" s="1"/>
  <c r="J345" i="1"/>
  <c r="K345" i="1" s="1"/>
  <c r="J344" i="1"/>
  <c r="J340" i="1"/>
  <c r="J336" i="1"/>
  <c r="K336" i="1" s="1"/>
  <c r="J335" i="1"/>
  <c r="K335" i="1" s="1"/>
  <c r="J334" i="1"/>
  <c r="K334" i="1" s="1"/>
  <c r="K328" i="1"/>
  <c r="K329" i="1" s="1"/>
  <c r="K316" i="1"/>
  <c r="J314" i="1"/>
  <c r="K314" i="1" s="1"/>
  <c r="J309" i="1"/>
  <c r="K100" i="1"/>
  <c r="J253" i="1"/>
  <c r="K253" i="1" s="1"/>
  <c r="J252" i="1"/>
  <c r="K242" i="1"/>
  <c r="K243" i="1" s="1"/>
  <c r="J214" i="1"/>
  <c r="J235" i="1" s="1"/>
  <c r="K275" i="1"/>
  <c r="J274" i="1"/>
  <c r="K274" i="1" s="1"/>
  <c r="J270" i="1"/>
  <c r="K290" i="1"/>
  <c r="K295" i="1" s="1"/>
  <c r="J23" i="1"/>
  <c r="J27" i="1" s="1"/>
  <c r="J81" i="1"/>
  <c r="K81" i="1" s="1"/>
  <c r="J96" i="1"/>
  <c r="J97" i="1" s="1"/>
  <c r="K112" i="1"/>
  <c r="K113" i="1" s="1"/>
  <c r="J46" i="1"/>
  <c r="J49" i="1" s="1"/>
  <c r="J41" i="1"/>
  <c r="K41" i="1" s="1"/>
  <c r="J40" i="1"/>
  <c r="K40" i="1" s="1"/>
  <c r="K36" i="1"/>
  <c r="K37" i="1" s="1"/>
  <c r="K16" i="1"/>
  <c r="K13" i="1"/>
  <c r="K127" i="1"/>
  <c r="K143" i="1" l="1"/>
  <c r="J164" i="1"/>
  <c r="F502" i="1"/>
  <c r="K454" i="1"/>
  <c r="K457" i="1" s="1"/>
  <c r="J457" i="1"/>
  <c r="J467" i="1"/>
  <c r="K46" i="1"/>
  <c r="K49" i="1" s="1"/>
  <c r="K139" i="1"/>
  <c r="K23" i="1"/>
  <c r="J390" i="1"/>
  <c r="J412" i="1"/>
  <c r="K418" i="1"/>
  <c r="J418" i="1"/>
  <c r="K370" i="1"/>
  <c r="K374" i="1" s="1"/>
  <c r="K361" i="1"/>
  <c r="K363" i="1" s="1"/>
  <c r="J249" i="1"/>
  <c r="K57" i="1"/>
  <c r="K60" i="1" s="1"/>
  <c r="J311" i="1"/>
  <c r="K265" i="1"/>
  <c r="K267" i="1" s="1"/>
  <c r="J267" i="1"/>
  <c r="K247" i="1"/>
  <c r="K214" i="1"/>
  <c r="K235" i="1" s="1"/>
  <c r="J277" i="1"/>
  <c r="K252" i="1"/>
  <c r="K254" i="1" s="1"/>
  <c r="J254" i="1"/>
  <c r="K42" i="1"/>
  <c r="J42" i="1"/>
  <c r="K344" i="1"/>
  <c r="K351" i="1" s="1"/>
  <c r="J351" i="1"/>
  <c r="K317" i="1"/>
  <c r="J325" i="1"/>
  <c r="J186" i="1"/>
  <c r="K180" i="1"/>
  <c r="J180" i="1"/>
  <c r="K96" i="1"/>
  <c r="K97" i="1" s="1"/>
  <c r="J91" i="1"/>
  <c r="J482" i="1"/>
  <c r="J174" i="1"/>
  <c r="K167" i="1"/>
  <c r="K174" i="1" s="1"/>
  <c r="K146" i="1"/>
  <c r="K485" i="1"/>
  <c r="K488" i="1" s="1"/>
  <c r="K462" i="1"/>
  <c r="K467" i="1" s="1"/>
  <c r="K309" i="1"/>
  <c r="J33" i="1"/>
  <c r="K332" i="1"/>
  <c r="J341" i="1"/>
  <c r="K86" i="1"/>
  <c r="K91" i="1" s="1"/>
  <c r="K12" i="1"/>
  <c r="K27" i="1" s="1"/>
  <c r="K78" i="1"/>
  <c r="K83" i="1" s="1"/>
  <c r="J83" i="1"/>
  <c r="K480" i="1"/>
  <c r="K482" i="1" s="1"/>
  <c r="K450" i="1"/>
  <c r="K451" i="1" s="1"/>
  <c r="J103" i="1"/>
  <c r="K257" i="1"/>
  <c r="K270" i="1"/>
  <c r="K277" i="1" s="1"/>
  <c r="K357" i="1"/>
  <c r="J329" i="1"/>
  <c r="J113" i="1"/>
  <c r="J357" i="1"/>
  <c r="K324" i="1"/>
  <c r="K340" i="1"/>
  <c r="K74" i="1"/>
  <c r="K101" i="1"/>
  <c r="K64" i="1"/>
  <c r="K388" i="1"/>
  <c r="J502" i="1" l="1"/>
  <c r="K164" i="1"/>
  <c r="K502" i="1" s="1"/>
  <c r="K249" i="1"/>
  <c r="K390" i="1"/>
  <c r="K311" i="1"/>
  <c r="K75" i="1"/>
  <c r="K325" i="1"/>
  <c r="K186" i="1"/>
  <c r="K33" i="1"/>
  <c r="K341" i="1"/>
  <c r="K103" i="1"/>
</calcChain>
</file>

<file path=xl/sharedStrings.xml><?xml version="1.0" encoding="utf-8"?>
<sst xmlns="http://schemas.openxmlformats.org/spreadsheetml/2006/main" count="1411" uniqueCount="535">
  <si>
    <t>Cargo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</si>
  <si>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</si>
  <si>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</si>
  <si>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</si>
  <si>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</si>
  <si>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</si>
  <si>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</si>
  <si>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</si>
  <si>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MERCEDES EMILIA ABREU TAPIA</t>
  </si>
  <si>
    <t>ARACELY MEDINA PEREZ</t>
  </si>
  <si>
    <t>SECRETARIO (A)</t>
  </si>
  <si>
    <t>CECILIA MERCEDES BELLIARD VARGAS</t>
  </si>
  <si>
    <t>DIRECTOR (A)</t>
  </si>
  <si>
    <t xml:space="preserve">Subtotal </t>
  </si>
  <si>
    <t>DIVISION DE RELACIONES INTERNACIONALES - ONE</t>
  </si>
  <si>
    <t>TECNICO</t>
  </si>
  <si>
    <t>KENIA ORQUIDEA SANCHEZ FELIX</t>
  </si>
  <si>
    <t>ENCARGADO (A)</t>
  </si>
  <si>
    <t>DEPARTAMENTO DE PLANIFICACION Y DESARROLLO- ONE</t>
  </si>
  <si>
    <t>AUXILIAR ADMINISTRATIVO II</t>
  </si>
  <si>
    <t>MIGUELINA LORENZO MARTINEZ</t>
  </si>
  <si>
    <t>SECRETARIA</t>
  </si>
  <si>
    <t>GISELLE LICELOT CORDERO BALBUENA</t>
  </si>
  <si>
    <t>DIGITADOR (A)</t>
  </si>
  <si>
    <t>ANALISTA CALIDAD EN LA GESTIO</t>
  </si>
  <si>
    <t>ANA YUDELKA MATEO MATEO</t>
  </si>
  <si>
    <t>ANYELA MELODY DE LEON MEJIA</t>
  </si>
  <si>
    <t>ENC. DIV. CALIDAD EN LA GESTI</t>
  </si>
  <si>
    <t>SERYIRA JOSEFINA DURAN ORTIZ</t>
  </si>
  <si>
    <t>ENC. DIV. DESARROLLO HUMANO Y</t>
  </si>
  <si>
    <t>ROSANNA ALTAGRACIA PEREZ GARCIA</t>
  </si>
  <si>
    <t>JULISSA AIMEE CANARIO ACOSTA</t>
  </si>
  <si>
    <t>WENDOLIS MICELI GARCIA</t>
  </si>
  <si>
    <t>DEPARTAMENTO JURIDICO - ONE</t>
  </si>
  <si>
    <t>NERY PEREZ SUBERVI</t>
  </si>
  <si>
    <t>ABOGADO (A) I</t>
  </si>
  <si>
    <t>HECTOR DANILO DUARTE MERCEDES</t>
  </si>
  <si>
    <t>MARIA MIGUELINA PAULINO BOMTTEMPO</t>
  </si>
  <si>
    <t>ROBERT ANTONIO CUSTODIO BAEZ</t>
  </si>
  <si>
    <t>ADMINISTRADOR DE REDES</t>
  </si>
  <si>
    <t>JULIO IVAN PERALTA GUZMAN</t>
  </si>
  <si>
    <t>SOPORTE INFORMATICO</t>
  </si>
  <si>
    <t>ALEJANDRO MARTINEZ FELIZ</t>
  </si>
  <si>
    <t>SOPORTE TECNICO</t>
  </si>
  <si>
    <t>ERNESTO ANTONIO MONTERO</t>
  </si>
  <si>
    <t>SOPORTE TECNICO DE REDES Y CO</t>
  </si>
  <si>
    <t>DANNY ALMONTE MORA</t>
  </si>
  <si>
    <t>SOPORTE TECNICO DE SISTEMAS</t>
  </si>
  <si>
    <t>DANIEL PACHECO TAVAREZ</t>
  </si>
  <si>
    <t>NESTOR CLAUDIO PEREYRA SANTOS</t>
  </si>
  <si>
    <t>VICTOR ANTONIO LEREAUX BENZAN</t>
  </si>
  <si>
    <t>ROBERTO ARGELIS SORIANO SEGURA</t>
  </si>
  <si>
    <t>NEUTA NELSA RAMOS MADERA</t>
  </si>
  <si>
    <t>BELLANIRIS ALTAGRACIA HILARIO SANCH</t>
  </si>
  <si>
    <t>DAYRA MAGDALENA FERRERAS FOLCH</t>
  </si>
  <si>
    <t>ZAURA BELLIARD VARGAS</t>
  </si>
  <si>
    <t>ELBA LUCIDENIS MEDRANO FORTUNA</t>
  </si>
  <si>
    <t>DOMINGO ANTONIO VARGAS RODRIGUEZ</t>
  </si>
  <si>
    <t>MENSAJERO INTERNO</t>
  </si>
  <si>
    <t>ALICIA GERMOSEN MATEO</t>
  </si>
  <si>
    <t>AUXILIAR CONTABILIDAD</t>
  </si>
  <si>
    <t>AUSTRIA OVIEDO SANCHEZ</t>
  </si>
  <si>
    <t>AUXILIAR DE CONTABILIDAD</t>
  </si>
  <si>
    <t>RAFAEL AUGUSTO RODRIGUEZ PARRA</t>
  </si>
  <si>
    <t>AUXILIAR</t>
  </si>
  <si>
    <t>SECCION DE TESORERIA- ONE</t>
  </si>
  <si>
    <t>AURA GREGORIA POLANCO JEREZ DE FISC</t>
  </si>
  <si>
    <t>SECCION DE NOMINAS- ONE</t>
  </si>
  <si>
    <t>FIOR D' ALIZA DEL CARMEN ROSARIO PA</t>
  </si>
  <si>
    <t>ROMARIS GARCIA JAVIER</t>
  </si>
  <si>
    <t>SECCION DE CORRESPONDENCIA- ONE</t>
  </si>
  <si>
    <t>HIRMA ISABEL APONTE CHAPMAN</t>
  </si>
  <si>
    <t>FOTOCOPIADOR</t>
  </si>
  <si>
    <t>CARLOS LEANDRO PUELLO</t>
  </si>
  <si>
    <t>MENSAJERO EXTERNO</t>
  </si>
  <si>
    <t>BERKIS ROSARIO SANTANA</t>
  </si>
  <si>
    <t>AUXILIAR ARCHIVO Y CORRESPOND</t>
  </si>
  <si>
    <t>DIOSELINA MOQUETE GARCIA</t>
  </si>
  <si>
    <t>AUXILIAR ADMINISTRATIVO I</t>
  </si>
  <si>
    <t>SECCION DE ARCHIVO- ONE</t>
  </si>
  <si>
    <t>RECEPCIONISTA</t>
  </si>
  <si>
    <t>SECCION DE SERVICIOS GENERALES- ONE</t>
  </si>
  <si>
    <t>ANGEL LUIS GOMEZ SANTOS</t>
  </si>
  <si>
    <t>CONSERJE</t>
  </si>
  <si>
    <t>MARTA YRIS AGESTA ROSARIO</t>
  </si>
  <si>
    <t>EZEQUIEL SEGURA PEREZ</t>
  </si>
  <si>
    <t>LUZ MARIA MERCEDES REYNOSO</t>
  </si>
  <si>
    <t>LUCIA ANTONIA ACOSTA ABREU</t>
  </si>
  <si>
    <t>SUPERVISOR ALMACEN</t>
  </si>
  <si>
    <t>CARLOS MANUEL NOVARRO MENDEZ</t>
  </si>
  <si>
    <t>AYUDANTE MANTENIMIENTO</t>
  </si>
  <si>
    <t>CANDIDA VALDEZ SANCHEZ</t>
  </si>
  <si>
    <t>ANTONIA LUCIANO</t>
  </si>
  <si>
    <t>TOMAS AQUINO FANINI MOREL</t>
  </si>
  <si>
    <t>CHOFER I</t>
  </si>
  <si>
    <t>MARIA LOURDES RAMIREZ</t>
  </si>
  <si>
    <t>ANACLETO TAVERAS Y VASQUEZ</t>
  </si>
  <si>
    <t>NAITSABES MERCEDES ROSARIO PIMENTEL</t>
  </si>
  <si>
    <t>FRANCISCO ANTONIO ARIAS MARTINEZ</t>
  </si>
  <si>
    <t>CHOFER</t>
  </si>
  <si>
    <t>ESCUELA NACIONAL DE ESTADISTICA- ONE</t>
  </si>
  <si>
    <t>PAOLA GISSEL LAMA SANCHEZ</t>
  </si>
  <si>
    <t>COORDINADORA ADMINISTRATIVA</t>
  </si>
  <si>
    <t>RICARDO ERNESTO SUNCAR REYES</t>
  </si>
  <si>
    <t>ANALISTA CAPACITACION Y DESAR</t>
  </si>
  <si>
    <t>FRANCISCO IRENEO CACERES UREﾑA</t>
  </si>
  <si>
    <t>DIRECTOR DE CENSOS Y ENCUESTA</t>
  </si>
  <si>
    <t>DIRECCION DE CENSOS Y ENCUESTAS- ONE</t>
  </si>
  <si>
    <t>JULIO JIMENEZ PEREZ</t>
  </si>
  <si>
    <t>COORDINADOR DE LOGISTICA</t>
  </si>
  <si>
    <t>DEPARTAMENTO DE CENSOS- ONE</t>
  </si>
  <si>
    <t>FRANCISCO ABEL ABREU FLORES</t>
  </si>
  <si>
    <t>TECNICO ANALISTA</t>
  </si>
  <si>
    <t>LUIS DARIO FELIZ SANTANA</t>
  </si>
  <si>
    <t>OLGA CELESTE MUﾑOZ PEﾑA</t>
  </si>
  <si>
    <t>SHELILA E DEL C DE JESUS RUIZ SILVE</t>
  </si>
  <si>
    <t>ENCARGADO DIV. DE CENSOS DE P</t>
  </si>
  <si>
    <t>BRAUDILIA MICELANIA GARCIA VICENTE</t>
  </si>
  <si>
    <t>AUXILIAR ESTADISTICA</t>
  </si>
  <si>
    <t>DIVISION DE OPERACIONES CENSALES- ONE</t>
  </si>
  <si>
    <t>MARIA RITA PARRA CASTILLO</t>
  </si>
  <si>
    <t>DEPARTAMENTO DE ENCUESTAS- ONE</t>
  </si>
  <si>
    <t>MARY RODRIGUEZ DE OLEO</t>
  </si>
  <si>
    <t>COORDINADOR (A)</t>
  </si>
  <si>
    <t>JOSE ANIBAL JIMENEZ GUILLEN</t>
  </si>
  <si>
    <t>JOSEFINA ALTAGRACIA ESPINAL MATEO</t>
  </si>
  <si>
    <t>ENCARGADO DIVISION DE OPERACI</t>
  </si>
  <si>
    <t>RAFAELA CRISANTA JIMENEZ ROSARIO</t>
  </si>
  <si>
    <t>WILLY NEY OTAﾑEZ REYES</t>
  </si>
  <si>
    <t>ANGELA ANTONIA CARRASCO SOSA</t>
  </si>
  <si>
    <t>ANALISTA</t>
  </si>
  <si>
    <t>BIRMANIA ALTAGRACIA SANCHEZ ROSARIO</t>
  </si>
  <si>
    <t>DARWIN ERIAM ENCARNACION RODRIGUEZ</t>
  </si>
  <si>
    <t>ANALISTA DE METODOLOGIA</t>
  </si>
  <si>
    <t>RAFAELA MARIA ROCHA MEDINA</t>
  </si>
  <si>
    <t>DIVISION DE OPERACIONES ENCUESTALES- ONE</t>
  </si>
  <si>
    <t>CLARA INES GUERRERO PEREZ</t>
  </si>
  <si>
    <t>DIGITADOR</t>
  </si>
  <si>
    <t>ELIECIN ESTEBAN HERRERA SOTO</t>
  </si>
  <si>
    <t>FRANCISCO JAVIER FERMIN VILLAR</t>
  </si>
  <si>
    <t>TECNICO DE ESTADISTICAS ESTRU</t>
  </si>
  <si>
    <t>LEIDY DARIHANA ZABALA DE LOS SANTOS</t>
  </si>
  <si>
    <t>YENSY MERCEDES MARTINEZ MEDINA</t>
  </si>
  <si>
    <t>ANALISTA DE ESTADISTICAS ESTR</t>
  </si>
  <si>
    <t>ALTAGRACIA MARIA PINALES SUAREZ</t>
  </si>
  <si>
    <t>ANA MARIA PEREZ PEREZ</t>
  </si>
  <si>
    <t>ENMANUEL DE JESUS MADERA LOPEZ</t>
  </si>
  <si>
    <t>SUPERVISORA</t>
  </si>
  <si>
    <t>LEONARDO ANTONIO PEREZ SUERO</t>
  </si>
  <si>
    <t>LUZ SAGRARIO MOREL DE JESUS</t>
  </si>
  <si>
    <t>MATILDE GUZMAN HENRIQUEZ</t>
  </si>
  <si>
    <t>NELLY MERCEDES</t>
  </si>
  <si>
    <t>SIOMARA ARIAS HERRERA</t>
  </si>
  <si>
    <t>YRIS PEGUERO VELOZ</t>
  </si>
  <si>
    <t>CECILIA ROSADO GALVA</t>
  </si>
  <si>
    <t>TECNICO I</t>
  </si>
  <si>
    <t>CYNTHIA ELOISA REYES LANTIGUA</t>
  </si>
  <si>
    <t>ELBA ALTAGRACIA DE LANCER REYES</t>
  </si>
  <si>
    <t>HECTOR RADHAMES PIMENTEL AQUINO</t>
  </si>
  <si>
    <t>JUAN DE REGLA ENCARNACION DE AZA</t>
  </si>
  <si>
    <t>MARIANA DE LEON DE LEON</t>
  </si>
  <si>
    <t>PATRIA MINERVA SANTANA RAMIREZ</t>
  </si>
  <si>
    <t>JOSE AMPARO PEREZ</t>
  </si>
  <si>
    <t>AUXILIAR II</t>
  </si>
  <si>
    <t>MIDALIA BELLO EUSEBIO</t>
  </si>
  <si>
    <t>RAFAEL FRANCISCO ROSARIO MENDEZ</t>
  </si>
  <si>
    <t>ENCUESTADORA</t>
  </si>
  <si>
    <t>ANA ROSA SANTANA</t>
  </si>
  <si>
    <t>CODIFICADORA</t>
  </si>
  <si>
    <t>CARLOS ANTONIO HERNANDEZ SANTIAGO</t>
  </si>
  <si>
    <t>CARMEN ALTAGRACIA MARINEZ QUEZADA</t>
  </si>
  <si>
    <t>CARMEN JULIA MEJIA TORRES</t>
  </si>
  <si>
    <t>JORGE RAUL MARTINEZ VASQUEZ</t>
  </si>
  <si>
    <t>SUPERVISOR (A)</t>
  </si>
  <si>
    <t>MARIA MAGDALENA LIZARDO GUZMAN DE B</t>
  </si>
  <si>
    <t>MILAGROS DE LEON DE CORDERO</t>
  </si>
  <si>
    <t>RAFAELINA GOMEZ VALDEZ</t>
  </si>
  <si>
    <t>DIVISION DE ESTADISTICAS CULTURALES Y JUDICIALES- ONE</t>
  </si>
  <si>
    <t>BELKIS CAMINERO GUILAMO</t>
  </si>
  <si>
    <t>TECNICO II</t>
  </si>
  <si>
    <t>ENMANUEL ALEXANDER HERNANDEZ REYNOS</t>
  </si>
  <si>
    <t>FRANCISCO FLORENCIO SOLIS</t>
  </si>
  <si>
    <t>ANALISTA DE ESTADISTICAS SOCI</t>
  </si>
  <si>
    <t>DIRECCION DE COORDINACION DEL SISTEMA NACIONAL ESTADISTICO (SEN)- ONE</t>
  </si>
  <si>
    <t>BENITA PILAR RODRIGUEZ</t>
  </si>
  <si>
    <t>ALEXIS ESTEBAN DE JESUS GOMEZ</t>
  </si>
  <si>
    <t>ANALISTA SECTORIAL DEL SISTEM</t>
  </si>
  <si>
    <t>COORDINADOR DE OFICINA PROVIN</t>
  </si>
  <si>
    <t>APOLONIA ENRIQUETA PEREZ DIAZ</t>
  </si>
  <si>
    <t>HERODITA HERRERA RODRIGUEZ</t>
  </si>
  <si>
    <t>MARIA ALTAGRACIA SANTOS LOPEZ</t>
  </si>
  <si>
    <t>MARINELVA MATEO LANDA</t>
  </si>
  <si>
    <t>ROSA MARIA MORALES VILORIO</t>
  </si>
  <si>
    <t>SANTIAGO JOSE DE PEﾑA</t>
  </si>
  <si>
    <t>ZENOBIA HORACIO GARCIA</t>
  </si>
  <si>
    <t>MIGUELINA ALTAGRACIA VELEZ SANTOS</t>
  </si>
  <si>
    <t>TECNICO EN OPERACIONES GEOEST</t>
  </si>
  <si>
    <t>JESUS ANTONIO DIAZ GELL</t>
  </si>
  <si>
    <t>NIURKA MILAURIS FIGUEREO LUCIANO</t>
  </si>
  <si>
    <t>ANALISTA DE OPERACIONES GEOES</t>
  </si>
  <si>
    <t>MARCELL BIENVENIDO EUSEBIO SAVIﾑON</t>
  </si>
  <si>
    <t>ADMINISTRADOR DE GEODATABASE</t>
  </si>
  <si>
    <t>CRISMARY GARCIA RAMIREZ</t>
  </si>
  <si>
    <t>YEFFRY STARLING MEJIA LA PAEZ</t>
  </si>
  <si>
    <t>JOSE ELIAS RODRIGUEZ JIMENEZ</t>
  </si>
  <si>
    <t>COORDINADOR DE LIMITES Y LIND</t>
  </si>
  <si>
    <t>GIAN CARLO PEZZOTTI SARANGELO</t>
  </si>
  <si>
    <t>TECNICO ACTUALIZACION CARTOGR</t>
  </si>
  <si>
    <t>PATRICIA CASTRO ESPINAL</t>
  </si>
  <si>
    <t>EDGAR LORENZO JASQUEZ GUILLEN</t>
  </si>
  <si>
    <t>TECNICO EN GEOMATICA</t>
  </si>
  <si>
    <t>ADRIANA HENRIQUEZ CAMPUSANO</t>
  </si>
  <si>
    <t>TECNICO DE LIMITES Y LINDEROS</t>
  </si>
  <si>
    <t>ANTONIO MANUEL ALMONTE</t>
  </si>
  <si>
    <t>CARTOGRAFO</t>
  </si>
  <si>
    <t>FRANCISCO DE LA ROSA ADAMES</t>
  </si>
  <si>
    <t>INGRID SORAYA CASTILLO NUﾑEZ</t>
  </si>
  <si>
    <t>JAQUELINE HENRIQUEZ CAMPUSANO</t>
  </si>
  <si>
    <t>JORGE POLANCO PERDOMO</t>
  </si>
  <si>
    <t>JOSE RODOLFO MERCEDES BROWN</t>
  </si>
  <si>
    <t>MACARIA CANDELARIO RAMOS</t>
  </si>
  <si>
    <t>OLIVER ENMANUEL SANCHEZ DESENA</t>
  </si>
  <si>
    <t>DIVISION DE GEOMATICA- ONE</t>
  </si>
  <si>
    <t>DELVYS EMILIO POLANCO MONTERO</t>
  </si>
  <si>
    <t>EDWARD ODALIS CHALA BAUTISTA</t>
  </si>
  <si>
    <t>EDITOR DE PLANOS</t>
  </si>
  <si>
    <t>ELVIS LIONARD SANTOS LUGO</t>
  </si>
  <si>
    <t>DIGITALIZADOR</t>
  </si>
  <si>
    <t>LUIS ALBERTI ACEVEDO ZABALA</t>
  </si>
  <si>
    <t>ROBERTICO JIMENEZ CONTRERAS</t>
  </si>
  <si>
    <t>DIBUJANTE</t>
  </si>
  <si>
    <t>SANTA GRISSELL ARIAS TEJEDA</t>
  </si>
  <si>
    <t>ENCARGADO DIVISION GEOMATICA</t>
  </si>
  <si>
    <t>DEPARTAMENTO DE COMUNICACIONES- ONE</t>
  </si>
  <si>
    <t>DIAFANA ELIZABETH SOTO BAEZ</t>
  </si>
  <si>
    <t>SECRETARIA EJECUTIVA</t>
  </si>
  <si>
    <t>DOWLAY HUMBALH CASTILLO PEREZ</t>
  </si>
  <si>
    <t>ISAURA MARIA ABREU DIAZ</t>
  </si>
  <si>
    <t>COORDINADORA DE EVENTOS</t>
  </si>
  <si>
    <t>AUXILIAR RELACIONES PUBLICAS</t>
  </si>
  <si>
    <t>ANGELICA MARIA PARRA CORSINO</t>
  </si>
  <si>
    <t>AUXILIAR DE DOCUMENTACION</t>
  </si>
  <si>
    <t>JOSE LUIS LOZANO RODRIGUEZ</t>
  </si>
  <si>
    <t>JULIA FIOR D ALIZA DEL ORBE BAEZ</t>
  </si>
  <si>
    <t>ROSA ADELA CALDERON</t>
  </si>
  <si>
    <t>CARMEN CECILIA CABANES MENDEZ</t>
  </si>
  <si>
    <t>DISEﾑADOR GRAFICO</t>
  </si>
  <si>
    <t>JENNIFER TEJEDA CUESTA</t>
  </si>
  <si>
    <t>DISEﾑADOR PAGINA WEB</t>
  </si>
  <si>
    <t>MIGUEL EDUARDO LUCIANO SANTANA</t>
  </si>
  <si>
    <t xml:space="preserve">RAMONA MERCEDES PERALTA TAVERAS DE </t>
  </si>
  <si>
    <t>ENC. CENTRO DE DOCUMENTACION</t>
  </si>
  <si>
    <t>RAYSA HERNANDEZ GARCIA</t>
  </si>
  <si>
    <t>Sueldo Bruto</t>
  </si>
  <si>
    <t xml:space="preserve">Total general: </t>
  </si>
  <si>
    <t>OFICINA NACIONAL DE ESTADÍSTICA</t>
  </si>
  <si>
    <t>Santo Domingo, República Dominicana</t>
  </si>
  <si>
    <t>Nomina de Empleados Fijos</t>
  </si>
  <si>
    <t>SONIA LUISANA CRISTO SANTOS</t>
  </si>
  <si>
    <t>DEPARTAMENTO DE RECURSOS HUMANOS- ONE</t>
  </si>
  <si>
    <t>GRESY MARIBEL BAEZ DE LOS SANTOS</t>
  </si>
  <si>
    <t>KISORIS ELOISA SANCHEZ PEÑA</t>
  </si>
  <si>
    <t>EMMANUEL DAVID GATON PEÑA</t>
  </si>
  <si>
    <t>MAYORDOMO</t>
  </si>
  <si>
    <t>NELSON GUILLERMO APONTE SOTO</t>
  </si>
  <si>
    <t>WANDA PASCUAL RICHIEZ</t>
  </si>
  <si>
    <t>DIVISION DE COMPRAS Y CONTRATACIONES- ONE</t>
  </si>
  <si>
    <t>ALFIDA IBELKA SANCHEZ SERRANO</t>
  </si>
  <si>
    <t>GERMAN FRANCISCO MATEO OVALLES</t>
  </si>
  <si>
    <t xml:space="preserve">XIOMARA C DE LOS ANGELES ESPAILLAT </t>
  </si>
  <si>
    <t>JOHN EDUARD ROSA MARTE</t>
  </si>
  <si>
    <t>GEORGE MIGUEL DIAZ MEJIA</t>
  </si>
  <si>
    <t>PERIODISTA</t>
  </si>
  <si>
    <t>ENCARGADO DE TECNOLOGIA DE L</t>
  </si>
  <si>
    <t>TECNICO DE COMPRAS</t>
  </si>
  <si>
    <t>SOPORTE ADMINISTRATIVO</t>
  </si>
  <si>
    <t>ANALISTA CONTROL Y EVALUACION</t>
  </si>
  <si>
    <t>COORDINADOR DE CAMPO</t>
  </si>
  <si>
    <t>ANALISTA DE ESTADISTICAS DEM</t>
  </si>
  <si>
    <t>TECNICO DE INFORMACION TERRIT</t>
  </si>
  <si>
    <t>ANALISTA DE MERCADEO Y PUBLIC</t>
  </si>
  <si>
    <t>XIOMARA DIAZ JIMENEZ</t>
  </si>
  <si>
    <t>RAMONA MELLA MATOS</t>
  </si>
  <si>
    <t>FAUSTO ZAPICO LANDIM</t>
  </si>
  <si>
    <t>ANALISTA EXPLOTACION DE INFOR</t>
  </si>
  <si>
    <t>ANALISTA DE ESTADISTICA DE IN</t>
  </si>
  <si>
    <t>TORIBIA MONTERO MONTERO</t>
  </si>
  <si>
    <t>THEODORE ALEXANDER QUANT MATOS</t>
  </si>
  <si>
    <t>BIANKIS RUSELIS BELLO CARRION</t>
  </si>
  <si>
    <t>ORQUELINA MERAN CASTRO</t>
  </si>
  <si>
    <t>PARQUEADOR</t>
  </si>
  <si>
    <t xml:space="preserve">AUXILIAR  </t>
  </si>
  <si>
    <t>DIRECCION DE ESTADISTICAS ECONOMICAS- ONE</t>
  </si>
  <si>
    <t>ENCARGADO</t>
  </si>
  <si>
    <t>ANALISTA DE COMERCIO EXTERIOR</t>
  </si>
  <si>
    <t>COORDINADOR DE OPERACIONES GE</t>
  </si>
  <si>
    <t xml:space="preserve">ANALISTA </t>
  </si>
  <si>
    <t>MINISTERIO DE ECONOMÍA, PLANIFICACIÓN Y DESARROLLO</t>
  </si>
  <si>
    <t>DULCE MARIA CARLOTA MAC DOUGALL PIN</t>
  </si>
  <si>
    <t>ADELA NIKAURY PIÑEIRO MATOS</t>
  </si>
  <si>
    <t>DELFIA MELADYS DE JESUS TORIBIO MEZ</t>
  </si>
  <si>
    <t>JADISON ENMANUEL ABREU BELVERE</t>
  </si>
  <si>
    <t>ADAN EMMANUEL PEREZ QUESADA</t>
  </si>
  <si>
    <t>JOSE IVAN RODRIGUEZ RAY</t>
  </si>
  <si>
    <t>CARLOS WILSON SANTANA TRINIDAD</t>
  </si>
  <si>
    <t>AUXILIAR DE RECEPCION Y ARCHI</t>
  </si>
  <si>
    <t>NANCY MERCEDES</t>
  </si>
  <si>
    <t xml:space="preserve">COORDINADOR DE ACTUALIZACION </t>
  </si>
  <si>
    <t>EDISON MARTIRES ARIAS TEJEDA</t>
  </si>
  <si>
    <t>MARLEN DE ARMAS HILTON</t>
  </si>
  <si>
    <t>MILCIADES ALEJANDRO SILVEN</t>
  </si>
  <si>
    <t>ANALISTA SECTORIAL</t>
  </si>
  <si>
    <t>SHNEIDDER DIEUDONNE RODRIGUEZ</t>
  </si>
  <si>
    <t>DALI JOSE RAMOS DISLA</t>
  </si>
  <si>
    <t>MARCELO NYFFELER TEJADA</t>
  </si>
  <si>
    <t>ROBERT ANTONIO LEON RODRIGUEZ</t>
  </si>
  <si>
    <t>CAROL OVALLES MEJIA</t>
  </si>
  <si>
    <t>LEIDY NATHALI SOTO CASTILLO</t>
  </si>
  <si>
    <t>ROBERTO ANTONIO CASTILLO BRITO</t>
  </si>
  <si>
    <t>SUGEIDY PACHECO</t>
  </si>
  <si>
    <t>EDDIE AMABLE CARVAJAR OVIEDO</t>
  </si>
  <si>
    <t>CARRERA ADM.</t>
  </si>
  <si>
    <t>CARRERA DAM.</t>
  </si>
  <si>
    <t>CARRERA ADM</t>
  </si>
  <si>
    <t>FIJO</t>
  </si>
  <si>
    <t>IVAN ALBERTO OTTENWALDER NUÑEZ</t>
  </si>
  <si>
    <t>BISMARCK ANTONIO GARCIA OLIVO</t>
  </si>
  <si>
    <t>AUXILIAR ADMINISTRATIVO (A)</t>
  </si>
  <si>
    <t>ARCHIVISTA</t>
  </si>
  <si>
    <t>DALINA ALTAGRACIA ALMONTE</t>
  </si>
  <si>
    <t>YINEIRI GONZALEZ PEREZ</t>
  </si>
  <si>
    <t>LLANIRA DE LA CRUZ</t>
  </si>
  <si>
    <t>ARNALDO ANDRES CASTILLO MENDEZ</t>
  </si>
  <si>
    <t>MARIANELIS GUERRERO</t>
  </si>
  <si>
    <t>LUIS HENRY GUZMAN CORDERO</t>
  </si>
  <si>
    <t>JOSEFINA DE LOS ANGELES MANZUETA MU</t>
  </si>
  <si>
    <t>ANGELA CRISTINA STAKEMAN RAMIREZ</t>
  </si>
  <si>
    <t>JOSE ANTONIO CAMPAÑA MARTIN BOUGH</t>
  </si>
  <si>
    <t>ACTUALIZADOR CARTOGRAFICO</t>
  </si>
  <si>
    <t>DENNIS CHRISTOPHER POLANCO</t>
  </si>
  <si>
    <t>JULIO CESAR DEL CARMEN SORIANO</t>
  </si>
  <si>
    <t>YBELICE YVON ANDUJAR PEREZ</t>
  </si>
  <si>
    <t>CORRECTOR (A) DE ESTILO</t>
  </si>
  <si>
    <t>MARIA ALICIA DELGADO MESTRES</t>
  </si>
  <si>
    <t>HILARIO ALCIDES DE LA CRUZ CEPEDA</t>
  </si>
  <si>
    <t>ELECTRICISTA</t>
  </si>
  <si>
    <t>ANDRES ANIBAL MEDINA CUEVA</t>
  </si>
  <si>
    <t>YANIRA CRISTINA DE LA CRUZ PERALTA</t>
  </si>
  <si>
    <t>JEORGE LEONARDO SANCHEZ BONILLA</t>
  </si>
  <si>
    <t>JOSE NICOLAS TAVERAS MONTAS</t>
  </si>
  <si>
    <t>WINSTON ANTONIO VALDEZ RUMALDO</t>
  </si>
  <si>
    <t>MARIA CRISTINA SANTIAGO TAVARES</t>
  </si>
  <si>
    <t>COORDINADOR DE DIGITACION</t>
  </si>
  <si>
    <t>JHENSY JAFRINEO SANDOVAL MORAN</t>
  </si>
  <si>
    <t>VIVIAN NATHALY SANCHEZ</t>
  </si>
  <si>
    <t>FIORDALIZA MATEO LANDA</t>
  </si>
  <si>
    <t>DINANYELI DE REGLA CRUZ GUERRERO</t>
  </si>
  <si>
    <t>JACQUELINE MERCEDES VALLEJO NOBOA</t>
  </si>
  <si>
    <t>ENCUESTADOR</t>
  </si>
  <si>
    <t>MIGUEL ANTONIO MARTINEZ ASENCIO</t>
  </si>
  <si>
    <t>EMIRCI ANTONIA MEDINA CUEVAS</t>
  </si>
  <si>
    <t>DAYGORO ARIEL DIAZ SORIANO</t>
  </si>
  <si>
    <t>ANA ARGELIA HERNANDEZ DE LA CRUZ</t>
  </si>
  <si>
    <t>GABRIELA FERREIRAS HARGUINDEGUY</t>
  </si>
  <si>
    <t>CATTY SELMO CANDELARIO</t>
  </si>
  <si>
    <t>OLGA LIDIA GUZMAN FRIAS</t>
  </si>
  <si>
    <t>MARTINA HERNANDEZ MORENO</t>
  </si>
  <si>
    <t>ANTHONY ENCARNACION CESAR</t>
  </si>
  <si>
    <t>MARIA MARGARITA MARRERO MARTINEZ</t>
  </si>
  <si>
    <t>JUANA DOMINGA LEBRON RIVERAS</t>
  </si>
  <si>
    <t>ELIZABETH MERCEDES CASTRO LOPEZ</t>
  </si>
  <si>
    <t>HOLY LEIDY GARCIA CASTILLO</t>
  </si>
  <si>
    <t>CLENDIS PAULINO BRITO</t>
  </si>
  <si>
    <t>JOHAN MARCOS SEGURA CHARLES</t>
  </si>
  <si>
    <t>JHONNY RAFAEL PERDOMO BASILIO</t>
  </si>
  <si>
    <t>ROBERT IVAN PEREZ RODRIGUEZ</t>
  </si>
  <si>
    <t>PERLA EVALINA ROSARIO GUERRERO</t>
  </si>
  <si>
    <t>MARIANELA BELTRE GARCES</t>
  </si>
  <si>
    <t>WILMA ALEXANDER ARIAS CASTRO</t>
  </si>
  <si>
    <t xml:space="preserve">ENCARGADO (A) </t>
  </si>
  <si>
    <t>ANGEL GARCIA SANCHEZ</t>
  </si>
  <si>
    <t>PERCIO ANTONIO SANCHEZ SANCHEZ</t>
  </si>
  <si>
    <t>VICTOR LEONARDO RODRIGUEZ MEDINA</t>
  </si>
  <si>
    <t>AYUDANTE DE MANTENIMIENTO</t>
  </si>
  <si>
    <t>ANDRES ROJAS RUSSELL</t>
  </si>
  <si>
    <t>CHEFER</t>
  </si>
  <si>
    <t>CARLOS ALBERTO ORTIZ BAEZ</t>
  </si>
  <si>
    <t>Estatus</t>
  </si>
  <si>
    <t>Nombre</t>
  </si>
  <si>
    <t>WENDY YOKASTA CABRERA CONTRERAS</t>
  </si>
  <si>
    <t>YOMARYS JIMENEZ GONZALEZ</t>
  </si>
  <si>
    <t>MARIO EMILIO FERNANDEZ CEPEDA</t>
  </si>
  <si>
    <t>ADMINISTRADOR BASE DE DATOS</t>
  </si>
  <si>
    <t>LUIS GUILLERMO SUED BAEZ</t>
  </si>
  <si>
    <t>AUXILIAR ADMINISTRATIVO</t>
  </si>
  <si>
    <t>JORGE LUIS BERIGUETE BARRIENTO</t>
  </si>
  <si>
    <t>SARIELA SANCHEZ</t>
  </si>
  <si>
    <t>SOPORTE DE REDES Y COMUNICACIONES</t>
  </si>
  <si>
    <t>SANTIAGO ALMADA</t>
  </si>
  <si>
    <t>NANCY BETHANIA SILVERIO MEDINA</t>
  </si>
  <si>
    <t>JUANA ZOBEIDA ESCAÑO GUZMAN</t>
  </si>
  <si>
    <t>VICTORIA TAPIA PEREZ</t>
  </si>
  <si>
    <t>GISELLE MARIA RODRIGUEZ CANDELIER</t>
  </si>
  <si>
    <t>DESARROLLADOR DE SISTEMAS</t>
  </si>
  <si>
    <t>JOSE RAFAEL AQUINO BALBUENA</t>
  </si>
  <si>
    <t>DAQUEILIN ENCARNACION PEÑA</t>
  </si>
  <si>
    <t>SOMMER ANTONIO MENA SOSA</t>
  </si>
  <si>
    <t>JORGE LUIS HEREDIA MANCEBO</t>
  </si>
  <si>
    <t>GEORGE ALFREDO HILDALGO GENAO</t>
  </si>
  <si>
    <t>ENMANUEL ALBERTO DE LEON REYES</t>
  </si>
  <si>
    <t xml:space="preserve">ANALISTA DE METODOLOGIA </t>
  </si>
  <si>
    <t>RAFAEL EUDYMAR DIAZ ARAUJO</t>
  </si>
  <si>
    <t>TECNICO DE CONTABILIDAD</t>
  </si>
  <si>
    <t>EDDY FLOIRAN LANTIGUA SANCHEZ</t>
  </si>
  <si>
    <t>THEANY MARIE MAGO ACEVEDO</t>
  </si>
  <si>
    <t>LUIS MIGUEL SORIANO</t>
  </si>
  <si>
    <t>XIOMARA SEGURA</t>
  </si>
  <si>
    <t>DIVISION DE DISEÑO Y ANALISIS- ONE</t>
  </si>
  <si>
    <t>FARAH MICHELLE PAREDES VIERA</t>
  </si>
  <si>
    <t>ANNEURYS MARMOLEJOS CORDERO</t>
  </si>
  <si>
    <t>CLAUDIA RAFAELINA PELEGRIN GARCIA</t>
  </si>
  <si>
    <t>DIOMY ALEXANDRA PEREYRA MORA</t>
  </si>
  <si>
    <t>EDDI ALBERTO DIAZ DIAZ</t>
  </si>
  <si>
    <t>NOEMI ELUPINA BALCACER QUEZADA</t>
  </si>
  <si>
    <t>STARLIN TAVERAS MORETA</t>
  </si>
  <si>
    <t>EDDY ODALIX TEJEDA DIAZ</t>
  </si>
  <si>
    <t>MERCEDES REYES VICTORIANO</t>
  </si>
  <si>
    <t>PERIODO P</t>
  </si>
  <si>
    <t>PAOLA MINERVA FELIZ FELIZ</t>
  </si>
  <si>
    <t>ANA ELIZABETH RODRIGUEZ PEREZ</t>
  </si>
  <si>
    <t>GERMAN VALERIO ROSARIO MENDOZA</t>
  </si>
  <si>
    <t>ASESOR (A)</t>
  </si>
  <si>
    <t>MILAGROS SENA QUEZADA</t>
  </si>
  <si>
    <t>AUXILIAR ADMINISTRATIVO(A)</t>
  </si>
  <si>
    <t>PARALEGAL</t>
  </si>
  <si>
    <t>MERIBEL RAMOS CONCEPCION</t>
  </si>
  <si>
    <t>MIOSOTIS MERCELIA RIVAS PIÑA</t>
  </si>
  <si>
    <t>LAURA ALICIA FLORES VILLALOBOS</t>
  </si>
  <si>
    <t>GESTOR DE REDES SOCIALES</t>
  </si>
  <si>
    <t>TECNICO DE RECURSOS HUMANOS</t>
  </si>
  <si>
    <t>OFICIAL DE ACCESO A LA INFORMACION</t>
  </si>
  <si>
    <t>ANALISTA DE INVESTIGACIONES</t>
  </si>
  <si>
    <t>JUAN DE LA CRUZ RODRIGUEZ ABREU</t>
  </si>
  <si>
    <t>ANA VIRGINIA DE LEON GOMEZ</t>
  </si>
  <si>
    <t>ANDREA BAVESTRELLO DIAZ</t>
  </si>
  <si>
    <t>JUAN CARLOS SALAS SANCHEZ</t>
  </si>
  <si>
    <t>AUXILIAR ALMACEN Y SUMINSTR</t>
  </si>
  <si>
    <t>SANTIAGO ORTIZ SANTANA</t>
  </si>
  <si>
    <t>AYUDANTE MANTENIMINETO</t>
  </si>
  <si>
    <t>YASELY GONZALEZ MOREL</t>
  </si>
  <si>
    <t>TECNICO ADMINISTRATIVO</t>
  </si>
  <si>
    <t>DEPARTAMENTO DE COORDINACION EJECUTIVA DEL DESPACHO DE LA DIRECCION NACIONAL DE LA ONE - ONE</t>
  </si>
  <si>
    <t>VICTOR ARLEN ROMERO SOLER</t>
  </si>
  <si>
    <t>JOAN ALEXANDER GUERRERO CIRIACO</t>
  </si>
  <si>
    <t>JUNIOR DARIAN VARGAS ALMONTE</t>
  </si>
  <si>
    <t>DIVISIﾓN DE DESARROLLO INSTITUCIONAL YCALIDAD EN LA GESTION-ONE</t>
  </si>
  <si>
    <t>DEPARTAMENTO DE VINCULACIONES - ONE</t>
  </si>
  <si>
    <t>DIVISION DE COMUNICACIONES INTERNAS Y EXTERNAS ONE</t>
  </si>
  <si>
    <t>DIVISION DE DISEÑO Y PUBLICACIONES-ONE</t>
  </si>
  <si>
    <t>DIVISION DE RECLUTAMIENTO Y SELECCIÓN Y ORGANIZACIÓN DEL TRABAJO- ONE</t>
  </si>
  <si>
    <t>DIVISION DE EVALUACION DEL DESEMPEÑO Y CAPACITACION- ONE</t>
  </si>
  <si>
    <t>DIVISION DE RELACIONES LABORALES Y SOCIALES- ONE</t>
  </si>
  <si>
    <t>DEPARTAMENTO DE GEOESTADISTICAS- ONE</t>
  </si>
  <si>
    <t>DIVISION DE OPERACIONES GEOESTADISTICAS- ONE</t>
  </si>
  <si>
    <t>DEPARTAMENTO ADMINISTRATIVO- ONE</t>
  </si>
  <si>
    <t>KISSAYRI REYES MATEO</t>
  </si>
  <si>
    <t>CRISTIAN ANTONIO GUZMAN ROSARIO</t>
  </si>
  <si>
    <t>DEPARTAMENTO FINANCIERO- ONE</t>
  </si>
  <si>
    <t>DIVISION DE CONTABILIDAD- ONE</t>
  </si>
  <si>
    <t>DIRECCION DE TECNOLOGIAS DE LA INFORMACION Y COMUNICACION- ONE</t>
  </si>
  <si>
    <t>DIVISION DE ADMINISTRACION DE SERVICIOS TIC- ONE</t>
  </si>
  <si>
    <t>DEPARTAMENTO DE DESARROLLO E IMPLEMENTACION DE SISTEMAS- ONE</t>
  </si>
  <si>
    <t>DIVISION DE ADMINISTRACION DE SISTEMAS- ONE</t>
  </si>
  <si>
    <t>DIVISION DE ADMINISTRACION DE REDES Y COMUNICACIONES- ONE</t>
  </si>
  <si>
    <t>DEPARTAMENTO DE PROCESAMIENTO DE DATOS- ONE</t>
  </si>
  <si>
    <t>DIRECCION DE ESTADISTICAS DEMOGRAFICAS, SOCIALES Y AMBIENTALES- ONE</t>
  </si>
  <si>
    <t>DEPARTAMENTO DE ESTADISTICAS AMBIENTALES- ONE</t>
  </si>
  <si>
    <t>IVETTE CRUZ AYALA</t>
  </si>
  <si>
    <t>DEPARTAMENTO DE ESTADISTICAS DEMOGRAFICAS Y SOCIALES- ONE</t>
  </si>
  <si>
    <t>DIVISION DE ESTADISTICAS DEMOGRAFICAS- ONE</t>
  </si>
  <si>
    <t>DIVISION DE INDICES DE PRODUCCION-ONE</t>
  </si>
  <si>
    <t>DEPARTAMENTO DE ESTADISTICAS ESTRUCTURALES- ONE</t>
  </si>
  <si>
    <t>DIVISION DIRECTORIOS- ONE</t>
  </si>
  <si>
    <t>DIVISION ENCUESTA ACRIVIDAD ECONOMICA- ONE</t>
  </si>
  <si>
    <t>DEPARTAMENTO D ESTADISTICAS MACROECONOMICAS Y SECTORIALES- ONE</t>
  </si>
  <si>
    <t>DIVISION DE ESTADISTICAS DE COMERCIO EXTERIOR- ONE</t>
  </si>
  <si>
    <t>DIVISION DE ESTADISTICAS SECTORIALES- ONE- ONE</t>
  </si>
  <si>
    <t>YUMILCA  ALTAGRACIA MATOS MELO</t>
  </si>
  <si>
    <t>DEPARTAMENTO DE METODOLOGIA- ONE</t>
  </si>
  <si>
    <t>DEPARTAMENTO DE COORDINACION OFICINAS TERRITORIALES- ONE</t>
  </si>
  <si>
    <t xml:space="preserve">NORVIA LORENA MARTINEZ FERNANDEZ </t>
  </si>
  <si>
    <t>F</t>
  </si>
  <si>
    <t>M</t>
  </si>
  <si>
    <t>DAURIN MACKENLY PEREZ CONTRERAS</t>
  </si>
  <si>
    <t>HIRMINIA ERCIRA DOTEL SANCHEZ</t>
  </si>
  <si>
    <t xml:space="preserve">FIJO </t>
  </si>
  <si>
    <t xml:space="preserve">GUILLERMINA ELIZABETH ACEVEDO </t>
  </si>
  <si>
    <t xml:space="preserve">OTTO ISAIAS ROJAS REYES </t>
  </si>
  <si>
    <t>MAGNOLIA ESTHER JEREZ MARMOLEJOS</t>
  </si>
  <si>
    <t xml:space="preserve">LAURA JULISSA PEREYRA SENCION </t>
  </si>
  <si>
    <t xml:space="preserve">LONGINA MATEO VALDEZ </t>
  </si>
  <si>
    <r>
      <t>E</t>
    </r>
    <r>
      <rPr>
        <sz val="11"/>
        <color theme="1"/>
        <rFont val="Calibri"/>
        <family val="2"/>
        <scheme val="minor"/>
      </rPr>
      <t>NCARGADO</t>
    </r>
  </si>
  <si>
    <t xml:space="preserve">      F</t>
  </si>
  <si>
    <t>P. RUEBA</t>
  </si>
  <si>
    <t xml:space="preserve">JOSE MIGUEL NUÑEZ SOLANO </t>
  </si>
  <si>
    <t>P. PRUEBA</t>
  </si>
  <si>
    <t>DAMIEL MEJIA CARABALLO</t>
  </si>
  <si>
    <t>PARALEGAL ll</t>
  </si>
  <si>
    <t xml:space="preserve">LUZ MARIA DE LEON CASTILLO </t>
  </si>
  <si>
    <t>GESTOR DE PROTOCOLO</t>
  </si>
  <si>
    <t>ANALISTA DE NOMINAS</t>
  </si>
  <si>
    <t>TECNICO DE NOMINAS</t>
  </si>
  <si>
    <t xml:space="preserve">JUANA YVELISE SALDAÑA DE LEON </t>
  </si>
  <si>
    <t>LIDIA SANTA RIVAS UREÑA</t>
  </si>
  <si>
    <t xml:space="preserve">RAUL DARISME ACOSTA </t>
  </si>
  <si>
    <t>DAYSI UREÑA RAMIREZ</t>
  </si>
  <si>
    <t>ANALISTA DE DISEÑO COCEPTUAL</t>
  </si>
  <si>
    <t>ALEXANDER RAMIREZ ARAUJO</t>
  </si>
  <si>
    <t>TECNICO SECTORIAL</t>
  </si>
  <si>
    <t xml:space="preserve">MARIA ANDREINA CUEVAS AGUISTEN </t>
  </si>
  <si>
    <t>MERCEDES INES DE  LOS SANTOS DIAZ</t>
  </si>
  <si>
    <t>MARIA ELIZABETH NIN PEÑA</t>
  </si>
  <si>
    <t>SECRETARIA l</t>
  </si>
  <si>
    <t>DEPARTAMENTO DE ARTICULACION DEL SISTEMA ESTADISTICO NACIONAL- ONE</t>
  </si>
  <si>
    <t>ZOLAINA CASTILLO PEREZ</t>
  </si>
  <si>
    <t>MARIA DEL CARMEN CONTRERAS REYES</t>
  </si>
  <si>
    <t>P.PRUEBA</t>
  </si>
  <si>
    <t>MARGARITA LARA LARA</t>
  </si>
  <si>
    <t xml:space="preserve">MARIA ANTONIA BRITO LEONIDAS </t>
  </si>
  <si>
    <t>LEONEL SANLATE CARRASCO</t>
  </si>
  <si>
    <t>Mes de Octubre 2021</t>
  </si>
  <si>
    <t>Genero</t>
  </si>
  <si>
    <t xml:space="preserve">YANERKIS FERNANDEZ MOLINA </t>
  </si>
  <si>
    <t>DEAPARTAMENTO DE ESTADISTICAS COYUNTURALES-ONE</t>
  </si>
  <si>
    <t xml:space="preserve">CELEDONIA MONTERO MONTERO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</si>
</sst>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_-&quot;$&quot;* #,##0.00_-;\-&quot;$&quot;* #,##0.00_-;_-&quot;$&quot;* &quot;-&quot;??_-;_-@_-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  <font>
      <b/>
      <sz val="24"/>
      <color theme="0"/>
      <name val="Arial"/>
      <family val="2"/>
    </font>
    <font>
      <b/>
      <sz val="18"/>
      <color theme="0"/>
      <name val="Arial"/>
      <family val="2"/>
    </font>
    <font>
      <sz val="11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01">
    <xf numFmtId="0" fontId="0" fillId="0" borderId="0" xfId="0"/>
    <xf numFmtId="4" fontId="0" fillId="0" borderId="0" xfId="0" applyNumberFormat="1"/>
    <xf numFmtId="0" fontId="16" fillId="0" borderId="0" xfId="0" applyFont="1"/>
    <xf numFmtId="0" fontId="16" fillId="33" borderId="0" xfId="0" applyFont="1" applyFill="1"/>
    <xf numFmtId="4" fontId="16" fillId="33" borderId="0" xfId="0" applyNumberFormat="1" applyFont="1" applyFill="1"/>
    <xf numFmtId="0" fontId="0" fillId="0" borderId="0" xfId="0" applyFill="1"/>
    <xf numFmtId="0" fontId="16" fillId="0" borderId="0" xfId="0" applyFont="1" applyFill="1"/>
    <xf numFmtId="0" fontId="19" fillId="35" borderId="0" xfId="0" applyFont="1" applyFill="1" applyAlignment="1">
      <alignment vertical="center"/>
    </xf>
    <xf numFmtId="0" fontId="19" fillId="0" borderId="0" xfId="0" applyFont="1" applyFill="1" applyAlignment="1">
      <alignment vertical="center"/>
    </xf>
    <xf numFmtId="4" fontId="19" fillId="0" borderId="0" xfId="0" applyNumberFormat="1" applyFont="1" applyFill="1" applyAlignment="1">
      <alignment vertical="center"/>
    </xf>
    <xf numFmtId="0" fontId="16" fillId="0" borderId="0" xfId="0" applyFont="1" applyAlignment="1">
      <alignment horizontal="left" vertical="center"/>
    </xf>
    <xf numFmtId="0" fontId="0" fillId="0" borderId="0" xfId="0" applyNumberFormat="1"/>
    <xf numFmtId="0" fontId="16" fillId="0" borderId="0" xfId="0" applyFont="1" applyAlignment="1">
      <alignment horizontal="left" vertical="center"/>
    </xf>
    <xf numFmtId="0" fontId="0" fillId="0" borderId="0" xfId="0" applyFont="1" applyBorder="1" applyAlignment="1">
      <alignment horizontal="left" vertical="center"/>
    </xf>
    <xf numFmtId="0" fontId="0" fillId="0" borderId="0" xfId="0" applyFont="1"/>
    <xf numFmtId="4" fontId="0" fillId="0" borderId="0" xfId="0" applyNumberFormat="1" applyFont="1"/>
    <xf numFmtId="14" fontId="0" fillId="0" borderId="0" xfId="0" applyNumberFormat="1"/>
    <xf numFmtId="0" fontId="0" fillId="0" borderId="0" xfId="0" applyBorder="1" applyAlignment="1">
      <alignment horizontal="left" vertical="center"/>
    </xf>
    <xf numFmtId="0" fontId="0" fillId="0" borderId="0" xfId="0" applyNumberFormat="1" applyAlignment="1">
      <alignment horizontal="left"/>
    </xf>
    <xf numFmtId="14" fontId="0" fillId="0" borderId="0" xfId="0" applyNumberFormat="1" applyBorder="1" applyAlignment="1">
      <alignment horizontal="left" vertical="center"/>
    </xf>
    <xf numFmtId="14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14" fontId="0" fillId="0" borderId="0" xfId="0" applyNumberFormat="1" applyFont="1" applyBorder="1" applyAlignment="1">
      <alignment horizontal="left" vertical="center"/>
    </xf>
    <xf numFmtId="0" fontId="0" fillId="0" borderId="0" xfId="0" applyAlignment="1">
      <alignment horizontal="left" vertical="center"/>
    </xf>
    <xf numFmtId="164" fontId="19" fillId="35" borderId="0" xfId="0" applyNumberFormat="1" applyFont="1" applyFill="1" applyAlignment="1">
      <alignment vertical="center"/>
    </xf>
    <xf numFmtId="0" fontId="16" fillId="0" borderId="0" xfId="0" applyFont="1" applyAlignment="1">
      <alignment horizontal="left" vertical="center"/>
    </xf>
    <xf numFmtId="0" fontId="16" fillId="37" borderId="0" xfId="0" applyFont="1" applyFill="1"/>
    <xf numFmtId="4" fontId="16" fillId="37" borderId="0" xfId="0" applyNumberFormat="1" applyFont="1" applyFill="1"/>
    <xf numFmtId="0" fontId="0" fillId="37" borderId="0" xfId="0" applyFill="1"/>
    <xf numFmtId="0" fontId="22" fillId="0" borderId="0" xfId="0" applyFont="1" applyFill="1"/>
    <xf numFmtId="4" fontId="0" fillId="0" borderId="0" xfId="0" applyNumberFormat="1" applyFill="1"/>
    <xf numFmtId="0" fontId="16" fillId="0" borderId="0" xfId="0" applyFont="1" applyFill="1" applyAlignment="1">
      <alignment horizontal="left" vertical="center"/>
    </xf>
    <xf numFmtId="0" fontId="0" fillId="0" borderId="0" xfId="0" applyAlignment="1">
      <alignment horizontal="center"/>
    </xf>
    <xf numFmtId="0" fontId="0" fillId="0" borderId="0" xfId="0" applyNumberFormat="1" applyAlignment="1">
      <alignment horizontal="center"/>
    </xf>
    <xf numFmtId="0" fontId="16" fillId="33" borderId="0" xfId="0" applyFont="1" applyFill="1" applyAlignment="1">
      <alignment horizontal="center"/>
    </xf>
    <xf numFmtId="0" fontId="16" fillId="37" borderId="0" xfId="0" applyFont="1" applyFill="1" applyAlignment="1">
      <alignment horizontal="center"/>
    </xf>
    <xf numFmtId="0" fontId="16" fillId="0" borderId="0" xfId="0" applyFont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0" fillId="0" borderId="0" xfId="0" applyFill="1" applyAlignment="1">
      <alignment horizontal="center"/>
    </xf>
    <xf numFmtId="0" fontId="16" fillId="0" borderId="0" xfId="0" applyFont="1" applyFill="1" applyAlignment="1">
      <alignment horizontal="center"/>
    </xf>
    <xf numFmtId="0" fontId="19" fillId="35" borderId="0" xfId="0" applyFont="1" applyFill="1" applyAlignment="1">
      <alignment horizontal="center"/>
    </xf>
    <xf numFmtId="0" fontId="19" fillId="0" borderId="0" xfId="0" applyFont="1" applyFill="1" applyAlignment="1">
      <alignment horizontal="center"/>
    </xf>
    <xf numFmtId="0" fontId="0" fillId="0" borderId="0" xfId="0" applyFont="1" applyAlignment="1">
      <alignment horizontal="center"/>
    </xf>
    <xf numFmtId="0" fontId="22" fillId="37" borderId="0" xfId="0" applyFont="1" applyFill="1"/>
    <xf numFmtId="0" fontId="22" fillId="37" borderId="0" xfId="0" applyFont="1" applyFill="1" applyAlignment="1">
      <alignment horizontal="center"/>
    </xf>
    <xf numFmtId="4" fontId="22" fillId="37" borderId="0" xfId="0" applyNumberFormat="1" applyFont="1" applyFill="1"/>
    <xf numFmtId="0" fontId="0" fillId="0" borderId="0" xfId="0" applyFont="1" applyFill="1" applyBorder="1" applyAlignment="1">
      <alignment horizontal="left" vertical="center"/>
    </xf>
    <xf numFmtId="0" fontId="16" fillId="0" borderId="0" xfId="0" applyFont="1" applyAlignment="1">
      <alignment horizontal="left" vertical="center"/>
    </xf>
    <xf numFmtId="4" fontId="22" fillId="0" borderId="0" xfId="0" applyNumberFormat="1" applyFont="1" applyFill="1"/>
    <xf numFmtId="4" fontId="16" fillId="0" borderId="0" xfId="0" applyNumberFormat="1" applyFont="1" applyFill="1"/>
    <xf numFmtId="0" fontId="22" fillId="0" borderId="0" xfId="0" applyFont="1"/>
    <xf numFmtId="0" fontId="22" fillId="0" borderId="0" xfId="0" applyFont="1" applyAlignment="1">
      <alignment horizontal="left" vertical="center"/>
    </xf>
    <xf numFmtId="0" fontId="0" fillId="0" borderId="0" xfId="0" applyFont="1" applyAlignment="1">
      <alignment horizontal="left" vertical="center"/>
    </xf>
    <xf numFmtId="43" fontId="1" fillId="0" borderId="0" xfId="1" applyFont="1" applyAlignment="1">
      <alignment horizontal="left" vertical="center"/>
    </xf>
    <xf numFmtId="43" fontId="0" fillId="0" borderId="0" xfId="1" applyFont="1" applyAlignment="1">
      <alignment vertical="center"/>
    </xf>
    <xf numFmtId="43" fontId="0" fillId="0" borderId="0" xfId="1" applyFont="1" applyAlignment="1">
      <alignment horizontal="left"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horizontal="right" vertical="center"/>
    </xf>
    <xf numFmtId="43" fontId="0" fillId="0" borderId="0" xfId="1" applyFont="1" applyAlignment="1">
      <alignment horizontal="right" vertical="center"/>
    </xf>
    <xf numFmtId="0" fontId="0" fillId="0" borderId="0" xfId="0" applyFont="1" applyBorder="1" applyAlignment="1">
      <alignment horizontal="center" vertical="center"/>
    </xf>
    <xf numFmtId="43" fontId="0" fillId="0" borderId="0" xfId="1" applyFont="1" applyBorder="1" applyAlignment="1">
      <alignment horizontal="right" vertical="center"/>
    </xf>
    <xf numFmtId="43" fontId="0" fillId="0" borderId="0" xfId="1" applyFont="1" applyBorder="1" applyAlignment="1">
      <alignment horizontal="center" vertical="center"/>
    </xf>
    <xf numFmtId="0" fontId="0" fillId="0" borderId="0" xfId="0" applyNumberFormat="1" applyFill="1"/>
    <xf numFmtId="0" fontId="0" fillId="0" borderId="0" xfId="0" applyNumberFormat="1" applyFill="1" applyAlignment="1">
      <alignment horizontal="center"/>
    </xf>
    <xf numFmtId="14" fontId="0" fillId="0" borderId="0" xfId="0" applyNumberFormat="1" applyFill="1"/>
    <xf numFmtId="0" fontId="0" fillId="0" borderId="0" xfId="0" applyFill="1" applyBorder="1" applyAlignment="1">
      <alignment horizontal="left" vertical="center"/>
    </xf>
    <xf numFmtId="0" fontId="0" fillId="0" borderId="0" xfId="0" applyFont="1" applyFill="1"/>
    <xf numFmtId="0" fontId="0" fillId="0" borderId="0" xfId="0" applyFill="1" applyBorder="1" applyAlignment="1">
      <alignment horizontal="center"/>
    </xf>
    <xf numFmtId="14" fontId="0" fillId="0" borderId="0" xfId="0" applyNumberFormat="1" applyFont="1" applyFill="1" applyBorder="1" applyAlignment="1">
      <alignment horizontal="left" vertical="center"/>
    </xf>
    <xf numFmtId="14" fontId="0" fillId="0" borderId="0" xfId="0" applyNumberFormat="1" applyFill="1" applyAlignment="1">
      <alignment horizontal="left"/>
    </xf>
    <xf numFmtId="0" fontId="16" fillId="38" borderId="0" xfId="0" applyFont="1" applyFill="1"/>
    <xf numFmtId="0" fontId="16" fillId="38" borderId="0" xfId="0" applyFont="1" applyFill="1" applyAlignment="1">
      <alignment horizontal="center"/>
    </xf>
    <xf numFmtId="4" fontId="16" fillId="38" borderId="0" xfId="0" applyNumberFormat="1" applyFont="1" applyFill="1"/>
    <xf numFmtId="0" fontId="0" fillId="38" borderId="0" xfId="0" applyFill="1"/>
    <xf numFmtId="0" fontId="0" fillId="0" borderId="0" xfId="0" applyFont="1" applyFill="1" applyAlignment="1">
      <alignment horizontal="center"/>
    </xf>
    <xf numFmtId="4" fontId="0" fillId="0" borderId="0" xfId="0" applyNumberFormat="1" applyFont="1" applyFill="1"/>
    <xf numFmtId="0" fontId="16" fillId="0" borderId="0" xfId="0" applyFont="1" applyAlignment="1">
      <alignment horizontal="left" vertical="center"/>
    </xf>
    <xf numFmtId="0" fontId="16" fillId="0" borderId="0" xfId="0" applyFont="1" applyBorder="1" applyAlignment="1">
      <alignment horizontal="left" vertical="center"/>
    </xf>
    <xf numFmtId="0" fontId="16" fillId="0" borderId="0" xfId="0" applyFont="1" applyFill="1" applyAlignment="1">
      <alignment horizontal="left" vertical="center"/>
    </xf>
    <xf numFmtId="0" fontId="17" fillId="36" borderId="19" xfId="0" applyFont="1" applyFill="1" applyBorder="1" applyAlignment="1">
      <alignment horizontal="center"/>
    </xf>
    <xf numFmtId="0" fontId="17" fillId="36" borderId="20" xfId="0" applyFont="1" applyFill="1" applyBorder="1" applyAlignment="1">
      <alignment horizontal="center"/>
    </xf>
    <xf numFmtId="0" fontId="17" fillId="36" borderId="21" xfId="0" applyFont="1" applyFill="1" applyBorder="1" applyAlignment="1">
      <alignment horizontal="center"/>
    </xf>
    <xf numFmtId="0" fontId="20" fillId="36" borderId="10" xfId="0" applyFont="1" applyFill="1" applyBorder="1" applyAlignment="1">
      <alignment horizontal="center"/>
    </xf>
    <xf numFmtId="0" fontId="20" fillId="36" borderId="0" xfId="0" applyFont="1" applyFill="1" applyBorder="1" applyAlignment="1">
      <alignment horizontal="center"/>
    </xf>
    <xf numFmtId="0" fontId="20" fillId="36" borderId="22" xfId="0" applyFont="1" applyFill="1" applyBorder="1" applyAlignment="1">
      <alignment horizontal="center"/>
    </xf>
    <xf numFmtId="0" fontId="21" fillId="36" borderId="10" xfId="0" applyFont="1" applyFill="1" applyBorder="1" applyAlignment="1">
      <alignment horizontal="center"/>
    </xf>
    <xf numFmtId="0" fontId="21" fillId="36" borderId="0" xfId="0" applyFont="1" applyFill="1" applyBorder="1" applyAlignment="1">
      <alignment horizontal="center"/>
    </xf>
    <xf numFmtId="0" fontId="21" fillId="36" borderId="22" xfId="0" applyFont="1" applyFill="1" applyBorder="1" applyAlignment="1">
      <alignment horizontal="center"/>
    </xf>
    <xf numFmtId="43" fontId="18" fillId="34" borderId="11" xfId="1" applyFont="1" applyFill="1" applyBorder="1" applyAlignment="1">
      <alignment horizontal="center" vertical="center"/>
    </xf>
    <xf numFmtId="43" fontId="18" fillId="34" borderId="15" xfId="1" applyFont="1" applyFill="1" applyBorder="1" applyAlignment="1">
      <alignment horizontal="center" vertical="center"/>
    </xf>
    <xf numFmtId="43" fontId="18" fillId="34" borderId="12" xfId="1" applyFont="1" applyFill="1" applyBorder="1" applyAlignment="1">
      <alignment horizontal="center" vertical="center"/>
    </xf>
    <xf numFmtId="43" fontId="18" fillId="34" borderId="16" xfId="1" applyFont="1" applyFill="1" applyBorder="1" applyAlignment="1">
      <alignment horizontal="center" vertical="center"/>
    </xf>
    <xf numFmtId="4" fontId="18" fillId="34" borderId="12" xfId="1" applyNumberFormat="1" applyFont="1" applyFill="1" applyBorder="1" applyAlignment="1">
      <alignment horizontal="center" vertical="center"/>
    </xf>
    <xf numFmtId="4" fontId="18" fillId="34" borderId="16" xfId="1" applyNumberFormat="1" applyFont="1" applyFill="1" applyBorder="1" applyAlignment="1">
      <alignment horizontal="center" vertical="center"/>
    </xf>
    <xf numFmtId="4" fontId="18" fillId="34" borderId="13" xfId="1" applyNumberFormat="1" applyFont="1" applyFill="1" applyBorder="1" applyAlignment="1">
      <alignment horizontal="center" vertical="center"/>
    </xf>
    <xf numFmtId="4" fontId="18" fillId="34" borderId="17" xfId="1" applyNumberFormat="1" applyFont="1" applyFill="1" applyBorder="1" applyAlignment="1">
      <alignment horizontal="center" vertical="center"/>
    </xf>
    <xf numFmtId="4" fontId="18" fillId="34" borderId="14" xfId="1" applyNumberFormat="1" applyFont="1" applyFill="1" applyBorder="1" applyAlignment="1">
      <alignment horizontal="center" vertical="center"/>
    </xf>
    <xf numFmtId="4" fontId="18" fillId="34" borderId="18" xfId="1" applyNumberFormat="1" applyFont="1" applyFill="1" applyBorder="1" applyAlignment="1">
      <alignment horizontal="center" vertical="center"/>
    </xf>
    <xf numFmtId="43" fontId="18" fillId="34" borderId="13" xfId="1" applyFont="1" applyFill="1" applyBorder="1" applyAlignment="1">
      <alignment horizontal="center" vertical="center" wrapText="1"/>
    </xf>
    <xf numFmtId="43" fontId="18" fillId="34" borderId="17" xfId="1" applyFont="1" applyFill="1" applyBorder="1" applyAlignment="1">
      <alignment horizontal="center" vertical="center" wrapText="1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800100</xdr:colOff>
      <xdr:row>0</xdr:row>
      <xdr:rowOff>152400</xdr:rowOff>
    </xdr:from>
    <xdr:to>
      <xdr:col>0</xdr:col>
      <xdr:colOff>2209800</xdr:colOff>
      <xdr:row>5</xdr:row>
      <xdr:rowOff>17124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00100" y="152400"/>
          <a:ext cx="1409700" cy="1437709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8</xdr:col>
      <xdr:colOff>1609724</xdr:colOff>
      <xdr:row>1</xdr:row>
      <xdr:rowOff>14287</xdr:rowOff>
    </xdr:from>
    <xdr:to>
      <xdr:col>10</xdr:col>
      <xdr:colOff>595929</xdr:colOff>
      <xdr:row>4</xdr:row>
      <xdr:rowOff>250118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859374" y="204787"/>
          <a:ext cx="2567605" cy="1318959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89286</xdr:colOff>
      <xdr:row>504</xdr:row>
      <xdr:rowOff>18816</xdr:rowOff>
    </xdr:from>
    <xdr:to>
      <xdr:col>8</xdr:col>
      <xdr:colOff>1515706</xdr:colOff>
      <xdr:row>525</xdr:row>
      <xdr:rowOff>146556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61411" y="117604941"/>
          <a:ext cx="11602652" cy="425524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V510"/>
  <sheetViews>
    <sheetView tabSelected="1" topLeftCell="A309" zoomScale="60" zoomScaleNormal="60" zoomScaleSheetLayoutView="75" zoomScalePageLayoutView="40" workbookViewId="0">
      <selection activeCell="D341" sqref="D341"/>
    </sheetView>
  </sheetViews>
  <sheetFormatPr baseColWidth="10" defaultRowHeight="15" x14ac:dyDescent="0.25"/>
  <cols>
    <col min="1" max="1" width="51.85546875" customWidth="1"/>
    <col min="2" max="2" width="45.28515625" customWidth="1"/>
    <col min="3" max="3" width="8.140625" style="32" customWidth="1"/>
    <col min="4" max="4" width="15.140625" customWidth="1"/>
    <col min="5" max="5" width="26.140625" style="1" customWidth="1"/>
    <col min="6" max="6" width="22" style="1" hidden="1" customWidth="1"/>
    <col min="7" max="7" width="22.85546875" style="1" customWidth="1"/>
    <col min="8" max="8" width="23.7109375" style="1" customWidth="1"/>
    <col min="9" max="9" width="23" style="1" customWidth="1"/>
    <col min="10" max="10" width="26.7109375" style="1" customWidth="1"/>
    <col min="11" max="11" width="25.42578125" style="1" bestFit="1" customWidth="1"/>
    <col min="12" max="126" width="11.42578125" style="5"/>
  </cols>
  <sheetData>
    <row r="1" spans="1:126" x14ac:dyDescent="0.25">
      <c r="A1" s="80"/>
      <c r="B1" s="81"/>
      <c r="C1" s="81"/>
      <c r="D1" s="81"/>
      <c r="E1" s="81"/>
      <c r="F1" s="81"/>
      <c r="G1" s="81"/>
      <c r="H1" s="81"/>
      <c r="I1" s="81"/>
      <c r="J1" s="81"/>
      <c r="K1" s="82"/>
    </row>
    <row r="2" spans="1:126" ht="30" x14ac:dyDescent="0.4">
      <c r="A2" s="83" t="s">
        <v>297</v>
      </c>
      <c r="B2" s="84"/>
      <c r="C2" s="84"/>
      <c r="D2" s="84"/>
      <c r="E2" s="84"/>
      <c r="F2" s="84"/>
      <c r="G2" s="84"/>
      <c r="H2" s="84"/>
      <c r="I2" s="84"/>
      <c r="J2" s="84"/>
      <c r="K2" s="85"/>
    </row>
    <row r="3" spans="1:126" ht="30" x14ac:dyDescent="0.4">
      <c r="A3" s="83" t="s">
        <v>255</v>
      </c>
      <c r="B3" s="84"/>
      <c r="C3" s="84"/>
      <c r="D3" s="84"/>
      <c r="E3" s="84"/>
      <c r="F3" s="84"/>
      <c r="G3" s="84"/>
      <c r="H3" s="84"/>
      <c r="I3" s="84"/>
      <c r="J3" s="84"/>
      <c r="K3" s="85"/>
    </row>
    <row r="4" spans="1:126" ht="23.25" x14ac:dyDescent="0.35">
      <c r="A4" s="86" t="s">
        <v>256</v>
      </c>
      <c r="B4" s="87"/>
      <c r="C4" s="87"/>
      <c r="D4" s="87"/>
      <c r="E4" s="87"/>
      <c r="F4" s="87"/>
      <c r="G4" s="87"/>
      <c r="H4" s="87"/>
      <c r="I4" s="87"/>
      <c r="J4" s="87"/>
      <c r="K4" s="88"/>
    </row>
    <row r="5" spans="1:126" ht="23.25" x14ac:dyDescent="0.35">
      <c r="A5" s="86" t="s">
        <v>257</v>
      </c>
      <c r="B5" s="87"/>
      <c r="C5" s="87"/>
      <c r="D5" s="87"/>
      <c r="E5" s="87"/>
      <c r="F5" s="87"/>
      <c r="G5" s="87"/>
      <c r="H5" s="87"/>
      <c r="I5" s="87"/>
      <c r="J5" s="87"/>
      <c r="K5" s="88"/>
    </row>
    <row r="6" spans="1:126" ht="24" thickBot="1" x14ac:dyDescent="0.4">
      <c r="A6" s="86" t="s">
        <v>530</v>
      </c>
      <c r="B6" s="87"/>
      <c r="C6" s="87"/>
      <c r="D6" s="87"/>
      <c r="E6" s="87"/>
      <c r="F6" s="87"/>
      <c r="G6" s="87"/>
      <c r="H6" s="87"/>
      <c r="I6" s="87"/>
      <c r="J6" s="87"/>
      <c r="K6" s="88"/>
    </row>
    <row r="7" spans="1:126" x14ac:dyDescent="0.25">
      <c r="A7" s="89" t="s">
        <v>388</v>
      </c>
      <c r="B7" s="91" t="s">
        <v>0</v>
      </c>
      <c r="C7" s="91" t="s">
        <v>531</v>
      </c>
      <c r="D7" s="99" t="s">
        <v>387</v>
      </c>
      <c r="E7" s="93" t="s">
        <v>253</v>
      </c>
      <c r="F7" s="95" t="s">
        <v>1</v>
      </c>
      <c r="G7" s="93" t="s">
        <v>2</v>
      </c>
      <c r="H7" s="95" t="s">
        <v>3</v>
      </c>
      <c r="I7" s="93" t="s">
        <v>4</v>
      </c>
      <c r="J7" s="93" t="s">
        <v>5</v>
      </c>
      <c r="K7" s="97" t="s">
        <v>6</v>
      </c>
    </row>
    <row r="8" spans="1:126" ht="15.75" thickBot="1" x14ac:dyDescent="0.3">
      <c r="A8" s="90"/>
      <c r="B8" s="92"/>
      <c r="C8" s="92"/>
      <c r="D8" s="100"/>
      <c r="E8" s="94"/>
      <c r="F8" s="96"/>
      <c r="G8" s="94"/>
      <c r="H8" s="96"/>
      <c r="I8" s="94"/>
      <c r="J8" s="94"/>
      <c r="K8" s="98"/>
    </row>
    <row r="10" spans="1:126" x14ac:dyDescent="0.25">
      <c r="A10" s="77" t="s">
        <v>7</v>
      </c>
      <c r="B10" s="77"/>
      <c r="C10" s="77"/>
      <c r="D10" s="77"/>
      <c r="E10" s="77"/>
      <c r="F10" s="77"/>
      <c r="G10" s="77"/>
      <c r="H10" s="77"/>
      <c r="I10" s="77"/>
      <c r="J10" s="77"/>
      <c r="K10" s="77"/>
    </row>
    <row r="11" spans="1:126" x14ac:dyDescent="0.25">
      <c r="A11" s="28" t="s">
        <v>269</v>
      </c>
      <c r="B11" t="s">
        <v>431</v>
      </c>
      <c r="C11" s="32" t="s">
        <v>491</v>
      </c>
      <c r="D11" t="s">
        <v>324</v>
      </c>
      <c r="E11" s="1">
        <v>110000</v>
      </c>
      <c r="F11" s="1">
        <f>E11*0.0287</f>
        <v>3157</v>
      </c>
      <c r="G11" s="1">
        <v>14457.62</v>
      </c>
      <c r="H11" s="30">
        <f>E11*0.0304</f>
        <v>3344</v>
      </c>
      <c r="I11" s="1">
        <v>25</v>
      </c>
      <c r="J11" s="1">
        <f>F11+G11+H11+I11</f>
        <v>20983.62</v>
      </c>
      <c r="K11" s="1">
        <f>E11-J11</f>
        <v>89016.38</v>
      </c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</row>
    <row r="12" spans="1:126" x14ac:dyDescent="0.25">
      <c r="A12" s="28" t="s">
        <v>234</v>
      </c>
      <c r="B12" t="s">
        <v>235</v>
      </c>
      <c r="C12" s="32" t="s">
        <v>491</v>
      </c>
      <c r="D12" t="s">
        <v>324</v>
      </c>
      <c r="E12" s="1">
        <v>60000</v>
      </c>
      <c r="F12" s="1">
        <f>E12*0.0287</f>
        <v>1722</v>
      </c>
      <c r="G12" s="1">
        <v>3486.68</v>
      </c>
      <c r="H12" s="30">
        <f>E12*0.0304</f>
        <v>1824</v>
      </c>
      <c r="I12" s="1">
        <v>2355</v>
      </c>
      <c r="J12" s="1">
        <f>F12+G12+H12+I12</f>
        <v>9387.68</v>
      </c>
      <c r="K12" s="1">
        <f>E12-J12</f>
        <v>50612.32</v>
      </c>
    </row>
    <row r="13" spans="1:126" x14ac:dyDescent="0.25">
      <c r="A13" s="28" t="s">
        <v>11</v>
      </c>
      <c r="B13" t="s">
        <v>10</v>
      </c>
      <c r="C13" s="32" t="s">
        <v>491</v>
      </c>
      <c r="D13" t="s">
        <v>321</v>
      </c>
      <c r="E13" s="1">
        <v>71000</v>
      </c>
      <c r="F13" s="1">
        <f>E13*0.0287</f>
        <v>2037.7</v>
      </c>
      <c r="G13" s="1">
        <v>4842.58</v>
      </c>
      <c r="H13" s="30">
        <f t="shared" ref="H13:H15" si="0">E13*0.0304</f>
        <v>2158.4</v>
      </c>
      <c r="I13" s="1">
        <v>3987.86</v>
      </c>
      <c r="J13" s="1">
        <f t="shared" ref="J13:J16" si="1">F13+G13+H13+I13</f>
        <v>13026.54</v>
      </c>
      <c r="K13" s="1">
        <f t="shared" ref="K13:K16" si="2">E13-J13</f>
        <v>57973.46</v>
      </c>
    </row>
    <row r="14" spans="1:126" x14ac:dyDescent="0.25">
      <c r="A14" s="28" t="s">
        <v>298</v>
      </c>
      <c r="B14" t="s">
        <v>431</v>
      </c>
      <c r="C14" s="32" t="s">
        <v>491</v>
      </c>
      <c r="D14" t="s">
        <v>324</v>
      </c>
      <c r="E14" s="1">
        <v>133000</v>
      </c>
      <c r="F14" s="1">
        <f t="shared" ref="F14" si="3">E14*0.0287</f>
        <v>3817.1</v>
      </c>
      <c r="G14" s="1">
        <v>19570.259999999998</v>
      </c>
      <c r="H14" s="30">
        <v>4043.2</v>
      </c>
      <c r="I14" s="1">
        <v>1215.1199999999999</v>
      </c>
      <c r="J14" s="1">
        <v>28645.68</v>
      </c>
      <c r="K14" s="1">
        <f>E14-J14</f>
        <v>104354.32</v>
      </c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</row>
    <row r="15" spans="1:126" x14ac:dyDescent="0.25">
      <c r="A15" s="28" t="s">
        <v>346</v>
      </c>
      <c r="B15" s="11" t="s">
        <v>263</v>
      </c>
      <c r="C15" s="33" t="s">
        <v>492</v>
      </c>
      <c r="D15" t="s">
        <v>324</v>
      </c>
      <c r="E15" s="1">
        <v>23000</v>
      </c>
      <c r="F15" s="1">
        <f t="shared" ref="F15" si="4">E15*0.0287</f>
        <v>660.1</v>
      </c>
      <c r="G15" s="1">
        <v>0</v>
      </c>
      <c r="H15" s="30">
        <f t="shared" si="0"/>
        <v>699.2</v>
      </c>
      <c r="I15" s="1">
        <v>1527.5</v>
      </c>
      <c r="J15" s="1">
        <v>2886.8</v>
      </c>
      <c r="K15" s="1">
        <f>+E15-J15</f>
        <v>20113.2</v>
      </c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</row>
    <row r="16" spans="1:126" x14ac:dyDescent="0.25">
      <c r="A16" s="28" t="s">
        <v>436</v>
      </c>
      <c r="B16" t="s">
        <v>12</v>
      </c>
      <c r="C16" s="33" t="s">
        <v>491</v>
      </c>
      <c r="D16" t="s">
        <v>324</v>
      </c>
      <c r="E16" s="1">
        <v>240000</v>
      </c>
      <c r="F16" s="1">
        <v>6888</v>
      </c>
      <c r="G16" s="1">
        <v>45675.27</v>
      </c>
      <c r="H16" s="30">
        <v>4742.3999999999996</v>
      </c>
      <c r="I16" s="1">
        <v>2991.67</v>
      </c>
      <c r="J16" s="1">
        <f t="shared" si="1"/>
        <v>60297.34</v>
      </c>
      <c r="K16" s="1">
        <f t="shared" si="2"/>
        <v>179702.66</v>
      </c>
    </row>
    <row r="17" spans="1:126" x14ac:dyDescent="0.25">
      <c r="A17" s="28" t="s">
        <v>442</v>
      </c>
      <c r="B17" t="s">
        <v>99</v>
      </c>
      <c r="C17" s="33" t="s">
        <v>492</v>
      </c>
      <c r="D17" t="s">
        <v>324</v>
      </c>
      <c r="E17" s="1">
        <v>36000</v>
      </c>
      <c r="F17" s="1">
        <v>1033.2</v>
      </c>
      <c r="G17" s="1">
        <v>0</v>
      </c>
      <c r="H17" s="30">
        <v>1094.4000000000001</v>
      </c>
      <c r="I17" s="1">
        <v>25</v>
      </c>
      <c r="J17" s="1">
        <f>F17+G17+H17+I17</f>
        <v>2152.6</v>
      </c>
      <c r="K17" s="1">
        <f>E17-J17</f>
        <v>33847.4</v>
      </c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</row>
    <row r="18" spans="1:126" x14ac:dyDescent="0.25">
      <c r="A18" s="28" t="s">
        <v>443</v>
      </c>
      <c r="B18" t="s">
        <v>431</v>
      </c>
      <c r="C18" s="33" t="s">
        <v>491</v>
      </c>
      <c r="D18" t="s">
        <v>324</v>
      </c>
      <c r="E18" s="1">
        <v>80000</v>
      </c>
      <c r="F18" s="1">
        <v>2296</v>
      </c>
      <c r="G18" s="1">
        <v>7400.87</v>
      </c>
      <c r="H18" s="30">
        <v>2432</v>
      </c>
      <c r="I18" s="1">
        <v>187</v>
      </c>
      <c r="J18" s="1">
        <f t="shared" ref="J18:J20" si="5">F18+G18+H18+I18</f>
        <v>12315.87</v>
      </c>
      <c r="K18" s="1">
        <f t="shared" ref="K18:K20" si="6">E18-J18</f>
        <v>67684.13</v>
      </c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</row>
    <row r="19" spans="1:126" x14ac:dyDescent="0.25">
      <c r="A19" s="28" t="s">
        <v>36</v>
      </c>
      <c r="B19" t="s">
        <v>431</v>
      </c>
      <c r="C19" s="33" t="s">
        <v>492</v>
      </c>
      <c r="D19" t="s">
        <v>324</v>
      </c>
      <c r="E19" s="1">
        <v>165000</v>
      </c>
      <c r="F19" s="1">
        <f>E19*0.0287</f>
        <v>4735.5</v>
      </c>
      <c r="G19" s="1">
        <v>27463.39</v>
      </c>
      <c r="H19" s="30">
        <v>4742.3999999999996</v>
      </c>
      <c r="I19" s="1">
        <v>25</v>
      </c>
      <c r="J19" s="1">
        <f t="shared" si="5"/>
        <v>36966.29</v>
      </c>
      <c r="K19" s="1">
        <f t="shared" si="6"/>
        <v>128033.71</v>
      </c>
    </row>
    <row r="20" spans="1:126" x14ac:dyDescent="0.25">
      <c r="A20" s="28" t="s">
        <v>264</v>
      </c>
      <c r="B20" t="s">
        <v>263</v>
      </c>
      <c r="C20" s="33" t="s">
        <v>492</v>
      </c>
      <c r="D20" t="s">
        <v>324</v>
      </c>
      <c r="E20" s="1">
        <v>26250</v>
      </c>
      <c r="F20" s="1">
        <f t="shared" ref="F20" si="7">E20*0.0287</f>
        <v>753.38</v>
      </c>
      <c r="G20" s="1">
        <v>0</v>
      </c>
      <c r="H20" s="30">
        <v>798</v>
      </c>
      <c r="I20" s="1">
        <v>1153.67</v>
      </c>
      <c r="J20" s="1">
        <f t="shared" si="5"/>
        <v>2705.05</v>
      </c>
      <c r="K20" s="1">
        <f t="shared" si="6"/>
        <v>23544.95</v>
      </c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</row>
    <row r="21" spans="1:126" x14ac:dyDescent="0.25">
      <c r="A21" s="28" t="s">
        <v>32</v>
      </c>
      <c r="B21" t="s">
        <v>440</v>
      </c>
      <c r="C21" s="33" t="s">
        <v>491</v>
      </c>
      <c r="D21" t="s">
        <v>321</v>
      </c>
      <c r="E21" s="1">
        <v>56000</v>
      </c>
      <c r="F21" s="1">
        <f t="shared" ref="F21" si="8">E21*0.0287</f>
        <v>1607.2</v>
      </c>
      <c r="G21" s="1">
        <v>2522.29</v>
      </c>
      <c r="H21" s="30">
        <f t="shared" ref="H21" si="9">E21*0.0304</f>
        <v>1702.4</v>
      </c>
      <c r="I21" s="1">
        <v>1477.12</v>
      </c>
      <c r="J21" s="1">
        <v>7309.01</v>
      </c>
      <c r="K21" s="1">
        <f>E21-J21</f>
        <v>48690.99</v>
      </c>
    </row>
    <row r="22" spans="1:126" x14ac:dyDescent="0.25">
      <c r="A22" s="28" t="s">
        <v>452</v>
      </c>
      <c r="B22" t="s">
        <v>431</v>
      </c>
      <c r="C22" s="33" t="s">
        <v>492</v>
      </c>
      <c r="D22" t="s">
        <v>324</v>
      </c>
      <c r="E22" s="1">
        <v>165000</v>
      </c>
      <c r="F22" s="1">
        <v>4735.5</v>
      </c>
      <c r="G22" s="1">
        <v>27463.39</v>
      </c>
      <c r="H22" s="30">
        <v>4742.3999999999996</v>
      </c>
      <c r="I22" s="1">
        <v>25</v>
      </c>
      <c r="J22" s="1">
        <v>36966.29</v>
      </c>
      <c r="K22" s="1">
        <f>+E22-J22</f>
        <v>128033.71</v>
      </c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</row>
    <row r="23" spans="1:126" x14ac:dyDescent="0.25">
      <c r="A23" s="28" t="s">
        <v>453</v>
      </c>
      <c r="B23" t="s">
        <v>431</v>
      </c>
      <c r="C23" s="33" t="s">
        <v>492</v>
      </c>
      <c r="D23" t="s">
        <v>324</v>
      </c>
      <c r="E23" s="1">
        <v>175000</v>
      </c>
      <c r="F23" s="1">
        <v>5022.5</v>
      </c>
      <c r="G23" s="1">
        <v>29891.64</v>
      </c>
      <c r="H23" s="30">
        <v>4742.3999999999996</v>
      </c>
      <c r="I23" s="1">
        <v>25</v>
      </c>
      <c r="J23" s="1">
        <f t="shared" ref="J23" si="10">F23+G23+H23+I23</f>
        <v>39681.54</v>
      </c>
      <c r="K23" s="1">
        <f>E23-J23</f>
        <v>135318.46</v>
      </c>
    </row>
    <row r="24" spans="1:126" x14ac:dyDescent="0.25">
      <c r="A24" s="28" t="s">
        <v>454</v>
      </c>
      <c r="B24" t="s">
        <v>431</v>
      </c>
      <c r="C24" s="33" t="s">
        <v>492</v>
      </c>
      <c r="D24" t="s">
        <v>324</v>
      </c>
      <c r="E24" s="1">
        <v>125000</v>
      </c>
      <c r="F24" s="1">
        <v>3587.5</v>
      </c>
      <c r="G24" s="1">
        <v>17985.990000000002</v>
      </c>
      <c r="H24" s="30">
        <v>3800</v>
      </c>
      <c r="I24" s="1">
        <v>3890.61</v>
      </c>
      <c r="J24" s="1">
        <v>25398.49</v>
      </c>
      <c r="K24" s="1">
        <v>99601.51</v>
      </c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</row>
    <row r="25" spans="1:126" x14ac:dyDescent="0.25">
      <c r="A25" s="28" t="s">
        <v>493</v>
      </c>
      <c r="B25" t="s">
        <v>431</v>
      </c>
      <c r="C25" s="33" t="s">
        <v>492</v>
      </c>
      <c r="D25" t="s">
        <v>324</v>
      </c>
      <c r="E25" s="1">
        <v>91000</v>
      </c>
      <c r="F25" s="1">
        <v>2611.6999999999998</v>
      </c>
      <c r="G25" s="1">
        <v>9988.34</v>
      </c>
      <c r="H25" s="30">
        <v>2766.4</v>
      </c>
      <c r="I25" s="1">
        <v>25</v>
      </c>
      <c r="J25" s="1">
        <v>19257.05</v>
      </c>
      <c r="K25" s="1">
        <v>71742.95</v>
      </c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</row>
    <row r="26" spans="1:126" x14ac:dyDescent="0.25">
      <c r="A26" s="28" t="s">
        <v>532</v>
      </c>
      <c r="B26" t="s">
        <v>431</v>
      </c>
      <c r="C26" s="33" t="s">
        <v>491</v>
      </c>
      <c r="D26" t="s">
        <v>324</v>
      </c>
      <c r="E26" s="1">
        <v>125000</v>
      </c>
      <c r="F26" s="1">
        <v>3587.5</v>
      </c>
      <c r="G26" s="1">
        <v>17985.990000000002</v>
      </c>
      <c r="H26" s="30">
        <v>3800</v>
      </c>
      <c r="I26" s="1">
        <v>25</v>
      </c>
      <c r="J26" s="1">
        <v>25398.49</v>
      </c>
      <c r="K26" s="1">
        <f>E26-J26</f>
        <v>99601.51</v>
      </c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</row>
    <row r="27" spans="1:126" x14ac:dyDescent="0.25">
      <c r="A27" s="3" t="s">
        <v>13</v>
      </c>
      <c r="B27" s="3">
        <v>16</v>
      </c>
      <c r="C27" s="34"/>
      <c r="D27" s="3"/>
      <c r="E27" s="4">
        <f>SUM(E11:E26)</f>
        <v>1681250</v>
      </c>
      <c r="F27" s="4">
        <f>SUM(F11:F26)</f>
        <v>48251.88</v>
      </c>
      <c r="G27" s="4">
        <f>SUM(G11:G26)</f>
        <v>228734.31</v>
      </c>
      <c r="H27" s="4">
        <f>SUM(H11:H26)</f>
        <v>47431.6</v>
      </c>
      <c r="I27" s="4">
        <f>SUM(I11:I26)</f>
        <v>18960.55</v>
      </c>
      <c r="J27" s="4">
        <f>SUM(J11:J24)+J25+J26</f>
        <v>343378.34</v>
      </c>
      <c r="K27" s="4">
        <f>SUM(K11:K24)+K25+K26</f>
        <v>1337871.6599999999</v>
      </c>
    </row>
    <row r="28" spans="1:126" s="28" customFormat="1" x14ac:dyDescent="0.25">
      <c r="A28" s="26"/>
      <c r="B28" s="26"/>
      <c r="C28" s="35"/>
      <c r="D28" s="26"/>
      <c r="E28" s="27"/>
      <c r="F28" s="27"/>
      <c r="G28" s="27"/>
      <c r="H28" s="27"/>
      <c r="I28" s="27"/>
      <c r="J28" s="27"/>
      <c r="K28" s="27"/>
    </row>
    <row r="29" spans="1:126" x14ac:dyDescent="0.25">
      <c r="A29" s="77" t="s">
        <v>33</v>
      </c>
      <c r="B29" s="77"/>
      <c r="C29" s="77"/>
      <c r="D29" s="77"/>
      <c r="E29" s="77"/>
      <c r="F29" s="77"/>
      <c r="G29" s="77"/>
      <c r="H29" s="77"/>
      <c r="I29" s="77"/>
      <c r="J29" s="77"/>
      <c r="K29" s="77"/>
    </row>
    <row r="30" spans="1:126" x14ac:dyDescent="0.25">
      <c r="A30" t="s">
        <v>22</v>
      </c>
      <c r="B30" t="s">
        <v>507</v>
      </c>
      <c r="C30" s="32" t="s">
        <v>491</v>
      </c>
      <c r="D30" t="s">
        <v>321</v>
      </c>
      <c r="E30" s="1">
        <v>45000</v>
      </c>
      <c r="F30" s="1">
        <f t="shared" ref="F30:F32" si="11">E30*0.0287</f>
        <v>1291.5</v>
      </c>
      <c r="G30" s="1">
        <v>969.81</v>
      </c>
      <c r="H30" s="1">
        <f t="shared" ref="H30:H32" si="12">E30*0.0304</f>
        <v>1368</v>
      </c>
      <c r="I30" s="1">
        <v>2267.62</v>
      </c>
      <c r="J30" s="1">
        <f t="shared" ref="J30" si="13">F30+G30+H30+I30</f>
        <v>5896.93</v>
      </c>
      <c r="K30" s="1">
        <f t="shared" ref="K30:K32" si="14">E30-J30</f>
        <v>39103.07</v>
      </c>
    </row>
    <row r="31" spans="1:126" x14ac:dyDescent="0.25">
      <c r="A31" t="s">
        <v>435</v>
      </c>
      <c r="B31" t="s">
        <v>434</v>
      </c>
      <c r="C31" s="32" t="s">
        <v>491</v>
      </c>
      <c r="D31" t="s">
        <v>324</v>
      </c>
      <c r="E31" s="1">
        <v>23500</v>
      </c>
      <c r="F31" s="1">
        <f t="shared" ref="F31" si="15">E31*0.0287</f>
        <v>674.45</v>
      </c>
      <c r="G31" s="1">
        <v>0</v>
      </c>
      <c r="H31" s="1">
        <f t="shared" ref="H31" si="16">E31*0.0304</f>
        <v>714.4</v>
      </c>
      <c r="I31" s="1">
        <v>25</v>
      </c>
      <c r="J31" s="1">
        <f t="shared" ref="J31" si="17">F31+G31+H31+I31</f>
        <v>1413.85</v>
      </c>
      <c r="K31" s="1">
        <f t="shared" ref="K31" si="18">E31-J31</f>
        <v>22086.15</v>
      </c>
    </row>
    <row r="32" spans="1:126" x14ac:dyDescent="0.25">
      <c r="A32" t="s">
        <v>34</v>
      </c>
      <c r="B32" t="s">
        <v>35</v>
      </c>
      <c r="C32" s="32" t="s">
        <v>491</v>
      </c>
      <c r="D32" t="s">
        <v>321</v>
      </c>
      <c r="E32" s="1">
        <v>50000</v>
      </c>
      <c r="F32" s="1">
        <f t="shared" si="11"/>
        <v>1435</v>
      </c>
      <c r="G32" s="1">
        <v>1289.46</v>
      </c>
      <c r="H32" s="1">
        <f t="shared" si="12"/>
        <v>1520</v>
      </c>
      <c r="I32" s="1">
        <v>377.5</v>
      </c>
      <c r="J32" s="1">
        <v>5186.5</v>
      </c>
      <c r="K32" s="1">
        <f t="shared" si="14"/>
        <v>44813.5</v>
      </c>
    </row>
    <row r="33" spans="1:126" x14ac:dyDescent="0.25">
      <c r="A33" s="3" t="s">
        <v>13</v>
      </c>
      <c r="B33" s="3">
        <v>3</v>
      </c>
      <c r="C33" s="34"/>
      <c r="D33" s="3"/>
      <c r="E33" s="4">
        <f t="shared" ref="E33:K33" si="19">SUM(E30:E32)</f>
        <v>118500</v>
      </c>
      <c r="F33" s="4">
        <f t="shared" si="19"/>
        <v>3400.95</v>
      </c>
      <c r="G33" s="4">
        <f t="shared" si="19"/>
        <v>2259.27</v>
      </c>
      <c r="H33" s="4">
        <f t="shared" si="19"/>
        <v>3602.4</v>
      </c>
      <c r="I33" s="4">
        <f t="shared" si="19"/>
        <v>2670.12</v>
      </c>
      <c r="J33" s="4">
        <f t="shared" si="19"/>
        <v>12497.28</v>
      </c>
      <c r="K33" s="4">
        <f t="shared" si="19"/>
        <v>106002.72</v>
      </c>
    </row>
    <row r="34" spans="1:126" s="28" customFormat="1" x14ac:dyDescent="0.25">
      <c r="A34" s="26"/>
      <c r="B34" s="26"/>
      <c r="C34" s="35"/>
      <c r="D34" s="26"/>
      <c r="E34" s="27"/>
      <c r="F34" s="27"/>
      <c r="G34" s="27"/>
      <c r="H34" s="27"/>
      <c r="I34" s="27"/>
      <c r="J34" s="27"/>
      <c r="K34" s="27"/>
    </row>
    <row r="35" spans="1:126" x14ac:dyDescent="0.25">
      <c r="A35" s="77" t="s">
        <v>451</v>
      </c>
      <c r="B35" s="77"/>
      <c r="C35" s="77"/>
      <c r="D35" s="77"/>
      <c r="E35" s="77"/>
      <c r="F35" s="77"/>
      <c r="G35" s="77"/>
      <c r="H35" s="77"/>
      <c r="I35" s="77"/>
      <c r="J35" s="77"/>
      <c r="K35" s="77"/>
    </row>
    <row r="36" spans="1:126" x14ac:dyDescent="0.25">
      <c r="A36" t="s">
        <v>437</v>
      </c>
      <c r="B36" t="s">
        <v>17</v>
      </c>
      <c r="C36" s="32" t="s">
        <v>491</v>
      </c>
      <c r="D36" t="s">
        <v>324</v>
      </c>
      <c r="E36" s="1">
        <v>133000</v>
      </c>
      <c r="F36" s="1">
        <f>E36*0.0287</f>
        <v>3817.1</v>
      </c>
      <c r="G36" s="1">
        <v>19867.79</v>
      </c>
      <c r="H36" s="1">
        <f>E36*0.0304</f>
        <v>4043.2</v>
      </c>
      <c r="I36" s="1">
        <v>25</v>
      </c>
      <c r="J36" s="1">
        <f>F36+G36+H36+I36</f>
        <v>27753.09</v>
      </c>
      <c r="K36" s="1">
        <f>E36-J36</f>
        <v>105246.91</v>
      </c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</row>
    <row r="37" spans="1:126" x14ac:dyDescent="0.25">
      <c r="A37" s="3" t="s">
        <v>13</v>
      </c>
      <c r="B37" s="3">
        <v>1</v>
      </c>
      <c r="C37" s="34"/>
      <c r="D37" s="3"/>
      <c r="E37" s="4">
        <f>SUM(E36)</f>
        <v>133000</v>
      </c>
      <c r="F37" s="4">
        <f t="shared" ref="F37:K37" si="20">SUM(F36)</f>
        <v>3817.1</v>
      </c>
      <c r="G37" s="4">
        <f t="shared" si="20"/>
        <v>19867.79</v>
      </c>
      <c r="H37" s="4">
        <f t="shared" si="20"/>
        <v>4043.2</v>
      </c>
      <c r="I37" s="4">
        <f t="shared" si="20"/>
        <v>25</v>
      </c>
      <c r="J37" s="4">
        <f t="shared" si="20"/>
        <v>27753.09</v>
      </c>
      <c r="K37" s="4">
        <f t="shared" si="20"/>
        <v>105246.91</v>
      </c>
    </row>
    <row r="38" spans="1:126" s="28" customFormat="1" x14ac:dyDescent="0.25">
      <c r="A38" s="26"/>
      <c r="B38" s="26"/>
      <c r="C38" s="35"/>
      <c r="D38" s="26"/>
      <c r="E38" s="27"/>
      <c r="F38" s="27"/>
      <c r="G38" s="27"/>
      <c r="H38" s="27"/>
      <c r="I38" s="27"/>
      <c r="J38" s="27"/>
      <c r="K38" s="27"/>
    </row>
    <row r="39" spans="1:126" x14ac:dyDescent="0.25">
      <c r="A39" s="77" t="s">
        <v>18</v>
      </c>
      <c r="B39" s="77"/>
      <c r="C39" s="77"/>
      <c r="D39" s="77"/>
      <c r="E39" s="77"/>
      <c r="F39" s="77"/>
      <c r="G39" s="77"/>
      <c r="H39" s="77"/>
      <c r="I39" s="77"/>
      <c r="J39" s="77"/>
      <c r="K39" s="77"/>
    </row>
    <row r="40" spans="1:126" x14ac:dyDescent="0.25">
      <c r="A40" t="s">
        <v>20</v>
      </c>
      <c r="B40" t="s">
        <v>19</v>
      </c>
      <c r="C40" s="32" t="s">
        <v>491</v>
      </c>
      <c r="D40" t="s">
        <v>321</v>
      </c>
      <c r="E40" s="1">
        <v>36000</v>
      </c>
      <c r="F40" s="1">
        <f>E40*0.0287</f>
        <v>1033.2</v>
      </c>
      <c r="G40" s="1">
        <v>0</v>
      </c>
      <c r="H40" s="1">
        <f>E40*0.0304</f>
        <v>1094.4000000000001</v>
      </c>
      <c r="I40" s="1">
        <v>2657.74</v>
      </c>
      <c r="J40" s="1">
        <f>F40+G40+H40+I40</f>
        <v>4785.34</v>
      </c>
      <c r="K40" s="1">
        <f>E40-J40</f>
        <v>31214.66</v>
      </c>
    </row>
    <row r="41" spans="1:126" x14ac:dyDescent="0.25">
      <c r="A41" t="s">
        <v>258</v>
      </c>
      <c r="B41" t="s">
        <v>235</v>
      </c>
      <c r="C41" s="32" t="s">
        <v>491</v>
      </c>
      <c r="D41" t="s">
        <v>321</v>
      </c>
      <c r="E41" s="1">
        <v>41000</v>
      </c>
      <c r="F41" s="1">
        <f>E41*0.0287</f>
        <v>1176.7</v>
      </c>
      <c r="G41" s="1">
        <v>583.79</v>
      </c>
      <c r="H41" s="1">
        <f>E41*0.0304</f>
        <v>1246.4000000000001</v>
      </c>
      <c r="I41" s="1">
        <v>25</v>
      </c>
      <c r="J41" s="1">
        <f>F41+G41+H41+I41</f>
        <v>3031.89</v>
      </c>
      <c r="K41" s="1">
        <f>E41-J41</f>
        <v>37968.11</v>
      </c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</row>
    <row r="42" spans="1:126" x14ac:dyDescent="0.25">
      <c r="A42" s="3" t="s">
        <v>13</v>
      </c>
      <c r="B42" s="3">
        <v>2</v>
      </c>
      <c r="C42" s="34"/>
      <c r="D42" s="3"/>
      <c r="E42" s="4">
        <f t="shared" ref="E42:K42" si="21">SUM(E40:E41)</f>
        <v>77000</v>
      </c>
      <c r="F42" s="4">
        <f t="shared" si="21"/>
        <v>2209.9</v>
      </c>
      <c r="G42" s="4">
        <f t="shared" si="21"/>
        <v>583.79</v>
      </c>
      <c r="H42" s="4">
        <f t="shared" si="21"/>
        <v>2340.8000000000002</v>
      </c>
      <c r="I42" s="4">
        <f t="shared" si="21"/>
        <v>2682.74</v>
      </c>
      <c r="J42" s="4">
        <f t="shared" si="21"/>
        <v>7817.23</v>
      </c>
      <c r="K42" s="4">
        <f t="shared" si="21"/>
        <v>69182.77</v>
      </c>
    </row>
    <row r="43" spans="1:126" s="28" customFormat="1" x14ac:dyDescent="0.25">
      <c r="A43" s="26"/>
      <c r="B43" s="26"/>
      <c r="C43" s="35"/>
      <c r="D43" s="26"/>
      <c r="E43" s="27"/>
      <c r="F43" s="27"/>
      <c r="G43" s="27"/>
      <c r="H43" s="27"/>
      <c r="I43" s="27"/>
      <c r="J43" s="27"/>
      <c r="K43" s="27"/>
    </row>
    <row r="44" spans="1:126" x14ac:dyDescent="0.25">
      <c r="A44" s="77" t="s">
        <v>455</v>
      </c>
      <c r="B44" s="77"/>
      <c r="C44" s="77"/>
      <c r="D44" s="77"/>
      <c r="E44" s="77"/>
      <c r="F44" s="77"/>
      <c r="G44" s="77"/>
      <c r="H44" s="77"/>
      <c r="I44" s="77"/>
      <c r="J44" s="77"/>
      <c r="K44" s="77"/>
    </row>
    <row r="45" spans="1:126" x14ac:dyDescent="0.25">
      <c r="A45" s="52" t="s">
        <v>498</v>
      </c>
      <c r="B45" s="48" t="s">
        <v>501</v>
      </c>
      <c r="C45" s="53" t="s">
        <v>502</v>
      </c>
      <c r="D45" s="53" t="s">
        <v>503</v>
      </c>
      <c r="E45" s="54">
        <v>89500</v>
      </c>
      <c r="F45" s="55">
        <v>2568.65</v>
      </c>
      <c r="G45" s="56">
        <v>9635.51</v>
      </c>
      <c r="H45" s="59">
        <v>2720.8</v>
      </c>
      <c r="I45" s="58">
        <v>277.5</v>
      </c>
      <c r="J45" s="54">
        <v>15202.46</v>
      </c>
      <c r="K45" s="54">
        <v>74297.539999999994</v>
      </c>
    </row>
    <row r="46" spans="1:126" x14ac:dyDescent="0.25">
      <c r="A46" s="51" t="s">
        <v>25</v>
      </c>
      <c r="B46" t="s">
        <v>24</v>
      </c>
      <c r="C46" s="32" t="s">
        <v>491</v>
      </c>
      <c r="D46" t="s">
        <v>324</v>
      </c>
      <c r="E46" s="1">
        <v>56000</v>
      </c>
      <c r="F46" s="1">
        <f t="shared" ref="F46" si="22">E46*0.0287</f>
        <v>1607.2</v>
      </c>
      <c r="G46" s="1">
        <v>2733.96</v>
      </c>
      <c r="H46" s="1">
        <f t="shared" ref="H46" si="23">E46*0.0304</f>
        <v>1702.4</v>
      </c>
      <c r="I46" s="1">
        <v>1311.67</v>
      </c>
      <c r="J46" s="1">
        <f t="shared" ref="J46" si="24">F46+G46+H46+I46</f>
        <v>7355.23</v>
      </c>
      <c r="K46" s="1">
        <f>E46-J46</f>
        <v>48644.77</v>
      </c>
    </row>
    <row r="47" spans="1:126" x14ac:dyDescent="0.25">
      <c r="A47" s="51" t="s">
        <v>525</v>
      </c>
      <c r="B47" t="s">
        <v>130</v>
      </c>
      <c r="C47" s="32" t="s">
        <v>491</v>
      </c>
      <c r="D47" t="s">
        <v>526</v>
      </c>
      <c r="E47" s="1">
        <v>56000</v>
      </c>
      <c r="F47" s="1">
        <v>1607.2</v>
      </c>
      <c r="G47" s="1">
        <v>2733.96</v>
      </c>
      <c r="H47" s="1">
        <v>1702.4</v>
      </c>
      <c r="I47" s="1">
        <v>25</v>
      </c>
      <c r="J47" s="1">
        <v>6068.56</v>
      </c>
      <c r="K47" s="1">
        <v>49931.44</v>
      </c>
    </row>
    <row r="48" spans="1:126" x14ac:dyDescent="0.25">
      <c r="A48" s="51" t="s">
        <v>527</v>
      </c>
      <c r="B48" t="s">
        <v>293</v>
      </c>
      <c r="C48" s="32" t="s">
        <v>491</v>
      </c>
      <c r="D48" t="s">
        <v>526</v>
      </c>
      <c r="E48" s="1">
        <v>89500</v>
      </c>
      <c r="F48" s="1">
        <v>2568.65</v>
      </c>
      <c r="G48" s="1">
        <v>9635.51</v>
      </c>
      <c r="H48" s="1">
        <v>2720.8</v>
      </c>
      <c r="I48" s="1">
        <v>25</v>
      </c>
      <c r="J48" s="1">
        <v>14949.96</v>
      </c>
      <c r="K48" s="1">
        <v>74550.039999999994</v>
      </c>
    </row>
    <row r="49" spans="1:126" x14ac:dyDescent="0.25">
      <c r="A49" s="3" t="s">
        <v>13</v>
      </c>
      <c r="B49" s="3">
        <v>4</v>
      </c>
      <c r="C49" s="34"/>
      <c r="D49" s="3"/>
      <c r="E49" s="4">
        <f t="shared" ref="E49:K49" si="25">SUM(E46:E46)+E45+E47+E48</f>
        <v>291000</v>
      </c>
      <c r="F49" s="4">
        <f t="shared" si="25"/>
        <v>8351.7000000000007</v>
      </c>
      <c r="G49" s="4">
        <f t="shared" si="25"/>
        <v>24738.94</v>
      </c>
      <c r="H49" s="4">
        <f t="shared" si="25"/>
        <v>8846.4</v>
      </c>
      <c r="I49" s="4">
        <f t="shared" si="25"/>
        <v>1639.17</v>
      </c>
      <c r="J49" s="4">
        <f t="shared" si="25"/>
        <v>43576.21</v>
      </c>
      <c r="K49" s="4">
        <f t="shared" si="25"/>
        <v>247423.79</v>
      </c>
    </row>
    <row r="50" spans="1:126" s="28" customFormat="1" x14ac:dyDescent="0.25">
      <c r="A50" s="26"/>
      <c r="B50" s="26"/>
      <c r="C50" s="35"/>
      <c r="D50" s="26"/>
      <c r="E50" s="27"/>
      <c r="F50" s="27"/>
      <c r="G50" s="27"/>
      <c r="H50" s="27"/>
      <c r="I50" s="27"/>
      <c r="J50" s="27"/>
      <c r="K50" s="27"/>
    </row>
    <row r="51" spans="1:126" x14ac:dyDescent="0.25">
      <c r="A51" s="77" t="s">
        <v>456</v>
      </c>
      <c r="B51" s="77"/>
      <c r="C51" s="77"/>
      <c r="D51" s="77"/>
      <c r="E51" s="77"/>
      <c r="F51" s="77"/>
      <c r="G51" s="77"/>
      <c r="H51" s="77"/>
      <c r="I51" s="77"/>
      <c r="J51" s="77"/>
      <c r="K51" s="77"/>
    </row>
    <row r="52" spans="1:126" x14ac:dyDescent="0.25">
      <c r="A52" t="s">
        <v>16</v>
      </c>
      <c r="B52" t="s">
        <v>17</v>
      </c>
      <c r="C52" s="32" t="s">
        <v>491</v>
      </c>
      <c r="D52" t="s">
        <v>324</v>
      </c>
      <c r="E52" s="1">
        <v>133000</v>
      </c>
      <c r="F52" s="1">
        <v>3817.1</v>
      </c>
      <c r="G52" s="1">
        <v>19867.79</v>
      </c>
      <c r="H52" s="1">
        <f t="shared" ref="H52" si="26">E52*0.0304</f>
        <v>4043.2</v>
      </c>
      <c r="I52" s="1">
        <v>25</v>
      </c>
      <c r="J52" s="1">
        <v>27753.09</v>
      </c>
      <c r="K52" s="1">
        <f>+E52-J52</f>
        <v>105246.91</v>
      </c>
    </row>
    <row r="53" spans="1:126" x14ac:dyDescent="0.25">
      <c r="A53" t="s">
        <v>356</v>
      </c>
      <c r="B53" t="s">
        <v>327</v>
      </c>
      <c r="C53" s="32" t="s">
        <v>491</v>
      </c>
      <c r="D53" t="s">
        <v>324</v>
      </c>
      <c r="E53" s="1">
        <v>26000</v>
      </c>
      <c r="F53" s="1">
        <v>746.2</v>
      </c>
      <c r="G53" s="1">
        <v>0</v>
      </c>
      <c r="H53" s="1">
        <v>790.4</v>
      </c>
      <c r="I53" s="1">
        <v>295</v>
      </c>
      <c r="J53" s="1">
        <v>1831.6</v>
      </c>
      <c r="K53" s="1">
        <v>24168.400000000001</v>
      </c>
    </row>
    <row r="54" spans="1:126" x14ac:dyDescent="0.25">
      <c r="A54" s="3" t="s">
        <v>13</v>
      </c>
      <c r="B54" s="3">
        <v>2</v>
      </c>
      <c r="C54" s="34"/>
      <c r="D54" s="3"/>
      <c r="E54" s="4">
        <f>SUM(E52:E52)+E53</f>
        <v>159000</v>
      </c>
      <c r="F54" s="4">
        <f>SUM(F52:F52)+F53</f>
        <v>4563.3</v>
      </c>
      <c r="G54" s="4">
        <f t="shared" ref="G54" si="27">SUM(G52:G52)</f>
        <v>19867.79</v>
      </c>
      <c r="H54" s="4">
        <f>SUM(H52:H52)+H53</f>
        <v>4833.6000000000004</v>
      </c>
      <c r="I54" s="4">
        <f>SUM(I52:I52)+I53</f>
        <v>320</v>
      </c>
      <c r="J54" s="4">
        <f>SUM(J52:J52)+J53</f>
        <v>29584.69</v>
      </c>
      <c r="K54" s="4">
        <f>SUM(K52:K52)+K53</f>
        <v>129415.31</v>
      </c>
    </row>
    <row r="55" spans="1:126" s="28" customFormat="1" x14ac:dyDescent="0.25">
      <c r="A55" s="26"/>
      <c r="B55" s="26"/>
      <c r="C55" s="35"/>
      <c r="D55" s="26"/>
      <c r="E55" s="27"/>
      <c r="F55" s="27"/>
      <c r="G55" s="27"/>
      <c r="H55" s="27"/>
      <c r="I55" s="27"/>
      <c r="J55" s="27"/>
      <c r="K55" s="27"/>
    </row>
    <row r="56" spans="1:126" x14ac:dyDescent="0.25">
      <c r="A56" s="77" t="s">
        <v>14</v>
      </c>
      <c r="B56" s="77"/>
      <c r="C56" s="77"/>
      <c r="D56" s="77"/>
      <c r="E56" s="77"/>
      <c r="F56" s="77"/>
      <c r="G56" s="77"/>
      <c r="H56" s="77"/>
      <c r="I56" s="77"/>
      <c r="J56" s="77"/>
      <c r="K56" s="77"/>
    </row>
    <row r="57" spans="1:126" x14ac:dyDescent="0.25">
      <c r="A57" t="s">
        <v>26</v>
      </c>
      <c r="B57" t="s">
        <v>27</v>
      </c>
      <c r="C57" s="32" t="s">
        <v>491</v>
      </c>
      <c r="D57" t="s">
        <v>324</v>
      </c>
      <c r="E57" s="1">
        <v>71000</v>
      </c>
      <c r="F57" s="1">
        <f>E57*0.0287</f>
        <v>2037.7</v>
      </c>
      <c r="G57" s="1">
        <v>5318.63</v>
      </c>
      <c r="H57" s="1">
        <f>E57*0.0304</f>
        <v>2158.4</v>
      </c>
      <c r="I57" s="1">
        <v>1587.62</v>
      </c>
      <c r="J57" s="1">
        <f>+F57+G57+H57+I57</f>
        <v>11102.35</v>
      </c>
      <c r="K57" s="1">
        <f>E57-J57</f>
        <v>59897.65</v>
      </c>
    </row>
    <row r="58" spans="1:126" x14ac:dyDescent="0.25">
      <c r="A58" t="s">
        <v>401</v>
      </c>
      <c r="B58" s="18" t="s">
        <v>130</v>
      </c>
      <c r="C58" s="33" t="s">
        <v>491</v>
      </c>
      <c r="D58" s="20" t="s">
        <v>324</v>
      </c>
      <c r="E58" s="1">
        <v>74000</v>
      </c>
      <c r="F58" s="1">
        <f>E58*0.0287</f>
        <v>2123.8000000000002</v>
      </c>
      <c r="G58" s="1">
        <v>6121.2</v>
      </c>
      <c r="H58" s="1">
        <f>E58*0.0304</f>
        <v>2249.6</v>
      </c>
      <c r="I58" s="1">
        <v>25</v>
      </c>
      <c r="J58" s="1">
        <f>F58+G58+H58+I58</f>
        <v>10519.6</v>
      </c>
      <c r="K58" s="1">
        <f>E58-J58</f>
        <v>63480.4</v>
      </c>
    </row>
    <row r="59" spans="1:126" x14ac:dyDescent="0.25">
      <c r="A59" t="s">
        <v>402</v>
      </c>
      <c r="B59" t="s">
        <v>130</v>
      </c>
      <c r="C59" s="33" t="s">
        <v>491</v>
      </c>
      <c r="D59" t="s">
        <v>324</v>
      </c>
      <c r="E59" s="1">
        <v>35000</v>
      </c>
      <c r="F59" s="1">
        <f>E59*0.0287</f>
        <v>1004.5</v>
      </c>
      <c r="G59" s="1">
        <v>0</v>
      </c>
      <c r="H59" s="1">
        <f t="shared" ref="H59" si="28">E59*0.0304</f>
        <v>1064</v>
      </c>
      <c r="I59" s="1">
        <v>2567.2399999999998</v>
      </c>
      <c r="J59" s="1">
        <f>F59+G59+H59+I59</f>
        <v>4635.74</v>
      </c>
      <c r="K59" s="1">
        <f>E59-J59</f>
        <v>30364.26</v>
      </c>
    </row>
    <row r="60" spans="1:126" x14ac:dyDescent="0.25">
      <c r="A60" s="3" t="s">
        <v>13</v>
      </c>
      <c r="B60" s="3">
        <v>3</v>
      </c>
      <c r="C60" s="34"/>
      <c r="D60" s="3"/>
      <c r="E60" s="4">
        <f t="shared" ref="E60:K60" si="29">SUM(E57:E59)</f>
        <v>180000</v>
      </c>
      <c r="F60" s="4">
        <f t="shared" si="29"/>
        <v>5166</v>
      </c>
      <c r="G60" s="4">
        <f t="shared" si="29"/>
        <v>11439.83</v>
      </c>
      <c r="H60" s="4">
        <f t="shared" si="29"/>
        <v>5472</v>
      </c>
      <c r="I60" s="4">
        <f t="shared" si="29"/>
        <v>4179.8599999999997</v>
      </c>
      <c r="J60" s="4">
        <f t="shared" si="29"/>
        <v>26257.69</v>
      </c>
      <c r="K60" s="4">
        <f t="shared" si="29"/>
        <v>153742.31</v>
      </c>
    </row>
    <row r="62" spans="1:126" x14ac:dyDescent="0.25">
      <c r="A62" s="10" t="s">
        <v>233</v>
      </c>
      <c r="B62" s="10"/>
      <c r="C62" s="43"/>
      <c r="D62" s="12"/>
      <c r="E62" s="10"/>
      <c r="F62" s="10"/>
      <c r="G62" s="10"/>
      <c r="H62" s="10"/>
      <c r="I62" s="10"/>
      <c r="J62" s="10"/>
      <c r="K62" s="10"/>
    </row>
    <row r="63" spans="1:126" x14ac:dyDescent="0.25">
      <c r="A63" s="5" t="s">
        <v>326</v>
      </c>
      <c r="B63" t="s">
        <v>438</v>
      </c>
      <c r="C63" s="32" t="s">
        <v>492</v>
      </c>
      <c r="D63" t="s">
        <v>324</v>
      </c>
      <c r="E63" s="1">
        <v>35000</v>
      </c>
      <c r="F63" s="1">
        <f>E63*0.0287</f>
        <v>1004.5</v>
      </c>
      <c r="G63" s="1">
        <v>0</v>
      </c>
      <c r="H63" s="1">
        <f>E63*0.0304</f>
        <v>1064</v>
      </c>
      <c r="I63" s="1">
        <v>25</v>
      </c>
      <c r="J63" s="1">
        <f>F63+G63+H63+I63</f>
        <v>2093.5</v>
      </c>
      <c r="K63" s="1">
        <f>E63-J63</f>
        <v>32906.5</v>
      </c>
      <c r="L63"/>
      <c r="M63"/>
      <c r="N63"/>
      <c r="O63"/>
      <c r="P63"/>
      <c r="Q63"/>
      <c r="R63"/>
      <c r="S63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  <c r="BC63"/>
      <c r="BD63"/>
      <c r="BE63"/>
      <c r="BF63"/>
      <c r="BG63"/>
      <c r="BH63"/>
      <c r="BI63"/>
      <c r="BJ63"/>
      <c r="BK63"/>
      <c r="BL63"/>
      <c r="BM63"/>
      <c r="BN63"/>
      <c r="BO63"/>
      <c r="BP63"/>
      <c r="BQ63"/>
      <c r="BR63"/>
      <c r="BS63"/>
      <c r="BT63"/>
      <c r="BU63"/>
      <c r="BV63"/>
      <c r="BW63"/>
      <c r="BX63"/>
      <c r="BY63"/>
      <c r="BZ63"/>
      <c r="CA63"/>
      <c r="CB63"/>
      <c r="CC63"/>
      <c r="CD63"/>
      <c r="CE63"/>
      <c r="CF63"/>
      <c r="CG63"/>
      <c r="CH63"/>
      <c r="CI63"/>
      <c r="CJ63"/>
      <c r="CK63"/>
      <c r="CL63"/>
      <c r="CM63"/>
      <c r="CN63"/>
      <c r="CO63"/>
      <c r="CP63"/>
      <c r="CQ63"/>
      <c r="CR63"/>
      <c r="CS63"/>
      <c r="CT63"/>
      <c r="CU63"/>
      <c r="CV63"/>
      <c r="CW63"/>
      <c r="CX63"/>
      <c r="CY63"/>
      <c r="CZ63"/>
      <c r="DA63"/>
      <c r="DB63"/>
      <c r="DC63"/>
      <c r="DD63"/>
      <c r="DE63"/>
      <c r="DF63"/>
      <c r="DG63"/>
      <c r="DH63"/>
      <c r="DI63"/>
      <c r="DJ63"/>
      <c r="DK63"/>
      <c r="DL63"/>
      <c r="DM63"/>
      <c r="DN63"/>
      <c r="DO63"/>
      <c r="DP63"/>
      <c r="DQ63"/>
      <c r="DR63"/>
      <c r="DS63"/>
      <c r="DT63"/>
      <c r="DU63"/>
      <c r="DV63"/>
    </row>
    <row r="64" spans="1:126" x14ac:dyDescent="0.25">
      <c r="A64" s="5" t="s">
        <v>247</v>
      </c>
      <c r="B64" t="s">
        <v>248</v>
      </c>
      <c r="C64" s="32" t="s">
        <v>491</v>
      </c>
      <c r="D64" t="s">
        <v>324</v>
      </c>
      <c r="E64" s="1">
        <v>51000</v>
      </c>
      <c r="F64" s="1">
        <f t="shared" ref="F64:F71" si="30">E64*0.0287</f>
        <v>1463.7</v>
      </c>
      <c r="G64" s="1">
        <v>1995.14</v>
      </c>
      <c r="H64" s="1">
        <f t="shared" ref="H64:H71" si="31">E64*0.0304</f>
        <v>1550.4</v>
      </c>
      <c r="I64" s="1">
        <v>25</v>
      </c>
      <c r="J64" s="1">
        <f t="shared" ref="J64:J71" si="32">F64+G64+H64+I64</f>
        <v>5034.24</v>
      </c>
      <c r="K64" s="1">
        <f>E64-J64</f>
        <v>45965.760000000002</v>
      </c>
    </row>
    <row r="65" spans="1:126" x14ac:dyDescent="0.25">
      <c r="A65" s="5" t="s">
        <v>9</v>
      </c>
      <c r="B65" t="s">
        <v>10</v>
      </c>
      <c r="C65" s="32" t="s">
        <v>491</v>
      </c>
      <c r="D65" t="s">
        <v>324</v>
      </c>
      <c r="E65" s="1">
        <v>32000</v>
      </c>
      <c r="F65" s="1">
        <v>918.4</v>
      </c>
      <c r="G65" s="1">
        <v>0</v>
      </c>
      <c r="H65" s="1">
        <v>972.8</v>
      </c>
      <c r="I65" s="1">
        <v>1215.1199999999999</v>
      </c>
      <c r="J65" s="1">
        <v>3106.32</v>
      </c>
      <c r="K65" s="1">
        <v>28893.68</v>
      </c>
    </row>
    <row r="66" spans="1:126" x14ac:dyDescent="0.25">
      <c r="A66" s="5" t="s">
        <v>508</v>
      </c>
      <c r="B66" t="s">
        <v>509</v>
      </c>
      <c r="C66" s="32" t="s">
        <v>491</v>
      </c>
      <c r="D66" t="s">
        <v>324</v>
      </c>
      <c r="E66" s="1">
        <v>44000</v>
      </c>
      <c r="F66" s="1">
        <v>1262.8</v>
      </c>
      <c r="G66" s="1">
        <v>650.15</v>
      </c>
      <c r="H66" s="1">
        <v>1337.6</v>
      </c>
      <c r="I66" s="1">
        <v>3975.24</v>
      </c>
      <c r="J66" s="1">
        <v>7225.79</v>
      </c>
      <c r="K66" s="1">
        <v>36774.21</v>
      </c>
    </row>
    <row r="67" spans="1:126" x14ac:dyDescent="0.25">
      <c r="A67" s="5" t="s">
        <v>236</v>
      </c>
      <c r="B67" t="s">
        <v>280</v>
      </c>
      <c r="C67" s="32" t="s">
        <v>492</v>
      </c>
      <c r="D67" t="s">
        <v>321</v>
      </c>
      <c r="E67" s="1">
        <v>40000</v>
      </c>
      <c r="F67" s="1">
        <f t="shared" si="30"/>
        <v>1148</v>
      </c>
      <c r="G67" s="1">
        <v>442.65</v>
      </c>
      <c r="H67" s="1">
        <f t="shared" si="31"/>
        <v>1216</v>
      </c>
      <c r="I67" s="1">
        <v>75</v>
      </c>
      <c r="J67" s="1">
        <f t="shared" si="32"/>
        <v>2881.65</v>
      </c>
      <c r="K67" s="1">
        <f>E67-J67</f>
        <v>37118.35</v>
      </c>
    </row>
    <row r="68" spans="1:126" x14ac:dyDescent="0.25">
      <c r="A68" s="5" t="s">
        <v>237</v>
      </c>
      <c r="B68" t="s">
        <v>238</v>
      </c>
      <c r="C68" s="32" t="s">
        <v>491</v>
      </c>
      <c r="D68" t="s">
        <v>321</v>
      </c>
      <c r="E68" s="1">
        <v>58000</v>
      </c>
      <c r="F68" s="1">
        <f t="shared" si="30"/>
        <v>1664.6</v>
      </c>
      <c r="G68" s="1">
        <v>2634.27</v>
      </c>
      <c r="H68" s="1">
        <f t="shared" si="31"/>
        <v>1763.2</v>
      </c>
      <c r="I68" s="1">
        <v>2945.24</v>
      </c>
      <c r="J68" s="1">
        <f t="shared" si="32"/>
        <v>9007.31</v>
      </c>
      <c r="K68" s="1">
        <f>E68-J68</f>
        <v>48992.69</v>
      </c>
    </row>
    <row r="69" spans="1:126" x14ac:dyDescent="0.25">
      <c r="A69" s="5" t="s">
        <v>395</v>
      </c>
      <c r="B69" s="21" t="s">
        <v>394</v>
      </c>
      <c r="C69" s="32" t="s">
        <v>492</v>
      </c>
      <c r="D69" s="16" t="s">
        <v>324</v>
      </c>
      <c r="E69" s="1">
        <v>36000</v>
      </c>
      <c r="F69" s="1">
        <f t="shared" si="30"/>
        <v>1033.2</v>
      </c>
      <c r="G69" s="1">
        <v>0</v>
      </c>
      <c r="H69" s="1">
        <f t="shared" si="31"/>
        <v>1094.4000000000001</v>
      </c>
      <c r="I69" s="1">
        <v>187</v>
      </c>
      <c r="J69" s="1">
        <f t="shared" si="32"/>
        <v>2314.6</v>
      </c>
      <c r="K69" s="1">
        <f>+E69-J69</f>
        <v>33685.4</v>
      </c>
      <c r="M69"/>
      <c r="N69"/>
      <c r="O69"/>
      <c r="P69"/>
      <c r="Q69"/>
      <c r="R69"/>
      <c r="S69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  <c r="BC69"/>
      <c r="BD69"/>
      <c r="BE69"/>
      <c r="BF69"/>
      <c r="BG69"/>
      <c r="BH69"/>
      <c r="BI69"/>
      <c r="BJ69"/>
      <c r="BK69"/>
      <c r="BL69"/>
      <c r="BM69"/>
      <c r="BN69"/>
      <c r="BO69"/>
      <c r="BP69"/>
      <c r="BQ69"/>
      <c r="BR69"/>
      <c r="BS69"/>
      <c r="BT69"/>
      <c r="BU69"/>
      <c r="BV69"/>
      <c r="BW69"/>
      <c r="BX69"/>
      <c r="BY69"/>
      <c r="BZ69"/>
      <c r="CA69"/>
      <c r="CB69"/>
      <c r="CC69"/>
      <c r="CD69"/>
      <c r="CE69"/>
      <c r="CF69"/>
      <c r="CG69"/>
      <c r="CH69"/>
      <c r="CI69"/>
      <c r="CJ69"/>
      <c r="CK69"/>
      <c r="CL69"/>
      <c r="CM69"/>
      <c r="CN69"/>
      <c r="CO69"/>
      <c r="CP69"/>
      <c r="CQ69"/>
      <c r="CR69"/>
      <c r="CS69"/>
      <c r="CT69"/>
      <c r="CU69"/>
      <c r="CV69"/>
      <c r="CW69"/>
      <c r="CX69"/>
      <c r="CY69"/>
      <c r="CZ69"/>
      <c r="DA69"/>
      <c r="DB69"/>
      <c r="DC69"/>
      <c r="DD69"/>
      <c r="DE69"/>
      <c r="DF69"/>
      <c r="DG69"/>
      <c r="DH69"/>
      <c r="DI69"/>
      <c r="DJ69"/>
      <c r="DK69"/>
      <c r="DL69"/>
      <c r="DM69"/>
      <c r="DN69"/>
      <c r="DO69"/>
      <c r="DP69"/>
      <c r="DQ69"/>
      <c r="DR69"/>
      <c r="DS69"/>
      <c r="DT69"/>
      <c r="DU69"/>
      <c r="DV69"/>
    </row>
    <row r="70" spans="1:126" x14ac:dyDescent="0.25">
      <c r="A70" s="5" t="s">
        <v>325</v>
      </c>
      <c r="B70" t="s">
        <v>239</v>
      </c>
      <c r="C70" s="32" t="s">
        <v>492</v>
      </c>
      <c r="D70" t="s">
        <v>324</v>
      </c>
      <c r="E70" s="1">
        <v>28350</v>
      </c>
      <c r="F70" s="1">
        <f t="shared" si="30"/>
        <v>813.65</v>
      </c>
      <c r="G70" s="1">
        <v>0</v>
      </c>
      <c r="H70" s="1">
        <f t="shared" si="31"/>
        <v>861.84</v>
      </c>
      <c r="I70" s="1">
        <v>470</v>
      </c>
      <c r="J70" s="1">
        <f t="shared" si="32"/>
        <v>2145.4899999999998</v>
      </c>
      <c r="K70" s="1">
        <f t="shared" ref="K70:K74" si="33">E70-J70</f>
        <v>26204.51</v>
      </c>
    </row>
    <row r="71" spans="1:126" x14ac:dyDescent="0.25">
      <c r="A71" s="5" t="s">
        <v>343</v>
      </c>
      <c r="B71" t="s">
        <v>342</v>
      </c>
      <c r="C71" s="32" t="s">
        <v>491</v>
      </c>
      <c r="D71" t="s">
        <v>324</v>
      </c>
      <c r="E71" s="1">
        <v>61000</v>
      </c>
      <c r="F71" s="1">
        <f t="shared" si="30"/>
        <v>1750.7</v>
      </c>
      <c r="G71" s="1">
        <v>3674.86</v>
      </c>
      <c r="H71" s="1">
        <f t="shared" si="31"/>
        <v>1854.4</v>
      </c>
      <c r="I71" s="1">
        <v>25</v>
      </c>
      <c r="J71" s="1">
        <f t="shared" si="32"/>
        <v>7304.96</v>
      </c>
      <c r="K71" s="1">
        <f t="shared" si="33"/>
        <v>53695.040000000001</v>
      </c>
      <c r="L71"/>
      <c r="M71"/>
      <c r="N71"/>
      <c r="O71"/>
      <c r="P71"/>
      <c r="Q71"/>
      <c r="R71"/>
      <c r="S71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  <c r="BF71"/>
      <c r="BG71"/>
      <c r="BH71"/>
      <c r="BI71"/>
      <c r="BJ71"/>
      <c r="BK71"/>
      <c r="BL71"/>
      <c r="BM71"/>
      <c r="BN71"/>
      <c r="BO71"/>
      <c r="BP71"/>
      <c r="BQ71"/>
      <c r="BR71"/>
      <c r="BS71"/>
      <c r="BT71"/>
      <c r="BU71"/>
      <c r="BV71"/>
      <c r="BW71"/>
      <c r="BX71"/>
      <c r="BY71"/>
      <c r="BZ71"/>
      <c r="CA71"/>
      <c r="CB71"/>
      <c r="CC71"/>
      <c r="CD71"/>
      <c r="CE71"/>
      <c r="CF71"/>
      <c r="CG71"/>
      <c r="CH71"/>
      <c r="CI71"/>
      <c r="CJ71"/>
      <c r="CK71"/>
      <c r="CL71"/>
      <c r="CM71"/>
      <c r="CN71"/>
      <c r="CO71"/>
      <c r="CP71"/>
      <c r="CQ71"/>
      <c r="CR71"/>
      <c r="CS71"/>
      <c r="CT71"/>
      <c r="CU71"/>
      <c r="CV71"/>
      <c r="CW71"/>
      <c r="CX71"/>
      <c r="CY71"/>
      <c r="CZ71"/>
      <c r="DA71"/>
      <c r="DB71"/>
      <c r="DC71"/>
      <c r="DD71"/>
      <c r="DE71"/>
      <c r="DF71"/>
      <c r="DG71"/>
      <c r="DH71"/>
      <c r="DI71"/>
      <c r="DJ71"/>
      <c r="DK71"/>
      <c r="DL71"/>
      <c r="DM71"/>
      <c r="DN71"/>
      <c r="DO71"/>
      <c r="DP71"/>
      <c r="DQ71"/>
      <c r="DR71"/>
      <c r="DS71"/>
      <c r="DT71"/>
      <c r="DU71"/>
      <c r="DV71"/>
    </row>
    <row r="72" spans="1:126" x14ac:dyDescent="0.25">
      <c r="A72" s="5" t="s">
        <v>271</v>
      </c>
      <c r="B72" t="s">
        <v>272</v>
      </c>
      <c r="C72" s="32" t="s">
        <v>492</v>
      </c>
      <c r="D72" t="s">
        <v>324</v>
      </c>
      <c r="E72" s="1">
        <v>50000</v>
      </c>
      <c r="F72" s="1">
        <f t="shared" ref="F72:F73" si="34">E72*0.0287</f>
        <v>1435</v>
      </c>
      <c r="G72" s="1">
        <v>1854</v>
      </c>
      <c r="H72" s="1">
        <f t="shared" ref="H72:H73" si="35">E72*0.0304</f>
        <v>1520</v>
      </c>
      <c r="I72" s="1">
        <v>25</v>
      </c>
      <c r="J72" s="1">
        <f t="shared" ref="J72" si="36">F72+G72+H72+I72</f>
        <v>4834</v>
      </c>
      <c r="K72" s="1">
        <f t="shared" ref="K72:K73" si="37">E72-J72</f>
        <v>45166</v>
      </c>
      <c r="L72"/>
      <c r="M72"/>
      <c r="N72"/>
      <c r="O72"/>
      <c r="P72"/>
      <c r="Q72"/>
      <c r="R72"/>
      <c r="S72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  <c r="BE72"/>
      <c r="BF72"/>
      <c r="BG72"/>
      <c r="BH72"/>
      <c r="BI72"/>
      <c r="BJ72"/>
      <c r="BK72"/>
      <c r="BL72"/>
      <c r="BM72"/>
      <c r="BN72"/>
      <c r="BO72"/>
      <c r="BP72"/>
      <c r="BQ72"/>
      <c r="BR72"/>
      <c r="BS72"/>
      <c r="BT72"/>
      <c r="BU72"/>
      <c r="BV72"/>
      <c r="BW72"/>
      <c r="BX72"/>
      <c r="BY72"/>
      <c r="BZ72"/>
      <c r="CA72"/>
      <c r="CB72"/>
      <c r="CC72"/>
      <c r="CD72"/>
      <c r="CE72"/>
      <c r="CF72"/>
      <c r="CG72"/>
      <c r="CH72"/>
      <c r="CI72"/>
      <c r="CJ72"/>
      <c r="CK72"/>
      <c r="CL72"/>
      <c r="CM72"/>
      <c r="CN72"/>
      <c r="CO72"/>
      <c r="CP72"/>
      <c r="CQ72"/>
      <c r="CR72"/>
      <c r="CS72"/>
      <c r="CT72"/>
      <c r="CU72"/>
      <c r="CV72"/>
      <c r="CW72"/>
      <c r="CX72"/>
      <c r="CY72"/>
      <c r="CZ72"/>
      <c r="DA72"/>
      <c r="DB72"/>
      <c r="DC72"/>
      <c r="DD72"/>
      <c r="DE72"/>
      <c r="DF72"/>
      <c r="DG72"/>
      <c r="DH72"/>
      <c r="DI72"/>
      <c r="DJ72"/>
      <c r="DK72"/>
      <c r="DL72"/>
      <c r="DM72"/>
      <c r="DN72"/>
      <c r="DO72"/>
      <c r="DP72"/>
      <c r="DQ72"/>
      <c r="DR72"/>
      <c r="DS72"/>
      <c r="DT72"/>
      <c r="DU72"/>
      <c r="DV72"/>
    </row>
    <row r="73" spans="1:126" x14ac:dyDescent="0.25">
      <c r="A73" s="5" t="s">
        <v>499</v>
      </c>
      <c r="B73" t="s">
        <v>147</v>
      </c>
      <c r="C73" s="32" t="s">
        <v>491</v>
      </c>
      <c r="D73" t="s">
        <v>324</v>
      </c>
      <c r="E73" s="1">
        <v>49000</v>
      </c>
      <c r="F73" s="1">
        <f t="shared" si="34"/>
        <v>1406.3</v>
      </c>
      <c r="G73" s="1">
        <v>1712.87</v>
      </c>
      <c r="H73" s="1">
        <f t="shared" si="35"/>
        <v>1489.6</v>
      </c>
      <c r="I73" s="1">
        <v>277.5</v>
      </c>
      <c r="J73" s="1">
        <v>4886.2700000000004</v>
      </c>
      <c r="K73" s="1">
        <f t="shared" si="37"/>
        <v>44113.73</v>
      </c>
      <c r="L73"/>
      <c r="M73"/>
      <c r="N73"/>
      <c r="O73"/>
      <c r="P73"/>
      <c r="Q73"/>
      <c r="R73"/>
      <c r="S73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  <c r="BE73"/>
      <c r="BF73"/>
      <c r="BG73"/>
      <c r="BH73"/>
      <c r="BI73"/>
      <c r="BJ73"/>
      <c r="BK73"/>
      <c r="BL73"/>
      <c r="BM73"/>
      <c r="BN73"/>
      <c r="BO73"/>
      <c r="BP73"/>
      <c r="BQ73"/>
      <c r="BR73"/>
      <c r="BS73"/>
      <c r="BT73"/>
      <c r="BU73"/>
      <c r="BV73"/>
      <c r="BW73"/>
      <c r="BX73"/>
      <c r="BY73"/>
      <c r="BZ73"/>
      <c r="CA73"/>
      <c r="CB73"/>
      <c r="CC73"/>
      <c r="CD73"/>
      <c r="CE73"/>
      <c r="CF73"/>
      <c r="CG73"/>
      <c r="CH73"/>
      <c r="CI73"/>
      <c r="CJ73"/>
      <c r="CK73"/>
      <c r="CL73"/>
      <c r="CM73"/>
      <c r="CN73"/>
      <c r="CO73"/>
      <c r="CP73"/>
      <c r="CQ73"/>
      <c r="CR73"/>
      <c r="CS73"/>
      <c r="CT73"/>
      <c r="CU73"/>
      <c r="CV73"/>
      <c r="CW73"/>
      <c r="CX73"/>
      <c r="CY73"/>
      <c r="CZ73"/>
      <c r="DA73"/>
      <c r="DB73"/>
      <c r="DC73"/>
      <c r="DD73"/>
      <c r="DE73"/>
      <c r="DF73"/>
      <c r="DG73"/>
      <c r="DH73"/>
      <c r="DI73"/>
      <c r="DJ73"/>
      <c r="DK73"/>
      <c r="DL73"/>
      <c r="DM73"/>
      <c r="DN73"/>
      <c r="DO73"/>
      <c r="DP73"/>
      <c r="DQ73"/>
      <c r="DR73"/>
      <c r="DS73"/>
      <c r="DT73"/>
      <c r="DU73"/>
      <c r="DV73"/>
    </row>
    <row r="74" spans="1:126" x14ac:dyDescent="0.25">
      <c r="A74" s="5" t="s">
        <v>444</v>
      </c>
      <c r="B74" t="s">
        <v>431</v>
      </c>
      <c r="C74" s="32" t="s">
        <v>491</v>
      </c>
      <c r="D74" t="s">
        <v>324</v>
      </c>
      <c r="E74" s="1">
        <v>133000</v>
      </c>
      <c r="F74" s="1">
        <v>3817.1</v>
      </c>
      <c r="G74" s="1">
        <v>19867.79</v>
      </c>
      <c r="H74" s="1">
        <v>4043.2</v>
      </c>
      <c r="I74" s="1">
        <v>25</v>
      </c>
      <c r="J74" s="1">
        <v>27753.09</v>
      </c>
      <c r="K74" s="1">
        <f t="shared" si="33"/>
        <v>105246.91</v>
      </c>
      <c r="L74"/>
      <c r="M74"/>
      <c r="N74"/>
      <c r="O74"/>
      <c r="P74"/>
      <c r="Q74"/>
      <c r="R74"/>
      <c r="S74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  <c r="BE74"/>
      <c r="BF74"/>
      <c r="BG74"/>
      <c r="BH74"/>
      <c r="BI74"/>
      <c r="BJ74"/>
      <c r="BK74"/>
      <c r="BL74"/>
      <c r="BM74"/>
      <c r="BN74"/>
      <c r="BO74"/>
      <c r="BP74"/>
      <c r="BQ74"/>
      <c r="BR74"/>
      <c r="BS74"/>
      <c r="BT74"/>
      <c r="BU74"/>
      <c r="BV74"/>
      <c r="BW74"/>
      <c r="BX74"/>
      <c r="BY74"/>
      <c r="BZ74"/>
      <c r="CA74"/>
      <c r="CB74"/>
      <c r="CC74"/>
      <c r="CD74"/>
      <c r="CE74"/>
      <c r="CF74"/>
      <c r="CG74"/>
      <c r="CH74"/>
      <c r="CI74"/>
      <c r="CJ74"/>
      <c r="CK74"/>
      <c r="CL74"/>
      <c r="CM74"/>
      <c r="CN74"/>
      <c r="CO74"/>
      <c r="CP74"/>
      <c r="CQ74"/>
      <c r="CR74"/>
      <c r="CS74"/>
      <c r="CT74"/>
      <c r="CU74"/>
      <c r="CV74"/>
      <c r="CW74"/>
      <c r="CX74"/>
      <c r="CY74"/>
      <c r="CZ74"/>
      <c r="DA74"/>
      <c r="DB74"/>
      <c r="DC74"/>
      <c r="DD74"/>
      <c r="DE74"/>
      <c r="DF74"/>
      <c r="DG74"/>
      <c r="DH74"/>
      <c r="DI74"/>
      <c r="DJ74"/>
      <c r="DK74"/>
      <c r="DL74"/>
      <c r="DM74"/>
      <c r="DN74"/>
      <c r="DO74"/>
      <c r="DP74"/>
      <c r="DQ74"/>
      <c r="DR74"/>
      <c r="DS74"/>
      <c r="DT74"/>
      <c r="DU74"/>
      <c r="DV74"/>
    </row>
    <row r="75" spans="1:126" x14ac:dyDescent="0.25">
      <c r="A75" s="3" t="s">
        <v>13</v>
      </c>
      <c r="B75" s="3">
        <v>12</v>
      </c>
      <c r="C75" s="34"/>
      <c r="D75" s="3"/>
      <c r="E75" s="4">
        <f t="shared" ref="E75:K75" si="38">SUM(E63:E74)</f>
        <v>617350</v>
      </c>
      <c r="F75" s="4">
        <f t="shared" si="38"/>
        <v>17717.95</v>
      </c>
      <c r="G75" s="4">
        <f t="shared" si="38"/>
        <v>32831.730000000003</v>
      </c>
      <c r="H75" s="4">
        <f t="shared" si="38"/>
        <v>18767.439999999999</v>
      </c>
      <c r="I75" s="4">
        <f t="shared" si="38"/>
        <v>9270.1</v>
      </c>
      <c r="J75" s="4">
        <f t="shared" si="38"/>
        <v>78587.22</v>
      </c>
      <c r="K75" s="4">
        <f t="shared" si="38"/>
        <v>538762.78</v>
      </c>
    </row>
    <row r="77" spans="1:126" x14ac:dyDescent="0.25">
      <c r="A77" s="10" t="s">
        <v>457</v>
      </c>
      <c r="B77" s="10"/>
      <c r="C77" s="36"/>
      <c r="D77" s="12"/>
      <c r="E77" s="10"/>
      <c r="F77" s="10"/>
      <c r="G77" s="10"/>
      <c r="H77" s="10"/>
      <c r="I77" s="10"/>
      <c r="J77" s="10"/>
      <c r="K77" s="10"/>
    </row>
    <row r="78" spans="1:126" x14ac:dyDescent="0.25">
      <c r="A78" t="s">
        <v>240</v>
      </c>
      <c r="B78" t="s">
        <v>241</v>
      </c>
      <c r="C78" s="32" t="s">
        <v>491</v>
      </c>
      <c r="D78" t="s">
        <v>324</v>
      </c>
      <c r="E78" s="1">
        <v>32000</v>
      </c>
      <c r="F78" s="1">
        <f>E78*0.0287</f>
        <v>918.4</v>
      </c>
      <c r="G78" s="1">
        <v>0</v>
      </c>
      <c r="H78" s="1">
        <f>E78*0.0304</f>
        <v>972.8</v>
      </c>
      <c r="I78" s="1">
        <v>1385.12</v>
      </c>
      <c r="J78" s="1">
        <f t="shared" ref="J78:J82" si="39">F78+G78+H78+I78</f>
        <v>3276.32</v>
      </c>
      <c r="K78" s="1">
        <f t="shared" ref="K78:K82" si="40">E78-J78</f>
        <v>28723.68</v>
      </c>
    </row>
    <row r="79" spans="1:126" x14ac:dyDescent="0.25">
      <c r="A79" t="s">
        <v>242</v>
      </c>
      <c r="B79" t="s">
        <v>241</v>
      </c>
      <c r="C79" s="32" t="s">
        <v>492</v>
      </c>
      <c r="D79" t="s">
        <v>321</v>
      </c>
      <c r="E79" s="1">
        <v>31500</v>
      </c>
      <c r="F79" s="1">
        <f t="shared" ref="F79:F82" si="41">E79*0.0287</f>
        <v>904.05</v>
      </c>
      <c r="G79" s="1">
        <v>0</v>
      </c>
      <c r="H79" s="1">
        <f t="shared" ref="H79:H82" si="42">E79*0.0304</f>
        <v>957.6</v>
      </c>
      <c r="I79" s="1">
        <v>377.5</v>
      </c>
      <c r="J79" s="1">
        <f t="shared" si="39"/>
        <v>2239.15</v>
      </c>
      <c r="K79" s="1">
        <f t="shared" si="40"/>
        <v>29260.85</v>
      </c>
    </row>
    <row r="80" spans="1:126" x14ac:dyDescent="0.25">
      <c r="A80" t="s">
        <v>243</v>
      </c>
      <c r="B80" t="s">
        <v>179</v>
      </c>
      <c r="C80" s="32" t="s">
        <v>491</v>
      </c>
      <c r="D80" t="s">
        <v>324</v>
      </c>
      <c r="E80" s="1">
        <v>26250</v>
      </c>
      <c r="F80" s="1">
        <f t="shared" si="41"/>
        <v>753.38</v>
      </c>
      <c r="G80" s="1">
        <v>0</v>
      </c>
      <c r="H80" s="1">
        <f t="shared" si="42"/>
        <v>798</v>
      </c>
      <c r="I80" s="1">
        <v>165</v>
      </c>
      <c r="J80" s="1">
        <f t="shared" si="39"/>
        <v>1716.38</v>
      </c>
      <c r="K80" s="1">
        <f t="shared" si="40"/>
        <v>24533.62</v>
      </c>
    </row>
    <row r="81" spans="1:126" x14ac:dyDescent="0.25">
      <c r="A81" t="s">
        <v>30</v>
      </c>
      <c r="B81" t="s">
        <v>296</v>
      </c>
      <c r="C81" s="32" t="s">
        <v>491</v>
      </c>
      <c r="D81" t="s">
        <v>321</v>
      </c>
      <c r="E81" s="1">
        <v>41000</v>
      </c>
      <c r="F81" s="1">
        <f t="shared" si="41"/>
        <v>1176.7</v>
      </c>
      <c r="G81" s="1">
        <v>405.27</v>
      </c>
      <c r="H81" s="1">
        <f t="shared" si="42"/>
        <v>1246.4000000000001</v>
      </c>
      <c r="I81" s="1">
        <v>1587.62</v>
      </c>
      <c r="J81" s="1">
        <f>F81+G81+H81+I81</f>
        <v>4415.99</v>
      </c>
      <c r="K81" s="1">
        <f>E81-J81</f>
        <v>36584.01</v>
      </c>
    </row>
    <row r="82" spans="1:126" x14ac:dyDescent="0.25">
      <c r="A82" t="s">
        <v>244</v>
      </c>
      <c r="B82" t="s">
        <v>17</v>
      </c>
      <c r="C82" s="32" t="s">
        <v>491</v>
      </c>
      <c r="D82" t="s">
        <v>321</v>
      </c>
      <c r="E82" s="1">
        <v>75000</v>
      </c>
      <c r="F82" s="1">
        <f t="shared" si="41"/>
        <v>2152.5</v>
      </c>
      <c r="G82" s="1">
        <v>6309.38</v>
      </c>
      <c r="H82" s="1">
        <f t="shared" si="42"/>
        <v>2280</v>
      </c>
      <c r="I82" s="1">
        <v>25</v>
      </c>
      <c r="J82" s="1">
        <f t="shared" si="39"/>
        <v>10766.88</v>
      </c>
      <c r="K82" s="1">
        <f t="shared" si="40"/>
        <v>64233.120000000003</v>
      </c>
    </row>
    <row r="83" spans="1:126" x14ac:dyDescent="0.25">
      <c r="A83" s="3" t="s">
        <v>13</v>
      </c>
      <c r="B83" s="3">
        <v>5</v>
      </c>
      <c r="C83" s="34"/>
      <c r="D83" s="3"/>
      <c r="E83" s="4">
        <f t="shared" ref="E83:K83" si="43">SUM(E78:E82)</f>
        <v>205750</v>
      </c>
      <c r="F83" s="4">
        <f t="shared" si="43"/>
        <v>5905.03</v>
      </c>
      <c r="G83" s="4">
        <f t="shared" si="43"/>
        <v>6714.65</v>
      </c>
      <c r="H83" s="4">
        <f t="shared" si="43"/>
        <v>6254.8</v>
      </c>
      <c r="I83" s="4">
        <f t="shared" si="43"/>
        <v>3540.24</v>
      </c>
      <c r="J83" s="4">
        <f t="shared" si="43"/>
        <v>22414.720000000001</v>
      </c>
      <c r="K83" s="4">
        <f t="shared" si="43"/>
        <v>183335.28</v>
      </c>
    </row>
    <row r="85" spans="1:126" x14ac:dyDescent="0.25">
      <c r="A85" s="10" t="s">
        <v>458</v>
      </c>
      <c r="B85" s="10"/>
      <c r="C85" s="36"/>
      <c r="D85" s="12"/>
      <c r="E85" s="10"/>
      <c r="F85" s="10"/>
      <c r="G85" s="10"/>
      <c r="H85" s="10"/>
      <c r="I85" s="10"/>
      <c r="J85" s="10"/>
      <c r="K85" s="10"/>
    </row>
    <row r="86" spans="1:126" x14ac:dyDescent="0.25">
      <c r="A86" t="s">
        <v>245</v>
      </c>
      <c r="B86" t="s">
        <v>246</v>
      </c>
      <c r="C86" s="32" t="s">
        <v>491</v>
      </c>
      <c r="D86" t="s">
        <v>324</v>
      </c>
      <c r="E86" s="1">
        <v>44000</v>
      </c>
      <c r="F86" s="1">
        <f>E86*0.0287</f>
        <v>1262.8</v>
      </c>
      <c r="G86" s="1">
        <v>1007.19</v>
      </c>
      <c r="H86" s="1">
        <f>E86*0.0304</f>
        <v>1337.6</v>
      </c>
      <c r="I86" s="1">
        <v>145</v>
      </c>
      <c r="J86" s="1">
        <f t="shared" ref="J86:J88" si="44">F86+G86+H86+I86</f>
        <v>3752.59</v>
      </c>
      <c r="K86" s="1">
        <f t="shared" ref="K86:K88" si="45">E86-J86</f>
        <v>40247.410000000003</v>
      </c>
    </row>
    <row r="87" spans="1:126" x14ac:dyDescent="0.25">
      <c r="A87" t="s">
        <v>249</v>
      </c>
      <c r="B87" t="s">
        <v>246</v>
      </c>
      <c r="C87" s="32" t="s">
        <v>492</v>
      </c>
      <c r="D87" t="s">
        <v>321</v>
      </c>
      <c r="E87" s="1">
        <v>45000</v>
      </c>
      <c r="F87" s="1">
        <f t="shared" ref="F87:F90" si="46">E87*0.0287</f>
        <v>1291.5</v>
      </c>
      <c r="G87" s="1">
        <v>1148.33</v>
      </c>
      <c r="H87" s="1">
        <f t="shared" ref="H87:H90" si="47">E87*0.0304</f>
        <v>1368</v>
      </c>
      <c r="I87" s="1">
        <v>277.5</v>
      </c>
      <c r="J87" s="1">
        <f t="shared" si="44"/>
        <v>4085.33</v>
      </c>
      <c r="K87" s="1">
        <f t="shared" si="45"/>
        <v>40914.67</v>
      </c>
    </row>
    <row r="88" spans="1:126" x14ac:dyDescent="0.25">
      <c r="A88" t="s">
        <v>250</v>
      </c>
      <c r="B88" t="s">
        <v>251</v>
      </c>
      <c r="C88" s="32" t="s">
        <v>491</v>
      </c>
      <c r="D88" t="s">
        <v>324</v>
      </c>
      <c r="E88" s="1">
        <v>45000</v>
      </c>
      <c r="F88" s="1">
        <f t="shared" si="46"/>
        <v>1291.5</v>
      </c>
      <c r="G88" s="1">
        <v>1148.33</v>
      </c>
      <c r="H88" s="1">
        <f t="shared" si="47"/>
        <v>1368</v>
      </c>
      <c r="I88" s="1">
        <v>125</v>
      </c>
      <c r="J88" s="1">
        <f t="shared" si="44"/>
        <v>3932.83</v>
      </c>
      <c r="K88" s="1">
        <f t="shared" si="45"/>
        <v>41067.17</v>
      </c>
    </row>
    <row r="89" spans="1:126" x14ac:dyDescent="0.25">
      <c r="A89" t="s">
        <v>252</v>
      </c>
      <c r="B89" t="s">
        <v>17</v>
      </c>
      <c r="C89" s="32" t="s">
        <v>491</v>
      </c>
      <c r="D89" t="s">
        <v>321</v>
      </c>
      <c r="E89" s="1">
        <v>89500</v>
      </c>
      <c r="F89" s="1">
        <f t="shared" si="46"/>
        <v>2568.65</v>
      </c>
      <c r="G89" s="1">
        <v>9635.51</v>
      </c>
      <c r="H89" s="1">
        <f t="shared" si="47"/>
        <v>2720.8</v>
      </c>
      <c r="I89" s="1">
        <v>295</v>
      </c>
      <c r="J89" s="1">
        <f>F89+G89+H89+I89</f>
        <v>15219.96</v>
      </c>
      <c r="K89" s="1">
        <v>74280.039999999994</v>
      </c>
    </row>
    <row r="90" spans="1:126" s="14" customFormat="1" x14ac:dyDescent="0.25">
      <c r="A90" s="17" t="s">
        <v>398</v>
      </c>
      <c r="B90" s="17" t="s">
        <v>342</v>
      </c>
      <c r="C90" s="37" t="s">
        <v>492</v>
      </c>
      <c r="D90" s="22" t="s">
        <v>324</v>
      </c>
      <c r="E90" s="1">
        <v>51000</v>
      </c>
      <c r="F90" s="1">
        <f t="shared" si="46"/>
        <v>1463.7</v>
      </c>
      <c r="G90" s="1">
        <v>1995.14</v>
      </c>
      <c r="H90" s="1">
        <f t="shared" si="47"/>
        <v>1550.4</v>
      </c>
      <c r="I90" s="1">
        <v>25</v>
      </c>
      <c r="J90" s="1">
        <f t="shared" ref="J90" si="48">+F90+G90+H90+I90</f>
        <v>5034.24</v>
      </c>
      <c r="K90" s="1">
        <f t="shared" ref="K90" si="49">E90-J90</f>
        <v>45965.760000000002</v>
      </c>
    </row>
    <row r="91" spans="1:126" x14ac:dyDescent="0.25">
      <c r="A91" s="3" t="s">
        <v>13</v>
      </c>
      <c r="B91" s="3">
        <v>5</v>
      </c>
      <c r="C91" s="34"/>
      <c r="D91" s="3"/>
      <c r="E91" s="4">
        <f t="shared" ref="E91:K91" si="50">SUM(E86:E90)</f>
        <v>274500</v>
      </c>
      <c r="F91" s="4">
        <f t="shared" si="50"/>
        <v>7878.15</v>
      </c>
      <c r="G91" s="4">
        <f t="shared" si="50"/>
        <v>14934.5</v>
      </c>
      <c r="H91" s="4">
        <f t="shared" si="50"/>
        <v>8344.7999999999993</v>
      </c>
      <c r="I91" s="4">
        <f t="shared" si="50"/>
        <v>867.5</v>
      </c>
      <c r="J91" s="4">
        <f t="shared" si="50"/>
        <v>32024.95</v>
      </c>
      <c r="K91" s="4">
        <f t="shared" si="50"/>
        <v>242475.05</v>
      </c>
    </row>
    <row r="93" spans="1:126" x14ac:dyDescent="0.25">
      <c r="A93" s="77" t="s">
        <v>259</v>
      </c>
      <c r="B93" s="77"/>
      <c r="C93" s="77"/>
      <c r="D93" s="77"/>
      <c r="E93" s="77"/>
      <c r="F93" s="77"/>
      <c r="G93" s="77"/>
      <c r="H93" s="77"/>
      <c r="I93" s="77"/>
      <c r="J93" s="77"/>
      <c r="K93" s="77"/>
      <c r="L93"/>
      <c r="M93"/>
      <c r="N93"/>
      <c r="O93"/>
      <c r="CG93"/>
      <c r="CH93"/>
      <c r="CI93"/>
      <c r="CJ93"/>
      <c r="CK93"/>
      <c r="CL93"/>
      <c r="CM93"/>
      <c r="CN93"/>
      <c r="CO93"/>
      <c r="CP93"/>
      <c r="CQ93"/>
      <c r="CR93"/>
      <c r="CS93"/>
      <c r="CT93"/>
      <c r="CU93"/>
      <c r="CV93"/>
      <c r="CW93"/>
      <c r="CX93"/>
      <c r="CY93"/>
      <c r="CZ93"/>
      <c r="DA93"/>
      <c r="DB93"/>
      <c r="DC93"/>
      <c r="DD93"/>
      <c r="DE93"/>
      <c r="DF93"/>
      <c r="DG93"/>
      <c r="DH93"/>
      <c r="DI93"/>
      <c r="DJ93"/>
      <c r="DK93"/>
      <c r="DL93"/>
      <c r="DM93"/>
      <c r="DN93"/>
      <c r="DO93"/>
      <c r="DP93"/>
      <c r="DQ93"/>
      <c r="DR93"/>
      <c r="DS93"/>
      <c r="DT93"/>
      <c r="DU93"/>
      <c r="DV93"/>
    </row>
    <row r="94" spans="1:126" x14ac:dyDescent="0.25">
      <c r="A94" t="s">
        <v>414</v>
      </c>
      <c r="B94" s="21" t="s">
        <v>64</v>
      </c>
      <c r="C94" s="32" t="s">
        <v>491</v>
      </c>
      <c r="D94" t="s">
        <v>324</v>
      </c>
      <c r="E94" s="1">
        <v>27500</v>
      </c>
      <c r="F94" s="1">
        <f>E94*0.0287</f>
        <v>789.25</v>
      </c>
      <c r="G94" s="1">
        <v>0</v>
      </c>
      <c r="H94" s="1">
        <f>E94*0.0304</f>
        <v>836</v>
      </c>
      <c r="I94" s="1">
        <v>277.5</v>
      </c>
      <c r="J94" s="1">
        <f>H94+F94+G94+I94</f>
        <v>1902.75</v>
      </c>
      <c r="K94" s="1">
        <f>E94-J94</f>
        <v>25597.25</v>
      </c>
      <c r="L94"/>
      <c r="M94"/>
      <c r="N94"/>
      <c r="O94"/>
      <c r="CG94"/>
      <c r="CH94"/>
      <c r="CI94"/>
      <c r="CJ94"/>
      <c r="CK94"/>
      <c r="CL94"/>
      <c r="CM94"/>
      <c r="CN94"/>
      <c r="CO94"/>
      <c r="CP94"/>
      <c r="CQ94"/>
      <c r="CR94"/>
      <c r="CS94"/>
      <c r="CT94"/>
      <c r="CU94"/>
      <c r="CV94"/>
      <c r="CW94"/>
      <c r="CX94"/>
      <c r="CY94"/>
      <c r="CZ94"/>
      <c r="DA94"/>
      <c r="DB94"/>
      <c r="DC94"/>
      <c r="DD94"/>
      <c r="DE94"/>
      <c r="DF94"/>
      <c r="DG94"/>
      <c r="DH94"/>
      <c r="DI94"/>
      <c r="DJ94"/>
      <c r="DK94"/>
      <c r="DL94"/>
      <c r="DM94"/>
      <c r="DN94"/>
      <c r="DO94"/>
      <c r="DP94"/>
      <c r="DQ94"/>
      <c r="DR94"/>
      <c r="DS94"/>
      <c r="DT94"/>
      <c r="DU94"/>
      <c r="DV94"/>
    </row>
    <row r="95" spans="1:126" x14ac:dyDescent="0.25">
      <c r="A95" t="s">
        <v>490</v>
      </c>
      <c r="B95" s="21" t="s">
        <v>296</v>
      </c>
      <c r="C95" s="32" t="s">
        <v>491</v>
      </c>
      <c r="D95" t="s">
        <v>427</v>
      </c>
      <c r="E95" s="1">
        <v>56000</v>
      </c>
      <c r="F95" s="1">
        <v>1607.2</v>
      </c>
      <c r="G95" s="1">
        <v>2733.96</v>
      </c>
      <c r="H95" s="1">
        <v>1702.4</v>
      </c>
      <c r="I95" s="1">
        <v>25</v>
      </c>
      <c r="J95" s="1">
        <v>6068.56</v>
      </c>
      <c r="K95" s="1">
        <v>49931.44</v>
      </c>
      <c r="L95"/>
      <c r="M95"/>
      <c r="N95"/>
      <c r="O95"/>
      <c r="CG95"/>
      <c r="CH95"/>
      <c r="CI95"/>
      <c r="CJ95"/>
      <c r="CK95"/>
      <c r="CL95"/>
      <c r="CM95"/>
      <c r="CN95"/>
      <c r="CO95"/>
      <c r="CP95"/>
      <c r="CQ95"/>
      <c r="CR95"/>
      <c r="CS95"/>
      <c r="CT95"/>
      <c r="CU95"/>
      <c r="CV95"/>
      <c r="CW95"/>
      <c r="CX95"/>
      <c r="CY95"/>
      <c r="CZ95"/>
      <c r="DA95"/>
      <c r="DB95"/>
      <c r="DC95"/>
      <c r="DD95"/>
      <c r="DE95"/>
      <c r="DF95"/>
      <c r="DG95"/>
      <c r="DH95"/>
      <c r="DI95"/>
      <c r="DJ95"/>
      <c r="DK95"/>
      <c r="DL95"/>
      <c r="DM95"/>
      <c r="DN95"/>
      <c r="DO95"/>
      <c r="DP95"/>
      <c r="DQ95"/>
      <c r="DR95"/>
      <c r="DS95"/>
      <c r="DT95"/>
      <c r="DU95"/>
      <c r="DV95"/>
    </row>
    <row r="96" spans="1:126" x14ac:dyDescent="0.25">
      <c r="A96" t="s">
        <v>260</v>
      </c>
      <c r="B96" t="s">
        <v>439</v>
      </c>
      <c r="C96" s="32" t="s">
        <v>491</v>
      </c>
      <c r="D96" t="s">
        <v>321</v>
      </c>
      <c r="E96" s="1">
        <v>44000</v>
      </c>
      <c r="F96" s="1">
        <f>E96*0.0287</f>
        <v>1262.8</v>
      </c>
      <c r="G96" s="1">
        <v>1007.19</v>
      </c>
      <c r="H96" s="1">
        <f>E96*0.0304</f>
        <v>1337.6</v>
      </c>
      <c r="I96" s="1">
        <v>25</v>
      </c>
      <c r="J96" s="1">
        <f t="shared" ref="J96" si="51">F96+G96+H96+I96</f>
        <v>3632.59</v>
      </c>
      <c r="K96" s="1">
        <f t="shared" ref="K96" si="52">E96-J96</f>
        <v>40367.410000000003</v>
      </c>
      <c r="CG96"/>
      <c r="CH96"/>
      <c r="CI96"/>
      <c r="CJ96"/>
      <c r="CK96"/>
      <c r="CL96"/>
      <c r="CM96"/>
      <c r="CN96"/>
      <c r="CO96"/>
      <c r="CP96"/>
      <c r="CQ96"/>
      <c r="CR96"/>
      <c r="CS96"/>
      <c r="CT96"/>
      <c r="CU96"/>
      <c r="CV96"/>
      <c r="CW96"/>
      <c r="CX96"/>
      <c r="CY96"/>
      <c r="CZ96"/>
      <c r="DA96"/>
      <c r="DB96"/>
      <c r="DC96"/>
      <c r="DD96"/>
      <c r="DE96"/>
      <c r="DF96"/>
      <c r="DG96"/>
      <c r="DH96"/>
      <c r="DI96"/>
      <c r="DJ96"/>
      <c r="DK96"/>
      <c r="DL96"/>
      <c r="DM96"/>
      <c r="DN96"/>
      <c r="DO96"/>
      <c r="DP96"/>
      <c r="DQ96"/>
      <c r="DR96"/>
      <c r="DS96"/>
      <c r="DT96"/>
      <c r="DU96"/>
      <c r="DV96"/>
    </row>
    <row r="97" spans="1:126" x14ac:dyDescent="0.25">
      <c r="A97" s="3" t="s">
        <v>13</v>
      </c>
      <c r="B97" s="3">
        <v>3</v>
      </c>
      <c r="C97" s="34"/>
      <c r="D97" s="3"/>
      <c r="E97" s="4">
        <f t="shared" ref="E97:K97" si="53">SUM(E94:E96)</f>
        <v>127500</v>
      </c>
      <c r="F97" s="4">
        <f t="shared" si="53"/>
        <v>3659.25</v>
      </c>
      <c r="G97" s="4">
        <f t="shared" si="53"/>
        <v>3741.15</v>
      </c>
      <c r="H97" s="4">
        <f t="shared" si="53"/>
        <v>3876</v>
      </c>
      <c r="I97" s="4">
        <f t="shared" si="53"/>
        <v>327.5</v>
      </c>
      <c r="J97" s="4">
        <f t="shared" si="53"/>
        <v>11603.9</v>
      </c>
      <c r="K97" s="4">
        <f t="shared" si="53"/>
        <v>115896.1</v>
      </c>
      <c r="CG97"/>
      <c r="CH97"/>
      <c r="CI97"/>
      <c r="CJ97"/>
      <c r="CK97"/>
      <c r="CL97"/>
      <c r="CM97"/>
      <c r="CN97"/>
      <c r="CO97"/>
      <c r="CP97"/>
      <c r="CQ97"/>
      <c r="CR97"/>
      <c r="CS97"/>
      <c r="CT97"/>
      <c r="CU97"/>
      <c r="CV97"/>
      <c r="CW97"/>
      <c r="CX97"/>
      <c r="CY97"/>
      <c r="CZ97"/>
      <c r="DA97"/>
      <c r="DB97"/>
      <c r="DC97"/>
      <c r="DD97"/>
      <c r="DE97"/>
      <c r="DF97"/>
      <c r="DG97"/>
      <c r="DH97"/>
      <c r="DI97"/>
      <c r="DJ97"/>
      <c r="DK97"/>
      <c r="DL97"/>
      <c r="DM97"/>
      <c r="DN97"/>
      <c r="DO97"/>
      <c r="DP97"/>
      <c r="DQ97"/>
      <c r="DR97"/>
      <c r="DS97"/>
      <c r="DT97"/>
      <c r="DU97"/>
      <c r="DV97"/>
    </row>
    <row r="99" spans="1:126" x14ac:dyDescent="0.25">
      <c r="A99" s="77" t="s">
        <v>67</v>
      </c>
      <c r="B99" s="77"/>
      <c r="C99" s="77"/>
      <c r="D99" s="77"/>
      <c r="E99" s="77"/>
      <c r="F99" s="77"/>
      <c r="G99" s="77"/>
      <c r="H99" s="77"/>
      <c r="I99" s="77"/>
      <c r="J99" s="77"/>
      <c r="K99" s="77"/>
    </row>
    <row r="100" spans="1:126" x14ac:dyDescent="0.25">
      <c r="A100" t="s">
        <v>68</v>
      </c>
      <c r="B100" t="s">
        <v>510</v>
      </c>
      <c r="C100" s="32" t="s">
        <v>491</v>
      </c>
      <c r="D100" t="s">
        <v>321</v>
      </c>
      <c r="E100" s="1">
        <v>56000</v>
      </c>
      <c r="F100" s="1">
        <f t="shared" ref="F100:F102" si="54">E100*0.0287</f>
        <v>1607.2</v>
      </c>
      <c r="G100" s="1">
        <v>1411.59</v>
      </c>
      <c r="H100" s="1">
        <f t="shared" ref="H100:H102" si="55">E100*0.0304</f>
        <v>1702.4</v>
      </c>
      <c r="I100" s="1">
        <v>2525.2399999999998</v>
      </c>
      <c r="J100" s="1">
        <v>8178.61</v>
      </c>
      <c r="K100" s="1">
        <f t="shared" ref="K100" si="56">E100-J100</f>
        <v>47821.39</v>
      </c>
    </row>
    <row r="101" spans="1:126" x14ac:dyDescent="0.25">
      <c r="A101" t="s">
        <v>69</v>
      </c>
      <c r="B101" t="s">
        <v>17</v>
      </c>
      <c r="C101" s="32" t="s">
        <v>491</v>
      </c>
      <c r="D101" t="s">
        <v>321</v>
      </c>
      <c r="E101" s="1">
        <v>76000</v>
      </c>
      <c r="F101" s="1">
        <f t="shared" si="54"/>
        <v>2181.1999999999998</v>
      </c>
      <c r="G101" s="1">
        <v>6497.56</v>
      </c>
      <c r="H101" s="1">
        <f t="shared" si="55"/>
        <v>2310.4</v>
      </c>
      <c r="I101" s="1">
        <v>145</v>
      </c>
      <c r="J101" s="1">
        <f>F101+G101+H101+I101</f>
        <v>11134.16</v>
      </c>
      <c r="K101" s="1">
        <f>E101-J101</f>
        <v>64865.84</v>
      </c>
    </row>
    <row r="102" spans="1:126" x14ac:dyDescent="0.25">
      <c r="A102" t="s">
        <v>303</v>
      </c>
      <c r="B102" t="s">
        <v>511</v>
      </c>
      <c r="C102" s="32" t="s">
        <v>492</v>
      </c>
      <c r="D102" t="s">
        <v>324</v>
      </c>
      <c r="E102" s="1">
        <v>44000</v>
      </c>
      <c r="F102" s="1">
        <f t="shared" si="54"/>
        <v>1262.8</v>
      </c>
      <c r="G102" s="1">
        <v>1007.19</v>
      </c>
      <c r="H102" s="1">
        <f t="shared" si="55"/>
        <v>1337.6</v>
      </c>
      <c r="I102" s="1">
        <v>564.6</v>
      </c>
      <c r="J102" s="1">
        <v>4172.1899999999996</v>
      </c>
      <c r="K102" s="1">
        <v>39827.81</v>
      </c>
      <c r="L102"/>
      <c r="M102"/>
      <c r="N102"/>
      <c r="O102"/>
      <c r="P102"/>
      <c r="Q102"/>
      <c r="R102"/>
      <c r="S102"/>
      <c r="T102"/>
      <c r="U102"/>
      <c r="V102"/>
      <c r="W102"/>
      <c r="X102"/>
      <c r="Y102"/>
      <c r="Z102"/>
      <c r="AA102"/>
      <c r="AB102"/>
      <c r="AC102"/>
      <c r="AD102"/>
      <c r="AE102"/>
      <c r="AF102"/>
      <c r="AG102"/>
      <c r="AH102"/>
      <c r="AI102"/>
      <c r="AJ102"/>
      <c r="AK102"/>
      <c r="AL102"/>
      <c r="AM102"/>
      <c r="AN102"/>
      <c r="AO102"/>
      <c r="AP102"/>
      <c r="AQ102"/>
      <c r="AR102"/>
      <c r="AS102"/>
      <c r="AT102"/>
      <c r="AU102"/>
      <c r="AV102"/>
      <c r="AW102"/>
      <c r="AX102"/>
      <c r="AY102"/>
      <c r="AZ102"/>
      <c r="BA102"/>
      <c r="BB102"/>
      <c r="BC102"/>
      <c r="BD102"/>
      <c r="BE102"/>
      <c r="BF102"/>
      <c r="BG102"/>
      <c r="BH102"/>
      <c r="BI102"/>
      <c r="BJ102"/>
      <c r="BK102"/>
      <c r="BL102"/>
      <c r="BM102"/>
      <c r="BN102"/>
      <c r="BO102"/>
      <c r="BP102"/>
      <c r="BQ102"/>
      <c r="BR102"/>
      <c r="BS102"/>
      <c r="BT102"/>
      <c r="BU102"/>
      <c r="BV102"/>
      <c r="BW102"/>
      <c r="BX102"/>
      <c r="BY102"/>
      <c r="BZ102"/>
      <c r="CA102"/>
      <c r="CB102"/>
      <c r="CC102"/>
      <c r="CD102"/>
      <c r="CE102"/>
      <c r="CF102"/>
      <c r="CG102"/>
      <c r="CH102"/>
      <c r="CI102"/>
      <c r="CJ102"/>
      <c r="CK102"/>
      <c r="CL102"/>
      <c r="CM102"/>
      <c r="CN102"/>
      <c r="CO102"/>
      <c r="CP102"/>
      <c r="CQ102"/>
      <c r="CR102"/>
      <c r="CS102"/>
      <c r="CT102"/>
      <c r="CU102"/>
      <c r="CV102"/>
      <c r="CW102"/>
      <c r="CX102"/>
      <c r="CY102"/>
      <c r="CZ102"/>
      <c r="DA102"/>
      <c r="DB102"/>
      <c r="DC102"/>
      <c r="DD102"/>
      <c r="DE102"/>
      <c r="DF102"/>
      <c r="DG102"/>
      <c r="DH102"/>
      <c r="DI102"/>
      <c r="DJ102"/>
      <c r="DK102"/>
      <c r="DL102"/>
      <c r="DM102"/>
      <c r="DN102"/>
      <c r="DO102"/>
      <c r="DP102"/>
      <c r="DQ102"/>
      <c r="DR102"/>
      <c r="DS102"/>
      <c r="DT102"/>
      <c r="DU102"/>
      <c r="DV102"/>
    </row>
    <row r="103" spans="1:126" x14ac:dyDescent="0.25">
      <c r="A103" s="3" t="s">
        <v>13</v>
      </c>
      <c r="B103" s="3">
        <v>3</v>
      </c>
      <c r="C103" s="34"/>
      <c r="D103" s="3"/>
      <c r="E103" s="4">
        <f t="shared" ref="E103:K103" si="57">SUM(E100:E102)</f>
        <v>176000</v>
      </c>
      <c r="F103" s="4">
        <f t="shared" si="57"/>
        <v>5051.2</v>
      </c>
      <c r="G103" s="4">
        <f t="shared" si="57"/>
        <v>8916.34</v>
      </c>
      <c r="H103" s="4">
        <f t="shared" si="57"/>
        <v>5350.4</v>
      </c>
      <c r="I103" s="4">
        <f t="shared" si="57"/>
        <v>3234.84</v>
      </c>
      <c r="J103" s="4">
        <f t="shared" si="57"/>
        <v>23484.959999999999</v>
      </c>
      <c r="K103" s="4">
        <f t="shared" si="57"/>
        <v>152515.04</v>
      </c>
    </row>
    <row r="105" spans="1:126" x14ac:dyDescent="0.25">
      <c r="A105" s="77" t="s">
        <v>459</v>
      </c>
      <c r="B105" s="77"/>
      <c r="C105" s="77"/>
      <c r="D105" s="77"/>
      <c r="E105" s="77"/>
      <c r="F105" s="77"/>
      <c r="G105" s="77"/>
      <c r="H105" s="77"/>
      <c r="I105" s="77"/>
      <c r="J105" s="77"/>
      <c r="K105" s="77"/>
    </row>
    <row r="106" spans="1:126" s="14" customFormat="1" x14ac:dyDescent="0.25">
      <c r="A106" s="17" t="s">
        <v>399</v>
      </c>
      <c r="B106" s="17" t="s">
        <v>439</v>
      </c>
      <c r="C106" s="37" t="s">
        <v>491</v>
      </c>
      <c r="D106" s="22" t="s">
        <v>324</v>
      </c>
      <c r="E106" s="1">
        <v>44000</v>
      </c>
      <c r="F106" s="1">
        <f>E106*0.0287</f>
        <v>1262.8</v>
      </c>
      <c r="G106" s="1">
        <v>1007.19</v>
      </c>
      <c r="H106" s="1">
        <f>E106*0.0304</f>
        <v>1337.6</v>
      </c>
      <c r="I106" s="1">
        <v>195</v>
      </c>
      <c r="J106" s="1">
        <v>3802.59</v>
      </c>
      <c r="K106" s="1">
        <v>40197.410000000003</v>
      </c>
    </row>
    <row r="107" spans="1:126" x14ac:dyDescent="0.25">
      <c r="A107" t="s">
        <v>31</v>
      </c>
      <c r="B107" t="s">
        <v>379</v>
      </c>
      <c r="C107" s="32" t="s">
        <v>491</v>
      </c>
      <c r="D107" t="s">
        <v>321</v>
      </c>
      <c r="E107" s="1">
        <v>89500</v>
      </c>
      <c r="F107" s="1">
        <f t="shared" ref="F107" si="58">E107*0.0287</f>
        <v>2568.65</v>
      </c>
      <c r="G107" s="1">
        <v>9337.98</v>
      </c>
      <c r="H107" s="1">
        <f t="shared" ref="H107" si="59">E107*0.0304</f>
        <v>2720.8</v>
      </c>
      <c r="I107" s="1">
        <v>2999.03</v>
      </c>
      <c r="J107" s="1">
        <v>17626.46</v>
      </c>
      <c r="K107" s="1">
        <v>71873.539999999994</v>
      </c>
    </row>
    <row r="108" spans="1:126" x14ac:dyDescent="0.25">
      <c r="A108" t="s">
        <v>300</v>
      </c>
      <c r="B108" t="s">
        <v>123</v>
      </c>
      <c r="C108" s="32" t="s">
        <v>491</v>
      </c>
      <c r="D108" t="s">
        <v>324</v>
      </c>
      <c r="E108" s="1">
        <v>66000</v>
      </c>
      <c r="F108" s="1">
        <f>E108*0.0287</f>
        <v>1894.2</v>
      </c>
      <c r="G108" s="1">
        <v>4615.76</v>
      </c>
      <c r="H108" s="1">
        <f>E108*0.0304</f>
        <v>2006.4</v>
      </c>
      <c r="I108" s="1">
        <v>195</v>
      </c>
      <c r="J108" s="1">
        <f>+F108+G108+H108+I108</f>
        <v>8711.36</v>
      </c>
      <c r="K108" s="1">
        <f>+E108-J108</f>
        <v>57288.639999999999</v>
      </c>
      <c r="L108"/>
      <c r="M108"/>
      <c r="N108"/>
      <c r="O108"/>
      <c r="P108"/>
      <c r="Q108"/>
      <c r="R108"/>
      <c r="S108"/>
      <c r="T108"/>
      <c r="U108"/>
      <c r="V108"/>
      <c r="W108"/>
      <c r="X108"/>
      <c r="Y108"/>
      <c r="Z108"/>
      <c r="AA108"/>
      <c r="AB108"/>
      <c r="AC108"/>
      <c r="AD108"/>
      <c r="AE108"/>
      <c r="AF108"/>
      <c r="AG108"/>
      <c r="AH108"/>
      <c r="AI108"/>
      <c r="AJ108"/>
      <c r="AK108"/>
      <c r="AL108"/>
      <c r="AM108"/>
      <c r="AN108"/>
      <c r="AO108"/>
      <c r="AP108"/>
      <c r="AQ108"/>
      <c r="AR108"/>
      <c r="AS108"/>
      <c r="AT108"/>
      <c r="AU108"/>
      <c r="AV108"/>
      <c r="AW108"/>
      <c r="AX108"/>
      <c r="AY108"/>
      <c r="AZ108"/>
      <c r="BA108"/>
      <c r="BB108"/>
      <c r="BC108"/>
      <c r="BD108"/>
      <c r="BE108"/>
      <c r="BF108"/>
      <c r="BG108"/>
      <c r="BH108"/>
      <c r="BI108"/>
      <c r="BJ108"/>
      <c r="BK108"/>
      <c r="BL108"/>
      <c r="BM108"/>
      <c r="BN108"/>
      <c r="BO108"/>
      <c r="BP108"/>
      <c r="BQ108"/>
      <c r="BR108"/>
      <c r="BS108"/>
      <c r="BT108"/>
      <c r="BU108"/>
      <c r="BV108"/>
      <c r="BW108"/>
      <c r="BX108"/>
      <c r="BY108"/>
      <c r="BZ108"/>
      <c r="CA108"/>
      <c r="CB108"/>
      <c r="CC108"/>
      <c r="CD108"/>
      <c r="CE108"/>
      <c r="CF108"/>
      <c r="CG108"/>
      <c r="CH108"/>
      <c r="CI108"/>
      <c r="CJ108"/>
      <c r="CK108"/>
      <c r="CL108"/>
      <c r="CM108"/>
      <c r="CN108"/>
      <c r="CO108"/>
      <c r="CP108"/>
      <c r="CQ108"/>
      <c r="CR108"/>
      <c r="CS108"/>
      <c r="CT108"/>
      <c r="CU108"/>
      <c r="CV108"/>
      <c r="CW108"/>
      <c r="CX108"/>
      <c r="CY108"/>
      <c r="CZ108"/>
      <c r="DA108"/>
      <c r="DB108"/>
      <c r="DC108"/>
      <c r="DD108"/>
      <c r="DE108"/>
      <c r="DF108"/>
      <c r="DG108"/>
      <c r="DH108"/>
      <c r="DI108"/>
      <c r="DJ108"/>
      <c r="DK108"/>
      <c r="DL108"/>
      <c r="DM108"/>
      <c r="DN108"/>
      <c r="DO108"/>
      <c r="DP108"/>
      <c r="DQ108"/>
      <c r="DR108"/>
      <c r="DS108"/>
      <c r="DT108"/>
      <c r="DU108"/>
      <c r="DV108"/>
    </row>
    <row r="109" spans="1:126" x14ac:dyDescent="0.25">
      <c r="A109" s="3" t="s">
        <v>13</v>
      </c>
      <c r="B109" s="3">
        <v>3</v>
      </c>
      <c r="C109" s="34"/>
      <c r="D109" s="3"/>
      <c r="E109" s="4">
        <f t="shared" ref="E109:K109" si="60">SUM(E105:E108)</f>
        <v>199500</v>
      </c>
      <c r="F109" s="4">
        <f t="shared" si="60"/>
        <v>5725.65</v>
      </c>
      <c r="G109" s="4">
        <f t="shared" si="60"/>
        <v>14960.93</v>
      </c>
      <c r="H109" s="4">
        <f t="shared" si="60"/>
        <v>6064.8</v>
      </c>
      <c r="I109" s="4">
        <f t="shared" si="60"/>
        <v>3389.03</v>
      </c>
      <c r="J109" s="4">
        <f>SUM(J105:J108)</f>
        <v>30140.41</v>
      </c>
      <c r="K109" s="4">
        <f t="shared" si="60"/>
        <v>169359.59</v>
      </c>
    </row>
    <row r="111" spans="1:126" x14ac:dyDescent="0.25">
      <c r="A111" s="77" t="s">
        <v>460</v>
      </c>
      <c r="B111" s="77"/>
      <c r="C111" s="77"/>
      <c r="D111" s="77"/>
      <c r="E111" s="77"/>
      <c r="F111" s="77"/>
      <c r="G111" s="77"/>
      <c r="H111" s="77"/>
      <c r="I111" s="77"/>
      <c r="J111" s="77"/>
      <c r="K111" s="77"/>
    </row>
    <row r="112" spans="1:126" x14ac:dyDescent="0.25">
      <c r="A112" t="s">
        <v>28</v>
      </c>
      <c r="B112" t="s">
        <v>29</v>
      </c>
      <c r="C112" s="32" t="s">
        <v>491</v>
      </c>
      <c r="D112" t="s">
        <v>321</v>
      </c>
      <c r="E112" s="1">
        <v>89500</v>
      </c>
      <c r="F112" s="1">
        <f>E112*0.0287</f>
        <v>2568.65</v>
      </c>
      <c r="G112" s="1">
        <v>9337.98</v>
      </c>
      <c r="H112" s="1">
        <f>E112*0.0304</f>
        <v>2720.8</v>
      </c>
      <c r="I112" s="1">
        <v>4413.92</v>
      </c>
      <c r="J112" s="1">
        <v>19041.349999999999</v>
      </c>
      <c r="K112" s="1">
        <f>E112-J112</f>
        <v>70458.649999999994</v>
      </c>
    </row>
    <row r="113" spans="1:126" x14ac:dyDescent="0.25">
      <c r="A113" s="3" t="s">
        <v>13</v>
      </c>
      <c r="B113" s="3">
        <v>1</v>
      </c>
      <c r="C113" s="34"/>
      <c r="D113" s="3"/>
      <c r="E113" s="4">
        <f t="shared" ref="E113:K113" si="61">SUM(E112)</f>
        <v>89500</v>
      </c>
      <c r="F113" s="4">
        <f t="shared" si="61"/>
        <v>2568.65</v>
      </c>
      <c r="G113" s="4">
        <f t="shared" si="61"/>
        <v>9337.98</v>
      </c>
      <c r="H113" s="4">
        <f t="shared" si="61"/>
        <v>2720.8</v>
      </c>
      <c r="I113" s="4">
        <f t="shared" si="61"/>
        <v>4413.92</v>
      </c>
      <c r="J113" s="4">
        <f t="shared" si="61"/>
        <v>19041.349999999999</v>
      </c>
      <c r="K113" s="4">
        <f t="shared" si="61"/>
        <v>70458.649999999994</v>
      </c>
    </row>
    <row r="115" spans="1:126" x14ac:dyDescent="0.25">
      <c r="A115" s="77" t="s">
        <v>461</v>
      </c>
      <c r="B115" s="77"/>
      <c r="C115" s="77"/>
      <c r="D115" s="77"/>
      <c r="E115" s="77"/>
      <c r="F115" s="77"/>
      <c r="G115" s="77"/>
      <c r="H115" s="77"/>
      <c r="I115" s="77"/>
      <c r="J115" s="77"/>
      <c r="K115" s="77"/>
    </row>
    <row r="116" spans="1:126" x14ac:dyDescent="0.25">
      <c r="A116" t="s">
        <v>299</v>
      </c>
      <c r="B116" t="s">
        <v>130</v>
      </c>
      <c r="C116" s="32" t="s">
        <v>491</v>
      </c>
      <c r="D116" t="s">
        <v>324</v>
      </c>
      <c r="E116" s="1">
        <v>76000</v>
      </c>
      <c r="F116" s="1">
        <f>E116*0.0287</f>
        <v>2181.1999999999998</v>
      </c>
      <c r="G116" s="1">
        <v>6497.56</v>
      </c>
      <c r="H116" s="1">
        <f>E116*0.0304</f>
        <v>2310.4</v>
      </c>
      <c r="I116" s="1">
        <v>5009.83</v>
      </c>
      <c r="J116" s="1">
        <v>15998.99</v>
      </c>
      <c r="K116" s="1">
        <v>60001.01</v>
      </c>
      <c r="L116"/>
      <c r="M116"/>
      <c r="N116"/>
      <c r="O116"/>
      <c r="P116"/>
      <c r="Q116"/>
      <c r="R116"/>
      <c r="S116"/>
      <c r="T116"/>
      <c r="U116"/>
      <c r="V116"/>
      <c r="W116"/>
      <c r="X116"/>
      <c r="Y116"/>
      <c r="Z116"/>
      <c r="AA116"/>
      <c r="AB116"/>
      <c r="AC116"/>
      <c r="AD116"/>
      <c r="AE116"/>
      <c r="AF116"/>
      <c r="AG116"/>
      <c r="AH116"/>
      <c r="AI116"/>
      <c r="AJ116"/>
      <c r="AK116"/>
      <c r="AL116"/>
      <c r="AM116"/>
      <c r="AN116"/>
      <c r="AO116"/>
      <c r="AP116"/>
      <c r="AQ116"/>
      <c r="AR116"/>
      <c r="AS116"/>
      <c r="AT116"/>
      <c r="AU116"/>
      <c r="AV116"/>
      <c r="AW116"/>
      <c r="AX116"/>
      <c r="AY116"/>
      <c r="AZ116"/>
      <c r="BA116"/>
      <c r="BB116"/>
      <c r="BC116"/>
      <c r="BD116"/>
      <c r="BE116"/>
      <c r="BF116"/>
      <c r="BG116"/>
      <c r="BH116"/>
      <c r="BI116"/>
      <c r="BJ116"/>
      <c r="BK116"/>
      <c r="BL116"/>
      <c r="BM116"/>
      <c r="BN116"/>
      <c r="BO116"/>
      <c r="BP116"/>
      <c r="BQ116"/>
      <c r="BR116"/>
      <c r="BS116"/>
      <c r="BT116"/>
      <c r="BU116"/>
      <c r="BV116"/>
      <c r="BW116"/>
      <c r="BX116"/>
      <c r="BY116"/>
      <c r="BZ116"/>
      <c r="CA116"/>
      <c r="CB116"/>
      <c r="CC116"/>
      <c r="CD116"/>
      <c r="CE116"/>
      <c r="CF116"/>
      <c r="CG116"/>
      <c r="CH116"/>
      <c r="CI116"/>
      <c r="CJ116"/>
      <c r="CK116"/>
      <c r="CL116"/>
      <c r="CM116"/>
      <c r="CN116"/>
      <c r="CO116"/>
      <c r="CP116"/>
      <c r="CQ116"/>
      <c r="CR116"/>
      <c r="CS116"/>
      <c r="CT116"/>
      <c r="CU116"/>
      <c r="CV116"/>
      <c r="CW116"/>
      <c r="CX116"/>
      <c r="CY116"/>
      <c r="CZ116"/>
      <c r="DA116"/>
      <c r="DB116"/>
      <c r="DC116"/>
      <c r="DD116"/>
      <c r="DE116"/>
      <c r="DF116"/>
      <c r="DG116"/>
      <c r="DH116"/>
      <c r="DI116"/>
      <c r="DJ116"/>
      <c r="DK116"/>
      <c r="DL116"/>
      <c r="DM116"/>
      <c r="DN116"/>
      <c r="DO116"/>
      <c r="DP116"/>
      <c r="DQ116"/>
      <c r="DR116"/>
      <c r="DS116"/>
      <c r="DT116"/>
      <c r="DU116"/>
      <c r="DV116"/>
    </row>
    <row r="117" spans="1:126" x14ac:dyDescent="0.25">
      <c r="A117" t="s">
        <v>154</v>
      </c>
      <c r="B117" t="s">
        <v>439</v>
      </c>
      <c r="C117" s="32" t="s">
        <v>491</v>
      </c>
      <c r="D117" t="s">
        <v>321</v>
      </c>
      <c r="E117" s="1">
        <v>44000</v>
      </c>
      <c r="F117" s="1">
        <f>E117*0.0287</f>
        <v>1262.8</v>
      </c>
      <c r="G117" s="1">
        <v>1007.19</v>
      </c>
      <c r="H117" s="1">
        <f>E117*0.0304</f>
        <v>1337.6</v>
      </c>
      <c r="I117" s="1">
        <v>125</v>
      </c>
      <c r="J117" s="1">
        <v>3732.59</v>
      </c>
      <c r="K117" s="1">
        <v>40267.410000000003</v>
      </c>
    </row>
    <row r="118" spans="1:126" x14ac:dyDescent="0.25">
      <c r="A118" s="3" t="s">
        <v>13</v>
      </c>
      <c r="B118" s="3">
        <v>2</v>
      </c>
      <c r="C118" s="34"/>
      <c r="D118" s="3"/>
      <c r="E118" s="4">
        <f t="shared" ref="E118:K118" si="62">SUM(E115:E117)</f>
        <v>120000</v>
      </c>
      <c r="F118" s="4">
        <f t="shared" si="62"/>
        <v>3444</v>
      </c>
      <c r="G118" s="4">
        <f t="shared" si="62"/>
        <v>7504.75</v>
      </c>
      <c r="H118" s="4">
        <f t="shared" si="62"/>
        <v>3648</v>
      </c>
      <c r="I118" s="4">
        <f t="shared" si="62"/>
        <v>5134.83</v>
      </c>
      <c r="J118" s="4">
        <f t="shared" si="62"/>
        <v>19731.580000000002</v>
      </c>
      <c r="K118" s="4">
        <f t="shared" si="62"/>
        <v>100268.42</v>
      </c>
    </row>
    <row r="120" spans="1:126" x14ac:dyDescent="0.25">
      <c r="A120" s="10" t="s">
        <v>462</v>
      </c>
      <c r="B120" s="10"/>
      <c r="C120" s="36"/>
      <c r="D120" s="12"/>
      <c r="E120" s="10"/>
      <c r="F120" s="10"/>
      <c r="G120" s="10"/>
      <c r="H120" s="10"/>
      <c r="I120" s="10"/>
      <c r="J120" s="10"/>
      <c r="K120" s="10"/>
    </row>
    <row r="121" spans="1:126" x14ac:dyDescent="0.25">
      <c r="A121" t="s">
        <v>318</v>
      </c>
      <c r="B121" t="s">
        <v>225</v>
      </c>
      <c r="C121" s="32" t="s">
        <v>492</v>
      </c>
      <c r="D121" t="s">
        <v>324</v>
      </c>
      <c r="E121" s="1">
        <v>36000</v>
      </c>
      <c r="F121" s="1">
        <f>E121*0.0287</f>
        <v>1033.2</v>
      </c>
      <c r="G121" s="1">
        <v>0</v>
      </c>
      <c r="H121" s="1">
        <f>E121*0.0304</f>
        <v>1094.4000000000001</v>
      </c>
      <c r="I121" s="1">
        <v>5791.92</v>
      </c>
      <c r="J121" s="1">
        <f>+F121+G121+H121+I121</f>
        <v>7919.52</v>
      </c>
      <c r="K121" s="1">
        <f>+E121-J121</f>
        <v>28080.48</v>
      </c>
      <c r="L121"/>
      <c r="M121"/>
      <c r="N121"/>
      <c r="O121"/>
      <c r="P121"/>
      <c r="Q121"/>
      <c r="R121"/>
      <c r="S121"/>
      <c r="T121"/>
      <c r="U121"/>
      <c r="V121"/>
      <c r="W121"/>
      <c r="X121"/>
      <c r="Y121"/>
      <c r="Z121"/>
      <c r="AA121"/>
      <c r="AB121"/>
      <c r="AC121"/>
      <c r="AD121"/>
      <c r="AE121"/>
      <c r="AF121"/>
      <c r="AG121"/>
      <c r="AH121"/>
      <c r="AI121"/>
      <c r="AJ121"/>
      <c r="AK121"/>
      <c r="AL121"/>
      <c r="AM121"/>
      <c r="AN121"/>
      <c r="AO121"/>
      <c r="AP121"/>
      <c r="AQ121"/>
      <c r="AR121"/>
      <c r="AS121"/>
      <c r="AT121"/>
      <c r="AU121"/>
      <c r="AV121"/>
      <c r="AW121"/>
      <c r="AX121"/>
      <c r="AY121"/>
      <c r="AZ121"/>
      <c r="BA121"/>
      <c r="BB121"/>
      <c r="BC121"/>
      <c r="BD121"/>
      <c r="BE121"/>
      <c r="BF121"/>
      <c r="BG121"/>
      <c r="BH121"/>
      <c r="BI121"/>
      <c r="BJ121"/>
      <c r="BK121"/>
      <c r="BL121"/>
      <c r="BM121"/>
      <c r="BN121"/>
      <c r="BO121"/>
      <c r="BP121"/>
      <c r="BQ121"/>
      <c r="BR121"/>
      <c r="BS121"/>
      <c r="BT121"/>
      <c r="BU121"/>
      <c r="BV121"/>
      <c r="BW121"/>
      <c r="BX121"/>
      <c r="BY121"/>
      <c r="BZ121"/>
      <c r="CA121"/>
      <c r="CB121"/>
      <c r="CC121"/>
      <c r="CD121"/>
      <c r="CE121"/>
      <c r="CF121"/>
      <c r="CG121"/>
      <c r="CH121"/>
      <c r="CI121"/>
      <c r="CJ121"/>
      <c r="CK121"/>
      <c r="CL121"/>
      <c r="CM121"/>
      <c r="CN121"/>
      <c r="CO121"/>
      <c r="CP121"/>
      <c r="CQ121"/>
      <c r="CR121"/>
      <c r="CS121"/>
      <c r="CT121"/>
      <c r="CU121"/>
      <c r="CV121"/>
      <c r="CW121"/>
      <c r="CX121"/>
      <c r="CY121"/>
      <c r="CZ121"/>
      <c r="DA121"/>
      <c r="DB121"/>
      <c r="DC121"/>
      <c r="DD121"/>
      <c r="DE121"/>
      <c r="DF121"/>
      <c r="DG121"/>
      <c r="DH121"/>
      <c r="DI121"/>
      <c r="DJ121"/>
      <c r="DK121"/>
      <c r="DL121"/>
      <c r="DM121"/>
      <c r="DN121"/>
      <c r="DO121"/>
      <c r="DP121"/>
      <c r="DQ121"/>
      <c r="DR121"/>
      <c r="DS121"/>
      <c r="DT121"/>
      <c r="DU121"/>
      <c r="DV121"/>
    </row>
    <row r="122" spans="1:126" x14ac:dyDescent="0.25">
      <c r="A122" t="s">
        <v>195</v>
      </c>
      <c r="B122" t="s">
        <v>196</v>
      </c>
      <c r="C122" s="32" t="s">
        <v>491</v>
      </c>
      <c r="D122" t="s">
        <v>324</v>
      </c>
      <c r="E122" s="1">
        <v>41000</v>
      </c>
      <c r="F122" s="1">
        <f>E122*0.0287</f>
        <v>1176.7</v>
      </c>
      <c r="G122" s="1">
        <v>405.27</v>
      </c>
      <c r="H122" s="1">
        <f>E122*0.0304</f>
        <v>1246.4000000000001</v>
      </c>
      <c r="I122" s="1">
        <v>2132.3200000000002</v>
      </c>
      <c r="J122" s="1">
        <v>4960.6899999999996</v>
      </c>
      <c r="K122" s="1">
        <f>+E122-J122</f>
        <v>36039.31</v>
      </c>
    </row>
    <row r="123" spans="1:126" x14ac:dyDescent="0.25">
      <c r="A123" t="s">
        <v>315</v>
      </c>
      <c r="B123" t="s">
        <v>207</v>
      </c>
      <c r="C123" s="32" t="s">
        <v>492</v>
      </c>
      <c r="D123" t="s">
        <v>324</v>
      </c>
      <c r="E123" s="1">
        <v>45000</v>
      </c>
      <c r="F123" s="1">
        <f>E123*0.0287</f>
        <v>1291.5</v>
      </c>
      <c r="G123" s="1">
        <v>1148.33</v>
      </c>
      <c r="H123" s="1">
        <f>E123*0.0304</f>
        <v>1368</v>
      </c>
      <c r="I123" s="1">
        <v>2484.1999999999998</v>
      </c>
      <c r="J123" s="1">
        <f t="shared" ref="J123:J138" si="63">+F123+G123+H123+I123</f>
        <v>6292.03</v>
      </c>
      <c r="K123" s="1">
        <f>+E123-J123</f>
        <v>38707.97</v>
      </c>
      <c r="L123"/>
      <c r="M123"/>
      <c r="N123"/>
      <c r="O123"/>
      <c r="P123"/>
      <c r="Q123"/>
      <c r="R123"/>
      <c r="S123"/>
      <c r="T123"/>
      <c r="U123"/>
      <c r="V123"/>
      <c r="W123"/>
      <c r="X123"/>
      <c r="Y123"/>
      <c r="Z123"/>
      <c r="AA123"/>
      <c r="AB123"/>
      <c r="AC123"/>
      <c r="AD123"/>
      <c r="AE123"/>
      <c r="AF123"/>
      <c r="AG123"/>
      <c r="AH123"/>
      <c r="AI123"/>
      <c r="AJ123"/>
      <c r="AK123"/>
      <c r="AL123"/>
      <c r="AM123"/>
      <c r="AN123"/>
      <c r="AO123"/>
      <c r="AP123"/>
      <c r="AQ123"/>
      <c r="AR123"/>
      <c r="AS123"/>
      <c r="AT123"/>
      <c r="AU123"/>
      <c r="AV123"/>
      <c r="AW123"/>
      <c r="AX123"/>
      <c r="AY123"/>
      <c r="AZ123"/>
      <c r="BA123"/>
      <c r="BB123"/>
      <c r="BC123"/>
      <c r="BD123"/>
      <c r="BE123"/>
      <c r="BF123"/>
      <c r="BG123"/>
      <c r="BH123"/>
      <c r="BI123"/>
      <c r="BJ123"/>
      <c r="BK123"/>
      <c r="BL123"/>
      <c r="BM123"/>
      <c r="BN123"/>
      <c r="BO123"/>
      <c r="BP123"/>
      <c r="BQ123"/>
      <c r="BR123"/>
      <c r="BS123"/>
      <c r="BT123"/>
      <c r="BU123"/>
      <c r="BV123"/>
      <c r="BW123"/>
      <c r="BX123"/>
      <c r="BY123"/>
      <c r="BZ123"/>
      <c r="CA123"/>
      <c r="CB123"/>
      <c r="CC123"/>
      <c r="CD123"/>
      <c r="CE123"/>
      <c r="CF123"/>
      <c r="CG123"/>
      <c r="CH123"/>
      <c r="CI123"/>
      <c r="CJ123"/>
      <c r="CK123"/>
      <c r="CL123"/>
      <c r="CM123"/>
      <c r="CN123"/>
      <c r="CO123"/>
      <c r="CP123"/>
      <c r="CQ123"/>
      <c r="CR123"/>
      <c r="CS123"/>
      <c r="CT123"/>
      <c r="CU123"/>
      <c r="CV123"/>
      <c r="CW123"/>
      <c r="CX123"/>
      <c r="CY123"/>
      <c r="CZ123"/>
      <c r="DA123"/>
      <c r="DB123"/>
      <c r="DC123"/>
      <c r="DD123"/>
      <c r="DE123"/>
      <c r="DF123"/>
      <c r="DG123"/>
      <c r="DH123"/>
      <c r="DI123"/>
      <c r="DJ123"/>
      <c r="DK123"/>
      <c r="DL123"/>
      <c r="DM123"/>
      <c r="DN123"/>
      <c r="DO123"/>
      <c r="DP123"/>
      <c r="DQ123"/>
      <c r="DR123"/>
      <c r="DS123"/>
      <c r="DT123"/>
      <c r="DU123"/>
      <c r="DV123"/>
    </row>
    <row r="124" spans="1:126" x14ac:dyDescent="0.25">
      <c r="A124" t="s">
        <v>316</v>
      </c>
      <c r="B124" t="s">
        <v>17</v>
      </c>
      <c r="C124" s="32" t="s">
        <v>491</v>
      </c>
      <c r="D124" t="s">
        <v>324</v>
      </c>
      <c r="E124" s="1">
        <v>59000</v>
      </c>
      <c r="F124" s="1">
        <f>E124*0.0287</f>
        <v>1693.3</v>
      </c>
      <c r="G124" s="1">
        <v>3060.47</v>
      </c>
      <c r="H124" s="1">
        <f>E124*0.0304</f>
        <v>1793.6</v>
      </c>
      <c r="I124" s="1">
        <v>1467.62</v>
      </c>
      <c r="J124" s="1">
        <v>8014.99</v>
      </c>
      <c r="K124" s="1">
        <f>+E124-J124</f>
        <v>50985.01</v>
      </c>
      <c r="L124"/>
      <c r="M124"/>
      <c r="N124"/>
      <c r="O124"/>
      <c r="P124"/>
      <c r="Q124"/>
      <c r="R124"/>
      <c r="S124"/>
      <c r="T124"/>
      <c r="U124"/>
      <c r="V124"/>
      <c r="W124"/>
      <c r="X124"/>
      <c r="Y124"/>
      <c r="Z124"/>
      <c r="AA124"/>
      <c r="AB124"/>
      <c r="AC124"/>
      <c r="AD124"/>
      <c r="AE124"/>
      <c r="AF124"/>
      <c r="AG124"/>
      <c r="AH124"/>
      <c r="AI124"/>
      <c r="AJ124"/>
      <c r="AK124"/>
      <c r="AL124"/>
      <c r="AM124"/>
      <c r="AN124"/>
      <c r="AO124"/>
      <c r="AP124"/>
      <c r="AQ124"/>
      <c r="AR124"/>
      <c r="AS124"/>
      <c r="AT124"/>
      <c r="AU124"/>
      <c r="AV124"/>
      <c r="AW124"/>
      <c r="AX124"/>
      <c r="AY124"/>
      <c r="AZ124"/>
      <c r="BA124"/>
      <c r="BB124"/>
      <c r="BC124"/>
      <c r="BD124"/>
      <c r="BE124"/>
      <c r="BF124"/>
      <c r="BG124"/>
      <c r="BH124"/>
      <c r="BI124"/>
      <c r="BJ124"/>
      <c r="BK124"/>
      <c r="BL124"/>
      <c r="BM124"/>
      <c r="BN124"/>
      <c r="BO124"/>
      <c r="BP124"/>
      <c r="BQ124"/>
      <c r="BR124"/>
      <c r="BS124"/>
      <c r="BT124"/>
      <c r="BU124"/>
      <c r="BV124"/>
      <c r="BW124"/>
      <c r="BX124"/>
      <c r="BY124"/>
      <c r="BZ124"/>
      <c r="CA124"/>
      <c r="CB124"/>
      <c r="CC124"/>
      <c r="CD124"/>
      <c r="CE124"/>
      <c r="CF124"/>
      <c r="CG124"/>
      <c r="CH124"/>
      <c r="CI124"/>
      <c r="CJ124"/>
      <c r="CK124"/>
      <c r="CL124"/>
      <c r="CM124"/>
      <c r="CN124"/>
      <c r="CO124"/>
      <c r="CP124"/>
      <c r="CQ124"/>
      <c r="CR124"/>
      <c r="CS124"/>
      <c r="CT124"/>
      <c r="CU124"/>
      <c r="CV124"/>
      <c r="CW124"/>
      <c r="CX124"/>
      <c r="CY124"/>
      <c r="CZ124"/>
      <c r="DA124"/>
      <c r="DB124"/>
      <c r="DC124"/>
      <c r="DD124"/>
      <c r="DE124"/>
      <c r="DF124"/>
      <c r="DG124"/>
      <c r="DH124"/>
      <c r="DI124"/>
      <c r="DJ124"/>
      <c r="DK124"/>
      <c r="DL124"/>
      <c r="DM124"/>
      <c r="DN124"/>
      <c r="DO124"/>
      <c r="DP124"/>
      <c r="DQ124"/>
      <c r="DR124"/>
      <c r="DS124"/>
      <c r="DT124"/>
      <c r="DU124"/>
      <c r="DV124"/>
    </row>
    <row r="125" spans="1:126" x14ac:dyDescent="0.25">
      <c r="A125" t="s">
        <v>317</v>
      </c>
      <c r="B125" t="s">
        <v>225</v>
      </c>
      <c r="C125" s="32" t="s">
        <v>491</v>
      </c>
      <c r="D125" t="s">
        <v>324</v>
      </c>
      <c r="E125" s="1">
        <v>36000</v>
      </c>
      <c r="F125" s="1">
        <f>E125*0.0287</f>
        <v>1033.2</v>
      </c>
      <c r="G125" s="1">
        <v>0</v>
      </c>
      <c r="H125" s="1">
        <f>E125*0.0304</f>
        <v>1094.4000000000001</v>
      </c>
      <c r="I125" s="1">
        <v>3886.24</v>
      </c>
      <c r="J125" s="1">
        <f t="shared" si="63"/>
        <v>6013.84</v>
      </c>
      <c r="K125" s="1">
        <f>+E125-J125</f>
        <v>29986.16</v>
      </c>
      <c r="L125"/>
      <c r="M125"/>
      <c r="N125"/>
      <c r="O125"/>
      <c r="P125"/>
      <c r="Q125"/>
      <c r="R125"/>
      <c r="S125"/>
      <c r="T125"/>
      <c r="U125"/>
      <c r="V125"/>
      <c r="W125"/>
      <c r="X125"/>
      <c r="Y125"/>
      <c r="Z125"/>
      <c r="AA125"/>
      <c r="AB125"/>
      <c r="AC125"/>
      <c r="AD125"/>
      <c r="AE125"/>
      <c r="AF125"/>
      <c r="AG125"/>
      <c r="AH125"/>
      <c r="AI125"/>
      <c r="AJ125"/>
      <c r="AK125"/>
      <c r="AL125"/>
      <c r="AM125"/>
      <c r="AN125"/>
      <c r="AO125"/>
      <c r="AP125"/>
      <c r="AQ125"/>
      <c r="AR125"/>
      <c r="AS125"/>
      <c r="AT125"/>
      <c r="AU125"/>
      <c r="AV125"/>
      <c r="AW125"/>
      <c r="AX125"/>
      <c r="AY125"/>
      <c r="AZ125"/>
      <c r="BA125"/>
      <c r="BB125"/>
      <c r="BC125"/>
      <c r="BD125"/>
      <c r="BE125"/>
      <c r="BF125"/>
      <c r="BG125"/>
      <c r="BH125"/>
      <c r="BI125"/>
      <c r="BJ125"/>
      <c r="BK125"/>
      <c r="BL125"/>
      <c r="BM125"/>
      <c r="BN125"/>
      <c r="BO125"/>
      <c r="BP125"/>
      <c r="BQ125"/>
      <c r="BR125"/>
      <c r="BS125"/>
      <c r="BT125"/>
      <c r="BU125"/>
      <c r="BV125"/>
      <c r="BW125"/>
      <c r="BX125"/>
      <c r="BY125"/>
      <c r="BZ125"/>
      <c r="CA125"/>
      <c r="CB125"/>
      <c r="CC125"/>
      <c r="CD125"/>
      <c r="CE125"/>
      <c r="CF125"/>
      <c r="CG125"/>
      <c r="CH125"/>
      <c r="CI125"/>
      <c r="CJ125"/>
      <c r="CK125"/>
      <c r="CL125"/>
      <c r="CM125"/>
      <c r="CN125"/>
      <c r="CO125"/>
      <c r="CP125"/>
      <c r="CQ125"/>
      <c r="CR125"/>
      <c r="CS125"/>
      <c r="CT125"/>
      <c r="CU125"/>
      <c r="CV125"/>
      <c r="CW125"/>
      <c r="CX125"/>
      <c r="CY125"/>
      <c r="CZ125"/>
      <c r="DA125"/>
      <c r="DB125"/>
      <c r="DC125"/>
      <c r="DD125"/>
      <c r="DE125"/>
      <c r="DF125"/>
      <c r="DG125"/>
      <c r="DH125"/>
      <c r="DI125"/>
      <c r="DJ125"/>
      <c r="DK125"/>
      <c r="DL125"/>
      <c r="DM125"/>
      <c r="DN125"/>
      <c r="DO125"/>
      <c r="DP125"/>
      <c r="DQ125"/>
      <c r="DR125"/>
      <c r="DS125"/>
      <c r="DT125"/>
      <c r="DU125"/>
      <c r="DV125"/>
    </row>
    <row r="126" spans="1:126" x14ac:dyDescent="0.25">
      <c r="A126" t="s">
        <v>319</v>
      </c>
      <c r="B126" t="s">
        <v>64</v>
      </c>
      <c r="C126" s="32" t="s">
        <v>491</v>
      </c>
      <c r="D126" t="s">
        <v>324</v>
      </c>
      <c r="E126" s="1">
        <v>33000</v>
      </c>
      <c r="F126" s="1">
        <f t="shared" ref="F126:F138" si="64">E126*0.0287</f>
        <v>947.1</v>
      </c>
      <c r="G126" s="1">
        <v>0</v>
      </c>
      <c r="H126" s="1">
        <f t="shared" ref="H126:H138" si="65">E126*0.0304</f>
        <v>1003.2</v>
      </c>
      <c r="I126" s="1">
        <v>1567.62</v>
      </c>
      <c r="J126" s="1">
        <f t="shared" si="63"/>
        <v>3517.92</v>
      </c>
      <c r="K126" s="1">
        <f t="shared" ref="K126:K138" si="66">+E126-J126</f>
        <v>29482.080000000002</v>
      </c>
      <c r="L126"/>
      <c r="M126"/>
      <c r="N126"/>
      <c r="O126"/>
      <c r="P126"/>
      <c r="Q126"/>
      <c r="R126"/>
      <c r="S126"/>
      <c r="T126"/>
      <c r="U126"/>
      <c r="V126"/>
      <c r="W126"/>
      <c r="X126"/>
      <c r="Y126"/>
      <c r="Z126"/>
      <c r="AA126"/>
      <c r="AB126"/>
      <c r="AC126"/>
      <c r="AD126"/>
      <c r="AE126"/>
      <c r="AF126"/>
      <c r="AG126"/>
      <c r="AH126"/>
      <c r="AI126"/>
      <c r="AJ126"/>
      <c r="AK126"/>
      <c r="AL126"/>
      <c r="AM126"/>
      <c r="AN126"/>
      <c r="AO126"/>
      <c r="AP126"/>
      <c r="AQ126"/>
      <c r="AR126"/>
      <c r="AS126"/>
      <c r="AT126"/>
      <c r="AU126"/>
      <c r="AV126"/>
      <c r="AW126"/>
      <c r="AX126"/>
      <c r="AY126"/>
      <c r="AZ126"/>
      <c r="BA126"/>
      <c r="BB126"/>
      <c r="BC126"/>
      <c r="BD126"/>
      <c r="BE126"/>
      <c r="BF126"/>
      <c r="BG126"/>
      <c r="BH126"/>
      <c r="BI126"/>
      <c r="BJ126"/>
      <c r="BK126"/>
      <c r="BL126"/>
      <c r="BM126"/>
      <c r="BN126"/>
      <c r="BO126"/>
      <c r="BP126"/>
      <c r="BQ126"/>
      <c r="BR126"/>
      <c r="BS126"/>
      <c r="BT126"/>
      <c r="BU126"/>
      <c r="BV126"/>
      <c r="BW126"/>
      <c r="BX126"/>
      <c r="BY126"/>
      <c r="BZ126"/>
      <c r="CA126"/>
      <c r="CB126"/>
      <c r="CC126"/>
      <c r="CD126"/>
      <c r="CE126"/>
      <c r="CF126"/>
      <c r="CG126"/>
      <c r="CH126"/>
      <c r="CI126"/>
      <c r="CJ126"/>
      <c r="CK126"/>
      <c r="CL126"/>
      <c r="CM126"/>
      <c r="CN126"/>
      <c r="CO126"/>
      <c r="CP126"/>
      <c r="CQ126"/>
      <c r="CR126"/>
      <c r="CS126"/>
      <c r="CT126"/>
      <c r="CU126"/>
      <c r="CV126"/>
      <c r="CW126"/>
      <c r="CX126"/>
      <c r="CY126"/>
      <c r="CZ126"/>
      <c r="DA126"/>
      <c r="DB126"/>
      <c r="DC126"/>
      <c r="DD126"/>
      <c r="DE126"/>
      <c r="DF126"/>
      <c r="DG126"/>
      <c r="DH126"/>
      <c r="DI126"/>
      <c r="DJ126"/>
      <c r="DK126"/>
      <c r="DL126"/>
      <c r="DM126"/>
      <c r="DN126"/>
      <c r="DO126"/>
      <c r="DP126"/>
      <c r="DQ126"/>
      <c r="DR126"/>
      <c r="DS126"/>
      <c r="DT126"/>
      <c r="DU126"/>
      <c r="DV126"/>
    </row>
    <row r="127" spans="1:126" x14ac:dyDescent="0.25">
      <c r="A127" t="s">
        <v>8</v>
      </c>
      <c r="B127" t="s">
        <v>342</v>
      </c>
      <c r="C127" s="32" t="s">
        <v>491</v>
      </c>
      <c r="D127" t="s">
        <v>324</v>
      </c>
      <c r="E127" s="1">
        <v>71000</v>
      </c>
      <c r="F127" s="1">
        <f t="shared" si="64"/>
        <v>2037.7</v>
      </c>
      <c r="G127" s="1">
        <v>5556.66</v>
      </c>
      <c r="H127" s="1">
        <f t="shared" si="65"/>
        <v>2158.4</v>
      </c>
      <c r="I127" s="1">
        <v>25</v>
      </c>
      <c r="J127" s="1">
        <f t="shared" si="63"/>
        <v>9777.76</v>
      </c>
      <c r="K127" s="1">
        <f t="shared" si="66"/>
        <v>61222.239999999998</v>
      </c>
    </row>
    <row r="128" spans="1:126" x14ac:dyDescent="0.25">
      <c r="A128" t="s">
        <v>197</v>
      </c>
      <c r="B128" t="s">
        <v>295</v>
      </c>
      <c r="C128" s="32" t="s">
        <v>492</v>
      </c>
      <c r="D128" t="s">
        <v>321</v>
      </c>
      <c r="E128" s="1">
        <v>76000</v>
      </c>
      <c r="F128" s="1">
        <f t="shared" si="64"/>
        <v>2181.1999999999998</v>
      </c>
      <c r="G128" s="1">
        <v>6497.56</v>
      </c>
      <c r="H128" s="1">
        <f t="shared" si="65"/>
        <v>2310.4</v>
      </c>
      <c r="I128" s="1">
        <v>327</v>
      </c>
      <c r="J128" s="1">
        <v>11316.16</v>
      </c>
      <c r="K128" s="1">
        <v>64683.839999999997</v>
      </c>
    </row>
    <row r="129" spans="1:126" x14ac:dyDescent="0.25">
      <c r="A129" t="s">
        <v>320</v>
      </c>
      <c r="B129" t="s">
        <v>123</v>
      </c>
      <c r="C129" s="32" t="s">
        <v>492</v>
      </c>
      <c r="D129" t="s">
        <v>324</v>
      </c>
      <c r="E129" s="1">
        <v>75000</v>
      </c>
      <c r="F129" s="1">
        <f t="shared" si="64"/>
        <v>2152.5</v>
      </c>
      <c r="G129" s="1">
        <v>6309.38</v>
      </c>
      <c r="H129" s="1">
        <f t="shared" si="65"/>
        <v>2280</v>
      </c>
      <c r="I129" s="1">
        <v>377.5</v>
      </c>
      <c r="J129" s="1">
        <v>11119.38</v>
      </c>
      <c r="K129" s="1">
        <v>63880.62</v>
      </c>
      <c r="L129"/>
      <c r="M129"/>
      <c r="N129"/>
      <c r="O129"/>
      <c r="P129"/>
      <c r="Q129"/>
      <c r="R129"/>
      <c r="S129"/>
      <c r="T129"/>
      <c r="U129"/>
      <c r="V129"/>
      <c r="W129"/>
      <c r="X129"/>
      <c r="Y129"/>
      <c r="Z129"/>
      <c r="AA129"/>
      <c r="AB129"/>
      <c r="AC129"/>
      <c r="AD129"/>
      <c r="AE129"/>
      <c r="AF129"/>
      <c r="AG129"/>
      <c r="AH129"/>
      <c r="AI129"/>
      <c r="AJ129"/>
      <c r="AK129"/>
      <c r="AL129"/>
      <c r="AM129"/>
      <c r="AN129"/>
      <c r="AO129"/>
      <c r="AP129"/>
      <c r="AQ129"/>
      <c r="AR129"/>
      <c r="AS129"/>
      <c r="AT129"/>
      <c r="AU129"/>
      <c r="AV129"/>
      <c r="AW129"/>
      <c r="AX129"/>
      <c r="AY129"/>
      <c r="AZ129"/>
      <c r="BA129"/>
      <c r="BB129"/>
      <c r="BC129"/>
      <c r="BD129"/>
      <c r="BE129"/>
      <c r="BF129"/>
      <c r="BG129"/>
      <c r="BH129"/>
      <c r="BI129"/>
      <c r="BJ129"/>
      <c r="BK129"/>
      <c r="BL129"/>
      <c r="BM129"/>
      <c r="BN129"/>
      <c r="BO129"/>
      <c r="BP129"/>
      <c r="BQ129"/>
      <c r="BR129"/>
      <c r="BS129"/>
      <c r="BT129"/>
      <c r="BU129"/>
      <c r="BV129"/>
      <c r="BW129"/>
      <c r="BX129"/>
      <c r="BY129"/>
      <c r="BZ129"/>
      <c r="CA129"/>
      <c r="CB129"/>
      <c r="CC129"/>
      <c r="CD129"/>
      <c r="CE129"/>
      <c r="CF129"/>
      <c r="CG129"/>
      <c r="CH129"/>
      <c r="CI129"/>
      <c r="CJ129"/>
      <c r="CK129"/>
      <c r="CL129"/>
      <c r="CM129"/>
      <c r="CN129"/>
      <c r="CO129"/>
      <c r="CP129"/>
      <c r="CQ129"/>
      <c r="CR129"/>
      <c r="CS129"/>
      <c r="CT129"/>
      <c r="CU129"/>
      <c r="CV129"/>
      <c r="CW129"/>
      <c r="CX129"/>
      <c r="CY129"/>
      <c r="CZ129"/>
      <c r="DA129"/>
      <c r="DB129"/>
      <c r="DC129"/>
      <c r="DD129"/>
      <c r="DE129"/>
      <c r="DF129"/>
      <c r="DG129"/>
      <c r="DH129"/>
      <c r="DI129"/>
      <c r="DJ129"/>
      <c r="DK129"/>
      <c r="DL129"/>
      <c r="DM129"/>
      <c r="DN129"/>
      <c r="DO129"/>
      <c r="DP129"/>
      <c r="DQ129"/>
      <c r="DR129"/>
      <c r="DS129"/>
      <c r="DT129"/>
      <c r="DU129"/>
      <c r="DV129"/>
    </row>
    <row r="130" spans="1:126" x14ac:dyDescent="0.25">
      <c r="A130" t="s">
        <v>391</v>
      </c>
      <c r="B130" s="21" t="s">
        <v>293</v>
      </c>
      <c r="C130" s="32" t="s">
        <v>492</v>
      </c>
      <c r="D130" s="16" t="s">
        <v>324</v>
      </c>
      <c r="E130" s="1">
        <v>100000</v>
      </c>
      <c r="F130" s="1">
        <f t="shared" si="64"/>
        <v>2870</v>
      </c>
      <c r="G130" s="1">
        <v>12105.37</v>
      </c>
      <c r="H130" s="1">
        <f t="shared" si="65"/>
        <v>3040</v>
      </c>
      <c r="I130" s="1">
        <v>277.5</v>
      </c>
      <c r="J130" s="1">
        <f t="shared" si="63"/>
        <v>18292.87</v>
      </c>
      <c r="K130" s="1">
        <f>+E130-J130</f>
        <v>81707.13</v>
      </c>
      <c r="M130"/>
      <c r="N130"/>
      <c r="O130"/>
      <c r="P130"/>
      <c r="Q130"/>
      <c r="R130"/>
      <c r="S130"/>
      <c r="T130"/>
      <c r="U130"/>
      <c r="V130"/>
      <c r="W130"/>
      <c r="X130"/>
      <c r="Y130"/>
      <c r="Z130"/>
      <c r="AA130"/>
      <c r="AB130"/>
      <c r="AC130"/>
      <c r="AD130"/>
      <c r="AE130"/>
      <c r="AF130"/>
      <c r="AG130"/>
      <c r="AH130"/>
      <c r="AI130"/>
      <c r="AJ130"/>
      <c r="AK130"/>
      <c r="AL130"/>
      <c r="AM130"/>
      <c r="AN130"/>
      <c r="AO130"/>
      <c r="AP130"/>
      <c r="AQ130"/>
      <c r="AR130"/>
      <c r="AS130"/>
      <c r="AT130"/>
      <c r="AU130"/>
      <c r="AV130"/>
      <c r="AW130"/>
      <c r="AX130"/>
      <c r="AY130"/>
      <c r="AZ130"/>
      <c r="BA130"/>
      <c r="BB130"/>
      <c r="BC130"/>
      <c r="BD130"/>
      <c r="BE130"/>
      <c r="BF130"/>
      <c r="BG130"/>
      <c r="BH130"/>
      <c r="BI130"/>
      <c r="BJ130"/>
      <c r="BK130"/>
      <c r="BL130"/>
      <c r="BM130"/>
      <c r="BN130"/>
      <c r="BO130"/>
      <c r="BP130"/>
      <c r="BQ130"/>
      <c r="BR130"/>
      <c r="BS130"/>
      <c r="BT130"/>
      <c r="BU130"/>
      <c r="BV130"/>
      <c r="BW130"/>
      <c r="BX130"/>
      <c r="BY130"/>
      <c r="BZ130"/>
      <c r="CA130"/>
      <c r="CB130"/>
      <c r="CC130"/>
      <c r="CD130"/>
      <c r="CE130"/>
      <c r="CF130"/>
      <c r="CG130"/>
      <c r="CH130"/>
      <c r="CI130"/>
      <c r="CJ130"/>
      <c r="CK130"/>
      <c r="CL130"/>
      <c r="CM130"/>
      <c r="CN130"/>
      <c r="CO130"/>
      <c r="CP130"/>
      <c r="CQ130"/>
      <c r="CR130"/>
      <c r="CS130"/>
      <c r="CT130"/>
      <c r="CU130"/>
      <c r="CV130"/>
      <c r="CW130"/>
      <c r="CX130"/>
      <c r="CY130"/>
      <c r="CZ130"/>
      <c r="DA130"/>
      <c r="DB130"/>
      <c r="DC130"/>
      <c r="DD130"/>
      <c r="DE130"/>
      <c r="DF130"/>
      <c r="DG130"/>
      <c r="DH130"/>
      <c r="DI130"/>
      <c r="DJ130"/>
      <c r="DK130"/>
      <c r="DL130"/>
      <c r="DM130"/>
      <c r="DN130"/>
      <c r="DO130"/>
      <c r="DP130"/>
      <c r="DQ130"/>
      <c r="DR130"/>
      <c r="DS130"/>
      <c r="DT130"/>
      <c r="DU130"/>
      <c r="DV130"/>
    </row>
    <row r="131" spans="1:126" x14ac:dyDescent="0.25">
      <c r="A131" t="s">
        <v>198</v>
      </c>
      <c r="B131" t="s">
        <v>199</v>
      </c>
      <c r="C131" s="32" t="s">
        <v>491</v>
      </c>
      <c r="D131" t="s">
        <v>324</v>
      </c>
      <c r="E131" s="1">
        <v>46000</v>
      </c>
      <c r="F131" s="1">
        <f t="shared" si="64"/>
        <v>1320.2</v>
      </c>
      <c r="G131" s="1">
        <v>1289.46</v>
      </c>
      <c r="H131" s="1">
        <f t="shared" si="65"/>
        <v>1398.4</v>
      </c>
      <c r="I131" s="1">
        <v>543.79999999999995</v>
      </c>
      <c r="J131" s="1">
        <f t="shared" si="63"/>
        <v>4551.8599999999997</v>
      </c>
      <c r="K131" s="1">
        <f t="shared" si="66"/>
        <v>41448.14</v>
      </c>
    </row>
    <row r="132" spans="1:126" x14ac:dyDescent="0.25">
      <c r="A132" t="s">
        <v>200</v>
      </c>
      <c r="B132" t="s">
        <v>201</v>
      </c>
      <c r="C132" s="32" t="s">
        <v>491</v>
      </c>
      <c r="D132" t="s">
        <v>324</v>
      </c>
      <c r="E132" s="1">
        <v>61000</v>
      </c>
      <c r="F132" s="1">
        <f t="shared" si="64"/>
        <v>1750.7</v>
      </c>
      <c r="G132" s="1">
        <v>3674.86</v>
      </c>
      <c r="H132" s="1">
        <f t="shared" si="65"/>
        <v>1854.4</v>
      </c>
      <c r="I132" s="1">
        <v>165</v>
      </c>
      <c r="J132" s="1">
        <f t="shared" si="63"/>
        <v>7444.96</v>
      </c>
      <c r="K132" s="1">
        <f t="shared" si="66"/>
        <v>53555.040000000001</v>
      </c>
    </row>
    <row r="133" spans="1:126" x14ac:dyDescent="0.25">
      <c r="A133" t="s">
        <v>202</v>
      </c>
      <c r="B133" t="s">
        <v>199</v>
      </c>
      <c r="C133" s="32" t="s">
        <v>491</v>
      </c>
      <c r="D133" t="s">
        <v>324</v>
      </c>
      <c r="E133" s="1">
        <v>46000</v>
      </c>
      <c r="F133" s="1">
        <f t="shared" si="64"/>
        <v>1320.2</v>
      </c>
      <c r="G133" s="1">
        <v>1289.46</v>
      </c>
      <c r="H133" s="1">
        <f t="shared" si="65"/>
        <v>1398.4</v>
      </c>
      <c r="I133" s="1">
        <v>295</v>
      </c>
      <c r="J133" s="1">
        <f t="shared" si="63"/>
        <v>4303.0600000000004</v>
      </c>
      <c r="K133" s="1">
        <f t="shared" si="66"/>
        <v>41696.94</v>
      </c>
    </row>
    <row r="134" spans="1:126" x14ac:dyDescent="0.25">
      <c r="A134" t="s">
        <v>203</v>
      </c>
      <c r="B134" t="s">
        <v>196</v>
      </c>
      <c r="C134" s="32" t="s">
        <v>492</v>
      </c>
      <c r="D134" t="s">
        <v>324</v>
      </c>
      <c r="E134" s="1">
        <v>45000</v>
      </c>
      <c r="F134" s="1">
        <f t="shared" si="64"/>
        <v>1291.5</v>
      </c>
      <c r="G134" s="1">
        <v>791.29</v>
      </c>
      <c r="H134" s="1">
        <f t="shared" si="65"/>
        <v>1368</v>
      </c>
      <c r="I134" s="1">
        <v>7102.04</v>
      </c>
      <c r="J134" s="1">
        <f t="shared" si="63"/>
        <v>10552.83</v>
      </c>
      <c r="K134" s="1">
        <f t="shared" si="66"/>
        <v>34447.17</v>
      </c>
    </row>
    <row r="135" spans="1:126" x14ac:dyDescent="0.25">
      <c r="A135" t="s">
        <v>204</v>
      </c>
      <c r="B135" t="s">
        <v>205</v>
      </c>
      <c r="C135" s="32" t="s">
        <v>492</v>
      </c>
      <c r="D135" t="s">
        <v>324</v>
      </c>
      <c r="E135" s="1">
        <v>61000</v>
      </c>
      <c r="F135" s="1">
        <f t="shared" si="64"/>
        <v>1750.7</v>
      </c>
      <c r="G135" s="1">
        <v>3674.86</v>
      </c>
      <c r="H135" s="1">
        <f t="shared" si="65"/>
        <v>1854.4</v>
      </c>
      <c r="I135" s="1">
        <v>277.5</v>
      </c>
      <c r="J135" s="1">
        <v>7557.46</v>
      </c>
      <c r="K135" s="1">
        <v>53442.54</v>
      </c>
    </row>
    <row r="136" spans="1:126" x14ac:dyDescent="0.25">
      <c r="A136" t="s">
        <v>206</v>
      </c>
      <c r="B136" t="s">
        <v>207</v>
      </c>
      <c r="C136" s="32" t="s">
        <v>492</v>
      </c>
      <c r="D136" t="s">
        <v>324</v>
      </c>
      <c r="E136" s="1">
        <v>45000</v>
      </c>
      <c r="F136" s="1">
        <f t="shared" si="64"/>
        <v>1291.5</v>
      </c>
      <c r="G136" s="1">
        <v>1148.33</v>
      </c>
      <c r="H136" s="1">
        <f t="shared" si="65"/>
        <v>1368</v>
      </c>
      <c r="I136" s="1">
        <v>908.33</v>
      </c>
      <c r="J136" s="1">
        <v>4716.16</v>
      </c>
      <c r="K136" s="1">
        <f t="shared" si="66"/>
        <v>40283.839999999997</v>
      </c>
    </row>
    <row r="137" spans="1:126" x14ac:dyDescent="0.25">
      <c r="A137" t="s">
        <v>208</v>
      </c>
      <c r="B137" t="s">
        <v>19</v>
      </c>
      <c r="C137" s="32" t="s">
        <v>491</v>
      </c>
      <c r="D137" t="s">
        <v>324</v>
      </c>
      <c r="E137" s="1">
        <v>46000</v>
      </c>
      <c r="F137" s="1">
        <f t="shared" si="64"/>
        <v>1320.2</v>
      </c>
      <c r="G137" s="1">
        <v>1289.46</v>
      </c>
      <c r="H137" s="1">
        <f t="shared" si="65"/>
        <v>1398.4</v>
      </c>
      <c r="I137" s="1">
        <v>125</v>
      </c>
      <c r="J137" s="1">
        <v>4133.0600000000004</v>
      </c>
      <c r="K137" s="1">
        <f t="shared" si="66"/>
        <v>41866.94</v>
      </c>
    </row>
    <row r="138" spans="1:126" x14ac:dyDescent="0.25">
      <c r="A138" t="s">
        <v>209</v>
      </c>
      <c r="B138" t="s">
        <v>210</v>
      </c>
      <c r="C138" s="32" t="s">
        <v>492</v>
      </c>
      <c r="D138" t="s">
        <v>324</v>
      </c>
      <c r="E138" s="1">
        <v>45000</v>
      </c>
      <c r="F138" s="1">
        <f t="shared" si="64"/>
        <v>1291.5</v>
      </c>
      <c r="G138" s="1">
        <v>1148.33</v>
      </c>
      <c r="H138" s="1">
        <f t="shared" si="65"/>
        <v>1368</v>
      </c>
      <c r="I138" s="1">
        <v>3275.62</v>
      </c>
      <c r="J138" s="1">
        <f t="shared" si="63"/>
        <v>7083.45</v>
      </c>
      <c r="K138" s="1">
        <f t="shared" si="66"/>
        <v>37916.550000000003</v>
      </c>
    </row>
    <row r="139" spans="1:126" x14ac:dyDescent="0.25">
      <c r="A139" s="3" t="s">
        <v>13</v>
      </c>
      <c r="B139" s="3">
        <v>18</v>
      </c>
      <c r="C139" s="34"/>
      <c r="D139" s="3"/>
      <c r="E139" s="4">
        <f t="shared" ref="E139:K139" si="67">SUM(E121:E138)</f>
        <v>967000</v>
      </c>
      <c r="F139" s="4">
        <f t="shared" si="67"/>
        <v>27752.9</v>
      </c>
      <c r="G139" s="4">
        <f t="shared" si="67"/>
        <v>49389.09</v>
      </c>
      <c r="H139" s="4">
        <f t="shared" si="67"/>
        <v>29396.799999999999</v>
      </c>
      <c r="I139" s="4">
        <f t="shared" si="67"/>
        <v>31029.21</v>
      </c>
      <c r="J139" s="4">
        <f t="shared" si="67"/>
        <v>137568</v>
      </c>
      <c r="K139" s="4">
        <f t="shared" si="67"/>
        <v>829432</v>
      </c>
    </row>
    <row r="141" spans="1:126" x14ac:dyDescent="0.25">
      <c r="A141" s="10" t="s">
        <v>463</v>
      </c>
      <c r="B141" s="10"/>
      <c r="C141" s="36"/>
      <c r="D141" s="12"/>
      <c r="E141" s="10"/>
      <c r="F141" s="10"/>
      <c r="G141" s="10"/>
      <c r="H141" s="10"/>
      <c r="I141" s="10"/>
      <c r="J141" s="10"/>
      <c r="K141" s="10"/>
    </row>
    <row r="142" spans="1:126" x14ac:dyDescent="0.25">
      <c r="A142" t="s">
        <v>211</v>
      </c>
      <c r="B142" t="s">
        <v>212</v>
      </c>
      <c r="C142" s="32" t="s">
        <v>491</v>
      </c>
      <c r="D142" t="s">
        <v>324</v>
      </c>
      <c r="E142" s="1">
        <v>28350</v>
      </c>
      <c r="F142" s="1">
        <f>E142*0.0287</f>
        <v>813.65</v>
      </c>
      <c r="G142" s="1">
        <v>0</v>
      </c>
      <c r="H142" s="1">
        <f>E142*0.0304</f>
        <v>861.84</v>
      </c>
      <c r="I142" s="1">
        <v>1947</v>
      </c>
      <c r="J142" s="1">
        <v>3799.79</v>
      </c>
      <c r="K142" s="1">
        <v>27550.21</v>
      </c>
    </row>
    <row r="143" spans="1:126" x14ac:dyDescent="0.25">
      <c r="A143" t="s">
        <v>213</v>
      </c>
      <c r="B143" t="s">
        <v>212</v>
      </c>
      <c r="C143" s="32" t="s">
        <v>492</v>
      </c>
      <c r="D143" t="s">
        <v>321</v>
      </c>
      <c r="E143" s="1">
        <v>36000</v>
      </c>
      <c r="F143" s="1">
        <f t="shared" ref="F143:F163" si="68">E143*0.0287</f>
        <v>1033.2</v>
      </c>
      <c r="G143" s="1">
        <v>0</v>
      </c>
      <c r="H143" s="1">
        <f t="shared" ref="H143:H163" si="69">E143*0.0304</f>
        <v>1094.4000000000001</v>
      </c>
      <c r="I143" s="1">
        <v>377.5</v>
      </c>
      <c r="J143" s="1">
        <f t="shared" ref="J143:J149" si="70">F143+G143+H143+I143</f>
        <v>2505.1</v>
      </c>
      <c r="K143" s="1">
        <f t="shared" ref="K143:K149" si="71">E143-J143</f>
        <v>33494.9</v>
      </c>
    </row>
    <row r="144" spans="1:126" x14ac:dyDescent="0.25">
      <c r="A144" t="s">
        <v>215</v>
      </c>
      <c r="B144" t="s">
        <v>214</v>
      </c>
      <c r="C144" s="32" t="s">
        <v>492</v>
      </c>
      <c r="D144" t="s">
        <v>324</v>
      </c>
      <c r="E144" s="1">
        <v>36000</v>
      </c>
      <c r="F144" s="1">
        <f t="shared" si="68"/>
        <v>1033.2</v>
      </c>
      <c r="G144" s="1">
        <v>0</v>
      </c>
      <c r="H144" s="1">
        <f t="shared" si="69"/>
        <v>1094.4000000000001</v>
      </c>
      <c r="I144" s="1">
        <v>327.5</v>
      </c>
      <c r="J144" s="1">
        <f t="shared" si="70"/>
        <v>2455.1</v>
      </c>
      <c r="K144" s="1">
        <f t="shared" si="71"/>
        <v>33544.9</v>
      </c>
    </row>
    <row r="145" spans="1:126" x14ac:dyDescent="0.25">
      <c r="A145" t="s">
        <v>216</v>
      </c>
      <c r="B145" t="s">
        <v>214</v>
      </c>
      <c r="C145" s="32" t="s">
        <v>491</v>
      </c>
      <c r="D145" t="s">
        <v>324</v>
      </c>
      <c r="E145" s="1">
        <v>36000</v>
      </c>
      <c r="F145" s="1">
        <f t="shared" si="68"/>
        <v>1033.2</v>
      </c>
      <c r="G145" s="1">
        <v>0</v>
      </c>
      <c r="H145" s="1">
        <f t="shared" si="69"/>
        <v>1094.4000000000001</v>
      </c>
      <c r="I145" s="1">
        <v>75</v>
      </c>
      <c r="J145" s="1">
        <f t="shared" si="70"/>
        <v>2202.6</v>
      </c>
      <c r="K145" s="1">
        <f t="shared" si="71"/>
        <v>33797.4</v>
      </c>
    </row>
    <row r="146" spans="1:126" x14ac:dyDescent="0.25">
      <c r="A146" t="s">
        <v>217</v>
      </c>
      <c r="B146" t="s">
        <v>17</v>
      </c>
      <c r="C146" s="32" t="s">
        <v>491</v>
      </c>
      <c r="D146" t="s">
        <v>321</v>
      </c>
      <c r="E146" s="1">
        <v>81000</v>
      </c>
      <c r="F146" s="1">
        <f t="shared" si="68"/>
        <v>2324.6999999999998</v>
      </c>
      <c r="G146" s="1">
        <v>6486.36</v>
      </c>
      <c r="H146" s="1">
        <f t="shared" si="69"/>
        <v>2462.4</v>
      </c>
      <c r="I146" s="1">
        <v>7107.48</v>
      </c>
      <c r="J146" s="1">
        <f>+F146+G146+H146+I146</f>
        <v>18380.939999999999</v>
      </c>
      <c r="K146" s="1">
        <f t="shared" si="71"/>
        <v>62619.06</v>
      </c>
    </row>
    <row r="147" spans="1:126" x14ac:dyDescent="0.25">
      <c r="A147" t="s">
        <v>218</v>
      </c>
      <c r="B147" t="s">
        <v>94</v>
      </c>
      <c r="C147" s="32" t="s">
        <v>492</v>
      </c>
      <c r="D147" t="s">
        <v>324</v>
      </c>
      <c r="E147" s="1">
        <v>20075</v>
      </c>
      <c r="F147" s="1">
        <f t="shared" si="68"/>
        <v>576.15</v>
      </c>
      <c r="G147" s="1">
        <v>0</v>
      </c>
      <c r="H147" s="1">
        <f t="shared" si="69"/>
        <v>610.28</v>
      </c>
      <c r="I147" s="1">
        <v>277.5</v>
      </c>
      <c r="J147" s="1">
        <f t="shared" si="70"/>
        <v>1463.93</v>
      </c>
      <c r="K147" s="1">
        <f t="shared" si="71"/>
        <v>18611.07</v>
      </c>
    </row>
    <row r="148" spans="1:126" x14ac:dyDescent="0.25">
      <c r="A148" t="s">
        <v>219</v>
      </c>
      <c r="B148" t="s">
        <v>173</v>
      </c>
      <c r="C148" s="32" t="s">
        <v>492</v>
      </c>
      <c r="D148" t="s">
        <v>324</v>
      </c>
      <c r="E148" s="1">
        <v>36000</v>
      </c>
      <c r="F148" s="1">
        <f t="shared" si="68"/>
        <v>1033.2</v>
      </c>
      <c r="G148" s="1">
        <v>0</v>
      </c>
      <c r="H148" s="1">
        <f t="shared" si="69"/>
        <v>1094.4000000000001</v>
      </c>
      <c r="I148" s="1">
        <v>377.5</v>
      </c>
      <c r="J148" s="1">
        <f t="shared" si="70"/>
        <v>2505.1</v>
      </c>
      <c r="K148" s="1">
        <f t="shared" si="71"/>
        <v>33494.9</v>
      </c>
    </row>
    <row r="149" spans="1:126" x14ac:dyDescent="0.25">
      <c r="A149" t="s">
        <v>220</v>
      </c>
      <c r="B149" t="s">
        <v>214</v>
      </c>
      <c r="C149" s="32" t="s">
        <v>491</v>
      </c>
      <c r="D149" t="s">
        <v>324</v>
      </c>
      <c r="E149" s="1">
        <v>36000</v>
      </c>
      <c r="F149" s="1">
        <f t="shared" si="68"/>
        <v>1033.2</v>
      </c>
      <c r="G149" s="1">
        <v>0</v>
      </c>
      <c r="H149" s="1">
        <f t="shared" si="69"/>
        <v>1094.4000000000001</v>
      </c>
      <c r="I149" s="1">
        <v>2777.74</v>
      </c>
      <c r="J149" s="1">
        <f t="shared" si="70"/>
        <v>4905.34</v>
      </c>
      <c r="K149" s="1">
        <f t="shared" si="71"/>
        <v>31094.66</v>
      </c>
    </row>
    <row r="150" spans="1:126" x14ac:dyDescent="0.25">
      <c r="A150" t="s">
        <v>221</v>
      </c>
      <c r="B150" t="s">
        <v>212</v>
      </c>
      <c r="C150" s="32" t="s">
        <v>492</v>
      </c>
      <c r="D150" t="s">
        <v>324</v>
      </c>
      <c r="E150" s="1">
        <v>44000</v>
      </c>
      <c r="F150" s="1">
        <f t="shared" si="68"/>
        <v>1262.8</v>
      </c>
      <c r="G150" s="1">
        <v>1007.19</v>
      </c>
      <c r="H150" s="1">
        <f t="shared" si="69"/>
        <v>1337.6</v>
      </c>
      <c r="I150" s="1">
        <v>277.5</v>
      </c>
      <c r="J150" s="1">
        <f t="shared" ref="J150:J163" si="72">F150+G150+H150+I150</f>
        <v>3885.09</v>
      </c>
      <c r="K150" s="1">
        <f t="shared" ref="K150:K163" si="73">E150-J150</f>
        <v>40114.910000000003</v>
      </c>
    </row>
    <row r="151" spans="1:126" x14ac:dyDescent="0.25">
      <c r="A151" t="s">
        <v>371</v>
      </c>
      <c r="B151" t="s">
        <v>15</v>
      </c>
      <c r="C151" s="32" t="s">
        <v>491</v>
      </c>
      <c r="D151" t="s">
        <v>324</v>
      </c>
      <c r="E151" s="1">
        <v>36000</v>
      </c>
      <c r="F151" s="1">
        <f t="shared" si="68"/>
        <v>1033.2</v>
      </c>
      <c r="G151" s="1">
        <v>0</v>
      </c>
      <c r="H151" s="1">
        <f t="shared" si="69"/>
        <v>1094.4000000000001</v>
      </c>
      <c r="I151" s="1">
        <v>3243.2</v>
      </c>
      <c r="J151" s="1">
        <v>5370.8</v>
      </c>
      <c r="K151" s="1">
        <f>E151-J151</f>
        <v>30629.200000000001</v>
      </c>
      <c r="L151"/>
      <c r="M151"/>
      <c r="N151"/>
      <c r="O151"/>
      <c r="P151"/>
      <c r="Q151"/>
      <c r="R151"/>
      <c r="S151"/>
      <c r="T151"/>
      <c r="U151"/>
      <c r="V151"/>
      <c r="W151"/>
      <c r="X151"/>
      <c r="Y151"/>
      <c r="Z151"/>
      <c r="AA151"/>
      <c r="AB151"/>
      <c r="AC151"/>
      <c r="AD151"/>
      <c r="AE151"/>
      <c r="AF151"/>
      <c r="AG151"/>
      <c r="AH151"/>
      <c r="AI151"/>
      <c r="AJ151"/>
      <c r="AK151"/>
      <c r="AL151"/>
      <c r="AM151"/>
      <c r="AN151"/>
      <c r="AO151"/>
      <c r="AP151"/>
      <c r="AQ151"/>
      <c r="AR151"/>
      <c r="AS151"/>
      <c r="AT151"/>
      <c r="AU151"/>
      <c r="AV151"/>
      <c r="AW151"/>
      <c r="AX151"/>
      <c r="AY151"/>
      <c r="AZ151"/>
      <c r="BA151"/>
      <c r="BB151"/>
      <c r="BC151"/>
      <c r="BD151"/>
      <c r="BE151"/>
      <c r="BF151"/>
      <c r="BG151"/>
      <c r="BH151"/>
      <c r="BI151"/>
      <c r="BJ151"/>
      <c r="BK151"/>
      <c r="BL151"/>
      <c r="BM151"/>
      <c r="BN151"/>
      <c r="BO151"/>
      <c r="BP151"/>
      <c r="BQ151"/>
      <c r="BR151"/>
      <c r="BS151"/>
      <c r="BT151"/>
      <c r="BU151"/>
      <c r="BV151"/>
      <c r="BW151"/>
      <c r="BX151"/>
      <c r="BY151"/>
      <c r="BZ151"/>
      <c r="CA151"/>
      <c r="CB151"/>
      <c r="CC151"/>
      <c r="CD151"/>
      <c r="CE151"/>
      <c r="CF151"/>
      <c r="CG151"/>
      <c r="CH151"/>
      <c r="CI151"/>
      <c r="CJ151"/>
      <c r="CK151"/>
      <c r="CL151"/>
      <c r="CM151"/>
      <c r="CN151"/>
      <c r="CO151"/>
      <c r="CP151"/>
      <c r="CQ151"/>
      <c r="CR151"/>
      <c r="CS151"/>
      <c r="CT151"/>
      <c r="CU151"/>
      <c r="CV151"/>
      <c r="CW151"/>
      <c r="CX151"/>
      <c r="CY151"/>
      <c r="CZ151"/>
      <c r="DA151"/>
      <c r="DB151"/>
      <c r="DC151"/>
      <c r="DD151"/>
      <c r="DE151"/>
      <c r="DF151"/>
      <c r="DG151"/>
      <c r="DH151"/>
      <c r="DI151"/>
      <c r="DJ151"/>
      <c r="DK151"/>
      <c r="DL151"/>
      <c r="DM151"/>
      <c r="DN151"/>
      <c r="DO151"/>
      <c r="DP151"/>
      <c r="DQ151"/>
      <c r="DR151"/>
      <c r="DS151"/>
      <c r="DT151"/>
      <c r="DU151"/>
      <c r="DV151"/>
    </row>
    <row r="152" spans="1:126" x14ac:dyDescent="0.25">
      <c r="A152" t="s">
        <v>370</v>
      </c>
      <c r="B152" t="s">
        <v>23</v>
      </c>
      <c r="C152" s="32" t="s">
        <v>491</v>
      </c>
      <c r="D152" t="s">
        <v>324</v>
      </c>
      <c r="E152" s="1">
        <v>33000</v>
      </c>
      <c r="F152" s="1">
        <f t="shared" si="68"/>
        <v>947.1</v>
      </c>
      <c r="G152" s="1">
        <v>0</v>
      </c>
      <c r="H152" s="1">
        <f t="shared" si="69"/>
        <v>1003.2</v>
      </c>
      <c r="I152" s="1">
        <v>377.5</v>
      </c>
      <c r="J152" s="1">
        <v>2327.8000000000002</v>
      </c>
      <c r="K152" s="1">
        <f>E152-J152</f>
        <v>30672.2</v>
      </c>
      <c r="L152"/>
      <c r="M152"/>
      <c r="N152"/>
      <c r="O152"/>
      <c r="P152"/>
      <c r="Q152"/>
      <c r="R152"/>
      <c r="S152"/>
      <c r="T152"/>
      <c r="U152"/>
      <c r="V152"/>
      <c r="W152"/>
      <c r="X152"/>
      <c r="Y152"/>
      <c r="Z152"/>
      <c r="AA152"/>
      <c r="AB152"/>
      <c r="AC152"/>
      <c r="AD152"/>
      <c r="AE152"/>
      <c r="AF152"/>
      <c r="AG152"/>
      <c r="AH152"/>
      <c r="AI152"/>
      <c r="AJ152"/>
      <c r="AK152"/>
      <c r="AL152"/>
      <c r="AM152"/>
      <c r="AN152"/>
      <c r="AO152"/>
      <c r="AP152"/>
      <c r="AQ152"/>
      <c r="AR152"/>
      <c r="AS152"/>
      <c r="AT152"/>
      <c r="AU152"/>
      <c r="AV152"/>
      <c r="AW152"/>
      <c r="AX152"/>
      <c r="AY152"/>
      <c r="AZ152"/>
      <c r="BA152"/>
      <c r="BB152"/>
      <c r="BC152"/>
      <c r="BD152"/>
      <c r="BE152"/>
      <c r="BF152"/>
      <c r="BG152"/>
      <c r="BH152"/>
      <c r="BI152"/>
      <c r="BJ152"/>
      <c r="BK152"/>
      <c r="BL152"/>
      <c r="BM152"/>
      <c r="BN152"/>
      <c r="BO152"/>
      <c r="BP152"/>
      <c r="BQ152"/>
      <c r="BR152"/>
      <c r="BS152"/>
      <c r="BT152"/>
      <c r="BU152"/>
      <c r="BV152"/>
      <c r="BW152"/>
      <c r="BX152"/>
      <c r="BY152"/>
      <c r="BZ152"/>
      <c r="CA152"/>
      <c r="CB152"/>
      <c r="CC152"/>
      <c r="CD152"/>
      <c r="CE152"/>
      <c r="CF152"/>
      <c r="CG152"/>
      <c r="CH152"/>
      <c r="CI152"/>
      <c r="CJ152"/>
      <c r="CK152"/>
      <c r="CL152"/>
      <c r="CM152"/>
      <c r="CN152"/>
      <c r="CO152"/>
      <c r="CP152"/>
      <c r="CQ152"/>
      <c r="CR152"/>
      <c r="CS152"/>
      <c r="CT152"/>
      <c r="CU152"/>
      <c r="CV152"/>
      <c r="CW152"/>
      <c r="CX152"/>
      <c r="CY152"/>
      <c r="CZ152"/>
      <c r="DA152"/>
      <c r="DB152"/>
      <c r="DC152"/>
      <c r="DD152"/>
      <c r="DE152"/>
      <c r="DF152"/>
      <c r="DG152"/>
      <c r="DH152"/>
      <c r="DI152"/>
      <c r="DJ152"/>
      <c r="DK152"/>
      <c r="DL152"/>
      <c r="DM152"/>
      <c r="DN152"/>
      <c r="DO152"/>
      <c r="DP152"/>
      <c r="DQ152"/>
      <c r="DR152"/>
      <c r="DS152"/>
      <c r="DT152"/>
      <c r="DU152"/>
      <c r="DV152"/>
    </row>
    <row r="153" spans="1:126" x14ac:dyDescent="0.25">
      <c r="A153" t="s">
        <v>337</v>
      </c>
      <c r="B153" t="s">
        <v>123</v>
      </c>
      <c r="C153" s="32" t="s">
        <v>492</v>
      </c>
      <c r="D153" t="s">
        <v>324</v>
      </c>
      <c r="E153" s="1">
        <v>61000</v>
      </c>
      <c r="F153" s="1">
        <f t="shared" si="68"/>
        <v>1750.7</v>
      </c>
      <c r="G153" s="1">
        <v>3674.86</v>
      </c>
      <c r="H153" s="1">
        <f t="shared" si="69"/>
        <v>1854.4</v>
      </c>
      <c r="I153" s="1">
        <v>277.5</v>
      </c>
      <c r="J153" s="1">
        <v>7557.46</v>
      </c>
      <c r="K153" s="1">
        <f t="shared" si="73"/>
        <v>53442.54</v>
      </c>
      <c r="L153"/>
      <c r="M153"/>
      <c r="N153"/>
      <c r="O153"/>
      <c r="P153"/>
      <c r="Q153"/>
      <c r="R153"/>
      <c r="S153"/>
      <c r="T153"/>
      <c r="U153"/>
      <c r="V153"/>
      <c r="W153"/>
      <c r="X153"/>
      <c r="Y153"/>
      <c r="Z153"/>
      <c r="AA153"/>
      <c r="AB153"/>
      <c r="AC153"/>
      <c r="AD153"/>
      <c r="AE153"/>
      <c r="AF153"/>
      <c r="AG153"/>
      <c r="AH153"/>
      <c r="AI153"/>
      <c r="AJ153"/>
      <c r="AK153"/>
      <c r="AL153"/>
      <c r="AM153"/>
      <c r="AN153"/>
      <c r="AO153"/>
      <c r="AP153"/>
      <c r="AQ153"/>
      <c r="AR153"/>
      <c r="AS153"/>
      <c r="AT153"/>
      <c r="AU153"/>
      <c r="AV153"/>
      <c r="AW153"/>
      <c r="AX153"/>
      <c r="AY153"/>
      <c r="AZ153"/>
      <c r="BA153"/>
      <c r="BB153"/>
      <c r="BC153"/>
      <c r="BD153"/>
      <c r="BE153"/>
      <c r="BF153"/>
      <c r="BG153"/>
      <c r="BH153"/>
      <c r="BI153"/>
      <c r="BJ153"/>
      <c r="BK153"/>
      <c r="BL153"/>
      <c r="BM153"/>
      <c r="BN153"/>
      <c r="BO153"/>
      <c r="BP153"/>
      <c r="BQ153"/>
      <c r="BR153"/>
      <c r="BS153"/>
      <c r="BT153"/>
      <c r="BU153"/>
      <c r="BV153"/>
      <c r="BW153"/>
      <c r="BX153"/>
      <c r="BY153"/>
      <c r="BZ153"/>
      <c r="CA153"/>
      <c r="CB153"/>
      <c r="CC153"/>
      <c r="CD153"/>
      <c r="CE153"/>
      <c r="CF153"/>
      <c r="CG153"/>
      <c r="CH153"/>
      <c r="CI153"/>
      <c r="CJ153"/>
      <c r="CK153"/>
      <c r="CL153"/>
      <c r="CM153"/>
      <c r="CN153"/>
      <c r="CO153"/>
      <c r="CP153"/>
      <c r="CQ153"/>
      <c r="CR153"/>
      <c r="CS153"/>
      <c r="CT153"/>
      <c r="CU153"/>
      <c r="CV153"/>
      <c r="CW153"/>
      <c r="CX153"/>
      <c r="CY153"/>
      <c r="CZ153"/>
      <c r="DA153"/>
      <c r="DB153"/>
      <c r="DC153"/>
      <c r="DD153"/>
      <c r="DE153"/>
      <c r="DF153"/>
      <c r="DG153"/>
      <c r="DH153"/>
      <c r="DI153"/>
      <c r="DJ153"/>
      <c r="DK153"/>
      <c r="DL153"/>
      <c r="DM153"/>
      <c r="DN153"/>
      <c r="DO153"/>
      <c r="DP153"/>
      <c r="DQ153"/>
      <c r="DR153"/>
      <c r="DS153"/>
      <c r="DT153"/>
      <c r="DU153"/>
      <c r="DV153"/>
    </row>
    <row r="154" spans="1:126" x14ac:dyDescent="0.25">
      <c r="A154" t="s">
        <v>336</v>
      </c>
      <c r="B154" t="s">
        <v>64</v>
      </c>
      <c r="C154" s="32" t="s">
        <v>491</v>
      </c>
      <c r="D154" t="s">
        <v>324</v>
      </c>
      <c r="E154" s="1">
        <v>36000</v>
      </c>
      <c r="F154" s="1">
        <f t="shared" si="68"/>
        <v>1033.2</v>
      </c>
      <c r="G154" s="1">
        <v>0</v>
      </c>
      <c r="H154" s="1">
        <f t="shared" si="69"/>
        <v>1094.4000000000001</v>
      </c>
      <c r="I154" s="1">
        <v>187</v>
      </c>
      <c r="J154" s="1">
        <f t="shared" si="72"/>
        <v>2314.6</v>
      </c>
      <c r="K154" s="1">
        <f t="shared" si="73"/>
        <v>33685.4</v>
      </c>
      <c r="L154"/>
      <c r="M154"/>
      <c r="N154"/>
      <c r="O154"/>
      <c r="P154"/>
      <c r="Q154"/>
      <c r="R154"/>
      <c r="S154"/>
      <c r="T154"/>
      <c r="U154"/>
      <c r="V154"/>
      <c r="W154"/>
      <c r="X154"/>
      <c r="Y154"/>
      <c r="Z154"/>
      <c r="AA154"/>
      <c r="AB154"/>
      <c r="AC154"/>
      <c r="AD154"/>
      <c r="AE154"/>
      <c r="AF154"/>
      <c r="AG154"/>
      <c r="AH154"/>
      <c r="AI154"/>
      <c r="AJ154"/>
      <c r="AK154"/>
      <c r="AL154"/>
      <c r="AM154"/>
      <c r="AN154"/>
      <c r="AO154"/>
      <c r="AP154"/>
      <c r="AQ154"/>
      <c r="AR154"/>
      <c r="AS154"/>
      <c r="AT154"/>
      <c r="AU154"/>
      <c r="AV154"/>
      <c r="AW154"/>
      <c r="AX154"/>
      <c r="AY154"/>
      <c r="AZ154"/>
      <c r="BA154"/>
      <c r="BB154"/>
      <c r="BC154"/>
      <c r="BD154"/>
      <c r="BE154"/>
      <c r="BF154"/>
      <c r="BG154"/>
      <c r="BH154"/>
      <c r="BI154"/>
      <c r="BJ154"/>
      <c r="BK154"/>
      <c r="BL154"/>
      <c r="BM154"/>
      <c r="BN154"/>
      <c r="BO154"/>
      <c r="BP154"/>
      <c r="BQ154"/>
      <c r="BR154"/>
      <c r="BS154"/>
      <c r="BT154"/>
      <c r="BU154"/>
      <c r="BV154"/>
      <c r="BW154"/>
      <c r="BX154"/>
      <c r="BY154"/>
      <c r="BZ154"/>
      <c r="CA154"/>
      <c r="CB154"/>
      <c r="CC154"/>
      <c r="CD154"/>
      <c r="CE154"/>
      <c r="CF154"/>
      <c r="CG154"/>
      <c r="CH154"/>
      <c r="CI154"/>
      <c r="CJ154"/>
      <c r="CK154"/>
      <c r="CL154"/>
      <c r="CM154"/>
      <c r="CN154"/>
      <c r="CO154"/>
      <c r="CP154"/>
      <c r="CQ154"/>
      <c r="CR154"/>
      <c r="CS154"/>
      <c r="CT154"/>
      <c r="CU154"/>
      <c r="CV154"/>
      <c r="CW154"/>
      <c r="CX154"/>
      <c r="CY154"/>
      <c r="CZ154"/>
      <c r="DA154"/>
      <c r="DB154"/>
      <c r="DC154"/>
      <c r="DD154"/>
      <c r="DE154"/>
      <c r="DF154"/>
      <c r="DG154"/>
      <c r="DH154"/>
      <c r="DI154"/>
      <c r="DJ154"/>
      <c r="DK154"/>
      <c r="DL154"/>
      <c r="DM154"/>
      <c r="DN154"/>
      <c r="DO154"/>
      <c r="DP154"/>
      <c r="DQ154"/>
      <c r="DR154"/>
      <c r="DS154"/>
      <c r="DT154"/>
      <c r="DU154"/>
      <c r="DV154"/>
    </row>
    <row r="155" spans="1:126" x14ac:dyDescent="0.25">
      <c r="A155" t="s">
        <v>372</v>
      </c>
      <c r="B155" t="s">
        <v>23</v>
      </c>
      <c r="C155" s="32" t="s">
        <v>491</v>
      </c>
      <c r="D155" t="s">
        <v>324</v>
      </c>
      <c r="E155" s="1">
        <v>33000</v>
      </c>
      <c r="F155" s="1">
        <f t="shared" si="68"/>
        <v>947.1</v>
      </c>
      <c r="G155" s="1">
        <v>0</v>
      </c>
      <c r="H155" s="1">
        <f t="shared" si="69"/>
        <v>1003.2</v>
      </c>
      <c r="I155" s="1">
        <v>125</v>
      </c>
      <c r="J155" s="1">
        <v>2075.3000000000002</v>
      </c>
      <c r="K155" s="1">
        <f>E155-J155</f>
        <v>30924.7</v>
      </c>
      <c r="L155"/>
      <c r="M155"/>
      <c r="N155"/>
      <c r="O155"/>
      <c r="P155"/>
      <c r="Q155"/>
      <c r="R155"/>
      <c r="S155"/>
      <c r="T155"/>
      <c r="U155"/>
      <c r="V155"/>
      <c r="W155"/>
      <c r="X155"/>
      <c r="Y155"/>
      <c r="Z155"/>
      <c r="AA155"/>
      <c r="AB155"/>
      <c r="AC155"/>
      <c r="AD155"/>
      <c r="AE155"/>
      <c r="AF155"/>
      <c r="AG155"/>
      <c r="AH155"/>
      <c r="AI155"/>
      <c r="AJ155"/>
      <c r="AK155"/>
      <c r="AL155"/>
      <c r="AM155"/>
      <c r="AN155"/>
      <c r="AO155"/>
      <c r="AP155"/>
      <c r="AQ155"/>
      <c r="AR155"/>
      <c r="AS155"/>
      <c r="AT155"/>
      <c r="AU155"/>
      <c r="AV155"/>
      <c r="AW155"/>
      <c r="AX155"/>
      <c r="AY155"/>
      <c r="AZ155"/>
      <c r="BA155"/>
      <c r="BB155"/>
      <c r="BC155"/>
      <c r="BD155"/>
      <c r="BE155"/>
      <c r="BF155"/>
      <c r="BG155"/>
      <c r="BH155"/>
      <c r="BI155"/>
      <c r="BJ155"/>
      <c r="BK155"/>
      <c r="BL155"/>
      <c r="BM155"/>
      <c r="BN155"/>
      <c r="BO155"/>
      <c r="BP155"/>
      <c r="BQ155"/>
      <c r="BR155"/>
      <c r="BS155"/>
      <c r="BT155"/>
      <c r="BU155"/>
      <c r="BV155"/>
      <c r="BW155"/>
      <c r="BX155"/>
      <c r="BY155"/>
      <c r="BZ155"/>
      <c r="CA155"/>
      <c r="CB155"/>
      <c r="CC155"/>
      <c r="CD155"/>
      <c r="CE155"/>
      <c r="CF155"/>
      <c r="CG155"/>
      <c r="CH155"/>
      <c r="CI155"/>
      <c r="CJ155"/>
      <c r="CK155"/>
      <c r="CL155"/>
      <c r="CM155"/>
      <c r="CN155"/>
      <c r="CO155"/>
      <c r="CP155"/>
      <c r="CQ155"/>
      <c r="CR155"/>
      <c r="CS155"/>
      <c r="CT155"/>
      <c r="CU155"/>
      <c r="CV155"/>
      <c r="CW155"/>
      <c r="CX155"/>
      <c r="CY155"/>
      <c r="CZ155"/>
      <c r="DA155"/>
      <c r="DB155"/>
      <c r="DC155"/>
      <c r="DD155"/>
      <c r="DE155"/>
      <c r="DF155"/>
      <c r="DG155"/>
      <c r="DH155"/>
      <c r="DI155"/>
      <c r="DJ155"/>
      <c r="DK155"/>
      <c r="DL155"/>
      <c r="DM155"/>
      <c r="DN155"/>
      <c r="DO155"/>
      <c r="DP155"/>
      <c r="DQ155"/>
      <c r="DR155"/>
      <c r="DS155"/>
      <c r="DT155"/>
      <c r="DU155"/>
      <c r="DV155"/>
    </row>
    <row r="156" spans="1:126" x14ac:dyDescent="0.25">
      <c r="A156" t="s">
        <v>339</v>
      </c>
      <c r="B156" t="s">
        <v>338</v>
      </c>
      <c r="C156" s="32" t="s">
        <v>492</v>
      </c>
      <c r="D156" t="s">
        <v>324</v>
      </c>
      <c r="E156" s="1">
        <v>45000</v>
      </c>
      <c r="F156" s="1">
        <f t="shared" si="68"/>
        <v>1291.5</v>
      </c>
      <c r="G156" s="1">
        <v>969.81</v>
      </c>
      <c r="H156" s="1">
        <f t="shared" si="69"/>
        <v>1368</v>
      </c>
      <c r="I156" s="1">
        <v>1215.1199999999999</v>
      </c>
      <c r="J156" s="1">
        <f t="shared" si="72"/>
        <v>4844.43</v>
      </c>
      <c r="K156" s="1">
        <f t="shared" si="73"/>
        <v>40155.57</v>
      </c>
      <c r="L156"/>
      <c r="M156"/>
      <c r="N156"/>
      <c r="O156"/>
      <c r="P156"/>
      <c r="Q156"/>
      <c r="R156"/>
      <c r="S156"/>
      <c r="T156"/>
      <c r="U156"/>
      <c r="V156"/>
      <c r="W156"/>
      <c r="X156"/>
      <c r="Y156"/>
      <c r="Z156"/>
      <c r="AA156"/>
      <c r="AB156"/>
      <c r="AC156"/>
      <c r="AD156"/>
      <c r="AE156"/>
      <c r="AF156"/>
      <c r="AG156"/>
      <c r="AH156"/>
      <c r="AI156"/>
      <c r="AJ156"/>
      <c r="AK156"/>
      <c r="AL156"/>
      <c r="AM156"/>
      <c r="AN156"/>
      <c r="AO156"/>
      <c r="AP156"/>
      <c r="AQ156"/>
      <c r="AR156"/>
      <c r="AS156"/>
      <c r="AT156"/>
      <c r="AU156"/>
      <c r="AV156"/>
      <c r="AW156"/>
      <c r="AX156"/>
      <c r="AY156"/>
      <c r="AZ156"/>
      <c r="BA156"/>
      <c r="BB156"/>
      <c r="BC156"/>
      <c r="BD156"/>
      <c r="BE156"/>
      <c r="BF156"/>
      <c r="BG156"/>
      <c r="BH156"/>
      <c r="BI156"/>
      <c r="BJ156"/>
      <c r="BK156"/>
      <c r="BL156"/>
      <c r="BM156"/>
      <c r="BN156"/>
      <c r="BO156"/>
      <c r="BP156"/>
      <c r="BQ156"/>
      <c r="BR156"/>
      <c r="BS156"/>
      <c r="BT156"/>
      <c r="BU156"/>
      <c r="BV156"/>
      <c r="BW156"/>
      <c r="BX156"/>
      <c r="BY156"/>
      <c r="BZ156"/>
      <c r="CA156"/>
      <c r="CB156"/>
      <c r="CC156"/>
      <c r="CD156"/>
      <c r="CE156"/>
      <c r="CF156"/>
      <c r="CG156"/>
      <c r="CH156"/>
      <c r="CI156"/>
      <c r="CJ156"/>
      <c r="CK156"/>
      <c r="CL156"/>
      <c r="CM156"/>
      <c r="CN156"/>
      <c r="CO156"/>
      <c r="CP156"/>
      <c r="CQ156"/>
      <c r="CR156"/>
      <c r="CS156"/>
      <c r="CT156"/>
      <c r="CU156"/>
      <c r="CV156"/>
      <c r="CW156"/>
      <c r="CX156"/>
      <c r="CY156"/>
      <c r="CZ156"/>
      <c r="DA156"/>
      <c r="DB156"/>
      <c r="DC156"/>
      <c r="DD156"/>
      <c r="DE156"/>
      <c r="DF156"/>
      <c r="DG156"/>
      <c r="DH156"/>
      <c r="DI156"/>
      <c r="DJ156"/>
      <c r="DK156"/>
      <c r="DL156"/>
      <c r="DM156"/>
      <c r="DN156"/>
      <c r="DO156"/>
      <c r="DP156"/>
      <c r="DQ156"/>
      <c r="DR156"/>
      <c r="DS156"/>
      <c r="DT156"/>
      <c r="DU156"/>
      <c r="DV156"/>
    </row>
    <row r="157" spans="1:126" x14ac:dyDescent="0.25">
      <c r="A157" t="s">
        <v>374</v>
      </c>
      <c r="B157" t="s">
        <v>23</v>
      </c>
      <c r="C157" s="32" t="s">
        <v>492</v>
      </c>
      <c r="D157" t="s">
        <v>324</v>
      </c>
      <c r="E157" s="1">
        <v>33000</v>
      </c>
      <c r="F157" s="1">
        <f t="shared" si="68"/>
        <v>947.1</v>
      </c>
      <c r="G157" s="1">
        <v>0</v>
      </c>
      <c r="H157" s="1">
        <f t="shared" si="69"/>
        <v>1003.2</v>
      </c>
      <c r="I157" s="1">
        <v>2567.2399999999998</v>
      </c>
      <c r="J157" s="1">
        <f>F157+G157+H157+I157</f>
        <v>4517.54</v>
      </c>
      <c r="K157" s="1">
        <f>E157-J157</f>
        <v>28482.46</v>
      </c>
      <c r="L157"/>
      <c r="M157"/>
      <c r="N157"/>
      <c r="O157"/>
      <c r="P157"/>
      <c r="Q157"/>
      <c r="R157"/>
      <c r="S157"/>
      <c r="T157"/>
      <c r="U157"/>
      <c r="V157"/>
      <c r="W157"/>
      <c r="X157"/>
      <c r="Y157"/>
      <c r="Z157"/>
      <c r="AA157"/>
      <c r="AB157"/>
      <c r="AC157"/>
      <c r="AD157"/>
      <c r="AE157"/>
      <c r="AF157"/>
      <c r="AG157"/>
      <c r="AH157"/>
      <c r="AI157"/>
      <c r="AJ157"/>
      <c r="AK157"/>
      <c r="AL157"/>
      <c r="AM157"/>
      <c r="AN157"/>
      <c r="AO157"/>
      <c r="AP157"/>
      <c r="AQ157"/>
      <c r="AR157"/>
      <c r="AS157"/>
      <c r="AT157"/>
      <c r="AU157"/>
      <c r="AV157"/>
      <c r="AW157"/>
      <c r="AX157"/>
      <c r="AY157"/>
      <c r="AZ157"/>
      <c r="BA157"/>
      <c r="BB157"/>
      <c r="BC157"/>
      <c r="BD157"/>
      <c r="BE157"/>
      <c r="BF157"/>
      <c r="BG157"/>
      <c r="BH157"/>
      <c r="BI157"/>
      <c r="BJ157"/>
      <c r="BK157"/>
      <c r="BL157"/>
      <c r="BM157"/>
      <c r="BN157"/>
      <c r="BO157"/>
      <c r="BP157"/>
      <c r="BQ157"/>
      <c r="BR157"/>
      <c r="BS157"/>
      <c r="BT157"/>
      <c r="BU157"/>
      <c r="BV157"/>
      <c r="BW157"/>
      <c r="BX157"/>
      <c r="BY157"/>
      <c r="BZ157"/>
      <c r="CA157"/>
      <c r="CB157"/>
      <c r="CC157"/>
      <c r="CD157"/>
      <c r="CE157"/>
      <c r="CF157"/>
      <c r="CG157"/>
      <c r="CH157"/>
      <c r="CI157"/>
      <c r="CJ157"/>
      <c r="CK157"/>
      <c r="CL157"/>
      <c r="CM157"/>
      <c r="CN157"/>
      <c r="CO157"/>
      <c r="CP157"/>
      <c r="CQ157"/>
      <c r="CR157"/>
      <c r="CS157"/>
      <c r="CT157"/>
      <c r="CU157"/>
      <c r="CV157"/>
      <c r="CW157"/>
      <c r="CX157"/>
      <c r="CY157"/>
      <c r="CZ157"/>
      <c r="DA157"/>
      <c r="DB157"/>
      <c r="DC157"/>
      <c r="DD157"/>
      <c r="DE157"/>
      <c r="DF157"/>
      <c r="DG157"/>
      <c r="DH157"/>
      <c r="DI157"/>
      <c r="DJ157"/>
      <c r="DK157"/>
      <c r="DL157"/>
      <c r="DM157"/>
      <c r="DN157"/>
      <c r="DO157"/>
      <c r="DP157"/>
      <c r="DQ157"/>
      <c r="DR157"/>
      <c r="DS157"/>
      <c r="DT157"/>
      <c r="DU157"/>
      <c r="DV157"/>
    </row>
    <row r="158" spans="1:126" x14ac:dyDescent="0.25">
      <c r="A158" t="s">
        <v>373</v>
      </c>
      <c r="B158" t="s">
        <v>64</v>
      </c>
      <c r="C158" s="32" t="s">
        <v>492</v>
      </c>
      <c r="D158" t="s">
        <v>324</v>
      </c>
      <c r="E158" s="1">
        <v>33000</v>
      </c>
      <c r="F158" s="1">
        <f t="shared" si="68"/>
        <v>947.1</v>
      </c>
      <c r="G158" s="1">
        <v>0</v>
      </c>
      <c r="H158" s="1">
        <f t="shared" si="69"/>
        <v>1003.2</v>
      </c>
      <c r="I158" s="1">
        <v>277.5</v>
      </c>
      <c r="J158" s="1">
        <f>F158+G158+H158+I158</f>
        <v>2227.8000000000002</v>
      </c>
      <c r="K158" s="1">
        <v>30772.2</v>
      </c>
      <c r="L158"/>
      <c r="M158"/>
      <c r="N158"/>
      <c r="O158"/>
      <c r="P158"/>
      <c r="Q158"/>
      <c r="R158"/>
      <c r="S158"/>
      <c r="T158"/>
      <c r="U158"/>
      <c r="V158"/>
      <c r="W158"/>
      <c r="X158"/>
      <c r="Y158"/>
      <c r="Z158"/>
      <c r="AA158"/>
      <c r="AB158"/>
      <c r="AC158"/>
      <c r="AD158"/>
      <c r="AE158"/>
      <c r="AF158"/>
      <c r="AG158"/>
      <c r="AH158"/>
      <c r="AI158"/>
      <c r="AJ158"/>
      <c r="AK158"/>
      <c r="AL158"/>
      <c r="AM158"/>
      <c r="AN158"/>
      <c r="AO158"/>
      <c r="AP158"/>
      <c r="AQ158"/>
      <c r="AR158"/>
      <c r="AS158"/>
      <c r="AT158"/>
      <c r="AU158"/>
      <c r="AV158"/>
      <c r="AW158"/>
      <c r="AX158"/>
      <c r="AY158"/>
      <c r="AZ158"/>
      <c r="BA158"/>
      <c r="BB158"/>
      <c r="BC158"/>
      <c r="BD158"/>
      <c r="BE158"/>
      <c r="BF158"/>
      <c r="BG158"/>
      <c r="BH158"/>
      <c r="BI158"/>
      <c r="BJ158"/>
      <c r="BK158"/>
      <c r="BL158"/>
      <c r="BM158"/>
      <c r="BN158"/>
      <c r="BO158"/>
      <c r="BP158"/>
      <c r="BQ158"/>
      <c r="BR158"/>
      <c r="BS158"/>
      <c r="BT158"/>
      <c r="BU158"/>
      <c r="BV158"/>
      <c r="BW158"/>
      <c r="BX158"/>
      <c r="BY158"/>
      <c r="BZ158"/>
      <c r="CA158"/>
      <c r="CB158"/>
      <c r="CC158"/>
      <c r="CD158"/>
      <c r="CE158"/>
      <c r="CF158"/>
      <c r="CG158"/>
      <c r="CH158"/>
      <c r="CI158"/>
      <c r="CJ158"/>
      <c r="CK158"/>
      <c r="CL158"/>
      <c r="CM158"/>
      <c r="CN158"/>
      <c r="CO158"/>
      <c r="CP158"/>
      <c r="CQ158"/>
      <c r="CR158"/>
      <c r="CS158"/>
      <c r="CT158"/>
      <c r="CU158"/>
      <c r="CV158"/>
      <c r="CW158"/>
      <c r="CX158"/>
      <c r="CY158"/>
      <c r="CZ158"/>
      <c r="DA158"/>
      <c r="DB158"/>
      <c r="DC158"/>
      <c r="DD158"/>
      <c r="DE158"/>
      <c r="DF158"/>
      <c r="DG158"/>
      <c r="DH158"/>
      <c r="DI158"/>
      <c r="DJ158"/>
      <c r="DK158"/>
      <c r="DL158"/>
      <c r="DM158"/>
      <c r="DN158"/>
      <c r="DO158"/>
      <c r="DP158"/>
      <c r="DQ158"/>
      <c r="DR158"/>
      <c r="DS158"/>
      <c r="DT158"/>
      <c r="DU158"/>
      <c r="DV158"/>
    </row>
    <row r="159" spans="1:126" x14ac:dyDescent="0.25">
      <c r="A159" t="s">
        <v>340</v>
      </c>
      <c r="B159" t="s">
        <v>64</v>
      </c>
      <c r="C159" s="32" t="s">
        <v>492</v>
      </c>
      <c r="D159" t="s">
        <v>324</v>
      </c>
      <c r="E159" s="1">
        <v>46000</v>
      </c>
      <c r="F159" s="1">
        <f t="shared" si="68"/>
        <v>1320.2</v>
      </c>
      <c r="G159" s="1">
        <v>1289.46</v>
      </c>
      <c r="H159" s="1">
        <v>1398.4</v>
      </c>
      <c r="I159" s="1">
        <v>187</v>
      </c>
      <c r="J159" s="1">
        <v>4195.0600000000004</v>
      </c>
      <c r="K159" s="1">
        <f t="shared" si="73"/>
        <v>41804.94</v>
      </c>
      <c r="L159"/>
      <c r="M159"/>
      <c r="N159"/>
      <c r="O159"/>
      <c r="P159"/>
      <c r="Q159"/>
      <c r="R159"/>
      <c r="S159"/>
      <c r="T159"/>
      <c r="U159"/>
      <c r="V159"/>
      <c r="W159"/>
      <c r="X159"/>
      <c r="Y159"/>
      <c r="Z159"/>
      <c r="AA159"/>
      <c r="AB159"/>
      <c r="AC159"/>
      <c r="AD159"/>
      <c r="AE159"/>
      <c r="AF159"/>
      <c r="AG159"/>
      <c r="AH159"/>
      <c r="AI159"/>
      <c r="AJ159"/>
      <c r="AK159"/>
      <c r="AL159"/>
      <c r="AM159"/>
      <c r="AN159"/>
      <c r="AO159"/>
      <c r="AP159"/>
      <c r="AQ159"/>
      <c r="AR159"/>
      <c r="AS159"/>
      <c r="AT159"/>
      <c r="AU159"/>
      <c r="AV159"/>
      <c r="AW159"/>
      <c r="AX159"/>
      <c r="AY159"/>
      <c r="AZ159"/>
      <c r="BA159"/>
      <c r="BB159"/>
      <c r="BC159"/>
      <c r="BD159"/>
      <c r="BE159"/>
      <c r="BF159"/>
      <c r="BG159"/>
      <c r="BH159"/>
      <c r="BI159"/>
      <c r="BJ159"/>
      <c r="BK159"/>
      <c r="BL159"/>
      <c r="BM159"/>
      <c r="BN159"/>
      <c r="BO159"/>
      <c r="BP159"/>
      <c r="BQ159"/>
      <c r="BR159"/>
      <c r="BS159"/>
      <c r="BT159"/>
      <c r="BU159"/>
      <c r="BV159"/>
      <c r="BW159"/>
      <c r="BX159"/>
      <c r="BY159"/>
      <c r="BZ159"/>
      <c r="CA159"/>
      <c r="CB159"/>
      <c r="CC159"/>
      <c r="CD159"/>
      <c r="CE159"/>
      <c r="CF159"/>
      <c r="CG159"/>
      <c r="CH159"/>
      <c r="CI159"/>
      <c r="CJ159"/>
      <c r="CK159"/>
      <c r="CL159"/>
      <c r="CM159"/>
      <c r="CN159"/>
      <c r="CO159"/>
      <c r="CP159"/>
      <c r="CQ159"/>
      <c r="CR159"/>
      <c r="CS159"/>
      <c r="CT159"/>
      <c r="CU159"/>
      <c r="CV159"/>
      <c r="CW159"/>
      <c r="CX159"/>
      <c r="CY159"/>
      <c r="CZ159"/>
      <c r="DA159"/>
      <c r="DB159"/>
      <c r="DC159"/>
      <c r="DD159"/>
      <c r="DE159"/>
      <c r="DF159"/>
      <c r="DG159"/>
      <c r="DH159"/>
      <c r="DI159"/>
      <c r="DJ159"/>
      <c r="DK159"/>
      <c r="DL159"/>
      <c r="DM159"/>
      <c r="DN159"/>
      <c r="DO159"/>
      <c r="DP159"/>
      <c r="DQ159"/>
      <c r="DR159"/>
      <c r="DS159"/>
      <c r="DT159"/>
      <c r="DU159"/>
      <c r="DV159"/>
    </row>
    <row r="160" spans="1:126" x14ac:dyDescent="0.25">
      <c r="A160" t="s">
        <v>377</v>
      </c>
      <c r="B160" t="s">
        <v>227</v>
      </c>
      <c r="C160" s="32" t="s">
        <v>491</v>
      </c>
      <c r="D160" t="s">
        <v>324</v>
      </c>
      <c r="E160" s="1">
        <v>46000</v>
      </c>
      <c r="F160" s="1">
        <f t="shared" si="68"/>
        <v>1320.2</v>
      </c>
      <c r="G160" s="1">
        <v>1289.46</v>
      </c>
      <c r="H160" s="1">
        <v>1398.4</v>
      </c>
      <c r="I160" s="1">
        <v>287</v>
      </c>
      <c r="J160" s="1">
        <v>4295.0600000000004</v>
      </c>
      <c r="K160" s="1">
        <f>E160-J160</f>
        <v>41704.94</v>
      </c>
      <c r="L160"/>
      <c r="M160"/>
      <c r="N160"/>
      <c r="O160"/>
      <c r="P160"/>
      <c r="Q160"/>
      <c r="R160"/>
      <c r="S160"/>
      <c r="T160"/>
      <c r="U160"/>
      <c r="V160"/>
      <c r="W160"/>
      <c r="X160"/>
      <c r="Y160"/>
      <c r="Z160"/>
      <c r="AA160"/>
      <c r="AB160"/>
      <c r="AC160"/>
      <c r="AD160"/>
      <c r="AE160"/>
      <c r="AF160"/>
      <c r="AG160"/>
      <c r="AH160"/>
      <c r="AI160"/>
      <c r="AJ160"/>
      <c r="AK160"/>
      <c r="AL160"/>
      <c r="AM160"/>
      <c r="AN160"/>
      <c r="AO160"/>
      <c r="AP160"/>
      <c r="AQ160"/>
      <c r="AR160"/>
      <c r="AS160"/>
      <c r="AT160"/>
      <c r="AU160"/>
      <c r="AV160"/>
      <c r="AW160"/>
      <c r="AX160"/>
      <c r="AY160"/>
      <c r="AZ160"/>
      <c r="BA160"/>
      <c r="BB160"/>
      <c r="BC160"/>
      <c r="BD160"/>
      <c r="BE160"/>
      <c r="BF160"/>
      <c r="BG160"/>
      <c r="BH160"/>
      <c r="BI160"/>
      <c r="BJ160"/>
      <c r="BK160"/>
      <c r="BL160"/>
      <c r="BM160"/>
      <c r="BN160"/>
      <c r="BO160"/>
      <c r="BP160"/>
      <c r="BQ160"/>
      <c r="BR160"/>
      <c r="BS160"/>
      <c r="BT160"/>
      <c r="BU160"/>
      <c r="BV160"/>
      <c r="BW160"/>
      <c r="BX160"/>
      <c r="BY160"/>
      <c r="BZ160"/>
      <c r="CA160"/>
      <c r="CB160"/>
      <c r="CC160"/>
      <c r="CD160"/>
      <c r="CE160"/>
      <c r="CF160"/>
      <c r="CG160"/>
      <c r="CH160"/>
      <c r="CI160"/>
      <c r="CJ160"/>
      <c r="CK160"/>
      <c r="CL160"/>
      <c r="CM160"/>
      <c r="CN160"/>
      <c r="CO160"/>
      <c r="CP160"/>
      <c r="CQ160"/>
      <c r="CR160"/>
      <c r="CS160"/>
      <c r="CT160"/>
      <c r="CU160"/>
      <c r="CV160"/>
      <c r="CW160"/>
      <c r="CX160"/>
      <c r="CY160"/>
      <c r="CZ160"/>
      <c r="DA160"/>
      <c r="DB160"/>
      <c r="DC160"/>
      <c r="DD160"/>
      <c r="DE160"/>
      <c r="DF160"/>
      <c r="DG160"/>
      <c r="DH160"/>
      <c r="DI160"/>
      <c r="DJ160"/>
      <c r="DK160"/>
      <c r="DL160"/>
      <c r="DM160"/>
      <c r="DN160"/>
      <c r="DO160"/>
      <c r="DP160"/>
      <c r="DQ160"/>
      <c r="DR160"/>
      <c r="DS160"/>
      <c r="DT160"/>
      <c r="DU160"/>
      <c r="DV160"/>
    </row>
    <row r="161" spans="1:126" x14ac:dyDescent="0.25">
      <c r="A161" t="s">
        <v>376</v>
      </c>
      <c r="B161" t="s">
        <v>147</v>
      </c>
      <c r="C161" s="32" t="s">
        <v>491</v>
      </c>
      <c r="D161" t="s">
        <v>324</v>
      </c>
      <c r="E161" s="1">
        <v>51000</v>
      </c>
      <c r="F161" s="1">
        <f t="shared" si="68"/>
        <v>1463.7</v>
      </c>
      <c r="G161" s="1">
        <v>1995.14</v>
      </c>
      <c r="H161" s="1">
        <f t="shared" si="69"/>
        <v>1550.4</v>
      </c>
      <c r="I161" s="1">
        <v>187</v>
      </c>
      <c r="J161" s="1">
        <f>F161+G161+H161+I161</f>
        <v>5196.24</v>
      </c>
      <c r="K161" s="1">
        <f>E161-J161</f>
        <v>45803.76</v>
      </c>
      <c r="L161"/>
      <c r="M161"/>
      <c r="N161"/>
      <c r="O161"/>
      <c r="P161"/>
      <c r="Q161"/>
      <c r="R161"/>
      <c r="S161"/>
      <c r="T161"/>
      <c r="U161"/>
      <c r="V161"/>
      <c r="W161"/>
      <c r="X161"/>
      <c r="Y161"/>
      <c r="Z161"/>
      <c r="AA161"/>
      <c r="AB161"/>
      <c r="AC161"/>
      <c r="AD161"/>
      <c r="AE161"/>
      <c r="AF161"/>
      <c r="AG161"/>
      <c r="AH161"/>
      <c r="AI161"/>
      <c r="AJ161"/>
      <c r="AK161"/>
      <c r="AL161"/>
      <c r="AM161"/>
      <c r="AN161"/>
      <c r="AO161"/>
      <c r="AP161"/>
      <c r="AQ161"/>
      <c r="AR161"/>
      <c r="AS161"/>
      <c r="AT161"/>
      <c r="AU161"/>
      <c r="AV161"/>
      <c r="AW161"/>
      <c r="AX161"/>
      <c r="AY161"/>
      <c r="AZ161"/>
      <c r="BA161"/>
      <c r="BB161"/>
      <c r="BC161"/>
      <c r="BD161"/>
      <c r="BE161"/>
      <c r="BF161"/>
      <c r="BG161"/>
      <c r="BH161"/>
      <c r="BI161"/>
      <c r="BJ161"/>
      <c r="BK161"/>
      <c r="BL161"/>
      <c r="BM161"/>
      <c r="BN161"/>
      <c r="BO161"/>
      <c r="BP161"/>
      <c r="BQ161"/>
      <c r="BR161"/>
      <c r="BS161"/>
      <c r="BT161"/>
      <c r="BU161"/>
      <c r="BV161"/>
      <c r="BW161"/>
      <c r="BX161"/>
      <c r="BY161"/>
      <c r="BZ161"/>
      <c r="CA161"/>
      <c r="CB161"/>
      <c r="CC161"/>
      <c r="CD161"/>
      <c r="CE161"/>
      <c r="CF161"/>
      <c r="CG161"/>
      <c r="CH161"/>
      <c r="CI161"/>
      <c r="CJ161"/>
      <c r="CK161"/>
      <c r="CL161"/>
      <c r="CM161"/>
      <c r="CN161"/>
      <c r="CO161"/>
      <c r="CP161"/>
      <c r="CQ161"/>
      <c r="CR161"/>
      <c r="CS161"/>
      <c r="CT161"/>
      <c r="CU161"/>
      <c r="CV161"/>
      <c r="CW161"/>
      <c r="CX161"/>
      <c r="CY161"/>
      <c r="CZ161"/>
      <c r="DA161"/>
      <c r="DB161"/>
      <c r="DC161"/>
      <c r="DD161"/>
      <c r="DE161"/>
      <c r="DF161"/>
      <c r="DG161"/>
      <c r="DH161"/>
      <c r="DI161"/>
      <c r="DJ161"/>
      <c r="DK161"/>
      <c r="DL161"/>
      <c r="DM161"/>
      <c r="DN161"/>
      <c r="DO161"/>
      <c r="DP161"/>
      <c r="DQ161"/>
      <c r="DR161"/>
      <c r="DS161"/>
      <c r="DT161"/>
      <c r="DU161"/>
      <c r="DV161"/>
    </row>
    <row r="162" spans="1:126" x14ac:dyDescent="0.25">
      <c r="A162" t="s">
        <v>375</v>
      </c>
      <c r="B162" t="s">
        <v>137</v>
      </c>
      <c r="C162" s="32" t="s">
        <v>492</v>
      </c>
      <c r="D162" t="s">
        <v>324</v>
      </c>
      <c r="E162" s="1">
        <v>46000</v>
      </c>
      <c r="F162" s="1">
        <f t="shared" si="68"/>
        <v>1320.2</v>
      </c>
      <c r="G162" s="1">
        <v>1289.46</v>
      </c>
      <c r="H162" s="1">
        <f t="shared" si="69"/>
        <v>1398.4</v>
      </c>
      <c r="I162" s="1">
        <v>25</v>
      </c>
      <c r="J162" s="1">
        <f>F162+G162+H162+I162</f>
        <v>4033.06</v>
      </c>
      <c r="K162" s="1">
        <f>E162-J162</f>
        <v>41966.94</v>
      </c>
      <c r="L162"/>
      <c r="M162"/>
      <c r="N162"/>
      <c r="O162"/>
      <c r="P162"/>
      <c r="Q162"/>
      <c r="R162"/>
      <c r="S162"/>
      <c r="T162"/>
      <c r="U162"/>
      <c r="V162"/>
      <c r="W162"/>
      <c r="X162"/>
      <c r="Y162"/>
      <c r="Z162"/>
      <c r="AA162"/>
      <c r="AB162"/>
      <c r="AC162"/>
      <c r="AD162"/>
      <c r="AE162"/>
      <c r="AF162"/>
      <c r="AG162"/>
      <c r="AH162"/>
      <c r="AI162"/>
      <c r="AJ162"/>
      <c r="AK162"/>
      <c r="AL162"/>
      <c r="AM162"/>
      <c r="AN162"/>
      <c r="AO162"/>
      <c r="AP162"/>
      <c r="AQ162"/>
      <c r="AR162"/>
      <c r="AS162"/>
      <c r="AT162"/>
      <c r="AU162"/>
      <c r="AV162"/>
      <c r="AW162"/>
      <c r="AX162"/>
      <c r="AY162"/>
      <c r="AZ162"/>
      <c r="BA162"/>
      <c r="BB162"/>
      <c r="BC162"/>
      <c r="BD162"/>
      <c r="BE162"/>
      <c r="BF162"/>
      <c r="BG162"/>
      <c r="BH162"/>
      <c r="BI162"/>
      <c r="BJ162"/>
      <c r="BK162"/>
      <c r="BL162"/>
      <c r="BM162"/>
      <c r="BN162"/>
      <c r="BO162"/>
      <c r="BP162"/>
      <c r="BQ162"/>
      <c r="BR162"/>
      <c r="BS162"/>
      <c r="BT162"/>
      <c r="BU162"/>
      <c r="BV162"/>
      <c r="BW162"/>
      <c r="BX162"/>
      <c r="BY162"/>
      <c r="BZ162"/>
      <c r="CA162"/>
      <c r="CB162"/>
      <c r="CC162"/>
      <c r="CD162"/>
      <c r="CE162"/>
      <c r="CF162"/>
      <c r="CG162"/>
      <c r="CH162"/>
      <c r="CI162"/>
      <c r="CJ162"/>
      <c r="CK162"/>
      <c r="CL162"/>
      <c r="CM162"/>
      <c r="CN162"/>
      <c r="CO162"/>
      <c r="CP162"/>
      <c r="CQ162"/>
      <c r="CR162"/>
      <c r="CS162"/>
      <c r="CT162"/>
      <c r="CU162"/>
      <c r="CV162"/>
      <c r="CW162"/>
      <c r="CX162"/>
      <c r="CY162"/>
      <c r="CZ162"/>
      <c r="DA162"/>
      <c r="DB162"/>
      <c r="DC162"/>
      <c r="DD162"/>
      <c r="DE162"/>
      <c r="DF162"/>
      <c r="DG162"/>
      <c r="DH162"/>
      <c r="DI162"/>
      <c r="DJ162"/>
      <c r="DK162"/>
      <c r="DL162"/>
      <c r="DM162"/>
      <c r="DN162"/>
      <c r="DO162"/>
      <c r="DP162"/>
      <c r="DQ162"/>
      <c r="DR162"/>
      <c r="DS162"/>
      <c r="DT162"/>
      <c r="DU162"/>
      <c r="DV162"/>
    </row>
    <row r="163" spans="1:126" x14ac:dyDescent="0.25">
      <c r="A163" t="s">
        <v>341</v>
      </c>
      <c r="B163" t="s">
        <v>64</v>
      </c>
      <c r="C163" s="32" t="s">
        <v>491</v>
      </c>
      <c r="D163" t="s">
        <v>324</v>
      </c>
      <c r="E163" s="1">
        <v>36000</v>
      </c>
      <c r="F163" s="1">
        <f t="shared" si="68"/>
        <v>1033.2</v>
      </c>
      <c r="G163" s="1">
        <v>0</v>
      </c>
      <c r="H163" s="1">
        <f t="shared" si="69"/>
        <v>1094.4000000000001</v>
      </c>
      <c r="I163" s="1">
        <v>187</v>
      </c>
      <c r="J163" s="1">
        <f t="shared" si="72"/>
        <v>2314.6</v>
      </c>
      <c r="K163" s="1">
        <f t="shared" si="73"/>
        <v>33685.4</v>
      </c>
      <c r="L163"/>
      <c r="M163"/>
      <c r="N163"/>
      <c r="O163"/>
      <c r="P163"/>
      <c r="Q163"/>
      <c r="R163"/>
      <c r="S163"/>
      <c r="T163"/>
      <c r="U163"/>
      <c r="V163"/>
      <c r="W163"/>
      <c r="X163"/>
      <c r="Y163"/>
      <c r="Z163"/>
      <c r="AA163"/>
      <c r="AB163"/>
      <c r="AC163"/>
      <c r="AD163"/>
      <c r="AE163"/>
      <c r="AF163"/>
      <c r="AG163"/>
      <c r="AH163"/>
      <c r="AI163"/>
      <c r="AJ163"/>
      <c r="AK163"/>
      <c r="AL163"/>
      <c r="AM163"/>
      <c r="AN163"/>
      <c r="AO163"/>
      <c r="AP163"/>
      <c r="AQ163"/>
      <c r="AR163"/>
      <c r="AS163"/>
      <c r="AT163"/>
      <c r="AU163"/>
      <c r="AV163"/>
      <c r="AW163"/>
      <c r="AX163"/>
      <c r="AY163"/>
      <c r="AZ163"/>
      <c r="BA163"/>
      <c r="BB163"/>
      <c r="BC163"/>
      <c r="BD163"/>
      <c r="BE163"/>
      <c r="BF163"/>
      <c r="BG163"/>
      <c r="BH163"/>
      <c r="BI163"/>
      <c r="BJ163"/>
      <c r="BK163"/>
      <c r="BL163"/>
      <c r="BM163"/>
      <c r="BN163"/>
      <c r="BO163"/>
      <c r="BP163"/>
      <c r="BQ163"/>
      <c r="BR163"/>
      <c r="BS163"/>
      <c r="BT163"/>
      <c r="BU163"/>
      <c r="BV163"/>
      <c r="BW163"/>
      <c r="BX163"/>
      <c r="BY163"/>
      <c r="BZ163"/>
      <c r="CA163"/>
      <c r="CB163"/>
      <c r="CC163"/>
      <c r="CD163"/>
      <c r="CE163"/>
      <c r="CF163"/>
      <c r="CG163"/>
      <c r="CH163"/>
      <c r="CI163"/>
      <c r="CJ163"/>
      <c r="CK163"/>
      <c r="CL163"/>
      <c r="CM163"/>
      <c r="CN163"/>
      <c r="CO163"/>
      <c r="CP163"/>
      <c r="CQ163"/>
      <c r="CR163"/>
      <c r="CS163"/>
      <c r="CT163"/>
      <c r="CU163"/>
      <c r="CV163"/>
      <c r="CW163"/>
      <c r="CX163"/>
      <c r="CY163"/>
      <c r="CZ163"/>
      <c r="DA163"/>
      <c r="DB163"/>
      <c r="DC163"/>
      <c r="DD163"/>
      <c r="DE163"/>
      <c r="DF163"/>
      <c r="DG163"/>
      <c r="DH163"/>
      <c r="DI163"/>
      <c r="DJ163"/>
      <c r="DK163"/>
      <c r="DL163"/>
      <c r="DM163"/>
      <c r="DN163"/>
      <c r="DO163"/>
      <c r="DP163"/>
      <c r="DQ163"/>
      <c r="DR163"/>
      <c r="DS163"/>
      <c r="DT163"/>
      <c r="DU163"/>
      <c r="DV163"/>
    </row>
    <row r="164" spans="1:126" x14ac:dyDescent="0.25">
      <c r="A164" s="3" t="s">
        <v>13</v>
      </c>
      <c r="B164" s="3">
        <v>22</v>
      </c>
      <c r="C164" s="34"/>
      <c r="D164" s="3"/>
      <c r="E164" s="4">
        <f t="shared" ref="E164:I164" si="74">SUM(E142:E163)</f>
        <v>888425</v>
      </c>
      <c r="F164" s="4">
        <f t="shared" si="74"/>
        <v>25497.8</v>
      </c>
      <c r="G164" s="4">
        <f t="shared" si="74"/>
        <v>18001.740000000002</v>
      </c>
      <c r="H164" s="4">
        <f t="shared" si="74"/>
        <v>27008.12</v>
      </c>
      <c r="I164" s="4">
        <f t="shared" si="74"/>
        <v>22687.78</v>
      </c>
      <c r="J164" s="4">
        <f>SUM(J142:J163)</f>
        <v>93372.74</v>
      </c>
      <c r="K164" s="4">
        <f>SUM(K142:K163)</f>
        <v>798052.26</v>
      </c>
    </row>
    <row r="166" spans="1:126" x14ac:dyDescent="0.25">
      <c r="A166" s="10" t="s">
        <v>222</v>
      </c>
      <c r="B166" s="10"/>
      <c r="C166" s="36"/>
      <c r="D166" s="12"/>
      <c r="E166" s="10"/>
      <c r="F166" s="10"/>
      <c r="G166" s="10"/>
      <c r="H166" s="10"/>
      <c r="I166" s="10"/>
      <c r="J166" s="10"/>
      <c r="K166" s="10"/>
    </row>
    <row r="167" spans="1:126" x14ac:dyDescent="0.25">
      <c r="A167" t="s">
        <v>231</v>
      </c>
      <c r="B167" t="s">
        <v>232</v>
      </c>
      <c r="C167" s="32" t="s">
        <v>491</v>
      </c>
      <c r="D167" t="s">
        <v>324</v>
      </c>
      <c r="E167" s="1">
        <v>81000</v>
      </c>
      <c r="F167" s="1">
        <f>E167*0.0287</f>
        <v>2324.6999999999998</v>
      </c>
      <c r="G167" s="1">
        <v>7636.09</v>
      </c>
      <c r="H167" s="1">
        <f>E167*0.0304</f>
        <v>2462.4</v>
      </c>
      <c r="I167" s="1">
        <v>187</v>
      </c>
      <c r="J167" s="1">
        <f>F167+G167+H167+I167</f>
        <v>12610.19</v>
      </c>
      <c r="K167" s="1">
        <f>E167-J167</f>
        <v>68389.81</v>
      </c>
    </row>
    <row r="168" spans="1:126" x14ac:dyDescent="0.25">
      <c r="A168" t="s">
        <v>223</v>
      </c>
      <c r="B168" t="s">
        <v>15</v>
      </c>
      <c r="C168" s="32" t="s">
        <v>492</v>
      </c>
      <c r="D168" t="s">
        <v>324</v>
      </c>
      <c r="E168" s="1">
        <v>45000</v>
      </c>
      <c r="F168" s="1">
        <f t="shared" ref="F168:F173" si="75">E168*0.0287</f>
        <v>1291.5</v>
      </c>
      <c r="G168" s="1">
        <v>1148.33</v>
      </c>
      <c r="H168" s="1">
        <v>1368</v>
      </c>
      <c r="I168" s="1">
        <v>2476.6</v>
      </c>
      <c r="J168" s="1">
        <v>6284.43</v>
      </c>
      <c r="K168" s="1">
        <f t="shared" ref="K168:K173" si="76">E168-J168</f>
        <v>38715.57</v>
      </c>
    </row>
    <row r="169" spans="1:126" x14ac:dyDescent="0.25">
      <c r="A169" t="s">
        <v>224</v>
      </c>
      <c r="B169" t="s">
        <v>225</v>
      </c>
      <c r="C169" s="32" t="s">
        <v>492</v>
      </c>
      <c r="D169" t="s">
        <v>324</v>
      </c>
      <c r="E169" s="1">
        <v>33000</v>
      </c>
      <c r="F169" s="1">
        <f t="shared" si="75"/>
        <v>947.1</v>
      </c>
      <c r="G169" s="1">
        <v>0</v>
      </c>
      <c r="H169" s="1">
        <f t="shared" ref="H169:H173" si="77">E169*0.0304</f>
        <v>1003.2</v>
      </c>
      <c r="I169" s="1">
        <v>565</v>
      </c>
      <c r="J169" s="1">
        <f t="shared" ref="J169:J173" si="78">F169+G169+H169+I169</f>
        <v>2515.3000000000002</v>
      </c>
      <c r="K169" s="1">
        <f t="shared" si="76"/>
        <v>30484.7</v>
      </c>
    </row>
    <row r="170" spans="1:126" x14ac:dyDescent="0.25">
      <c r="A170" t="s">
        <v>226</v>
      </c>
      <c r="B170" t="s">
        <v>225</v>
      </c>
      <c r="C170" s="32" t="s">
        <v>492</v>
      </c>
      <c r="D170" t="s">
        <v>324</v>
      </c>
      <c r="E170" s="1">
        <v>33000</v>
      </c>
      <c r="F170" s="1">
        <f t="shared" si="75"/>
        <v>947.1</v>
      </c>
      <c r="G170" s="1">
        <v>0</v>
      </c>
      <c r="H170" s="1">
        <f t="shared" si="77"/>
        <v>1003.2</v>
      </c>
      <c r="I170" s="1">
        <v>3740.72</v>
      </c>
      <c r="J170" s="1">
        <f t="shared" si="78"/>
        <v>5691.02</v>
      </c>
      <c r="K170" s="1">
        <f t="shared" si="76"/>
        <v>27308.98</v>
      </c>
    </row>
    <row r="171" spans="1:126" x14ac:dyDescent="0.25">
      <c r="A171" t="s">
        <v>228</v>
      </c>
      <c r="B171" t="s">
        <v>137</v>
      </c>
      <c r="C171" s="32" t="s">
        <v>492</v>
      </c>
      <c r="D171" t="s">
        <v>321</v>
      </c>
      <c r="E171" s="1">
        <v>30450</v>
      </c>
      <c r="F171" s="1">
        <f t="shared" si="75"/>
        <v>873.92</v>
      </c>
      <c r="G171" s="1">
        <v>0</v>
      </c>
      <c r="H171" s="1">
        <v>925.68</v>
      </c>
      <c r="I171" s="1">
        <v>2165.12</v>
      </c>
      <c r="J171" s="1">
        <v>3964.72</v>
      </c>
      <c r="K171" s="1">
        <f t="shared" si="76"/>
        <v>26485.279999999999</v>
      </c>
    </row>
    <row r="172" spans="1:126" x14ac:dyDescent="0.25">
      <c r="A172" t="s">
        <v>229</v>
      </c>
      <c r="B172" t="s">
        <v>230</v>
      </c>
      <c r="C172" s="32" t="s">
        <v>492</v>
      </c>
      <c r="D172" t="s">
        <v>324</v>
      </c>
      <c r="E172" s="1">
        <v>33000</v>
      </c>
      <c r="F172" s="1">
        <f>E172*0.0287</f>
        <v>947.1</v>
      </c>
      <c r="G172" s="1">
        <v>0</v>
      </c>
      <c r="H172" s="1">
        <f>E172*0.0304</f>
        <v>1003.2</v>
      </c>
      <c r="I172" s="1">
        <v>417.5</v>
      </c>
      <c r="J172" s="1">
        <f t="shared" si="78"/>
        <v>2367.8000000000002</v>
      </c>
      <c r="K172" s="1">
        <f t="shared" si="76"/>
        <v>30632.2</v>
      </c>
    </row>
    <row r="173" spans="1:126" x14ac:dyDescent="0.25">
      <c r="A173" t="s">
        <v>270</v>
      </c>
      <c r="B173" t="s">
        <v>227</v>
      </c>
      <c r="C173" s="32" t="s">
        <v>492</v>
      </c>
      <c r="D173" t="s">
        <v>324</v>
      </c>
      <c r="E173" s="1">
        <v>31500</v>
      </c>
      <c r="F173" s="1">
        <f t="shared" si="75"/>
        <v>904.05</v>
      </c>
      <c r="G173" s="1">
        <v>0</v>
      </c>
      <c r="H173" s="1">
        <f t="shared" si="77"/>
        <v>957.6</v>
      </c>
      <c r="I173" s="1">
        <v>655.1</v>
      </c>
      <c r="J173" s="1">
        <f t="shared" si="78"/>
        <v>2516.75</v>
      </c>
      <c r="K173" s="1">
        <f t="shared" si="76"/>
        <v>28983.25</v>
      </c>
      <c r="L173"/>
      <c r="M173"/>
      <c r="N173"/>
      <c r="O173"/>
      <c r="P173"/>
      <c r="Q173"/>
      <c r="R173"/>
      <c r="S173"/>
      <c r="T173"/>
      <c r="U173"/>
      <c r="V173"/>
      <c r="W173"/>
      <c r="X173"/>
      <c r="Y173"/>
      <c r="Z173"/>
      <c r="AA173"/>
      <c r="AB173"/>
      <c r="AC173"/>
      <c r="AD173"/>
      <c r="AE173"/>
      <c r="AF173"/>
      <c r="AG173"/>
      <c r="AH173"/>
      <c r="AI173"/>
      <c r="AJ173"/>
      <c r="AK173"/>
      <c r="AL173"/>
      <c r="AM173"/>
      <c r="AN173"/>
      <c r="AO173"/>
      <c r="AP173"/>
      <c r="AQ173"/>
      <c r="AR173"/>
      <c r="AS173"/>
      <c r="AT173"/>
      <c r="AU173"/>
      <c r="AV173"/>
      <c r="AW173"/>
      <c r="AX173"/>
      <c r="AY173"/>
      <c r="AZ173"/>
      <c r="BA173"/>
      <c r="BB173"/>
      <c r="BC173"/>
      <c r="BD173"/>
      <c r="BE173"/>
      <c r="BF173"/>
      <c r="BG173"/>
      <c r="BH173"/>
      <c r="BI173"/>
      <c r="BJ173"/>
      <c r="BK173"/>
      <c r="BL173"/>
      <c r="BM173"/>
      <c r="BN173"/>
      <c r="BO173"/>
      <c r="BP173"/>
      <c r="BQ173"/>
      <c r="BR173"/>
      <c r="BS173"/>
      <c r="BT173"/>
      <c r="BU173"/>
      <c r="BV173"/>
      <c r="BW173"/>
      <c r="BX173"/>
      <c r="BY173"/>
      <c r="BZ173"/>
      <c r="CA173"/>
      <c r="CB173"/>
      <c r="CC173"/>
      <c r="CD173"/>
      <c r="CE173"/>
      <c r="CF173"/>
      <c r="CG173"/>
      <c r="CH173"/>
      <c r="CI173"/>
      <c r="CJ173"/>
      <c r="CK173"/>
      <c r="CL173"/>
      <c r="CM173"/>
      <c r="CN173"/>
      <c r="CO173"/>
      <c r="CP173"/>
      <c r="CQ173"/>
      <c r="CR173"/>
      <c r="CS173"/>
      <c r="CT173"/>
      <c r="CU173"/>
      <c r="CV173"/>
      <c r="CW173"/>
      <c r="CX173"/>
      <c r="CY173"/>
      <c r="CZ173"/>
      <c r="DA173"/>
      <c r="DB173"/>
      <c r="DC173"/>
      <c r="DD173"/>
      <c r="DE173"/>
      <c r="DF173"/>
      <c r="DG173"/>
      <c r="DH173"/>
      <c r="DI173"/>
      <c r="DJ173"/>
      <c r="DK173"/>
      <c r="DL173"/>
      <c r="DM173"/>
      <c r="DN173"/>
      <c r="DO173"/>
      <c r="DP173"/>
      <c r="DQ173"/>
      <c r="DR173"/>
      <c r="DS173"/>
      <c r="DT173"/>
      <c r="DU173"/>
      <c r="DV173"/>
    </row>
    <row r="174" spans="1:126" x14ac:dyDescent="0.25">
      <c r="A174" s="3" t="s">
        <v>13</v>
      </c>
      <c r="B174" s="3">
        <v>7</v>
      </c>
      <c r="C174" s="34"/>
      <c r="D174" s="3"/>
      <c r="E174" s="4">
        <f t="shared" ref="E174:K174" si="79">SUM(E167:E173)</f>
        <v>286950</v>
      </c>
      <c r="F174" s="4">
        <f t="shared" si="79"/>
        <v>8235.4699999999993</v>
      </c>
      <c r="G174" s="4">
        <f t="shared" si="79"/>
        <v>8784.42</v>
      </c>
      <c r="H174" s="4">
        <f t="shared" si="79"/>
        <v>8723.2800000000007</v>
      </c>
      <c r="I174" s="4">
        <f t="shared" si="79"/>
        <v>10207.040000000001</v>
      </c>
      <c r="J174" s="4">
        <f t="shared" si="79"/>
        <v>35950.21</v>
      </c>
      <c r="K174" s="4">
        <f t="shared" si="79"/>
        <v>250999.79</v>
      </c>
    </row>
    <row r="176" spans="1:126" x14ac:dyDescent="0.25">
      <c r="A176" s="77" t="s">
        <v>100</v>
      </c>
      <c r="B176" s="77"/>
      <c r="C176" s="77"/>
      <c r="D176" s="77"/>
      <c r="E176" s="77"/>
      <c r="F176" s="77"/>
      <c r="G176" s="77"/>
      <c r="H176" s="77"/>
      <c r="I176" s="77"/>
      <c r="J176" s="77"/>
      <c r="K176" s="77"/>
    </row>
    <row r="177" spans="1:126" x14ac:dyDescent="0.25">
      <c r="A177" t="s">
        <v>101</v>
      </c>
      <c r="B177" t="s">
        <v>102</v>
      </c>
      <c r="C177" s="32" t="s">
        <v>491</v>
      </c>
      <c r="D177" t="s">
        <v>321</v>
      </c>
      <c r="E177" s="1">
        <v>101000</v>
      </c>
      <c r="F177" s="1">
        <f t="shared" ref="F177:F178" si="80">E177*0.0287</f>
        <v>2898.7</v>
      </c>
      <c r="G177" s="1">
        <v>12340.59</v>
      </c>
      <c r="H177" s="1">
        <f t="shared" ref="H177:H178" si="81">E177*0.0304</f>
        <v>3070.4</v>
      </c>
      <c r="I177" s="1">
        <v>25</v>
      </c>
      <c r="J177" s="1">
        <f t="shared" ref="J177" si="82">F177+G177+H177+I177</f>
        <v>18334.689999999999</v>
      </c>
      <c r="K177" s="1">
        <f t="shared" ref="K177:K178" si="83">E177-J177</f>
        <v>82665.31</v>
      </c>
    </row>
    <row r="178" spans="1:126" x14ac:dyDescent="0.25">
      <c r="A178" t="s">
        <v>103</v>
      </c>
      <c r="B178" t="s">
        <v>104</v>
      </c>
      <c r="C178" s="32" t="s">
        <v>492</v>
      </c>
      <c r="D178" t="s">
        <v>324</v>
      </c>
      <c r="E178" s="1">
        <v>60000</v>
      </c>
      <c r="F178" s="1">
        <f t="shared" si="80"/>
        <v>1722</v>
      </c>
      <c r="G178" s="1">
        <v>3486.68</v>
      </c>
      <c r="H178" s="1">
        <f t="shared" si="81"/>
        <v>1824</v>
      </c>
      <c r="I178" s="1">
        <v>277</v>
      </c>
      <c r="J178" s="1">
        <v>7310.18</v>
      </c>
      <c r="K178" s="1">
        <f t="shared" si="83"/>
        <v>52689.82</v>
      </c>
    </row>
    <row r="179" spans="1:126" x14ac:dyDescent="0.25">
      <c r="A179" t="s">
        <v>416</v>
      </c>
      <c r="B179" s="21" t="s">
        <v>130</v>
      </c>
      <c r="C179" s="32" t="s">
        <v>491</v>
      </c>
      <c r="D179" t="s">
        <v>324</v>
      </c>
      <c r="E179" s="1">
        <v>42000</v>
      </c>
      <c r="F179" s="1">
        <f>E179*0.0287</f>
        <v>1205.4000000000001</v>
      </c>
      <c r="G179" s="1">
        <v>724.92</v>
      </c>
      <c r="H179" s="1">
        <f>E179*0.0304</f>
        <v>1276.8</v>
      </c>
      <c r="I179" s="1">
        <v>25</v>
      </c>
      <c r="J179" s="1">
        <f>F179+G179+H179+I179</f>
        <v>3232.12</v>
      </c>
      <c r="K179" s="1">
        <f>E179-J179</f>
        <v>38767.879999999997</v>
      </c>
      <c r="L179"/>
      <c r="M179"/>
      <c r="N179"/>
      <c r="O179"/>
      <c r="P179"/>
      <c r="Q179"/>
      <c r="R179"/>
      <c r="S179"/>
      <c r="T179"/>
      <c r="U179"/>
      <c r="V179"/>
      <c r="W179"/>
      <c r="X179"/>
      <c r="Y179"/>
      <c r="Z179"/>
      <c r="AA179"/>
      <c r="AB179"/>
      <c r="AC179"/>
      <c r="AD179"/>
      <c r="AE179"/>
      <c r="AF179"/>
      <c r="AG179"/>
      <c r="AH179"/>
      <c r="AI179"/>
      <c r="AJ179"/>
      <c r="AK179"/>
      <c r="AL179"/>
      <c r="AM179"/>
      <c r="AN179"/>
      <c r="AO179"/>
      <c r="AP179"/>
      <c r="AQ179"/>
      <c r="AR179"/>
      <c r="AS179"/>
      <c r="AT179"/>
      <c r="AU179"/>
      <c r="AV179"/>
      <c r="AW179"/>
      <c r="AX179"/>
      <c r="AY179"/>
      <c r="AZ179"/>
      <c r="BA179"/>
      <c r="BB179"/>
      <c r="BC179"/>
      <c r="BD179"/>
      <c r="BE179"/>
      <c r="BF179"/>
      <c r="BG179"/>
      <c r="BH179"/>
      <c r="BI179"/>
      <c r="BJ179"/>
      <c r="BK179"/>
      <c r="BL179"/>
      <c r="BM179"/>
      <c r="BN179"/>
      <c r="BO179"/>
      <c r="BP179"/>
      <c r="BQ179"/>
      <c r="BR179"/>
      <c r="BS179"/>
      <c r="BT179"/>
      <c r="BU179"/>
      <c r="BV179"/>
      <c r="BW179"/>
      <c r="BX179"/>
      <c r="BY179"/>
      <c r="BZ179"/>
      <c r="CA179"/>
      <c r="CB179"/>
      <c r="CC179"/>
      <c r="CD179"/>
      <c r="CE179"/>
      <c r="CF179"/>
      <c r="CG179"/>
      <c r="CH179"/>
      <c r="CI179"/>
      <c r="CJ179"/>
      <c r="CK179"/>
      <c r="CL179"/>
      <c r="CM179"/>
      <c r="CN179"/>
      <c r="CO179"/>
      <c r="CP179"/>
      <c r="CQ179"/>
      <c r="CR179"/>
      <c r="CS179"/>
      <c r="CT179"/>
      <c r="CU179"/>
      <c r="CV179"/>
      <c r="CW179"/>
      <c r="CX179"/>
      <c r="CY179"/>
      <c r="CZ179"/>
      <c r="DA179"/>
      <c r="DB179"/>
      <c r="DC179"/>
      <c r="DD179"/>
      <c r="DE179"/>
      <c r="DF179"/>
      <c r="DG179"/>
      <c r="DH179"/>
      <c r="DI179"/>
      <c r="DJ179"/>
      <c r="DK179"/>
      <c r="DL179"/>
      <c r="DM179"/>
      <c r="DN179"/>
      <c r="DO179"/>
      <c r="DP179"/>
      <c r="DQ179"/>
      <c r="DR179"/>
      <c r="DS179"/>
      <c r="DT179"/>
      <c r="DU179"/>
      <c r="DV179"/>
    </row>
    <row r="180" spans="1:126" x14ac:dyDescent="0.25">
      <c r="A180" s="3" t="s">
        <v>13</v>
      </c>
      <c r="B180" s="3">
        <v>3</v>
      </c>
      <c r="C180" s="34"/>
      <c r="D180" s="3"/>
      <c r="E180" s="4">
        <f t="shared" ref="E180:K180" si="84">SUM(E177:E179)</f>
        <v>203000</v>
      </c>
      <c r="F180" s="4">
        <f t="shared" si="84"/>
        <v>5826.1</v>
      </c>
      <c r="G180" s="4">
        <f t="shared" si="84"/>
        <v>16552.189999999999</v>
      </c>
      <c r="H180" s="4">
        <f t="shared" si="84"/>
        <v>6171.2</v>
      </c>
      <c r="I180" s="4">
        <f t="shared" si="84"/>
        <v>327</v>
      </c>
      <c r="J180" s="4">
        <f t="shared" si="84"/>
        <v>28876.99</v>
      </c>
      <c r="K180" s="4">
        <f t="shared" si="84"/>
        <v>174123.01</v>
      </c>
    </row>
    <row r="182" spans="1:126" x14ac:dyDescent="0.25">
      <c r="A182" s="77" t="s">
        <v>464</v>
      </c>
      <c r="B182" s="77"/>
      <c r="C182" s="77"/>
      <c r="D182" s="77"/>
      <c r="E182" s="77"/>
      <c r="F182" s="77"/>
      <c r="G182" s="77"/>
      <c r="H182" s="77"/>
      <c r="I182" s="77"/>
      <c r="J182" s="77"/>
      <c r="K182" s="77"/>
    </row>
    <row r="183" spans="1:126" x14ac:dyDescent="0.25">
      <c r="A183" t="s">
        <v>329</v>
      </c>
      <c r="B183" t="s">
        <v>328</v>
      </c>
      <c r="C183" s="32" t="s">
        <v>491</v>
      </c>
      <c r="D183" t="s">
        <v>324</v>
      </c>
      <c r="E183" s="1">
        <v>19800</v>
      </c>
      <c r="F183" s="1">
        <f>E183*0.0287</f>
        <v>568.26</v>
      </c>
      <c r="G183" s="1">
        <v>0</v>
      </c>
      <c r="H183" s="1">
        <f>E183*0.0304</f>
        <v>601.91999999999996</v>
      </c>
      <c r="I183" s="1">
        <v>187</v>
      </c>
      <c r="J183" s="1">
        <f>F183+G183+H183+I183</f>
        <v>1357.18</v>
      </c>
      <c r="K183" s="1">
        <f>E183-J183</f>
        <v>18442.82</v>
      </c>
      <c r="L183"/>
      <c r="M183"/>
      <c r="N183"/>
      <c r="O183"/>
      <c r="P183"/>
      <c r="Q183"/>
      <c r="R183"/>
      <c r="S183"/>
      <c r="T183"/>
      <c r="U183"/>
      <c r="V183"/>
      <c r="W183"/>
      <c r="X183"/>
      <c r="Y183"/>
      <c r="Z183"/>
      <c r="AA183"/>
      <c r="AB183"/>
      <c r="AC183"/>
      <c r="AD183"/>
      <c r="AE183"/>
      <c r="AF183"/>
      <c r="AG183"/>
      <c r="AH183"/>
      <c r="AI183"/>
      <c r="AJ183"/>
      <c r="AK183"/>
      <c r="AL183"/>
      <c r="AM183"/>
      <c r="AN183"/>
      <c r="AO183"/>
      <c r="AP183"/>
      <c r="AQ183"/>
      <c r="AR183"/>
      <c r="AS183"/>
      <c r="AT183"/>
      <c r="AU183"/>
      <c r="AV183"/>
      <c r="AW183"/>
      <c r="AX183"/>
      <c r="AY183"/>
      <c r="AZ183"/>
      <c r="BA183"/>
      <c r="BB183"/>
      <c r="BC183"/>
      <c r="BD183"/>
      <c r="BE183"/>
      <c r="BF183"/>
      <c r="BG183"/>
      <c r="BH183"/>
      <c r="BI183"/>
      <c r="BJ183"/>
      <c r="BK183"/>
      <c r="BL183"/>
      <c r="BM183"/>
      <c r="BN183"/>
      <c r="BO183"/>
      <c r="BP183"/>
      <c r="BQ183"/>
      <c r="BR183"/>
      <c r="BS183"/>
      <c r="BT183"/>
      <c r="BU183"/>
      <c r="BV183"/>
      <c r="BW183"/>
      <c r="BX183"/>
      <c r="BY183"/>
      <c r="BZ183"/>
      <c r="CA183"/>
      <c r="CB183"/>
      <c r="CC183"/>
      <c r="CD183"/>
      <c r="CE183"/>
      <c r="CF183"/>
      <c r="CG183"/>
      <c r="CH183"/>
      <c r="CI183"/>
      <c r="CJ183"/>
      <c r="CK183"/>
      <c r="CL183"/>
      <c r="CM183"/>
      <c r="CN183"/>
      <c r="CO183"/>
      <c r="CP183"/>
      <c r="CQ183"/>
      <c r="CR183"/>
      <c r="CS183"/>
      <c r="CT183"/>
      <c r="CU183"/>
      <c r="CV183"/>
      <c r="CW183"/>
      <c r="CX183"/>
      <c r="CY183"/>
      <c r="CZ183"/>
      <c r="DA183"/>
      <c r="DB183"/>
      <c r="DC183"/>
      <c r="DD183"/>
      <c r="DE183"/>
      <c r="DF183"/>
      <c r="DG183"/>
      <c r="DH183"/>
      <c r="DI183"/>
      <c r="DJ183"/>
      <c r="DK183"/>
      <c r="DL183"/>
      <c r="DM183"/>
      <c r="DN183"/>
      <c r="DO183"/>
      <c r="DP183"/>
      <c r="DQ183"/>
      <c r="DR183"/>
      <c r="DS183"/>
      <c r="DT183"/>
      <c r="DU183"/>
      <c r="DV183"/>
    </row>
    <row r="184" spans="1:126" x14ac:dyDescent="0.25">
      <c r="A184" t="s">
        <v>500</v>
      </c>
      <c r="B184" t="s">
        <v>80</v>
      </c>
      <c r="C184" s="32" t="s">
        <v>491</v>
      </c>
      <c r="D184" t="s">
        <v>324</v>
      </c>
      <c r="E184" s="1">
        <v>25544</v>
      </c>
      <c r="F184" s="1">
        <v>1435</v>
      </c>
      <c r="G184" s="1">
        <v>0</v>
      </c>
      <c r="H184" s="1">
        <v>776.54</v>
      </c>
      <c r="I184" s="1">
        <v>25</v>
      </c>
      <c r="J184" s="1">
        <v>1534.65</v>
      </c>
      <c r="K184" s="1">
        <v>24009.35</v>
      </c>
      <c r="L184"/>
      <c r="M184"/>
      <c r="N184"/>
      <c r="O184"/>
      <c r="P184"/>
      <c r="Q184"/>
      <c r="R184"/>
      <c r="S184"/>
      <c r="T184"/>
      <c r="U184"/>
      <c r="V184"/>
      <c r="W184"/>
      <c r="X184"/>
      <c r="Y184"/>
      <c r="Z184"/>
      <c r="AA184"/>
      <c r="AB184"/>
      <c r="AC184"/>
      <c r="AD184"/>
      <c r="AE184"/>
      <c r="AF184"/>
      <c r="AG184"/>
      <c r="AH184"/>
      <c r="AI184"/>
      <c r="AJ184"/>
      <c r="AK184"/>
      <c r="AL184"/>
      <c r="AM184"/>
      <c r="AN184"/>
      <c r="AO184"/>
      <c r="AP184"/>
      <c r="AQ184"/>
      <c r="AR184"/>
      <c r="AS184"/>
      <c r="AT184"/>
      <c r="AU184"/>
      <c r="AV184"/>
      <c r="AW184"/>
      <c r="AX184"/>
      <c r="AY184"/>
      <c r="AZ184"/>
      <c r="BA184"/>
      <c r="BB184"/>
      <c r="BC184"/>
      <c r="BD184"/>
      <c r="BE184"/>
      <c r="BF184"/>
      <c r="BG184"/>
      <c r="BH184"/>
      <c r="BI184"/>
      <c r="BJ184"/>
      <c r="BK184"/>
      <c r="BL184"/>
      <c r="BM184"/>
      <c r="BN184"/>
      <c r="BO184"/>
      <c r="BP184"/>
      <c r="BQ184"/>
      <c r="BR184"/>
      <c r="BS184"/>
      <c r="BT184"/>
      <c r="BU184"/>
      <c r="BV184"/>
      <c r="BW184"/>
      <c r="BX184"/>
      <c r="BY184"/>
      <c r="BZ184"/>
      <c r="CA184"/>
      <c r="CB184"/>
      <c r="CC184"/>
      <c r="CD184"/>
      <c r="CE184"/>
      <c r="CF184"/>
      <c r="CG184"/>
      <c r="CH184"/>
      <c r="CI184"/>
      <c r="CJ184"/>
      <c r="CK184"/>
      <c r="CL184"/>
      <c r="CM184"/>
      <c r="CN184"/>
      <c r="CO184"/>
      <c r="CP184"/>
      <c r="CQ184"/>
      <c r="CR184"/>
      <c r="CS184"/>
      <c r="CT184"/>
      <c r="CU184"/>
      <c r="CV184"/>
      <c r="CW184"/>
      <c r="CX184"/>
      <c r="CY184"/>
      <c r="CZ184"/>
      <c r="DA184"/>
      <c r="DB184"/>
      <c r="DC184"/>
      <c r="DD184"/>
      <c r="DE184"/>
      <c r="DF184"/>
      <c r="DG184"/>
      <c r="DH184"/>
      <c r="DI184"/>
      <c r="DJ184"/>
      <c r="DK184"/>
      <c r="DL184"/>
      <c r="DM184"/>
      <c r="DN184"/>
      <c r="DO184"/>
      <c r="DP184"/>
      <c r="DQ184"/>
      <c r="DR184"/>
      <c r="DS184"/>
      <c r="DT184"/>
      <c r="DU184"/>
      <c r="DV184"/>
    </row>
    <row r="185" spans="1:126" x14ac:dyDescent="0.25">
      <c r="A185" t="s">
        <v>465</v>
      </c>
      <c r="B185" t="s">
        <v>80</v>
      </c>
      <c r="C185" s="32" t="s">
        <v>491</v>
      </c>
      <c r="D185" t="s">
        <v>324</v>
      </c>
      <c r="E185" s="1">
        <v>19800</v>
      </c>
      <c r="F185" s="1">
        <f t="shared" ref="F185" si="85">E185*0.0287</f>
        <v>568.26</v>
      </c>
      <c r="G185" s="1">
        <v>0</v>
      </c>
      <c r="H185" s="1">
        <f t="shared" ref="H185" si="86">E185*0.0304</f>
        <v>601.91999999999996</v>
      </c>
      <c r="I185" s="1">
        <v>25</v>
      </c>
      <c r="J185" s="1">
        <f>F185+G185+H185+I185</f>
        <v>1195.18</v>
      </c>
      <c r="K185" s="1">
        <f>+E185-J185</f>
        <v>18604.82</v>
      </c>
      <c r="L185"/>
      <c r="M185"/>
      <c r="N185"/>
      <c r="O185"/>
      <c r="P185"/>
      <c r="Q185"/>
      <c r="R185"/>
      <c r="S185"/>
      <c r="T185"/>
      <c r="U185"/>
      <c r="V185"/>
      <c r="W185"/>
      <c r="X185"/>
      <c r="Y185"/>
      <c r="Z185"/>
      <c r="AA185"/>
      <c r="AB185"/>
      <c r="AC185"/>
      <c r="AD185"/>
      <c r="AE185"/>
      <c r="AF185"/>
      <c r="AG185"/>
      <c r="AH185"/>
      <c r="AI185"/>
      <c r="AJ185"/>
      <c r="AK185"/>
      <c r="AL185"/>
      <c r="AM185"/>
      <c r="AN185"/>
      <c r="AO185"/>
      <c r="AP185"/>
      <c r="AQ185"/>
      <c r="AR185"/>
      <c r="AS185"/>
      <c r="AT185"/>
      <c r="AU185"/>
      <c r="AV185"/>
      <c r="AW185"/>
      <c r="AX185"/>
      <c r="AY185"/>
      <c r="AZ185"/>
      <c r="BA185"/>
      <c r="BB185"/>
      <c r="BC185"/>
      <c r="BD185"/>
      <c r="BE185"/>
      <c r="BF185"/>
      <c r="BG185"/>
      <c r="BH185"/>
      <c r="BI185"/>
      <c r="BJ185"/>
      <c r="BK185"/>
      <c r="BL185"/>
      <c r="BM185"/>
      <c r="BN185"/>
      <c r="BO185"/>
      <c r="BP185"/>
      <c r="BQ185"/>
      <c r="BR185"/>
      <c r="BS185"/>
      <c r="BT185"/>
      <c r="BU185"/>
      <c r="BV185"/>
      <c r="BW185"/>
      <c r="BX185"/>
      <c r="BY185"/>
      <c r="BZ185"/>
      <c r="CA185"/>
      <c r="CB185"/>
      <c r="CC185"/>
      <c r="CD185"/>
      <c r="CE185"/>
      <c r="CF185"/>
      <c r="CG185"/>
      <c r="CH185"/>
      <c r="CI185"/>
      <c r="CJ185"/>
      <c r="CK185"/>
      <c r="CL185"/>
      <c r="CM185"/>
      <c r="CN185"/>
      <c r="CO185"/>
      <c r="CP185"/>
      <c r="CQ185"/>
      <c r="CR185"/>
      <c r="CS185"/>
      <c r="CT185"/>
      <c r="CU185"/>
      <c r="CV185"/>
      <c r="CW185"/>
      <c r="CX185"/>
      <c r="CY185"/>
      <c r="CZ185"/>
      <c r="DA185"/>
      <c r="DB185"/>
      <c r="DC185"/>
      <c r="DD185"/>
      <c r="DE185"/>
      <c r="DF185"/>
      <c r="DG185"/>
      <c r="DH185"/>
      <c r="DI185"/>
      <c r="DJ185"/>
      <c r="DK185"/>
      <c r="DL185"/>
      <c r="DM185"/>
      <c r="DN185"/>
      <c r="DO185"/>
      <c r="DP185"/>
      <c r="DQ185"/>
      <c r="DR185"/>
      <c r="DS185"/>
      <c r="DT185"/>
      <c r="DU185"/>
      <c r="DV185"/>
    </row>
    <row r="186" spans="1:126" x14ac:dyDescent="0.25">
      <c r="A186" s="3" t="s">
        <v>13</v>
      </c>
      <c r="B186" s="3">
        <v>3</v>
      </c>
      <c r="C186" s="34"/>
      <c r="D186" s="3"/>
      <c r="E186" s="4">
        <f t="shared" ref="E186:K186" si="87">SUM(E183:E185)</f>
        <v>65144</v>
      </c>
      <c r="F186" s="4">
        <f t="shared" si="87"/>
        <v>2571.52</v>
      </c>
      <c r="G186" s="4">
        <f t="shared" si="87"/>
        <v>0</v>
      </c>
      <c r="H186" s="4">
        <f t="shared" si="87"/>
        <v>1980.38</v>
      </c>
      <c r="I186" s="4">
        <f t="shared" si="87"/>
        <v>237</v>
      </c>
      <c r="J186" s="4">
        <f t="shared" si="87"/>
        <v>4087.01</v>
      </c>
      <c r="K186" s="4">
        <f t="shared" si="87"/>
        <v>61056.99</v>
      </c>
    </row>
    <row r="188" spans="1:126" x14ac:dyDescent="0.25">
      <c r="A188" s="77" t="s">
        <v>70</v>
      </c>
      <c r="B188" s="77"/>
      <c r="C188" s="77"/>
      <c r="D188" s="77"/>
      <c r="E188" s="77"/>
      <c r="F188" s="77"/>
      <c r="G188" s="77"/>
      <c r="H188" s="77"/>
      <c r="I188" s="77"/>
      <c r="J188" s="77"/>
      <c r="K188" s="77"/>
    </row>
    <row r="189" spans="1:126" x14ac:dyDescent="0.25">
      <c r="A189" t="s">
        <v>71</v>
      </c>
      <c r="B189" t="s">
        <v>72</v>
      </c>
      <c r="C189" s="32" t="s">
        <v>491</v>
      </c>
      <c r="D189" t="s">
        <v>324</v>
      </c>
      <c r="E189" s="1">
        <v>23000</v>
      </c>
      <c r="F189" s="1">
        <f>E189*0.0287</f>
        <v>660.1</v>
      </c>
      <c r="G189" s="1">
        <v>0</v>
      </c>
      <c r="H189" s="1">
        <f>E189*0.0304</f>
        <v>699.2</v>
      </c>
      <c r="I189" s="1">
        <v>377.5</v>
      </c>
      <c r="J189" s="1">
        <f>F189+G189+H189+I189</f>
        <v>1736.8</v>
      </c>
      <c r="K189" s="1">
        <f>E189-J189</f>
        <v>21263.200000000001</v>
      </c>
    </row>
    <row r="190" spans="1:126" s="2" customFormat="1" x14ac:dyDescent="0.25">
      <c r="A190" t="s">
        <v>57</v>
      </c>
      <c r="B190" t="s">
        <v>58</v>
      </c>
      <c r="C190" s="32" t="s">
        <v>492</v>
      </c>
      <c r="D190" t="s">
        <v>322</v>
      </c>
      <c r="E190" s="1">
        <v>24150</v>
      </c>
      <c r="F190" s="1">
        <f>E190*0.0287</f>
        <v>693.11</v>
      </c>
      <c r="G190" s="1">
        <v>0</v>
      </c>
      <c r="H190" s="1">
        <f>E190*0.0304</f>
        <v>734.16</v>
      </c>
      <c r="I190" s="1">
        <v>75</v>
      </c>
      <c r="J190" s="1">
        <f t="shared" ref="J190" si="88">F190+G190+H190+I190</f>
        <v>1502.27</v>
      </c>
      <c r="K190" s="1">
        <f t="shared" ref="K190" si="89">E190-J190</f>
        <v>22647.73</v>
      </c>
      <c r="L190" s="6"/>
      <c r="M190" s="6"/>
      <c r="N190" s="6"/>
      <c r="O190" s="6"/>
      <c r="P190" s="6"/>
      <c r="Q190" s="6"/>
      <c r="R190" s="6"/>
      <c r="S190" s="6"/>
      <c r="T190" s="6"/>
      <c r="U190" s="6"/>
      <c r="V190" s="6"/>
      <c r="W190" s="6"/>
      <c r="X190" s="6"/>
      <c r="Y190" s="6"/>
      <c r="Z190" s="6"/>
      <c r="AA190" s="6"/>
      <c r="AB190" s="6"/>
      <c r="AC190" s="6"/>
      <c r="AD190" s="6"/>
      <c r="AE190" s="6"/>
      <c r="AF190" s="6"/>
      <c r="AG190" s="6"/>
      <c r="AH190" s="6"/>
      <c r="AI190" s="6"/>
      <c r="AJ190" s="6"/>
      <c r="AK190" s="6"/>
      <c r="AL190" s="6"/>
      <c r="AM190" s="6"/>
      <c r="AN190" s="6"/>
      <c r="AO190" s="6"/>
      <c r="AP190" s="6"/>
      <c r="AQ190" s="6"/>
      <c r="AR190" s="6"/>
      <c r="AS190" s="6"/>
      <c r="AT190" s="6"/>
      <c r="AU190" s="6"/>
      <c r="AV190" s="6"/>
      <c r="AW190" s="6"/>
      <c r="AX190" s="6"/>
      <c r="AY190" s="6"/>
      <c r="AZ190" s="6"/>
      <c r="BA190" s="6"/>
      <c r="BB190" s="6"/>
      <c r="BC190" s="6"/>
      <c r="BD190" s="6"/>
      <c r="BE190" s="6"/>
      <c r="BF190" s="6"/>
      <c r="BG190" s="6"/>
      <c r="BH190" s="6"/>
      <c r="BI190" s="6"/>
      <c r="BJ190" s="6"/>
      <c r="BK190" s="6"/>
      <c r="BL190" s="6"/>
      <c r="BM190" s="6"/>
      <c r="BN190" s="6"/>
      <c r="BO190" s="6"/>
      <c r="BP190" s="6"/>
      <c r="BQ190" s="6"/>
      <c r="BR190" s="6"/>
      <c r="BS190" s="6"/>
      <c r="BT190" s="6"/>
      <c r="BU190" s="6"/>
      <c r="BV190" s="6"/>
      <c r="BW190" s="6"/>
      <c r="BX190" s="6"/>
      <c r="BY190" s="6"/>
      <c r="BZ190" s="6"/>
      <c r="CA190" s="6"/>
      <c r="CB190" s="6"/>
      <c r="CC190" s="6"/>
      <c r="CD190" s="6"/>
      <c r="CE190" s="6"/>
      <c r="CF190" s="6"/>
      <c r="CG190" s="6"/>
      <c r="CH190" s="6"/>
      <c r="CI190" s="6"/>
      <c r="CJ190" s="6"/>
      <c r="CK190" s="6"/>
      <c r="CL190" s="6"/>
      <c r="CM190" s="6"/>
      <c r="CN190" s="6"/>
      <c r="CO190" s="6"/>
      <c r="CP190" s="6"/>
      <c r="CQ190" s="6"/>
      <c r="CR190" s="6"/>
      <c r="CS190" s="6"/>
      <c r="CT190" s="6"/>
      <c r="CU190" s="6"/>
      <c r="CV190" s="6"/>
      <c r="CW190" s="6"/>
      <c r="CX190" s="6"/>
      <c r="CY190" s="6"/>
      <c r="CZ190" s="6"/>
      <c r="DA190" s="6"/>
      <c r="DB190" s="6"/>
      <c r="DC190" s="6"/>
      <c r="DD190" s="6"/>
      <c r="DE190" s="6"/>
      <c r="DF190" s="6"/>
      <c r="DG190" s="6"/>
      <c r="DH190" s="6"/>
      <c r="DI190" s="6"/>
      <c r="DJ190" s="6"/>
      <c r="DK190" s="6"/>
      <c r="DL190" s="6"/>
      <c r="DM190" s="6"/>
      <c r="DN190" s="6"/>
      <c r="DO190" s="6"/>
      <c r="DP190" s="6"/>
      <c r="DQ190" s="6"/>
      <c r="DR190" s="6"/>
      <c r="DS190" s="6"/>
      <c r="DT190" s="6"/>
      <c r="DU190" s="6"/>
      <c r="DV190" s="6"/>
    </row>
    <row r="191" spans="1:126" x14ac:dyDescent="0.25">
      <c r="A191" t="s">
        <v>73</v>
      </c>
      <c r="B191" t="s">
        <v>74</v>
      </c>
      <c r="C191" s="32" t="s">
        <v>492</v>
      </c>
      <c r="D191" t="s">
        <v>321</v>
      </c>
      <c r="E191" s="1">
        <v>23100</v>
      </c>
      <c r="F191" s="1">
        <f t="shared" ref="F191:F195" si="90">E191*0.0287</f>
        <v>662.97</v>
      </c>
      <c r="G191" s="1">
        <v>0</v>
      </c>
      <c r="H191" s="1">
        <f t="shared" ref="H191:H194" si="91">E191*0.0304</f>
        <v>702.24</v>
      </c>
      <c r="I191" s="1">
        <v>4125</v>
      </c>
      <c r="J191" s="1">
        <f t="shared" ref="J191:J194" si="92">F191+G191+H191+I191</f>
        <v>5490.21</v>
      </c>
      <c r="K191" s="1">
        <f t="shared" ref="K191:K194" si="93">E191-J191</f>
        <v>17609.79</v>
      </c>
    </row>
    <row r="192" spans="1:126" x14ac:dyDescent="0.25">
      <c r="A192" t="s">
        <v>75</v>
      </c>
      <c r="B192" t="s">
        <v>76</v>
      </c>
      <c r="C192" s="32" t="s">
        <v>491</v>
      </c>
      <c r="D192" t="s">
        <v>324</v>
      </c>
      <c r="E192" s="1">
        <v>22942.5</v>
      </c>
      <c r="F192" s="1">
        <f t="shared" si="90"/>
        <v>658.45</v>
      </c>
      <c r="G192" s="1">
        <v>0</v>
      </c>
      <c r="H192" s="1">
        <f t="shared" si="91"/>
        <v>697.45</v>
      </c>
      <c r="I192" s="1">
        <v>125</v>
      </c>
      <c r="J192" s="1">
        <f t="shared" si="92"/>
        <v>1480.9</v>
      </c>
      <c r="K192" s="1">
        <f t="shared" si="93"/>
        <v>21461.599999999999</v>
      </c>
    </row>
    <row r="193" spans="1:126" x14ac:dyDescent="0.25">
      <c r="A193" t="s">
        <v>77</v>
      </c>
      <c r="B193" t="s">
        <v>78</v>
      </c>
      <c r="C193" s="32" t="s">
        <v>491</v>
      </c>
      <c r="D193" t="s">
        <v>324</v>
      </c>
      <c r="E193" s="1">
        <v>18700</v>
      </c>
      <c r="F193" s="1">
        <f t="shared" ref="F193" si="94">E193*0.0287</f>
        <v>536.69000000000005</v>
      </c>
      <c r="G193" s="1">
        <v>0</v>
      </c>
      <c r="H193" s="1">
        <f t="shared" ref="H193" si="95">E193*0.0304</f>
        <v>568.48</v>
      </c>
      <c r="I193" s="1">
        <v>125</v>
      </c>
      <c r="J193" s="1">
        <f t="shared" ref="J193" si="96">F193+G193+H193+I193</f>
        <v>1230.17</v>
      </c>
      <c r="K193" s="1">
        <v>17469.830000000002</v>
      </c>
    </row>
    <row r="194" spans="1:126" x14ac:dyDescent="0.25">
      <c r="A194" t="s">
        <v>466</v>
      </c>
      <c r="B194" t="s">
        <v>74</v>
      </c>
      <c r="C194" s="32" t="s">
        <v>492</v>
      </c>
      <c r="D194" t="s">
        <v>324</v>
      </c>
      <c r="E194" s="1">
        <v>20000</v>
      </c>
      <c r="F194" s="1">
        <f t="shared" si="90"/>
        <v>574</v>
      </c>
      <c r="G194" s="1">
        <v>0</v>
      </c>
      <c r="H194" s="1">
        <f t="shared" si="91"/>
        <v>608</v>
      </c>
      <c r="I194" s="1">
        <v>25</v>
      </c>
      <c r="J194" s="1">
        <f t="shared" si="92"/>
        <v>1207</v>
      </c>
      <c r="K194" s="1">
        <f t="shared" si="93"/>
        <v>18793</v>
      </c>
    </row>
    <row r="195" spans="1:126" x14ac:dyDescent="0.25">
      <c r="A195" t="s">
        <v>494</v>
      </c>
      <c r="B195" t="s">
        <v>327</v>
      </c>
      <c r="C195" s="32" t="s">
        <v>491</v>
      </c>
      <c r="D195" t="s">
        <v>495</v>
      </c>
      <c r="E195" s="1">
        <v>21945</v>
      </c>
      <c r="F195" s="1">
        <f t="shared" si="90"/>
        <v>629.82000000000005</v>
      </c>
      <c r="G195" s="1">
        <v>0</v>
      </c>
      <c r="H195" s="1">
        <v>667.13</v>
      </c>
      <c r="I195" s="1">
        <v>4060.84</v>
      </c>
      <c r="J195" s="1">
        <v>5357.79</v>
      </c>
      <c r="K195" s="1">
        <v>16587.21</v>
      </c>
    </row>
    <row r="196" spans="1:126" x14ac:dyDescent="0.25">
      <c r="A196" s="3" t="s">
        <v>13</v>
      </c>
      <c r="B196" s="3">
        <v>7</v>
      </c>
      <c r="C196" s="34"/>
      <c r="D196" s="3"/>
      <c r="E196" s="4">
        <f t="shared" ref="E196:K196" si="97">SUM(E189:E195)</f>
        <v>153837.5</v>
      </c>
      <c r="F196" s="4">
        <f t="shared" si="97"/>
        <v>4415.1400000000003</v>
      </c>
      <c r="G196" s="4">
        <f t="shared" si="97"/>
        <v>0</v>
      </c>
      <c r="H196" s="4">
        <f t="shared" si="97"/>
        <v>4676.66</v>
      </c>
      <c r="I196" s="4">
        <f t="shared" si="97"/>
        <v>8913.34</v>
      </c>
      <c r="J196" s="4">
        <f t="shared" si="97"/>
        <v>18005.14</v>
      </c>
      <c r="K196" s="4">
        <f t="shared" si="97"/>
        <v>135832.35999999999</v>
      </c>
    </row>
    <row r="198" spans="1:126" x14ac:dyDescent="0.25">
      <c r="A198" s="79" t="s">
        <v>79</v>
      </c>
      <c r="B198" s="79"/>
      <c r="C198" s="79"/>
      <c r="D198" s="79"/>
      <c r="E198" s="79"/>
      <c r="F198" s="79"/>
      <c r="G198" s="79"/>
      <c r="H198" s="79"/>
      <c r="I198" s="79"/>
      <c r="J198" s="79"/>
      <c r="K198" s="79"/>
    </row>
    <row r="199" spans="1:126" x14ac:dyDescent="0.25">
      <c r="A199" s="5" t="s">
        <v>382</v>
      </c>
      <c r="B199" s="63" t="s">
        <v>328</v>
      </c>
      <c r="C199" s="64" t="s">
        <v>492</v>
      </c>
      <c r="D199" s="65" t="s">
        <v>324</v>
      </c>
      <c r="E199" s="30">
        <v>26000</v>
      </c>
      <c r="F199" s="30">
        <f>E199*0.0287</f>
        <v>746.2</v>
      </c>
      <c r="G199" s="30">
        <v>0</v>
      </c>
      <c r="H199" s="30">
        <f>E199*0.0304</f>
        <v>790.4</v>
      </c>
      <c r="I199" s="30">
        <v>277.5</v>
      </c>
      <c r="J199" s="30">
        <f>+F199+G199+H199+I199</f>
        <v>1814.1</v>
      </c>
      <c r="K199" s="30">
        <f>+E199-J199</f>
        <v>24185.9</v>
      </c>
      <c r="M199"/>
      <c r="N199"/>
      <c r="O199"/>
      <c r="P199"/>
      <c r="Q199"/>
      <c r="R199"/>
      <c r="S199"/>
      <c r="T199"/>
      <c r="U199"/>
      <c r="V199"/>
      <c r="W199"/>
      <c r="X199"/>
      <c r="Y199"/>
      <c r="Z199"/>
      <c r="AA199"/>
      <c r="AB199"/>
      <c r="AC199"/>
      <c r="AD199"/>
      <c r="AE199"/>
      <c r="AF199"/>
      <c r="AG199"/>
      <c r="AH199"/>
      <c r="AI199"/>
      <c r="AJ199"/>
      <c r="AK199"/>
      <c r="AL199"/>
      <c r="AM199"/>
      <c r="AN199"/>
      <c r="AO199"/>
      <c r="AP199"/>
      <c r="AQ199"/>
      <c r="AR199"/>
      <c r="AS199"/>
      <c r="AT199"/>
      <c r="AU199"/>
      <c r="AV199"/>
      <c r="AW199"/>
      <c r="AX199"/>
      <c r="AY199"/>
      <c r="AZ199"/>
      <c r="BA199"/>
      <c r="BB199"/>
      <c r="BC199"/>
      <c r="BD199"/>
      <c r="BE199"/>
      <c r="BF199"/>
      <c r="BG199"/>
      <c r="BH199"/>
      <c r="BI199"/>
      <c r="BJ199"/>
      <c r="BK199"/>
      <c r="BL199"/>
      <c r="BM199"/>
      <c r="BN199"/>
      <c r="BO199"/>
      <c r="BP199"/>
      <c r="BQ199"/>
      <c r="BR199"/>
      <c r="BS199"/>
      <c r="BT199"/>
      <c r="BU199"/>
      <c r="BV199"/>
      <c r="BW199"/>
      <c r="BX199"/>
      <c r="BY199"/>
      <c r="BZ199"/>
      <c r="CA199"/>
      <c r="CB199"/>
      <c r="CC199"/>
      <c r="CD199"/>
      <c r="CE199"/>
      <c r="CF199"/>
      <c r="CG199"/>
      <c r="CH199"/>
      <c r="CI199"/>
      <c r="CJ199"/>
      <c r="CK199"/>
      <c r="CL199"/>
      <c r="CM199"/>
      <c r="CN199"/>
      <c r="CO199"/>
      <c r="CP199"/>
      <c r="CQ199"/>
      <c r="CR199"/>
      <c r="CS199"/>
      <c r="CT199"/>
      <c r="CU199"/>
      <c r="CV199"/>
      <c r="CW199"/>
      <c r="CX199"/>
      <c r="CY199"/>
      <c r="CZ199"/>
      <c r="DA199"/>
      <c r="DB199"/>
      <c r="DC199"/>
      <c r="DD199"/>
      <c r="DE199"/>
      <c r="DF199"/>
      <c r="DG199"/>
      <c r="DH199"/>
      <c r="DI199"/>
      <c r="DJ199"/>
      <c r="DK199"/>
      <c r="DL199"/>
      <c r="DM199"/>
      <c r="DN199"/>
      <c r="DO199"/>
      <c r="DP199"/>
      <c r="DQ199"/>
      <c r="DR199"/>
      <c r="DS199"/>
      <c r="DT199"/>
      <c r="DU199"/>
      <c r="DV199"/>
    </row>
    <row r="200" spans="1:126" x14ac:dyDescent="0.25">
      <c r="A200" s="5" t="s">
        <v>512</v>
      </c>
      <c r="B200" s="63" t="s">
        <v>17</v>
      </c>
      <c r="C200" s="64" t="s">
        <v>491</v>
      </c>
      <c r="D200" s="65" t="s">
        <v>324</v>
      </c>
      <c r="E200" s="30">
        <v>50000</v>
      </c>
      <c r="F200" s="30">
        <v>1435</v>
      </c>
      <c r="G200" s="30">
        <v>1675.48</v>
      </c>
      <c r="H200" s="30">
        <v>1520</v>
      </c>
      <c r="I200" s="30">
        <v>1477.12</v>
      </c>
      <c r="J200" s="30">
        <v>6107.6</v>
      </c>
      <c r="K200" s="30">
        <v>43892.4</v>
      </c>
      <c r="M200"/>
      <c r="N200"/>
      <c r="O200"/>
      <c r="P200"/>
      <c r="Q200"/>
      <c r="R200"/>
      <c r="S200"/>
      <c r="T200"/>
      <c r="U200"/>
      <c r="V200"/>
      <c r="W200"/>
      <c r="X200"/>
      <c r="Y200"/>
      <c r="Z200"/>
      <c r="AA200"/>
      <c r="AB200"/>
      <c r="AC200"/>
      <c r="AD200"/>
      <c r="AE200"/>
      <c r="AF200"/>
      <c r="AG200"/>
      <c r="AH200"/>
      <c r="AI200"/>
      <c r="AJ200"/>
      <c r="AK200"/>
      <c r="AL200"/>
      <c r="AM200"/>
      <c r="AN200"/>
      <c r="AO200"/>
      <c r="AP200"/>
      <c r="AQ200"/>
      <c r="AR200"/>
      <c r="AS200"/>
      <c r="AT200"/>
      <c r="AU200"/>
      <c r="AV200"/>
      <c r="AW200"/>
      <c r="AX200"/>
      <c r="AY200"/>
      <c r="AZ200"/>
      <c r="BA200"/>
      <c r="BB200"/>
      <c r="BC200"/>
      <c r="BD200"/>
      <c r="BE200"/>
      <c r="BF200"/>
      <c r="BG200"/>
      <c r="BH200"/>
      <c r="BI200"/>
      <c r="BJ200"/>
      <c r="BK200"/>
      <c r="BL200"/>
      <c r="BM200"/>
      <c r="BN200"/>
      <c r="BO200"/>
      <c r="BP200"/>
      <c r="BQ200"/>
      <c r="BR200"/>
      <c r="BS200"/>
      <c r="BT200"/>
      <c r="BU200"/>
      <c r="BV200"/>
      <c r="BW200"/>
      <c r="BX200"/>
      <c r="BY200"/>
      <c r="BZ200"/>
      <c r="CA200"/>
      <c r="CB200"/>
      <c r="CC200"/>
      <c r="CD200"/>
      <c r="CE200"/>
      <c r="CF200"/>
      <c r="CG200"/>
      <c r="CH200"/>
      <c r="CI200"/>
      <c r="CJ200"/>
      <c r="CK200"/>
      <c r="CL200"/>
      <c r="CM200"/>
      <c r="CN200"/>
      <c r="CO200"/>
      <c r="CP200"/>
      <c r="CQ200"/>
      <c r="CR200"/>
      <c r="CS200"/>
      <c r="CT200"/>
      <c r="CU200"/>
      <c r="CV200"/>
      <c r="CW200"/>
      <c r="CX200"/>
      <c r="CY200"/>
      <c r="CZ200"/>
      <c r="DA200"/>
      <c r="DB200"/>
      <c r="DC200"/>
      <c r="DD200"/>
      <c r="DE200"/>
      <c r="DF200"/>
      <c r="DG200"/>
      <c r="DH200"/>
      <c r="DI200"/>
      <c r="DJ200"/>
      <c r="DK200"/>
      <c r="DL200"/>
      <c r="DM200"/>
      <c r="DN200"/>
      <c r="DO200"/>
      <c r="DP200"/>
      <c r="DQ200"/>
      <c r="DR200"/>
      <c r="DS200"/>
      <c r="DT200"/>
      <c r="DU200"/>
      <c r="DV200"/>
    </row>
    <row r="201" spans="1:126" x14ac:dyDescent="0.25">
      <c r="A201" s="6" t="s">
        <v>13</v>
      </c>
      <c r="B201" s="6">
        <v>2</v>
      </c>
      <c r="C201" s="40"/>
      <c r="D201" s="6"/>
      <c r="E201" s="50">
        <f t="shared" ref="E201:K201" si="98">SUM(E199)+E200</f>
        <v>76000</v>
      </c>
      <c r="F201" s="50">
        <f t="shared" si="98"/>
        <v>2181.1999999999998</v>
      </c>
      <c r="G201" s="50">
        <f t="shared" si="98"/>
        <v>1675.48</v>
      </c>
      <c r="H201" s="50">
        <f t="shared" si="98"/>
        <v>2310.4</v>
      </c>
      <c r="I201" s="50">
        <f t="shared" si="98"/>
        <v>1754.62</v>
      </c>
      <c r="J201" s="50">
        <f t="shared" si="98"/>
        <v>7921.7</v>
      </c>
      <c r="K201" s="50">
        <f t="shared" si="98"/>
        <v>68078.3</v>
      </c>
    </row>
    <row r="203" spans="1:126" x14ac:dyDescent="0.25">
      <c r="A203" s="77" t="s">
        <v>81</v>
      </c>
      <c r="B203" s="77"/>
      <c r="C203" s="77"/>
      <c r="D203" s="77"/>
      <c r="E203" s="77"/>
      <c r="F203" s="77"/>
      <c r="G203" s="77"/>
      <c r="H203" s="77"/>
      <c r="I203" s="77"/>
      <c r="J203" s="77"/>
      <c r="K203" s="77"/>
    </row>
    <row r="204" spans="1:126" x14ac:dyDescent="0.25">
      <c r="A204" s="5" t="s">
        <v>82</v>
      </c>
      <c r="B204" t="s">
        <v>83</v>
      </c>
      <c r="C204" s="32" t="s">
        <v>492</v>
      </c>
      <c r="D204" t="s">
        <v>324</v>
      </c>
      <c r="E204" s="49">
        <v>24500</v>
      </c>
      <c r="F204" s="1">
        <f>E204*0.0287</f>
        <v>703.15</v>
      </c>
      <c r="G204" s="1">
        <v>0</v>
      </c>
      <c r="H204" s="1">
        <f>E204*0.0304</f>
        <v>744.8</v>
      </c>
      <c r="I204" s="1">
        <v>287</v>
      </c>
      <c r="J204" s="1">
        <f>+F204+G204+H204+I204</f>
        <v>1734.95</v>
      </c>
      <c r="K204" s="1">
        <f>+E204-J204</f>
        <v>22765.05</v>
      </c>
    </row>
    <row r="205" spans="1:126" x14ac:dyDescent="0.25">
      <c r="A205" s="5" t="s">
        <v>84</v>
      </c>
      <c r="B205" t="s">
        <v>83</v>
      </c>
      <c r="C205" s="32" t="s">
        <v>491</v>
      </c>
      <c r="D205" t="s">
        <v>324</v>
      </c>
      <c r="E205" s="30">
        <v>16500</v>
      </c>
      <c r="F205" s="1">
        <f t="shared" ref="F205:F230" si="99">E205*0.0287</f>
        <v>473.55</v>
      </c>
      <c r="G205" s="1">
        <v>0</v>
      </c>
      <c r="H205" s="1">
        <f t="shared" ref="H205:H230" si="100">E205*0.0304</f>
        <v>501.6</v>
      </c>
      <c r="I205" s="1">
        <v>2673.79</v>
      </c>
      <c r="J205" s="1">
        <v>3648.94</v>
      </c>
      <c r="K205" s="1">
        <f t="shared" ref="K205:K229" si="101">+E205-J205</f>
        <v>12851.06</v>
      </c>
    </row>
    <row r="206" spans="1:126" x14ac:dyDescent="0.25">
      <c r="A206" s="5" t="s">
        <v>268</v>
      </c>
      <c r="B206" t="s">
        <v>99</v>
      </c>
      <c r="C206" s="32" t="s">
        <v>491</v>
      </c>
      <c r="D206" t="s">
        <v>324</v>
      </c>
      <c r="E206" s="30">
        <v>23000</v>
      </c>
      <c r="F206" s="1">
        <f t="shared" si="99"/>
        <v>660.1</v>
      </c>
      <c r="G206" s="1">
        <v>0</v>
      </c>
      <c r="H206" s="1">
        <f t="shared" si="100"/>
        <v>699.2</v>
      </c>
      <c r="I206" s="1">
        <v>125</v>
      </c>
      <c r="J206" s="1">
        <f t="shared" ref="J206:J229" si="102">+F206+G206+H206+I206</f>
        <v>1484.3</v>
      </c>
      <c r="K206" s="1">
        <f t="shared" si="101"/>
        <v>21515.7</v>
      </c>
      <c r="L206"/>
      <c r="M206"/>
      <c r="N206"/>
      <c r="O206"/>
      <c r="P206"/>
      <c r="Q206"/>
      <c r="R206"/>
      <c r="S206"/>
      <c r="T206"/>
      <c r="U206"/>
      <c r="V206"/>
      <c r="W206"/>
      <c r="X206"/>
      <c r="Y206"/>
      <c r="Z206"/>
      <c r="AA206"/>
      <c r="AB206"/>
      <c r="AC206"/>
      <c r="AD206"/>
      <c r="AE206"/>
      <c r="AF206"/>
      <c r="AG206"/>
      <c r="AH206"/>
      <c r="AI206"/>
      <c r="AJ206"/>
      <c r="AK206"/>
      <c r="AL206"/>
      <c r="AM206"/>
      <c r="AN206"/>
      <c r="AO206"/>
      <c r="AP206"/>
      <c r="AQ206"/>
      <c r="AR206"/>
      <c r="AS206"/>
      <c r="AT206"/>
      <c r="AU206"/>
      <c r="AV206"/>
      <c r="AW206"/>
      <c r="AX206"/>
      <c r="AY206"/>
      <c r="AZ206"/>
      <c r="BA206"/>
      <c r="BB206"/>
      <c r="BC206"/>
      <c r="BD206"/>
      <c r="BE206"/>
      <c r="BF206"/>
      <c r="BG206"/>
      <c r="BH206"/>
      <c r="BI206"/>
      <c r="BJ206"/>
      <c r="BK206"/>
      <c r="BL206"/>
      <c r="BM206"/>
      <c r="BN206"/>
      <c r="BO206"/>
      <c r="BP206"/>
      <c r="BQ206"/>
      <c r="BR206"/>
      <c r="BS206"/>
      <c r="BT206"/>
      <c r="BU206"/>
      <c r="BV206"/>
      <c r="BW206"/>
      <c r="BX206"/>
      <c r="BY206"/>
      <c r="BZ206"/>
      <c r="CA206"/>
      <c r="CB206"/>
      <c r="CC206"/>
      <c r="CD206"/>
      <c r="CE206"/>
      <c r="CF206"/>
      <c r="CG206"/>
      <c r="CH206"/>
      <c r="CI206"/>
      <c r="CJ206"/>
      <c r="CK206"/>
      <c r="CL206"/>
      <c r="CM206"/>
      <c r="CN206"/>
      <c r="CO206"/>
      <c r="CP206"/>
      <c r="CQ206"/>
      <c r="CR206"/>
      <c r="CS206"/>
      <c r="CT206"/>
      <c r="CU206"/>
      <c r="CV206"/>
      <c r="CW206"/>
      <c r="CX206"/>
      <c r="CY206"/>
      <c r="CZ206"/>
      <c r="DA206"/>
      <c r="DB206"/>
      <c r="DC206"/>
      <c r="DD206"/>
      <c r="DE206"/>
      <c r="DF206"/>
      <c r="DG206"/>
      <c r="DH206"/>
      <c r="DI206"/>
      <c r="DJ206"/>
      <c r="DK206"/>
      <c r="DL206"/>
      <c r="DM206"/>
      <c r="DN206"/>
      <c r="DO206"/>
      <c r="DP206"/>
      <c r="DQ206"/>
      <c r="DR206"/>
      <c r="DS206"/>
      <c r="DT206"/>
      <c r="DU206"/>
      <c r="DV206"/>
    </row>
    <row r="207" spans="1:126" x14ac:dyDescent="0.25">
      <c r="A207" s="5" t="s">
        <v>85</v>
      </c>
      <c r="B207" t="s">
        <v>290</v>
      </c>
      <c r="C207" s="32" t="s">
        <v>492</v>
      </c>
      <c r="D207" t="s">
        <v>324</v>
      </c>
      <c r="E207" s="30">
        <v>23000</v>
      </c>
      <c r="F207" s="1">
        <f t="shared" si="99"/>
        <v>660.1</v>
      </c>
      <c r="G207" s="1">
        <v>0</v>
      </c>
      <c r="H207" s="1">
        <f t="shared" si="100"/>
        <v>699.2</v>
      </c>
      <c r="I207" s="1">
        <v>417.5</v>
      </c>
      <c r="J207" s="1">
        <f>+F207+G207+H207+I207</f>
        <v>1776.8</v>
      </c>
      <c r="K207" s="1">
        <f t="shared" si="101"/>
        <v>21223.200000000001</v>
      </c>
    </row>
    <row r="208" spans="1:126" x14ac:dyDescent="0.25">
      <c r="A208" s="5" t="s">
        <v>86</v>
      </c>
      <c r="B208" t="s">
        <v>83</v>
      </c>
      <c r="C208" s="32" t="s">
        <v>491</v>
      </c>
      <c r="D208" t="s">
        <v>321</v>
      </c>
      <c r="E208" s="30">
        <v>20000</v>
      </c>
      <c r="F208" s="1">
        <f>E208*0.0287</f>
        <v>574</v>
      </c>
      <c r="G208" s="1">
        <v>0</v>
      </c>
      <c r="H208" s="1">
        <f>E208*0.0304</f>
        <v>608</v>
      </c>
      <c r="I208" s="1">
        <v>427</v>
      </c>
      <c r="J208" s="1">
        <f>+F208+G208+H208+I208</f>
        <v>1609</v>
      </c>
      <c r="K208" s="1">
        <f>+E208-J208</f>
        <v>18391</v>
      </c>
    </row>
    <row r="209" spans="1:126" x14ac:dyDescent="0.25">
      <c r="A209" s="5" t="s">
        <v>405</v>
      </c>
      <c r="B209" s="21" t="s">
        <v>83</v>
      </c>
      <c r="C209" s="32" t="s">
        <v>491</v>
      </c>
      <c r="D209" s="20" t="s">
        <v>324</v>
      </c>
      <c r="E209" s="30">
        <v>20000</v>
      </c>
      <c r="F209" s="1">
        <f t="shared" si="99"/>
        <v>574</v>
      </c>
      <c r="G209" s="1">
        <v>0</v>
      </c>
      <c r="H209" s="1">
        <f t="shared" si="100"/>
        <v>608</v>
      </c>
      <c r="I209" s="1">
        <v>25</v>
      </c>
      <c r="J209" s="1">
        <f>+F209+G209+H209+I209</f>
        <v>1207</v>
      </c>
      <c r="K209" s="1">
        <f>E209-J209</f>
        <v>18793</v>
      </c>
    </row>
    <row r="210" spans="1:126" x14ac:dyDescent="0.25">
      <c r="A210" s="5" t="s">
        <v>415</v>
      </c>
      <c r="B210" s="21" t="s">
        <v>99</v>
      </c>
      <c r="C210" s="32" t="s">
        <v>492</v>
      </c>
      <c r="D210" s="20" t="s">
        <v>324</v>
      </c>
      <c r="E210" s="30">
        <v>23000</v>
      </c>
      <c r="F210" s="1">
        <f t="shared" si="99"/>
        <v>660.1</v>
      </c>
      <c r="G210" s="1">
        <v>0</v>
      </c>
      <c r="H210" s="1">
        <f t="shared" si="100"/>
        <v>699.2</v>
      </c>
      <c r="I210" s="1">
        <v>25</v>
      </c>
      <c r="J210" s="1">
        <f>+F210+G210+H210+I210</f>
        <v>1384.3</v>
      </c>
      <c r="K210" s="1">
        <f>E210-J210</f>
        <v>21615.7</v>
      </c>
    </row>
    <row r="211" spans="1:126" x14ac:dyDescent="0.25">
      <c r="A211" s="5" t="s">
        <v>445</v>
      </c>
      <c r="B211" s="21" t="s">
        <v>446</v>
      </c>
      <c r="C211" s="32" t="s">
        <v>492</v>
      </c>
      <c r="D211" s="20" t="s">
        <v>324</v>
      </c>
      <c r="E211" s="30">
        <v>32000</v>
      </c>
      <c r="F211" s="1">
        <f>E211*0.0287</f>
        <v>918.4</v>
      </c>
      <c r="G211" s="1">
        <v>0</v>
      </c>
      <c r="H211" s="1">
        <f t="shared" ref="H211" si="103">E211*0.0304</f>
        <v>972.8</v>
      </c>
      <c r="I211" s="1">
        <v>25</v>
      </c>
      <c r="J211" s="1">
        <f>+F211+G211+H211+I211</f>
        <v>1916.2</v>
      </c>
      <c r="K211" s="1">
        <f>E211-J211</f>
        <v>30083.8</v>
      </c>
    </row>
    <row r="212" spans="1:126" x14ac:dyDescent="0.25">
      <c r="A212" s="5" t="s">
        <v>87</v>
      </c>
      <c r="B212" t="s">
        <v>88</v>
      </c>
      <c r="C212" s="32" t="s">
        <v>491</v>
      </c>
      <c r="D212" t="s">
        <v>321</v>
      </c>
      <c r="E212" s="30">
        <v>55000</v>
      </c>
      <c r="F212" s="1">
        <f t="shared" si="99"/>
        <v>1578.5</v>
      </c>
      <c r="G212" s="1">
        <v>1430.6</v>
      </c>
      <c r="H212" s="1">
        <f t="shared" si="100"/>
        <v>1672</v>
      </c>
      <c r="I212" s="1">
        <v>287</v>
      </c>
      <c r="J212" s="1">
        <v>6097.18</v>
      </c>
      <c r="K212" s="1">
        <v>48902.82</v>
      </c>
    </row>
    <row r="213" spans="1:126" x14ac:dyDescent="0.25">
      <c r="A213" s="5" t="s">
        <v>89</v>
      </c>
      <c r="B213" t="s">
        <v>90</v>
      </c>
      <c r="C213" s="32" t="s">
        <v>492</v>
      </c>
      <c r="D213" t="s">
        <v>324</v>
      </c>
      <c r="E213" s="30">
        <v>20000</v>
      </c>
      <c r="F213" s="1">
        <f t="shared" si="99"/>
        <v>574</v>
      </c>
      <c r="G213" s="1">
        <v>0</v>
      </c>
      <c r="H213" s="1">
        <f t="shared" si="100"/>
        <v>608</v>
      </c>
      <c r="I213" s="1">
        <v>287</v>
      </c>
      <c r="J213" s="1">
        <f t="shared" si="102"/>
        <v>1469</v>
      </c>
      <c r="K213" s="1">
        <f t="shared" si="101"/>
        <v>18531</v>
      </c>
    </row>
    <row r="214" spans="1:126" x14ac:dyDescent="0.25">
      <c r="A214" s="5" t="s">
        <v>265</v>
      </c>
      <c r="B214" t="s">
        <v>21</v>
      </c>
      <c r="C214" s="32" t="s">
        <v>491</v>
      </c>
      <c r="D214" t="s">
        <v>324</v>
      </c>
      <c r="E214" s="30">
        <v>23000</v>
      </c>
      <c r="F214" s="1">
        <f>E214*0.0287</f>
        <v>660.1</v>
      </c>
      <c r="G214" s="1">
        <v>0</v>
      </c>
      <c r="H214" s="1">
        <f>E214*0.0304</f>
        <v>699.2</v>
      </c>
      <c r="I214" s="1">
        <v>277.5</v>
      </c>
      <c r="J214" s="1">
        <f t="shared" ref="J214" si="104">F214+G214+H214+I214</f>
        <v>1636.8</v>
      </c>
      <c r="K214" s="1">
        <f t="shared" ref="K214" si="105">E214-J214</f>
        <v>21363.200000000001</v>
      </c>
      <c r="L214"/>
      <c r="M214"/>
      <c r="N214"/>
      <c r="O214"/>
      <c r="P214"/>
      <c r="Q214"/>
      <c r="R214"/>
      <c r="S214"/>
      <c r="T214"/>
      <c r="U214"/>
      <c r="V214"/>
      <c r="W214"/>
      <c r="X214"/>
      <c r="Y214"/>
      <c r="Z214"/>
      <c r="AA214"/>
      <c r="AB214"/>
      <c r="AC214"/>
      <c r="AD214"/>
      <c r="AE214"/>
      <c r="AF214"/>
      <c r="AG214"/>
      <c r="AH214"/>
      <c r="AI214"/>
      <c r="AJ214"/>
      <c r="AK214"/>
      <c r="AL214"/>
      <c r="AM214"/>
      <c r="AN214"/>
      <c r="AO214"/>
      <c r="AP214"/>
      <c r="AQ214"/>
      <c r="AR214"/>
      <c r="AS214"/>
      <c r="AT214"/>
      <c r="AU214"/>
      <c r="AV214"/>
      <c r="AW214"/>
      <c r="AX214"/>
      <c r="AY214"/>
      <c r="AZ214"/>
      <c r="BA214"/>
      <c r="BB214"/>
      <c r="BC214"/>
      <c r="BD214"/>
      <c r="BE214"/>
      <c r="BF214"/>
      <c r="BG214"/>
      <c r="BH214"/>
      <c r="BI214"/>
      <c r="BJ214"/>
      <c r="BK214"/>
      <c r="BL214"/>
      <c r="BM214"/>
      <c r="BN214"/>
      <c r="BO214"/>
      <c r="BP214"/>
      <c r="BQ214"/>
      <c r="BR214"/>
      <c r="BS214"/>
      <c r="BT214"/>
      <c r="BU214"/>
      <c r="BV214"/>
      <c r="BW214"/>
      <c r="BX214"/>
      <c r="BY214"/>
      <c r="BZ214"/>
      <c r="CA214"/>
      <c r="CB214"/>
      <c r="CC214"/>
      <c r="CD214"/>
      <c r="CE214"/>
      <c r="CF214"/>
      <c r="CG214"/>
      <c r="CH214"/>
      <c r="CI214"/>
      <c r="CJ214"/>
      <c r="CK214"/>
      <c r="CL214"/>
      <c r="CM214"/>
      <c r="CN214"/>
      <c r="CO214"/>
      <c r="CP214"/>
      <c r="CQ214"/>
      <c r="CR214"/>
      <c r="CS214"/>
      <c r="CT214"/>
      <c r="CU214"/>
      <c r="CV214"/>
      <c r="CW214"/>
      <c r="CX214"/>
      <c r="CY214"/>
      <c r="CZ214"/>
      <c r="DA214"/>
      <c r="DB214"/>
      <c r="DC214"/>
      <c r="DD214"/>
      <c r="DE214"/>
      <c r="DF214"/>
      <c r="DG214"/>
      <c r="DH214"/>
      <c r="DI214"/>
      <c r="DJ214"/>
      <c r="DK214"/>
      <c r="DL214"/>
      <c r="DM214"/>
      <c r="DN214"/>
      <c r="DO214"/>
      <c r="DP214"/>
      <c r="DQ214"/>
      <c r="DR214"/>
      <c r="DS214"/>
      <c r="DT214"/>
      <c r="DU214"/>
      <c r="DV214"/>
    </row>
    <row r="215" spans="1:126" x14ac:dyDescent="0.25">
      <c r="A215" s="5" t="s">
        <v>447</v>
      </c>
      <c r="B215" t="s">
        <v>448</v>
      </c>
      <c r="C215" s="32" t="s">
        <v>492</v>
      </c>
      <c r="D215" t="s">
        <v>324</v>
      </c>
      <c r="E215" s="30">
        <v>20000</v>
      </c>
      <c r="F215" s="1">
        <f>E215*0.0287</f>
        <v>574</v>
      </c>
      <c r="G215" s="1">
        <v>0</v>
      </c>
      <c r="H215" s="1">
        <f>E215*0.0304</f>
        <v>608</v>
      </c>
      <c r="I215" s="1">
        <v>25</v>
      </c>
      <c r="J215" s="1">
        <v>1207</v>
      </c>
      <c r="K215" s="1">
        <v>18793</v>
      </c>
      <c r="L215"/>
      <c r="M215"/>
      <c r="N215"/>
      <c r="O215"/>
      <c r="P215"/>
      <c r="Q215"/>
      <c r="R215"/>
      <c r="S215"/>
      <c r="T215"/>
      <c r="U215"/>
      <c r="V215"/>
      <c r="W215"/>
      <c r="X215"/>
      <c r="Y215"/>
      <c r="Z215"/>
      <c r="AA215"/>
      <c r="AB215"/>
      <c r="AC215"/>
      <c r="AD215"/>
      <c r="AE215"/>
      <c r="AF215"/>
      <c r="AG215"/>
      <c r="AH215"/>
      <c r="AI215"/>
      <c r="AJ215"/>
      <c r="AK215"/>
      <c r="AL215"/>
      <c r="AM215"/>
      <c r="AN215"/>
      <c r="AO215"/>
      <c r="AP215"/>
      <c r="AQ215"/>
      <c r="AR215"/>
      <c r="AS215"/>
      <c r="AT215"/>
      <c r="AU215"/>
      <c r="AV215"/>
      <c r="AW215"/>
      <c r="AX215"/>
      <c r="AY215"/>
      <c r="AZ215"/>
      <c r="BA215"/>
      <c r="BB215"/>
      <c r="BC215"/>
      <c r="BD215"/>
      <c r="BE215"/>
      <c r="BF215"/>
      <c r="BG215"/>
      <c r="BH215"/>
      <c r="BI215"/>
      <c r="BJ215"/>
      <c r="BK215"/>
      <c r="BL215"/>
      <c r="BM215"/>
      <c r="BN215"/>
      <c r="BO215"/>
      <c r="BP215"/>
      <c r="BQ215"/>
      <c r="BR215"/>
      <c r="BS215"/>
      <c r="BT215"/>
      <c r="BU215"/>
      <c r="BV215"/>
      <c r="BW215"/>
      <c r="BX215"/>
      <c r="BY215"/>
      <c r="BZ215"/>
      <c r="CA215"/>
      <c r="CB215"/>
      <c r="CC215"/>
      <c r="CD215"/>
      <c r="CE215"/>
      <c r="CF215"/>
      <c r="CG215"/>
      <c r="CH215"/>
      <c r="CI215"/>
      <c r="CJ215"/>
      <c r="CK215"/>
      <c r="CL215"/>
      <c r="CM215"/>
      <c r="CN215"/>
      <c r="CO215"/>
      <c r="CP215"/>
      <c r="CQ215"/>
      <c r="CR215"/>
      <c r="CS215"/>
      <c r="CT215"/>
      <c r="CU215"/>
      <c r="CV215"/>
      <c r="CW215"/>
      <c r="CX215"/>
      <c r="CY215"/>
      <c r="CZ215"/>
      <c r="DA215"/>
      <c r="DB215"/>
      <c r="DC215"/>
      <c r="DD215"/>
      <c r="DE215"/>
      <c r="DF215"/>
      <c r="DG215"/>
      <c r="DH215"/>
      <c r="DI215"/>
      <c r="DJ215"/>
      <c r="DK215"/>
      <c r="DL215"/>
      <c r="DM215"/>
      <c r="DN215"/>
      <c r="DO215"/>
      <c r="DP215"/>
      <c r="DQ215"/>
      <c r="DR215"/>
      <c r="DS215"/>
      <c r="DT215"/>
      <c r="DU215"/>
      <c r="DV215"/>
    </row>
    <row r="216" spans="1:126" x14ac:dyDescent="0.25">
      <c r="A216" s="5" t="s">
        <v>515</v>
      </c>
      <c r="B216" t="s">
        <v>83</v>
      </c>
      <c r="C216" s="32" t="s">
        <v>491</v>
      </c>
      <c r="D216" t="s">
        <v>324</v>
      </c>
      <c r="E216" s="30">
        <v>11209</v>
      </c>
      <c r="F216" s="1">
        <f t="shared" si="99"/>
        <v>321.7</v>
      </c>
      <c r="G216" s="1">
        <v>0</v>
      </c>
      <c r="H216" s="1">
        <f t="shared" si="100"/>
        <v>340.75</v>
      </c>
      <c r="I216" s="1">
        <v>75</v>
      </c>
      <c r="J216" s="1">
        <f t="shared" si="102"/>
        <v>737.45</v>
      </c>
      <c r="K216" s="1">
        <f t="shared" si="101"/>
        <v>10471.549999999999</v>
      </c>
    </row>
    <row r="217" spans="1:126" x14ac:dyDescent="0.25">
      <c r="A217" s="5" t="s">
        <v>91</v>
      </c>
      <c r="B217" t="s">
        <v>21</v>
      </c>
      <c r="C217" s="32" t="s">
        <v>491</v>
      </c>
      <c r="D217" t="s">
        <v>321</v>
      </c>
      <c r="E217" s="30">
        <v>26250</v>
      </c>
      <c r="F217" s="1">
        <f t="shared" si="99"/>
        <v>753.38</v>
      </c>
      <c r="G217" s="1">
        <v>0</v>
      </c>
      <c r="H217" s="1">
        <f t="shared" si="100"/>
        <v>798</v>
      </c>
      <c r="I217" s="1">
        <v>307</v>
      </c>
      <c r="J217" s="1">
        <f t="shared" si="102"/>
        <v>1858.38</v>
      </c>
      <c r="K217" s="1">
        <f t="shared" si="101"/>
        <v>24391.62</v>
      </c>
    </row>
    <row r="218" spans="1:126" x14ac:dyDescent="0.25">
      <c r="A218" s="5" t="s">
        <v>344</v>
      </c>
      <c r="B218" t="s">
        <v>345</v>
      </c>
      <c r="C218" s="32" t="s">
        <v>492</v>
      </c>
      <c r="D218" t="s">
        <v>324</v>
      </c>
      <c r="E218" s="30">
        <v>23100</v>
      </c>
      <c r="F218" s="1">
        <f t="shared" si="99"/>
        <v>662.97</v>
      </c>
      <c r="G218" s="1">
        <v>0</v>
      </c>
      <c r="H218" s="1">
        <f t="shared" si="100"/>
        <v>702.24</v>
      </c>
      <c r="I218" s="1">
        <v>991.67</v>
      </c>
      <c r="J218" s="1">
        <f t="shared" si="102"/>
        <v>2356.88</v>
      </c>
      <c r="K218" s="1">
        <f t="shared" si="101"/>
        <v>20743.12</v>
      </c>
      <c r="L218"/>
      <c r="M218"/>
      <c r="N218"/>
      <c r="O218"/>
      <c r="P218"/>
      <c r="Q218"/>
      <c r="R218"/>
      <c r="S218"/>
      <c r="T218"/>
      <c r="U218"/>
      <c r="V218"/>
      <c r="W218"/>
      <c r="X218"/>
      <c r="Y218"/>
      <c r="Z218"/>
      <c r="AA218"/>
      <c r="AB218"/>
      <c r="AC218"/>
      <c r="AD218"/>
      <c r="AE218"/>
      <c r="AF218"/>
      <c r="AG218"/>
      <c r="AH218"/>
      <c r="AI218"/>
      <c r="AJ218"/>
      <c r="AK218"/>
      <c r="AL218"/>
      <c r="AM218"/>
      <c r="AN218"/>
      <c r="AO218"/>
      <c r="AP218"/>
      <c r="AQ218"/>
      <c r="AR218"/>
      <c r="AS218"/>
      <c r="AT218"/>
      <c r="AU218"/>
      <c r="AV218"/>
      <c r="AW218"/>
      <c r="AX218"/>
      <c r="AY218"/>
      <c r="AZ218"/>
      <c r="BA218"/>
      <c r="BB218"/>
      <c r="BC218"/>
      <c r="BD218"/>
      <c r="BE218"/>
      <c r="BF218"/>
      <c r="BG218"/>
      <c r="BH218"/>
      <c r="BI218"/>
      <c r="BJ218"/>
      <c r="BK218"/>
      <c r="BL218"/>
      <c r="BM218"/>
      <c r="BN218"/>
      <c r="BO218"/>
      <c r="BP218"/>
      <c r="BQ218"/>
      <c r="BR218"/>
      <c r="BS218"/>
      <c r="BT218"/>
      <c r="BU218"/>
      <c r="BV218"/>
      <c r="BW218"/>
      <c r="BX218"/>
      <c r="BY218"/>
      <c r="BZ218"/>
      <c r="CA218"/>
      <c r="CB218"/>
      <c r="CC218"/>
      <c r="CD218"/>
      <c r="CE218"/>
      <c r="CF218"/>
      <c r="CG218"/>
      <c r="CH218"/>
      <c r="CI218"/>
      <c r="CJ218"/>
      <c r="CK218"/>
      <c r="CL218"/>
      <c r="CM218"/>
      <c r="CN218"/>
      <c r="CO218"/>
      <c r="CP218"/>
      <c r="CQ218"/>
      <c r="CR218"/>
      <c r="CS218"/>
      <c r="CT218"/>
      <c r="CU218"/>
      <c r="CV218"/>
      <c r="CW218"/>
      <c r="CX218"/>
      <c r="CY218"/>
      <c r="CZ218"/>
      <c r="DA218"/>
      <c r="DB218"/>
      <c r="DC218"/>
      <c r="DD218"/>
      <c r="DE218"/>
      <c r="DF218"/>
      <c r="DG218"/>
      <c r="DH218"/>
      <c r="DI218"/>
      <c r="DJ218"/>
      <c r="DK218"/>
      <c r="DL218"/>
      <c r="DM218"/>
      <c r="DN218"/>
      <c r="DO218"/>
      <c r="DP218"/>
      <c r="DQ218"/>
      <c r="DR218"/>
      <c r="DS218"/>
      <c r="DT218"/>
      <c r="DU218"/>
      <c r="DV218"/>
    </row>
    <row r="219" spans="1:126" x14ac:dyDescent="0.25">
      <c r="A219" s="5" t="s">
        <v>92</v>
      </c>
      <c r="B219" t="s">
        <v>83</v>
      </c>
      <c r="C219" s="32" t="s">
        <v>491</v>
      </c>
      <c r="D219" t="s">
        <v>321</v>
      </c>
      <c r="E219" s="30">
        <v>16500</v>
      </c>
      <c r="F219" s="1">
        <f t="shared" si="99"/>
        <v>473.55</v>
      </c>
      <c r="G219" s="1">
        <v>0</v>
      </c>
      <c r="H219" s="1">
        <f t="shared" si="100"/>
        <v>501.6</v>
      </c>
      <c r="I219" s="1">
        <v>25</v>
      </c>
      <c r="J219" s="1">
        <f t="shared" si="102"/>
        <v>1000.15</v>
      </c>
      <c r="K219" s="1">
        <f t="shared" si="101"/>
        <v>15499.85</v>
      </c>
    </row>
    <row r="220" spans="1:126" x14ac:dyDescent="0.25">
      <c r="A220" s="5" t="s">
        <v>513</v>
      </c>
      <c r="B220" t="s">
        <v>83</v>
      </c>
      <c r="C220" s="32" t="s">
        <v>491</v>
      </c>
      <c r="D220" t="s">
        <v>321</v>
      </c>
      <c r="E220" s="30">
        <v>20000</v>
      </c>
      <c r="F220" s="1">
        <v>574</v>
      </c>
      <c r="G220" s="1">
        <v>0</v>
      </c>
      <c r="H220" s="1">
        <f t="shared" si="100"/>
        <v>608</v>
      </c>
      <c r="I220" s="1">
        <v>377.5</v>
      </c>
      <c r="J220" s="1">
        <f t="shared" si="102"/>
        <v>1559.5</v>
      </c>
      <c r="K220" s="1">
        <f t="shared" si="101"/>
        <v>18440.5</v>
      </c>
    </row>
    <row r="221" spans="1:126" x14ac:dyDescent="0.25">
      <c r="A221" s="5" t="s">
        <v>93</v>
      </c>
      <c r="B221" t="s">
        <v>94</v>
      </c>
      <c r="C221" s="32" t="s">
        <v>492</v>
      </c>
      <c r="D221" t="s">
        <v>321</v>
      </c>
      <c r="E221" s="30">
        <v>23467.5</v>
      </c>
      <c r="F221" s="1">
        <v>673.52</v>
      </c>
      <c r="G221" s="1">
        <v>0</v>
      </c>
      <c r="H221" s="1">
        <f t="shared" si="100"/>
        <v>713.41</v>
      </c>
      <c r="I221" s="1">
        <v>262</v>
      </c>
      <c r="J221" s="1">
        <f t="shared" si="102"/>
        <v>1648.93</v>
      </c>
      <c r="K221" s="1">
        <f t="shared" si="101"/>
        <v>21818.57</v>
      </c>
    </row>
    <row r="222" spans="1:126" x14ac:dyDescent="0.25">
      <c r="A222" s="5" t="s">
        <v>95</v>
      </c>
      <c r="B222" t="s">
        <v>17</v>
      </c>
      <c r="C222" s="32" t="s">
        <v>491</v>
      </c>
      <c r="D222" t="s">
        <v>324</v>
      </c>
      <c r="E222" s="30">
        <v>22312.5</v>
      </c>
      <c r="F222" s="1">
        <v>673.52</v>
      </c>
      <c r="G222" s="1">
        <v>0</v>
      </c>
      <c r="H222" s="1">
        <f t="shared" si="100"/>
        <v>678.3</v>
      </c>
      <c r="I222" s="1">
        <v>287</v>
      </c>
      <c r="J222" s="1">
        <v>1605.67</v>
      </c>
      <c r="K222" s="1">
        <v>20706.830000000002</v>
      </c>
    </row>
    <row r="223" spans="1:126" x14ac:dyDescent="0.25">
      <c r="A223" s="5" t="s">
        <v>96</v>
      </c>
      <c r="B223" t="s">
        <v>83</v>
      </c>
      <c r="C223" s="32" t="s">
        <v>491</v>
      </c>
      <c r="D223" t="s">
        <v>321</v>
      </c>
      <c r="E223" s="30">
        <v>16280</v>
      </c>
      <c r="F223" s="1">
        <v>640.37</v>
      </c>
      <c r="G223" s="1">
        <v>0</v>
      </c>
      <c r="H223" s="1">
        <f t="shared" si="100"/>
        <v>494.91</v>
      </c>
      <c r="I223" s="1">
        <v>187</v>
      </c>
      <c r="J223" s="1">
        <f t="shared" si="102"/>
        <v>1322.28</v>
      </c>
      <c r="K223" s="1">
        <v>15130.85</v>
      </c>
    </row>
    <row r="224" spans="1:126" x14ac:dyDescent="0.25">
      <c r="A224" s="5" t="s">
        <v>97</v>
      </c>
      <c r="B224" t="s">
        <v>83</v>
      </c>
      <c r="C224" s="32" t="s">
        <v>491</v>
      </c>
      <c r="D224" t="s">
        <v>324</v>
      </c>
      <c r="E224" s="30">
        <v>20000</v>
      </c>
      <c r="F224" s="1">
        <f t="shared" si="99"/>
        <v>574</v>
      </c>
      <c r="G224" s="1">
        <v>0</v>
      </c>
      <c r="H224" s="1">
        <f t="shared" si="100"/>
        <v>608</v>
      </c>
      <c r="I224" s="1">
        <v>1070.33</v>
      </c>
      <c r="J224" s="1">
        <v>2252.33</v>
      </c>
      <c r="K224" s="1">
        <v>17747.669999999998</v>
      </c>
    </row>
    <row r="225" spans="1:126" x14ac:dyDescent="0.25">
      <c r="A225" s="5" t="s">
        <v>98</v>
      </c>
      <c r="B225" t="s">
        <v>99</v>
      </c>
      <c r="C225" s="32" t="s">
        <v>492</v>
      </c>
      <c r="D225" t="s">
        <v>324</v>
      </c>
      <c r="E225" s="30">
        <v>23000</v>
      </c>
      <c r="F225" s="1">
        <f t="shared" si="99"/>
        <v>660.1</v>
      </c>
      <c r="G225" s="1">
        <v>0</v>
      </c>
      <c r="H225" s="1">
        <f t="shared" si="100"/>
        <v>699.2</v>
      </c>
      <c r="I225" s="1">
        <v>287</v>
      </c>
      <c r="J225" s="1">
        <f t="shared" si="102"/>
        <v>1646.3</v>
      </c>
      <c r="K225" s="1">
        <f t="shared" si="101"/>
        <v>21353.7</v>
      </c>
    </row>
    <row r="226" spans="1:126" x14ac:dyDescent="0.25">
      <c r="A226" s="5" t="s">
        <v>350</v>
      </c>
      <c r="B226" t="s">
        <v>99</v>
      </c>
      <c r="C226" s="32" t="s">
        <v>492</v>
      </c>
      <c r="D226" t="s">
        <v>324</v>
      </c>
      <c r="E226" s="30">
        <v>23000</v>
      </c>
      <c r="F226" s="1">
        <f t="shared" si="99"/>
        <v>660.1</v>
      </c>
      <c r="G226" s="1">
        <v>0</v>
      </c>
      <c r="H226" s="1">
        <f t="shared" si="100"/>
        <v>699.2</v>
      </c>
      <c r="I226" s="1">
        <v>25</v>
      </c>
      <c r="J226" s="1">
        <f t="shared" si="102"/>
        <v>1384.3</v>
      </c>
      <c r="K226" s="1">
        <f t="shared" si="101"/>
        <v>21615.7</v>
      </c>
      <c r="L226"/>
      <c r="M226"/>
      <c r="N226"/>
      <c r="O226"/>
      <c r="P226"/>
      <c r="Q226"/>
      <c r="R226"/>
      <c r="S226"/>
      <c r="T226"/>
      <c r="U226"/>
      <c r="V226"/>
      <c r="W226"/>
      <c r="X226"/>
      <c r="Y226"/>
      <c r="Z226"/>
      <c r="AA226"/>
      <c r="AB226"/>
      <c r="AC226"/>
      <c r="AD226"/>
      <c r="AE226"/>
      <c r="AF226"/>
      <c r="AG226"/>
      <c r="AH226"/>
      <c r="AI226"/>
      <c r="AJ226"/>
      <c r="AK226"/>
      <c r="AL226"/>
      <c r="AM226"/>
      <c r="AN226"/>
      <c r="AO226"/>
      <c r="AP226"/>
      <c r="AQ226"/>
      <c r="AR226"/>
      <c r="AS226"/>
      <c r="AT226"/>
      <c r="AU226"/>
      <c r="AV226"/>
      <c r="AW226"/>
      <c r="AX226"/>
      <c r="AY226"/>
      <c r="AZ226"/>
      <c r="BA226"/>
      <c r="BB226"/>
      <c r="BC226"/>
      <c r="BD226"/>
      <c r="BE226"/>
      <c r="BF226"/>
      <c r="BG226"/>
      <c r="BH226"/>
      <c r="BI226"/>
      <c r="BJ226"/>
      <c r="BK226"/>
      <c r="BL226"/>
      <c r="BM226"/>
      <c r="BN226"/>
      <c r="BO226"/>
      <c r="BP226"/>
      <c r="BQ226"/>
      <c r="BR226"/>
      <c r="BS226"/>
      <c r="BT226"/>
      <c r="BU226"/>
      <c r="BV226"/>
      <c r="BW226"/>
      <c r="BX226"/>
      <c r="BY226"/>
      <c r="BZ226"/>
      <c r="CA226"/>
      <c r="CB226"/>
      <c r="CC226"/>
      <c r="CD226"/>
      <c r="CE226"/>
      <c r="CF226"/>
      <c r="CG226"/>
      <c r="CH226"/>
      <c r="CI226"/>
      <c r="CJ226"/>
      <c r="CK226"/>
      <c r="CL226"/>
      <c r="CM226"/>
      <c r="CN226"/>
      <c r="CO226"/>
      <c r="CP226"/>
      <c r="CQ226"/>
      <c r="CR226"/>
      <c r="CS226"/>
      <c r="CT226"/>
      <c r="CU226"/>
      <c r="CV226"/>
      <c r="CW226"/>
      <c r="CX226"/>
      <c r="CY226"/>
      <c r="CZ226"/>
      <c r="DA226"/>
      <c r="DB226"/>
      <c r="DC226"/>
      <c r="DD226"/>
      <c r="DE226"/>
      <c r="DF226"/>
      <c r="DG226"/>
      <c r="DH226"/>
      <c r="DI226"/>
      <c r="DJ226"/>
      <c r="DK226"/>
      <c r="DL226"/>
      <c r="DM226"/>
      <c r="DN226"/>
      <c r="DO226"/>
      <c r="DP226"/>
      <c r="DQ226"/>
      <c r="DR226"/>
      <c r="DS226"/>
      <c r="DT226"/>
      <c r="DU226"/>
      <c r="DV226"/>
    </row>
    <row r="227" spans="1:126" x14ac:dyDescent="0.25">
      <c r="A227" s="5" t="s">
        <v>386</v>
      </c>
      <c r="B227" s="11" t="s">
        <v>385</v>
      </c>
      <c r="C227" s="33" t="s">
        <v>492</v>
      </c>
      <c r="D227" s="16" t="s">
        <v>324</v>
      </c>
      <c r="E227" s="30">
        <v>23000</v>
      </c>
      <c r="F227" s="1">
        <f t="shared" si="99"/>
        <v>660.1</v>
      </c>
      <c r="G227" s="1">
        <v>0</v>
      </c>
      <c r="H227" s="1">
        <f t="shared" si="100"/>
        <v>699.2</v>
      </c>
      <c r="I227" s="1">
        <v>205</v>
      </c>
      <c r="J227" s="1">
        <f t="shared" si="102"/>
        <v>1564.3</v>
      </c>
      <c r="K227" s="1">
        <f t="shared" si="101"/>
        <v>21435.7</v>
      </c>
      <c r="M227"/>
      <c r="N227"/>
      <c r="O227"/>
      <c r="P227"/>
      <c r="Q227"/>
      <c r="R227"/>
      <c r="S227"/>
      <c r="T227"/>
      <c r="U227"/>
      <c r="V227"/>
      <c r="W227"/>
      <c r="X227"/>
      <c r="Y227"/>
      <c r="Z227"/>
      <c r="AA227"/>
      <c r="AB227"/>
      <c r="AC227"/>
      <c r="AD227"/>
      <c r="AE227"/>
      <c r="AF227"/>
      <c r="AG227"/>
      <c r="AH227"/>
      <c r="AI227"/>
      <c r="AJ227"/>
      <c r="AK227"/>
      <c r="AL227"/>
      <c r="AM227"/>
      <c r="AN227"/>
      <c r="AO227"/>
      <c r="AP227"/>
      <c r="AQ227"/>
      <c r="AR227"/>
      <c r="AS227"/>
      <c r="AT227"/>
      <c r="AU227"/>
      <c r="AV227"/>
      <c r="AW227"/>
      <c r="AX227"/>
      <c r="AY227"/>
      <c r="AZ227"/>
      <c r="BA227"/>
      <c r="BB227"/>
      <c r="BC227"/>
      <c r="BD227"/>
      <c r="BE227"/>
      <c r="BF227"/>
      <c r="BG227"/>
      <c r="BH227"/>
      <c r="BI227"/>
      <c r="BJ227"/>
      <c r="BK227"/>
      <c r="BL227"/>
      <c r="BM227"/>
      <c r="BN227"/>
      <c r="BO227"/>
      <c r="BP227"/>
      <c r="BQ227"/>
      <c r="BR227"/>
      <c r="BS227"/>
      <c r="BT227"/>
      <c r="BU227"/>
      <c r="BV227"/>
      <c r="BW227"/>
      <c r="BX227"/>
      <c r="BY227"/>
      <c r="BZ227"/>
      <c r="CA227"/>
      <c r="CB227"/>
      <c r="CC227"/>
      <c r="CD227"/>
      <c r="CE227"/>
      <c r="CF227"/>
      <c r="CG227"/>
      <c r="CH227"/>
      <c r="CI227"/>
      <c r="CJ227"/>
      <c r="CK227"/>
      <c r="CL227"/>
      <c r="CM227"/>
      <c r="CN227"/>
      <c r="CO227"/>
      <c r="CP227"/>
      <c r="CQ227"/>
      <c r="CR227"/>
      <c r="CS227"/>
      <c r="CT227"/>
      <c r="CU227"/>
      <c r="CV227"/>
      <c r="CW227"/>
      <c r="CX227"/>
      <c r="CY227"/>
      <c r="CZ227"/>
      <c r="DA227"/>
      <c r="DB227"/>
      <c r="DC227"/>
      <c r="DD227"/>
      <c r="DE227"/>
      <c r="DF227"/>
      <c r="DG227"/>
      <c r="DH227"/>
      <c r="DI227"/>
      <c r="DJ227"/>
      <c r="DK227"/>
      <c r="DL227"/>
      <c r="DM227"/>
      <c r="DN227"/>
      <c r="DO227"/>
      <c r="DP227"/>
      <c r="DQ227"/>
      <c r="DR227"/>
      <c r="DS227"/>
      <c r="DT227"/>
      <c r="DU227"/>
      <c r="DV227"/>
    </row>
    <row r="228" spans="1:126" x14ac:dyDescent="0.25">
      <c r="A228" s="5" t="s">
        <v>384</v>
      </c>
      <c r="B228" s="11" t="s">
        <v>383</v>
      </c>
      <c r="C228" s="33" t="s">
        <v>492</v>
      </c>
      <c r="D228" s="16" t="s">
        <v>324</v>
      </c>
      <c r="E228" s="30">
        <v>20000</v>
      </c>
      <c r="F228" s="1">
        <f t="shared" si="99"/>
        <v>574</v>
      </c>
      <c r="G228" s="1">
        <v>0</v>
      </c>
      <c r="H228" s="1">
        <f t="shared" si="100"/>
        <v>608</v>
      </c>
      <c r="I228" s="1">
        <v>187</v>
      </c>
      <c r="J228" s="1">
        <f t="shared" si="102"/>
        <v>1369</v>
      </c>
      <c r="K228" s="1">
        <v>18631</v>
      </c>
      <c r="M228"/>
      <c r="N228"/>
      <c r="O228"/>
      <c r="P228"/>
      <c r="Q228"/>
      <c r="R228"/>
      <c r="S228"/>
      <c r="T228"/>
      <c r="U228"/>
      <c r="V228"/>
      <c r="W228"/>
      <c r="X228"/>
      <c r="Y228"/>
      <c r="Z228"/>
      <c r="AA228"/>
      <c r="AB228"/>
      <c r="AC228"/>
      <c r="AD228"/>
      <c r="AE228"/>
      <c r="AF228"/>
      <c r="AG228"/>
      <c r="AH228"/>
      <c r="AI228"/>
      <c r="AJ228"/>
      <c r="AK228"/>
      <c r="AL228"/>
      <c r="AM228"/>
      <c r="AN228"/>
      <c r="AO228"/>
      <c r="AP228"/>
      <c r="AQ228"/>
      <c r="AR228"/>
      <c r="AS228"/>
      <c r="AT228"/>
      <c r="AU228"/>
      <c r="AV228"/>
      <c r="AW228"/>
      <c r="AX228"/>
      <c r="AY228"/>
      <c r="AZ228"/>
      <c r="BA228"/>
      <c r="BB228"/>
      <c r="BC228"/>
      <c r="BD228"/>
      <c r="BE228"/>
      <c r="BF228"/>
      <c r="BG228"/>
      <c r="BH228"/>
      <c r="BI228"/>
      <c r="BJ228"/>
      <c r="BK228"/>
      <c r="BL228"/>
      <c r="BM228"/>
      <c r="BN228"/>
      <c r="BO228"/>
      <c r="BP228"/>
      <c r="BQ228"/>
      <c r="BR228"/>
      <c r="BS228"/>
      <c r="BT228"/>
      <c r="BU228"/>
      <c r="BV228"/>
      <c r="BW228"/>
      <c r="BX228"/>
      <c r="BY228"/>
      <c r="BZ228"/>
      <c r="CA228"/>
      <c r="CB228"/>
      <c r="CC228"/>
      <c r="CD228"/>
      <c r="CE228"/>
      <c r="CF228"/>
      <c r="CG228"/>
      <c r="CH228"/>
      <c r="CI228"/>
      <c r="CJ228"/>
      <c r="CK228"/>
      <c r="CL228"/>
      <c r="CM228"/>
      <c r="CN228"/>
      <c r="CO228"/>
      <c r="CP228"/>
      <c r="CQ228"/>
      <c r="CR228"/>
      <c r="CS228"/>
      <c r="CT228"/>
      <c r="CU228"/>
      <c r="CV228"/>
      <c r="CW228"/>
      <c r="CX228"/>
      <c r="CY228"/>
      <c r="CZ228"/>
      <c r="DA228"/>
      <c r="DB228"/>
      <c r="DC228"/>
      <c r="DD228"/>
      <c r="DE228"/>
      <c r="DF228"/>
      <c r="DG228"/>
      <c r="DH228"/>
      <c r="DI228"/>
      <c r="DJ228"/>
      <c r="DK228"/>
      <c r="DL228"/>
      <c r="DM228"/>
      <c r="DN228"/>
      <c r="DO228"/>
      <c r="DP228"/>
      <c r="DQ228"/>
      <c r="DR228"/>
      <c r="DS228"/>
      <c r="DT228"/>
      <c r="DU228"/>
      <c r="DV228"/>
    </row>
    <row r="229" spans="1:126" s="14" customFormat="1" x14ac:dyDescent="0.25">
      <c r="A229" s="66" t="s">
        <v>396</v>
      </c>
      <c r="B229" s="17" t="s">
        <v>83</v>
      </c>
      <c r="C229" s="37" t="s">
        <v>491</v>
      </c>
      <c r="D229" s="19" t="s">
        <v>324</v>
      </c>
      <c r="E229" s="30">
        <v>20000</v>
      </c>
      <c r="F229" s="1">
        <f t="shared" si="99"/>
        <v>574</v>
      </c>
      <c r="G229" s="1">
        <v>0</v>
      </c>
      <c r="H229" s="1">
        <f t="shared" si="100"/>
        <v>608</v>
      </c>
      <c r="I229" s="1">
        <v>1848.45</v>
      </c>
      <c r="J229" s="1">
        <f t="shared" si="102"/>
        <v>3030.45</v>
      </c>
      <c r="K229" s="1">
        <f t="shared" si="101"/>
        <v>16969.55</v>
      </c>
    </row>
    <row r="230" spans="1:126" x14ac:dyDescent="0.25">
      <c r="A230" s="5" t="s">
        <v>349</v>
      </c>
      <c r="B230" t="s">
        <v>90</v>
      </c>
      <c r="C230" s="32" t="s">
        <v>492</v>
      </c>
      <c r="D230" t="s">
        <v>324</v>
      </c>
      <c r="E230" s="30">
        <v>20000</v>
      </c>
      <c r="F230" s="1">
        <f t="shared" si="99"/>
        <v>574</v>
      </c>
      <c r="G230" s="1">
        <v>0</v>
      </c>
      <c r="H230" s="1">
        <f t="shared" si="100"/>
        <v>608</v>
      </c>
      <c r="I230" s="1">
        <v>3337</v>
      </c>
      <c r="J230" s="1">
        <v>4519</v>
      </c>
      <c r="K230" s="1">
        <v>15481</v>
      </c>
      <c r="L230"/>
      <c r="M230"/>
      <c r="N230"/>
      <c r="O230"/>
      <c r="P230"/>
      <c r="Q230"/>
      <c r="R230"/>
      <c r="S230"/>
      <c r="T230"/>
      <c r="U230"/>
      <c r="V230"/>
      <c r="W230"/>
      <c r="X230"/>
      <c r="Y230"/>
      <c r="Z230"/>
      <c r="AA230"/>
      <c r="AB230"/>
      <c r="AC230"/>
      <c r="AD230"/>
      <c r="AE230"/>
      <c r="AF230"/>
      <c r="AG230"/>
      <c r="AH230"/>
      <c r="AI230"/>
      <c r="AJ230"/>
      <c r="AK230"/>
      <c r="AL230"/>
      <c r="AM230"/>
      <c r="AN230"/>
      <c r="AO230"/>
      <c r="AP230"/>
      <c r="AQ230"/>
      <c r="AR230"/>
      <c r="AS230"/>
      <c r="AT230"/>
      <c r="AU230"/>
      <c r="AV230"/>
      <c r="AW230"/>
      <c r="AX230"/>
      <c r="AY230"/>
      <c r="AZ230"/>
      <c r="BA230"/>
      <c r="BB230"/>
      <c r="BC230"/>
      <c r="BD230"/>
      <c r="BE230"/>
      <c r="BF230"/>
      <c r="BG230"/>
      <c r="BH230"/>
      <c r="BI230"/>
      <c r="BJ230"/>
      <c r="BK230"/>
      <c r="BL230"/>
      <c r="BM230"/>
      <c r="BN230"/>
      <c r="BO230"/>
      <c r="BP230"/>
      <c r="BQ230"/>
      <c r="BR230"/>
      <c r="BS230"/>
      <c r="BT230"/>
      <c r="BU230"/>
      <c r="BV230"/>
      <c r="BW230"/>
      <c r="BX230"/>
      <c r="BY230"/>
      <c r="BZ230"/>
      <c r="CA230"/>
      <c r="CB230"/>
      <c r="CC230"/>
      <c r="CD230"/>
      <c r="CE230"/>
      <c r="CF230"/>
      <c r="CG230"/>
      <c r="CH230"/>
      <c r="CI230"/>
      <c r="CJ230"/>
      <c r="CK230"/>
      <c r="CL230"/>
      <c r="CM230"/>
      <c r="CN230"/>
      <c r="CO230"/>
      <c r="CP230"/>
      <c r="CQ230"/>
      <c r="CR230"/>
      <c r="CS230"/>
      <c r="CT230"/>
      <c r="CU230"/>
      <c r="CV230"/>
      <c r="CW230"/>
      <c r="CX230"/>
      <c r="CY230"/>
      <c r="CZ230"/>
      <c r="DA230"/>
      <c r="DB230"/>
      <c r="DC230"/>
      <c r="DD230"/>
      <c r="DE230"/>
      <c r="DF230"/>
      <c r="DG230"/>
      <c r="DH230"/>
      <c r="DI230"/>
      <c r="DJ230"/>
      <c r="DK230"/>
      <c r="DL230"/>
      <c r="DM230"/>
      <c r="DN230"/>
      <c r="DO230"/>
      <c r="DP230"/>
      <c r="DQ230"/>
      <c r="DR230"/>
      <c r="DS230"/>
      <c r="DT230"/>
      <c r="DU230"/>
      <c r="DV230"/>
    </row>
    <row r="231" spans="1:126" x14ac:dyDescent="0.25">
      <c r="A231" s="5" t="s">
        <v>304</v>
      </c>
      <c r="B231" t="s">
        <v>99</v>
      </c>
      <c r="C231" s="32" t="s">
        <v>492</v>
      </c>
      <c r="D231" t="s">
        <v>324</v>
      </c>
      <c r="E231" s="30">
        <v>23000</v>
      </c>
      <c r="F231" s="1">
        <f>E231*0.0287</f>
        <v>660.1</v>
      </c>
      <c r="G231" s="1">
        <v>0</v>
      </c>
      <c r="H231" s="1">
        <f>E231*0.0304</f>
        <v>699.2</v>
      </c>
      <c r="I231" s="1">
        <v>25</v>
      </c>
      <c r="J231" s="1">
        <f>+F231+G231+H231+I231</f>
        <v>1384.3</v>
      </c>
      <c r="K231" s="1">
        <f>+E231-J231</f>
        <v>21615.7</v>
      </c>
      <c r="L231"/>
      <c r="M231"/>
      <c r="N231"/>
      <c r="O231"/>
      <c r="P231"/>
      <c r="Q231"/>
      <c r="R231"/>
      <c r="S231"/>
      <c r="T231"/>
      <c r="U231"/>
      <c r="V231"/>
      <c r="W231"/>
      <c r="X231"/>
      <c r="Y231"/>
      <c r="Z231"/>
      <c r="AA231"/>
      <c r="AB231"/>
      <c r="AC231"/>
      <c r="AD231"/>
      <c r="AE231"/>
      <c r="AF231"/>
      <c r="AG231"/>
      <c r="AH231"/>
      <c r="AI231"/>
      <c r="AJ231"/>
      <c r="AK231"/>
      <c r="AL231"/>
      <c r="AM231"/>
      <c r="AN231"/>
      <c r="AO231"/>
      <c r="AP231"/>
      <c r="AQ231"/>
      <c r="AR231"/>
      <c r="AS231"/>
      <c r="AT231"/>
      <c r="AU231"/>
      <c r="AV231"/>
      <c r="AW231"/>
      <c r="AX231"/>
      <c r="AY231"/>
      <c r="AZ231"/>
      <c r="BA231"/>
      <c r="BB231"/>
      <c r="BC231"/>
      <c r="BD231"/>
      <c r="BE231"/>
      <c r="BF231"/>
      <c r="BG231"/>
      <c r="BH231"/>
      <c r="BI231"/>
      <c r="BJ231"/>
      <c r="BK231"/>
      <c r="BL231"/>
      <c r="BM231"/>
      <c r="BN231"/>
      <c r="BO231"/>
      <c r="BP231"/>
      <c r="BQ231"/>
      <c r="BR231"/>
      <c r="BS231"/>
      <c r="BT231"/>
      <c r="BU231"/>
      <c r="BV231"/>
      <c r="BW231"/>
      <c r="BX231"/>
      <c r="BY231"/>
      <c r="BZ231"/>
      <c r="CA231"/>
      <c r="CB231"/>
      <c r="CC231"/>
      <c r="CD231"/>
      <c r="CE231"/>
      <c r="CF231"/>
      <c r="CG231"/>
      <c r="CH231"/>
      <c r="CI231"/>
      <c r="CJ231"/>
      <c r="CK231"/>
      <c r="CL231"/>
      <c r="CM231"/>
      <c r="CN231"/>
      <c r="CO231"/>
      <c r="CP231"/>
      <c r="CQ231"/>
      <c r="CR231"/>
      <c r="CS231"/>
      <c r="CT231"/>
      <c r="CU231"/>
      <c r="CV231"/>
      <c r="CW231"/>
      <c r="CX231"/>
      <c r="CY231"/>
      <c r="CZ231"/>
      <c r="DA231"/>
      <c r="DB231"/>
      <c r="DC231"/>
      <c r="DD231"/>
      <c r="DE231"/>
      <c r="DF231"/>
      <c r="DG231"/>
      <c r="DH231"/>
      <c r="DI231"/>
      <c r="DJ231"/>
      <c r="DK231"/>
      <c r="DL231"/>
      <c r="DM231"/>
      <c r="DN231"/>
      <c r="DO231"/>
      <c r="DP231"/>
      <c r="DQ231"/>
      <c r="DR231"/>
      <c r="DS231"/>
      <c r="DT231"/>
      <c r="DU231"/>
      <c r="DV231"/>
    </row>
    <row r="232" spans="1:126" x14ac:dyDescent="0.25">
      <c r="A232" s="5" t="s">
        <v>514</v>
      </c>
      <c r="B232" t="s">
        <v>345</v>
      </c>
      <c r="C232" s="32" t="s">
        <v>492</v>
      </c>
      <c r="D232" t="s">
        <v>324</v>
      </c>
      <c r="E232" s="30">
        <v>25000</v>
      </c>
      <c r="F232" s="1">
        <f>E232*0.0287</f>
        <v>717.5</v>
      </c>
      <c r="G232" s="1">
        <v>0</v>
      </c>
      <c r="H232" s="1">
        <f>E232*0.0304</f>
        <v>760</v>
      </c>
      <c r="I232" s="1">
        <v>25</v>
      </c>
      <c r="J232" s="1">
        <f>+F232+G232+H232+I232</f>
        <v>1502.5</v>
      </c>
      <c r="K232" s="1">
        <f>+E232-J232</f>
        <v>23497.5</v>
      </c>
      <c r="L232"/>
      <c r="M232"/>
      <c r="N232"/>
      <c r="O232"/>
      <c r="P232"/>
      <c r="Q232"/>
      <c r="R232"/>
      <c r="S232"/>
      <c r="T232"/>
      <c r="U232"/>
      <c r="V232"/>
      <c r="W232"/>
      <c r="X232"/>
      <c r="Y232"/>
      <c r="Z232"/>
      <c r="AA232"/>
      <c r="AB232"/>
      <c r="AC232"/>
      <c r="AD232"/>
      <c r="AE232"/>
      <c r="AF232"/>
      <c r="AG232"/>
      <c r="AH232"/>
      <c r="AI232"/>
      <c r="AJ232"/>
      <c r="AK232"/>
      <c r="AL232"/>
      <c r="AM232"/>
      <c r="AN232"/>
      <c r="AO232"/>
      <c r="AP232"/>
      <c r="AQ232"/>
      <c r="AR232"/>
      <c r="AS232"/>
      <c r="AT232"/>
      <c r="AU232"/>
      <c r="AV232"/>
      <c r="AW232"/>
      <c r="AX232"/>
      <c r="AY232"/>
      <c r="AZ232"/>
      <c r="BA232"/>
      <c r="BB232"/>
      <c r="BC232"/>
      <c r="BD232"/>
      <c r="BE232"/>
      <c r="BF232"/>
      <c r="BG232"/>
      <c r="BH232"/>
      <c r="BI232"/>
      <c r="BJ232"/>
      <c r="BK232"/>
      <c r="BL232"/>
      <c r="BM232"/>
      <c r="BN232"/>
      <c r="BO232"/>
      <c r="BP232"/>
      <c r="BQ232"/>
      <c r="BR232"/>
      <c r="BS232"/>
      <c r="BT232"/>
      <c r="BU232"/>
      <c r="BV232"/>
      <c r="BW232"/>
      <c r="BX232"/>
      <c r="BY232"/>
      <c r="BZ232"/>
      <c r="CA232"/>
      <c r="CB232"/>
      <c r="CC232"/>
      <c r="CD232"/>
      <c r="CE232"/>
      <c r="CF232"/>
      <c r="CG232"/>
      <c r="CH232"/>
      <c r="CI232"/>
      <c r="CJ232"/>
      <c r="CK232"/>
      <c r="CL232"/>
      <c r="CM232"/>
      <c r="CN232"/>
      <c r="CO232"/>
      <c r="CP232"/>
      <c r="CQ232"/>
      <c r="CR232"/>
      <c r="CS232"/>
      <c r="CT232"/>
      <c r="CU232"/>
      <c r="CV232"/>
      <c r="CW232"/>
      <c r="CX232"/>
      <c r="CY232"/>
      <c r="CZ232"/>
      <c r="DA232"/>
      <c r="DB232"/>
      <c r="DC232"/>
      <c r="DD232"/>
      <c r="DE232"/>
      <c r="DF232"/>
      <c r="DG232"/>
      <c r="DH232"/>
      <c r="DI232"/>
      <c r="DJ232"/>
      <c r="DK232"/>
      <c r="DL232"/>
      <c r="DM232"/>
      <c r="DN232"/>
      <c r="DO232"/>
      <c r="DP232"/>
      <c r="DQ232"/>
      <c r="DR232"/>
      <c r="DS232"/>
      <c r="DT232"/>
      <c r="DU232"/>
      <c r="DV232"/>
    </row>
    <row r="233" spans="1:126" x14ac:dyDescent="0.25">
      <c r="A233" s="5" t="s">
        <v>348</v>
      </c>
      <c r="B233" t="s">
        <v>99</v>
      </c>
      <c r="C233" s="32" t="s">
        <v>492</v>
      </c>
      <c r="D233" t="s">
        <v>324</v>
      </c>
      <c r="E233" s="30">
        <v>18370</v>
      </c>
      <c r="F233" s="1">
        <v>527</v>
      </c>
      <c r="G233" s="1">
        <v>0</v>
      </c>
      <c r="H233" s="1">
        <v>527.22</v>
      </c>
      <c r="I233" s="1">
        <v>145</v>
      </c>
      <c r="J233" s="1">
        <v>1230</v>
      </c>
      <c r="K233" s="1">
        <v>17139.330000000002</v>
      </c>
      <c r="L233"/>
      <c r="M233"/>
      <c r="N233"/>
      <c r="O233"/>
      <c r="P233"/>
      <c r="Q233"/>
      <c r="R233"/>
      <c r="S233"/>
      <c r="T233"/>
      <c r="U233"/>
      <c r="V233"/>
      <c r="W233"/>
      <c r="X233"/>
      <c r="Y233"/>
      <c r="Z233"/>
      <c r="AA233"/>
      <c r="AB233"/>
      <c r="AC233"/>
      <c r="AD233"/>
      <c r="AE233"/>
      <c r="AF233"/>
      <c r="AG233"/>
      <c r="AH233"/>
      <c r="AI233"/>
      <c r="AJ233"/>
      <c r="AK233"/>
      <c r="AL233"/>
      <c r="AM233"/>
      <c r="AN233"/>
      <c r="AO233"/>
      <c r="AP233"/>
      <c r="AQ233"/>
      <c r="AR233"/>
      <c r="AS233"/>
      <c r="AT233"/>
      <c r="AU233"/>
      <c r="AV233"/>
      <c r="AW233"/>
      <c r="AX233"/>
      <c r="AY233"/>
      <c r="AZ233"/>
      <c r="BA233"/>
      <c r="BB233"/>
      <c r="BC233"/>
      <c r="BD233"/>
      <c r="BE233"/>
      <c r="BF233"/>
      <c r="BG233"/>
      <c r="BH233"/>
      <c r="BI233"/>
      <c r="BJ233"/>
      <c r="BK233"/>
      <c r="BL233"/>
      <c r="BM233"/>
      <c r="BN233"/>
      <c r="BO233"/>
      <c r="BP233"/>
      <c r="BQ233"/>
      <c r="BR233"/>
      <c r="BS233"/>
      <c r="BT233"/>
      <c r="BU233"/>
      <c r="BV233"/>
      <c r="BW233"/>
      <c r="BX233"/>
      <c r="BY233"/>
      <c r="BZ233"/>
      <c r="CA233"/>
      <c r="CB233"/>
      <c r="CC233"/>
      <c r="CD233"/>
      <c r="CE233"/>
      <c r="CF233"/>
      <c r="CG233"/>
      <c r="CH233"/>
      <c r="CI233"/>
      <c r="CJ233"/>
      <c r="CK233"/>
      <c r="CL233"/>
      <c r="CM233"/>
      <c r="CN233"/>
      <c r="CO233"/>
      <c r="CP233"/>
      <c r="CQ233"/>
      <c r="CR233"/>
      <c r="CS233"/>
      <c r="CT233"/>
      <c r="CU233"/>
      <c r="CV233"/>
      <c r="CW233"/>
      <c r="CX233"/>
      <c r="CY233"/>
      <c r="CZ233"/>
      <c r="DA233"/>
      <c r="DB233"/>
      <c r="DC233"/>
      <c r="DD233"/>
      <c r="DE233"/>
      <c r="DF233"/>
      <c r="DG233"/>
      <c r="DH233"/>
      <c r="DI233"/>
      <c r="DJ233"/>
      <c r="DK233"/>
      <c r="DL233"/>
      <c r="DM233"/>
      <c r="DN233"/>
      <c r="DO233"/>
      <c r="DP233"/>
      <c r="DQ233"/>
      <c r="DR233"/>
      <c r="DS233"/>
      <c r="DT233"/>
      <c r="DU233"/>
      <c r="DV233"/>
    </row>
    <row r="234" spans="1:126" x14ac:dyDescent="0.25">
      <c r="A234" s="5" t="s">
        <v>496</v>
      </c>
      <c r="B234" t="s">
        <v>83</v>
      </c>
      <c r="C234" s="32" t="s">
        <v>491</v>
      </c>
      <c r="D234" t="s">
        <v>324</v>
      </c>
      <c r="E234" s="30">
        <v>16500</v>
      </c>
      <c r="F234" s="1">
        <v>473.55</v>
      </c>
      <c r="G234" s="1">
        <v>0</v>
      </c>
      <c r="H234" s="1">
        <v>501</v>
      </c>
      <c r="I234" s="1">
        <v>25</v>
      </c>
      <c r="J234" s="1">
        <v>1000.15</v>
      </c>
      <c r="K234" s="1">
        <v>15499.85</v>
      </c>
      <c r="L234"/>
      <c r="M234"/>
      <c r="N234"/>
      <c r="O234"/>
      <c r="P234"/>
      <c r="Q234"/>
      <c r="R234"/>
      <c r="S234"/>
      <c r="T234"/>
      <c r="U234"/>
      <c r="V234"/>
      <c r="W234"/>
      <c r="X234"/>
      <c r="Y234"/>
      <c r="Z234"/>
      <c r="AA234"/>
      <c r="AB234"/>
      <c r="AC234"/>
      <c r="AD234"/>
      <c r="AE234"/>
      <c r="AF234"/>
      <c r="AG234"/>
      <c r="AH234"/>
      <c r="AI234"/>
      <c r="AJ234"/>
      <c r="AK234"/>
      <c r="AL234"/>
      <c r="AM234"/>
      <c r="AN234"/>
      <c r="AO234"/>
      <c r="AP234"/>
      <c r="AQ234"/>
      <c r="AR234"/>
      <c r="AS234"/>
      <c r="AT234"/>
      <c r="AU234"/>
      <c r="AV234"/>
      <c r="AW234"/>
      <c r="AX234"/>
      <c r="AY234"/>
      <c r="AZ234"/>
      <c r="BA234"/>
      <c r="BB234"/>
      <c r="BC234"/>
      <c r="BD234"/>
      <c r="BE234"/>
      <c r="BF234"/>
      <c r="BG234"/>
      <c r="BH234"/>
      <c r="BI234"/>
      <c r="BJ234"/>
      <c r="BK234"/>
      <c r="BL234"/>
      <c r="BM234"/>
      <c r="BN234"/>
      <c r="BO234"/>
      <c r="BP234"/>
      <c r="BQ234"/>
      <c r="BR234"/>
      <c r="BS234"/>
      <c r="BT234"/>
      <c r="BU234"/>
      <c r="BV234"/>
      <c r="BW234"/>
      <c r="BX234"/>
      <c r="BY234"/>
      <c r="BZ234"/>
      <c r="CA234"/>
      <c r="CB234"/>
      <c r="CC234"/>
      <c r="CD234"/>
      <c r="CE234"/>
      <c r="CF234"/>
      <c r="CG234"/>
      <c r="CH234"/>
      <c r="CI234"/>
      <c r="CJ234"/>
      <c r="CK234"/>
      <c r="CL234"/>
      <c r="CM234"/>
      <c r="CN234"/>
      <c r="CO234"/>
      <c r="CP234"/>
      <c r="CQ234"/>
      <c r="CR234"/>
      <c r="CS234"/>
      <c r="CT234"/>
      <c r="CU234"/>
      <c r="CV234"/>
      <c r="CW234"/>
      <c r="CX234"/>
      <c r="CY234"/>
      <c r="CZ234"/>
      <c r="DA234"/>
      <c r="DB234"/>
      <c r="DC234"/>
      <c r="DD234"/>
      <c r="DE234"/>
      <c r="DF234"/>
      <c r="DG234"/>
      <c r="DH234"/>
      <c r="DI234"/>
      <c r="DJ234"/>
      <c r="DK234"/>
      <c r="DL234"/>
      <c r="DM234"/>
      <c r="DN234"/>
      <c r="DO234"/>
      <c r="DP234"/>
      <c r="DQ234"/>
      <c r="DR234"/>
      <c r="DS234"/>
      <c r="DT234"/>
      <c r="DU234"/>
      <c r="DV234"/>
    </row>
    <row r="235" spans="1:126" x14ac:dyDescent="0.25">
      <c r="A235" s="3" t="s">
        <v>13</v>
      </c>
      <c r="B235" s="3">
        <v>31</v>
      </c>
      <c r="C235" s="34"/>
      <c r="D235" s="3"/>
      <c r="E235" s="4">
        <f>SUM(E204:E234)</f>
        <v>690989</v>
      </c>
      <c r="F235" s="4">
        <f>F204+F205+F206+F207+F208+F209+F210+F211+F212+F213+F214+F215+F216+F217+F218+F219+F220+F221+F222+F223+F224+F225+F226+F227+F229+F230+F231+F233+F234</f>
        <v>18745.96</v>
      </c>
      <c r="G235" s="4">
        <f>SUM(G204:G234)</f>
        <v>1430.6</v>
      </c>
      <c r="H235" s="4">
        <f>SUM(H204:H233)+H234</f>
        <v>20974.23</v>
      </c>
      <c r="I235" s="4">
        <f>SUM(I204:I234)+I234</f>
        <v>14598.74</v>
      </c>
      <c r="J235" s="4">
        <f>SUM(J204:J233)+J234</f>
        <v>58143.34</v>
      </c>
      <c r="K235" s="4">
        <f>SUM(K204:K233)+K234</f>
        <v>633018.12</v>
      </c>
    </row>
    <row r="237" spans="1:126" x14ac:dyDescent="0.25">
      <c r="A237" s="78" t="s">
        <v>266</v>
      </c>
      <c r="B237" s="78"/>
      <c r="C237" s="78"/>
      <c r="D237" s="78"/>
      <c r="E237" s="78"/>
      <c r="F237" s="78"/>
      <c r="G237" s="78"/>
      <c r="H237" s="78"/>
      <c r="I237" s="78"/>
      <c r="J237" s="78"/>
      <c r="K237" s="78"/>
      <c r="L237"/>
      <c r="M237"/>
      <c r="N237"/>
      <c r="O237"/>
      <c r="P237"/>
      <c r="Q237"/>
      <c r="R237"/>
      <c r="S237"/>
      <c r="T237"/>
      <c r="U237"/>
      <c r="V237"/>
      <c r="W237"/>
      <c r="X237"/>
      <c r="Y237"/>
      <c r="Z237"/>
      <c r="AA237"/>
      <c r="AB237"/>
      <c r="AC237"/>
      <c r="AD237"/>
      <c r="AE237"/>
      <c r="AF237"/>
      <c r="AG237"/>
      <c r="AH237"/>
      <c r="AI237"/>
      <c r="AJ237"/>
      <c r="AK237"/>
      <c r="AL237"/>
      <c r="AM237"/>
      <c r="AN237"/>
      <c r="AO237"/>
      <c r="AP237"/>
      <c r="AQ237"/>
      <c r="AR237"/>
      <c r="AS237"/>
      <c r="AT237"/>
      <c r="AU237"/>
      <c r="AV237"/>
      <c r="AW237"/>
      <c r="AX237"/>
      <c r="AY237"/>
      <c r="AZ237"/>
      <c r="BA237"/>
      <c r="BB237"/>
      <c r="BC237"/>
      <c r="BD237"/>
      <c r="BE237"/>
      <c r="BF237"/>
      <c r="BG237"/>
      <c r="BH237"/>
      <c r="BI237"/>
      <c r="BJ237"/>
      <c r="BK237"/>
      <c r="BL237"/>
      <c r="BM237"/>
      <c r="BN237"/>
      <c r="BO237"/>
      <c r="BP237"/>
      <c r="BQ237"/>
      <c r="BR237"/>
      <c r="BS237"/>
      <c r="BT237"/>
      <c r="BU237"/>
      <c r="BV237"/>
      <c r="BW237"/>
      <c r="BX237"/>
      <c r="BY237"/>
      <c r="BZ237"/>
      <c r="CA237"/>
      <c r="CB237"/>
      <c r="CC237"/>
      <c r="CD237"/>
      <c r="CE237"/>
      <c r="CF237"/>
      <c r="CG237"/>
      <c r="CH237"/>
      <c r="CI237"/>
      <c r="CJ237"/>
      <c r="CK237"/>
      <c r="CL237"/>
      <c r="CM237"/>
      <c r="CN237"/>
      <c r="CO237"/>
      <c r="CP237"/>
      <c r="CQ237"/>
      <c r="CR237"/>
      <c r="CS237"/>
      <c r="CT237"/>
      <c r="CU237"/>
      <c r="CV237"/>
      <c r="CW237"/>
      <c r="CX237"/>
      <c r="CY237"/>
      <c r="CZ237"/>
      <c r="DA237"/>
      <c r="DB237"/>
      <c r="DC237"/>
      <c r="DD237"/>
      <c r="DE237"/>
      <c r="DF237"/>
      <c r="DG237"/>
      <c r="DH237"/>
      <c r="DI237"/>
      <c r="DJ237"/>
      <c r="DK237"/>
      <c r="DL237"/>
      <c r="DM237"/>
      <c r="DN237"/>
      <c r="DO237"/>
      <c r="DP237"/>
      <c r="DQ237"/>
      <c r="DR237"/>
      <c r="DS237"/>
      <c r="DT237"/>
      <c r="DU237"/>
      <c r="DV237"/>
    </row>
    <row r="238" spans="1:126" x14ac:dyDescent="0.25">
      <c r="A238" s="13" t="s">
        <v>504</v>
      </c>
      <c r="B238" s="13" t="s">
        <v>274</v>
      </c>
      <c r="C238" s="60" t="s">
        <v>492</v>
      </c>
      <c r="D238" s="13" t="s">
        <v>505</v>
      </c>
      <c r="E238" s="61">
        <v>44000</v>
      </c>
      <c r="F238" s="61">
        <v>1262.8</v>
      </c>
      <c r="G238" s="62">
        <v>1007.19</v>
      </c>
      <c r="H238" s="61">
        <v>1337.6</v>
      </c>
      <c r="I238" s="61">
        <v>1241.67</v>
      </c>
      <c r="J238" s="61">
        <v>4849.26</v>
      </c>
      <c r="K238" s="61">
        <v>39150.74</v>
      </c>
      <c r="L238"/>
      <c r="M238"/>
      <c r="N238"/>
      <c r="O238"/>
      <c r="P238"/>
      <c r="Q238"/>
      <c r="R238"/>
      <c r="S238"/>
      <c r="T238"/>
      <c r="U238"/>
      <c r="V238"/>
      <c r="W238"/>
      <c r="X238"/>
      <c r="Y238"/>
      <c r="Z238"/>
      <c r="AA238"/>
      <c r="AB238"/>
      <c r="AC238"/>
      <c r="AD238"/>
      <c r="AE238"/>
      <c r="AF238"/>
      <c r="AG238"/>
      <c r="AH238"/>
      <c r="AI238"/>
      <c r="AJ238"/>
      <c r="AK238"/>
      <c r="AL238"/>
      <c r="AM238"/>
      <c r="AN238"/>
      <c r="AO238"/>
      <c r="AP238"/>
      <c r="AQ238"/>
      <c r="AR238"/>
      <c r="AS238"/>
      <c r="AT238"/>
      <c r="AU238"/>
      <c r="AV238"/>
      <c r="AW238"/>
      <c r="AX238"/>
      <c r="AY238"/>
      <c r="AZ238"/>
      <c r="BA238"/>
      <c r="BB238"/>
      <c r="BC238"/>
      <c r="BD238"/>
      <c r="BE238"/>
      <c r="BF238"/>
      <c r="BG238"/>
      <c r="BH238"/>
      <c r="BI238"/>
      <c r="BJ238"/>
      <c r="BK238"/>
      <c r="BL238"/>
      <c r="BM238"/>
      <c r="BN238"/>
      <c r="BO238"/>
      <c r="BP238"/>
      <c r="BQ238"/>
      <c r="BR238"/>
      <c r="BS238"/>
      <c r="BT238"/>
      <c r="BU238"/>
      <c r="BV238"/>
      <c r="BW238"/>
      <c r="BX238"/>
      <c r="BY238"/>
      <c r="BZ238"/>
      <c r="CA238"/>
      <c r="CB238"/>
      <c r="CC238"/>
      <c r="CD238"/>
      <c r="CE238"/>
      <c r="CF238"/>
      <c r="CG238"/>
      <c r="CH238"/>
      <c r="CI238"/>
      <c r="CJ238"/>
      <c r="CK238"/>
      <c r="CL238"/>
      <c r="CM238"/>
      <c r="CN238"/>
      <c r="CO238"/>
      <c r="CP238"/>
      <c r="CQ238"/>
      <c r="CR238"/>
      <c r="CS238"/>
      <c r="CT238"/>
      <c r="CU238"/>
      <c r="CV238"/>
      <c r="CW238"/>
      <c r="CX238"/>
      <c r="CY238"/>
      <c r="CZ238"/>
      <c r="DA238"/>
      <c r="DB238"/>
      <c r="DC238"/>
      <c r="DD238"/>
      <c r="DE238"/>
      <c r="DF238"/>
      <c r="DG238"/>
      <c r="DH238"/>
      <c r="DI238"/>
      <c r="DJ238"/>
      <c r="DK238"/>
      <c r="DL238"/>
      <c r="DM238"/>
      <c r="DN238"/>
      <c r="DO238"/>
      <c r="DP238"/>
      <c r="DQ238"/>
      <c r="DR238"/>
      <c r="DS238"/>
      <c r="DT238"/>
      <c r="DU238"/>
      <c r="DV238"/>
    </row>
    <row r="239" spans="1:126" s="14" customFormat="1" x14ac:dyDescent="0.25">
      <c r="A239" s="13" t="s">
        <v>390</v>
      </c>
      <c r="B239" s="17" t="s">
        <v>21</v>
      </c>
      <c r="C239" s="37" t="s">
        <v>491</v>
      </c>
      <c r="D239" t="s">
        <v>324</v>
      </c>
      <c r="E239" s="1">
        <v>33000</v>
      </c>
      <c r="F239" s="1">
        <f t="shared" ref="F239:F242" si="106">E239*0.0287</f>
        <v>947.1</v>
      </c>
      <c r="G239" s="1">
        <v>0</v>
      </c>
      <c r="H239" s="1">
        <f t="shared" ref="H239:H242" si="107">E239*0.0304</f>
        <v>1003.2</v>
      </c>
      <c r="I239" s="1">
        <v>25</v>
      </c>
      <c r="J239" s="1">
        <f>+F239+G239+H239+I239</f>
        <v>1975.3</v>
      </c>
      <c r="K239" s="1">
        <f>+E239-J239</f>
        <v>31024.7</v>
      </c>
    </row>
    <row r="240" spans="1:126" x14ac:dyDescent="0.25">
      <c r="A240" t="s">
        <v>389</v>
      </c>
      <c r="B240" s="18" t="s">
        <v>130</v>
      </c>
      <c r="C240" s="33" t="s">
        <v>491</v>
      </c>
      <c r="D240" t="s">
        <v>324</v>
      </c>
      <c r="E240" s="1">
        <v>56000</v>
      </c>
      <c r="F240" s="1">
        <f t="shared" si="106"/>
        <v>1607.2</v>
      </c>
      <c r="G240" s="1">
        <v>2733.96</v>
      </c>
      <c r="H240" s="1">
        <f t="shared" si="107"/>
        <v>1702.4</v>
      </c>
      <c r="I240" s="1">
        <v>25</v>
      </c>
      <c r="J240" s="1">
        <v>9068.56</v>
      </c>
      <c r="K240" s="1">
        <f>+E240-J240</f>
        <v>46931.44</v>
      </c>
      <c r="M240"/>
      <c r="N240"/>
      <c r="O240"/>
      <c r="P240"/>
      <c r="Q240"/>
      <c r="R240"/>
      <c r="S240"/>
      <c r="T240"/>
      <c r="U240"/>
      <c r="V240"/>
      <c r="W240"/>
      <c r="X240"/>
      <c r="Y240"/>
      <c r="Z240"/>
      <c r="AA240"/>
      <c r="AB240"/>
      <c r="AC240"/>
      <c r="AD240"/>
      <c r="AE240"/>
      <c r="AF240"/>
      <c r="AG240"/>
      <c r="AH240"/>
      <c r="AI240"/>
      <c r="AJ240"/>
      <c r="AK240"/>
      <c r="AL240"/>
      <c r="AM240"/>
      <c r="AN240"/>
      <c r="AO240"/>
      <c r="AP240"/>
      <c r="AQ240"/>
      <c r="AR240"/>
      <c r="AS240"/>
      <c r="AT240"/>
      <c r="AU240"/>
      <c r="AV240"/>
      <c r="AW240"/>
      <c r="AX240"/>
      <c r="AY240"/>
      <c r="AZ240"/>
      <c r="BA240"/>
      <c r="BB240"/>
      <c r="BC240"/>
      <c r="BD240"/>
      <c r="BE240"/>
      <c r="BF240"/>
      <c r="BG240"/>
      <c r="BH240"/>
      <c r="BI240"/>
      <c r="BJ240"/>
      <c r="BK240"/>
      <c r="BL240"/>
      <c r="BM240"/>
      <c r="BN240"/>
      <c r="BO240"/>
      <c r="BP240"/>
      <c r="BQ240"/>
      <c r="BR240"/>
      <c r="BS240"/>
      <c r="BT240"/>
      <c r="BU240"/>
      <c r="BV240"/>
      <c r="BW240"/>
      <c r="BX240"/>
      <c r="BY240"/>
      <c r="BZ240"/>
      <c r="CA240"/>
      <c r="CB240"/>
      <c r="CC240"/>
      <c r="CD240"/>
      <c r="CE240"/>
      <c r="CF240"/>
      <c r="CG240"/>
      <c r="CH240"/>
      <c r="CI240"/>
      <c r="CJ240"/>
      <c r="CK240"/>
      <c r="CL240"/>
      <c r="CM240"/>
      <c r="CN240"/>
      <c r="CO240"/>
      <c r="CP240"/>
      <c r="CQ240"/>
      <c r="CR240"/>
      <c r="CS240"/>
      <c r="CT240"/>
      <c r="CU240"/>
      <c r="CV240"/>
      <c r="CW240"/>
      <c r="CX240"/>
      <c r="CY240"/>
      <c r="CZ240"/>
      <c r="DA240"/>
      <c r="DB240"/>
      <c r="DC240"/>
      <c r="DD240"/>
      <c r="DE240"/>
      <c r="DF240"/>
      <c r="DG240"/>
      <c r="DH240"/>
      <c r="DI240"/>
      <c r="DJ240"/>
      <c r="DK240"/>
      <c r="DL240"/>
      <c r="DM240"/>
      <c r="DN240"/>
      <c r="DO240"/>
      <c r="DP240"/>
      <c r="DQ240"/>
      <c r="DR240"/>
      <c r="DS240"/>
      <c r="DT240"/>
      <c r="DU240"/>
      <c r="DV240"/>
    </row>
    <row r="241" spans="1:126" x14ac:dyDescent="0.25">
      <c r="A241" t="s">
        <v>528</v>
      </c>
      <c r="B241" s="18" t="s">
        <v>130</v>
      </c>
      <c r="C241" s="33" t="s">
        <v>491</v>
      </c>
      <c r="D241" t="s">
        <v>526</v>
      </c>
      <c r="E241" s="1">
        <v>56000</v>
      </c>
      <c r="F241" s="1">
        <v>1607.2</v>
      </c>
      <c r="G241" s="1">
        <v>2733.96</v>
      </c>
      <c r="H241" s="1">
        <v>1702.4</v>
      </c>
      <c r="I241" s="1">
        <v>25</v>
      </c>
      <c r="J241" s="1">
        <v>6068.56</v>
      </c>
      <c r="K241" s="1">
        <v>49931.44</v>
      </c>
      <c r="M241"/>
      <c r="N241"/>
      <c r="O241"/>
      <c r="P241"/>
      <c r="Q241"/>
      <c r="R241"/>
      <c r="S241"/>
      <c r="T241"/>
      <c r="U241"/>
      <c r="V241"/>
      <c r="W241"/>
      <c r="X241"/>
      <c r="Y241"/>
      <c r="Z241"/>
      <c r="AA241"/>
      <c r="AB241"/>
      <c r="AC241"/>
      <c r="AD241"/>
      <c r="AE241"/>
      <c r="AF241"/>
      <c r="AG241"/>
      <c r="AH241"/>
      <c r="AI241"/>
      <c r="AJ241"/>
      <c r="AK241"/>
      <c r="AL241"/>
      <c r="AM241"/>
      <c r="AN241"/>
      <c r="AO241"/>
      <c r="AP241"/>
      <c r="AQ241"/>
      <c r="AR241"/>
      <c r="AS241"/>
      <c r="AT241"/>
      <c r="AU241"/>
      <c r="AV241"/>
      <c r="AW241"/>
      <c r="AX241"/>
      <c r="AY241"/>
      <c r="AZ241"/>
      <c r="BA241"/>
      <c r="BB241"/>
      <c r="BC241"/>
      <c r="BD241"/>
      <c r="BE241"/>
      <c r="BF241"/>
      <c r="BG241"/>
      <c r="BH241"/>
      <c r="BI241"/>
      <c r="BJ241"/>
      <c r="BK241"/>
      <c r="BL241"/>
      <c r="BM241"/>
      <c r="BN241"/>
      <c r="BO241"/>
      <c r="BP241"/>
      <c r="BQ241"/>
      <c r="BR241"/>
      <c r="BS241"/>
      <c r="BT241"/>
      <c r="BU241"/>
      <c r="BV241"/>
      <c r="BW241"/>
      <c r="BX241"/>
      <c r="BY241"/>
      <c r="BZ241"/>
      <c r="CA241"/>
      <c r="CB241"/>
      <c r="CC241"/>
      <c r="CD241"/>
      <c r="CE241"/>
      <c r="CF241"/>
      <c r="CG241"/>
      <c r="CH241"/>
      <c r="CI241"/>
      <c r="CJ241"/>
      <c r="CK241"/>
      <c r="CL241"/>
      <c r="CM241"/>
      <c r="CN241"/>
      <c r="CO241"/>
      <c r="CP241"/>
      <c r="CQ241"/>
      <c r="CR241"/>
      <c r="CS241"/>
      <c r="CT241"/>
      <c r="CU241"/>
      <c r="CV241"/>
      <c r="CW241"/>
      <c r="CX241"/>
      <c r="CY241"/>
      <c r="CZ241"/>
      <c r="DA241"/>
      <c r="DB241"/>
      <c r="DC241"/>
      <c r="DD241"/>
      <c r="DE241"/>
      <c r="DF241"/>
      <c r="DG241"/>
      <c r="DH241"/>
      <c r="DI241"/>
      <c r="DJ241"/>
      <c r="DK241"/>
      <c r="DL241"/>
      <c r="DM241"/>
      <c r="DN241"/>
      <c r="DO241"/>
      <c r="DP241"/>
      <c r="DQ241"/>
      <c r="DR241"/>
      <c r="DS241"/>
      <c r="DT241"/>
      <c r="DU241"/>
      <c r="DV241"/>
    </row>
    <row r="242" spans="1:126" x14ac:dyDescent="0.25">
      <c r="A242" t="s">
        <v>267</v>
      </c>
      <c r="B242" t="s">
        <v>274</v>
      </c>
      <c r="C242" s="32" t="s">
        <v>491</v>
      </c>
      <c r="D242" t="s">
        <v>324</v>
      </c>
      <c r="E242" s="1">
        <v>44000</v>
      </c>
      <c r="F242" s="1">
        <f t="shared" si="106"/>
        <v>1262.8</v>
      </c>
      <c r="G242" s="1">
        <v>828.67</v>
      </c>
      <c r="H242" s="1">
        <f t="shared" si="107"/>
        <v>1337.6</v>
      </c>
      <c r="I242" s="1">
        <v>1467.62</v>
      </c>
      <c r="J242" s="1">
        <v>6396.69</v>
      </c>
      <c r="K242" s="1">
        <f>E242-J242</f>
        <v>37603.31</v>
      </c>
      <c r="L242"/>
      <c r="M242"/>
      <c r="N242"/>
      <c r="O242"/>
      <c r="P242"/>
      <c r="Q242"/>
      <c r="R242"/>
      <c r="S242"/>
      <c r="T242"/>
      <c r="U242"/>
      <c r="V242"/>
      <c r="W242"/>
      <c r="X242"/>
      <c r="Y242"/>
      <c r="Z242"/>
      <c r="AA242"/>
      <c r="AB242"/>
      <c r="AC242"/>
      <c r="AD242"/>
      <c r="AE242"/>
      <c r="AF242"/>
      <c r="AG242"/>
      <c r="AH242"/>
      <c r="AI242"/>
      <c r="AJ242"/>
      <c r="AK242"/>
      <c r="AL242"/>
      <c r="AM242"/>
      <c r="AN242"/>
      <c r="AO242"/>
      <c r="AP242"/>
      <c r="AQ242"/>
      <c r="AR242"/>
      <c r="AS242"/>
      <c r="AT242"/>
      <c r="AU242"/>
      <c r="AV242"/>
      <c r="AW242"/>
      <c r="AX242"/>
      <c r="AY242"/>
      <c r="AZ242"/>
      <c r="BA242"/>
      <c r="BB242"/>
      <c r="BC242"/>
      <c r="BD242"/>
      <c r="BE242"/>
      <c r="BF242"/>
      <c r="BG242"/>
      <c r="BH242"/>
      <c r="BI242"/>
      <c r="BJ242"/>
      <c r="BK242"/>
      <c r="BL242"/>
      <c r="BM242"/>
      <c r="BN242"/>
      <c r="BO242"/>
      <c r="BP242"/>
      <c r="BQ242"/>
      <c r="BR242"/>
      <c r="BS242"/>
      <c r="BT242"/>
      <c r="BU242"/>
      <c r="BV242"/>
      <c r="BW242"/>
      <c r="BX242"/>
      <c r="BY242"/>
      <c r="BZ242"/>
      <c r="CA242"/>
      <c r="CB242"/>
      <c r="CC242"/>
      <c r="CD242"/>
      <c r="CE242"/>
      <c r="CF242"/>
      <c r="CG242"/>
      <c r="CH242"/>
      <c r="CI242"/>
      <c r="CJ242"/>
      <c r="CK242"/>
      <c r="CL242"/>
      <c r="CM242"/>
      <c r="CN242"/>
      <c r="CO242"/>
      <c r="CP242"/>
      <c r="CQ242"/>
      <c r="CR242"/>
      <c r="CS242"/>
      <c r="CT242"/>
      <c r="CU242"/>
      <c r="CV242"/>
      <c r="CW242"/>
      <c r="CX242"/>
      <c r="CY242"/>
      <c r="CZ242"/>
      <c r="DA242"/>
      <c r="DB242"/>
      <c r="DC242"/>
      <c r="DD242"/>
      <c r="DE242"/>
      <c r="DF242"/>
      <c r="DG242"/>
      <c r="DH242"/>
      <c r="DI242"/>
      <c r="DJ242"/>
      <c r="DK242"/>
      <c r="DL242"/>
      <c r="DM242"/>
      <c r="DN242"/>
      <c r="DO242"/>
      <c r="DP242"/>
      <c r="DQ242"/>
      <c r="DR242"/>
      <c r="DS242"/>
      <c r="DT242"/>
      <c r="DU242"/>
      <c r="DV242"/>
    </row>
    <row r="243" spans="1:126" x14ac:dyDescent="0.25">
      <c r="A243" s="3" t="s">
        <v>13</v>
      </c>
      <c r="B243" s="3">
        <v>4</v>
      </c>
      <c r="C243" s="34"/>
      <c r="D243" s="3"/>
      <c r="E243" s="4">
        <f>SUM(E239:E242)+E238</f>
        <v>233000</v>
      </c>
      <c r="F243" s="4">
        <f>SUM(F239:F242)+F238</f>
        <v>6687.1</v>
      </c>
      <c r="G243" s="4">
        <f t="shared" ref="G243:J243" si="108">SUM(G239:G242)+G238</f>
        <v>7303.78</v>
      </c>
      <c r="H243" s="4">
        <f>SUM(H239:H242)+H238</f>
        <v>7083.2</v>
      </c>
      <c r="I243" s="4">
        <f>SUM(I239:I242)+I238</f>
        <v>2784.29</v>
      </c>
      <c r="J243" s="4">
        <f t="shared" si="108"/>
        <v>28358.37</v>
      </c>
      <c r="K243" s="4">
        <f>SUM(K239:K242)+K238</f>
        <v>204641.63</v>
      </c>
    </row>
    <row r="245" spans="1:126" x14ac:dyDescent="0.25">
      <c r="A245" s="77" t="s">
        <v>467</v>
      </c>
      <c r="B245" s="77"/>
      <c r="C245" s="77"/>
      <c r="D245" s="77"/>
      <c r="E245" s="77"/>
      <c r="F245" s="77"/>
      <c r="G245" s="77"/>
      <c r="H245" s="77"/>
      <c r="I245" s="77"/>
      <c r="J245" s="77"/>
      <c r="K245" s="77"/>
    </row>
    <row r="246" spans="1:126" x14ac:dyDescent="0.25">
      <c r="A246" s="17" t="s">
        <v>400</v>
      </c>
      <c r="B246" s="17" t="s">
        <v>17</v>
      </c>
      <c r="C246" s="37" t="s">
        <v>491</v>
      </c>
      <c r="D246" s="22" t="s">
        <v>324</v>
      </c>
      <c r="E246" s="1">
        <v>120000</v>
      </c>
      <c r="F246" s="1">
        <f>E246*0.0287</f>
        <v>3444</v>
      </c>
      <c r="G246" s="1">
        <v>16809.87</v>
      </c>
      <c r="H246" s="1">
        <f>E246*0.0304</f>
        <v>3648</v>
      </c>
      <c r="I246" s="1">
        <v>25</v>
      </c>
      <c r="J246" s="1">
        <v>24096.87</v>
      </c>
      <c r="K246" s="1">
        <f>E246-J246</f>
        <v>95903.13</v>
      </c>
      <c r="L246"/>
      <c r="M246"/>
      <c r="N246"/>
      <c r="O246"/>
      <c r="P246"/>
      <c r="Q246"/>
      <c r="R246"/>
      <c r="S246"/>
      <c r="T246"/>
      <c r="U246"/>
      <c r="V246"/>
      <c r="W246"/>
      <c r="X246"/>
      <c r="Y246"/>
      <c r="Z246"/>
      <c r="AA246"/>
      <c r="AB246"/>
      <c r="AC246"/>
      <c r="AD246"/>
      <c r="AE246"/>
      <c r="AF246"/>
      <c r="AG246"/>
      <c r="AH246"/>
      <c r="AI246"/>
      <c r="AJ246"/>
      <c r="AK246"/>
      <c r="AL246"/>
      <c r="AM246"/>
      <c r="AN246"/>
      <c r="AO246"/>
      <c r="AP246"/>
      <c r="AQ246"/>
      <c r="AR246"/>
      <c r="AS246"/>
      <c r="AT246"/>
      <c r="AU246"/>
      <c r="AV246"/>
      <c r="AW246"/>
      <c r="AX246"/>
      <c r="AY246"/>
      <c r="AZ246"/>
      <c r="BA246"/>
      <c r="BB246"/>
      <c r="BC246"/>
      <c r="BD246"/>
      <c r="BE246"/>
      <c r="BF246"/>
      <c r="BG246"/>
      <c r="BH246"/>
      <c r="BI246"/>
      <c r="BJ246"/>
      <c r="BK246"/>
      <c r="BL246"/>
      <c r="BM246"/>
      <c r="BN246"/>
      <c r="BO246"/>
      <c r="BP246"/>
      <c r="BQ246"/>
      <c r="BR246"/>
      <c r="BS246"/>
      <c r="BT246"/>
      <c r="BU246"/>
      <c r="BV246"/>
      <c r="BW246"/>
      <c r="BX246"/>
      <c r="BY246"/>
      <c r="BZ246"/>
      <c r="CA246"/>
      <c r="CB246"/>
      <c r="CC246"/>
      <c r="CD246"/>
      <c r="CE246"/>
      <c r="CF246"/>
      <c r="CG246"/>
      <c r="CH246"/>
      <c r="CI246"/>
      <c r="CJ246"/>
      <c r="CK246"/>
      <c r="CL246"/>
      <c r="CM246"/>
      <c r="CN246"/>
      <c r="CO246"/>
      <c r="CP246"/>
      <c r="CQ246"/>
      <c r="CR246"/>
      <c r="CS246"/>
      <c r="CT246"/>
      <c r="CU246"/>
      <c r="CV246"/>
      <c r="CW246"/>
      <c r="CX246"/>
      <c r="CY246"/>
      <c r="CZ246"/>
      <c r="DA246"/>
      <c r="DB246"/>
      <c r="DC246"/>
      <c r="DD246"/>
      <c r="DE246"/>
      <c r="DF246"/>
      <c r="DG246"/>
      <c r="DH246"/>
      <c r="DI246"/>
      <c r="DJ246"/>
      <c r="DK246"/>
      <c r="DL246"/>
      <c r="DM246"/>
      <c r="DN246"/>
      <c r="DO246"/>
      <c r="DP246"/>
      <c r="DQ246"/>
      <c r="DR246"/>
      <c r="DS246"/>
      <c r="DT246"/>
      <c r="DU246"/>
      <c r="DV246"/>
    </row>
    <row r="247" spans="1:126" x14ac:dyDescent="0.25">
      <c r="A247" t="s">
        <v>286</v>
      </c>
      <c r="B247" t="s">
        <v>285</v>
      </c>
      <c r="C247" s="32" t="s">
        <v>491</v>
      </c>
      <c r="D247" t="s">
        <v>324</v>
      </c>
      <c r="E247" s="1">
        <v>40000</v>
      </c>
      <c r="F247" s="1">
        <f>E247*0.0287</f>
        <v>1148</v>
      </c>
      <c r="G247" s="1">
        <v>442.65</v>
      </c>
      <c r="H247" s="1">
        <f>E247*0.0304</f>
        <v>1216</v>
      </c>
      <c r="I247" s="1">
        <v>187</v>
      </c>
      <c r="J247" s="1">
        <f>F247+G247+H247+I247</f>
        <v>2993.65</v>
      </c>
      <c r="K247" s="1">
        <f>E247-J247</f>
        <v>37006.35</v>
      </c>
      <c r="L247"/>
      <c r="M247"/>
      <c r="N247"/>
      <c r="O247"/>
      <c r="P247"/>
      <c r="Q247"/>
      <c r="R247"/>
      <c r="S247"/>
      <c r="T247"/>
      <c r="U247"/>
      <c r="V247"/>
      <c r="W247"/>
      <c r="X247"/>
      <c r="Y247"/>
      <c r="Z247"/>
      <c r="AA247"/>
      <c r="AB247"/>
      <c r="AC247"/>
      <c r="AD247"/>
      <c r="AE247"/>
      <c r="AF247"/>
      <c r="AG247"/>
      <c r="AH247"/>
      <c r="AI247"/>
      <c r="AJ247"/>
      <c r="AK247"/>
      <c r="AL247"/>
      <c r="AM247"/>
      <c r="AN247"/>
      <c r="AO247"/>
      <c r="AP247"/>
      <c r="AQ247"/>
      <c r="AR247"/>
      <c r="AS247"/>
      <c r="AT247"/>
      <c r="AU247"/>
      <c r="AV247"/>
      <c r="AW247"/>
      <c r="AX247"/>
      <c r="AY247"/>
      <c r="AZ247"/>
      <c r="BA247"/>
      <c r="BB247"/>
      <c r="BC247"/>
      <c r="BD247"/>
      <c r="BE247"/>
      <c r="BF247"/>
      <c r="BG247"/>
      <c r="BH247"/>
      <c r="BI247"/>
      <c r="BJ247"/>
      <c r="BK247"/>
      <c r="BL247"/>
      <c r="BM247"/>
      <c r="BN247"/>
      <c r="BO247"/>
      <c r="BP247"/>
      <c r="BQ247"/>
      <c r="BR247"/>
      <c r="BS247"/>
      <c r="BT247"/>
      <c r="BU247"/>
      <c r="BV247"/>
      <c r="BW247"/>
      <c r="BX247"/>
      <c r="BY247"/>
      <c r="BZ247"/>
      <c r="CA247"/>
      <c r="CB247"/>
      <c r="CC247"/>
      <c r="CD247"/>
      <c r="CE247"/>
      <c r="CF247"/>
      <c r="CG247"/>
      <c r="CH247"/>
      <c r="CI247"/>
      <c r="CJ247"/>
      <c r="CK247"/>
      <c r="CL247"/>
      <c r="CM247"/>
      <c r="CN247"/>
      <c r="CO247"/>
      <c r="CP247"/>
      <c r="CQ247"/>
      <c r="CR247"/>
      <c r="CS247"/>
      <c r="CT247"/>
      <c r="CU247"/>
      <c r="CV247"/>
      <c r="CW247"/>
      <c r="CX247"/>
      <c r="CY247"/>
      <c r="CZ247"/>
      <c r="DA247"/>
      <c r="DB247"/>
      <c r="DC247"/>
      <c r="DD247"/>
      <c r="DE247"/>
      <c r="DF247"/>
      <c r="DG247"/>
      <c r="DH247"/>
      <c r="DI247"/>
      <c r="DJ247"/>
      <c r="DK247"/>
      <c r="DL247"/>
      <c r="DM247"/>
      <c r="DN247"/>
      <c r="DO247"/>
      <c r="DP247"/>
      <c r="DQ247"/>
      <c r="DR247"/>
      <c r="DS247"/>
      <c r="DT247"/>
      <c r="DU247"/>
      <c r="DV247"/>
    </row>
    <row r="248" spans="1:126" x14ac:dyDescent="0.25">
      <c r="A248" s="17" t="s">
        <v>413</v>
      </c>
      <c r="B248" s="17" t="s">
        <v>62</v>
      </c>
      <c r="C248" s="37" t="s">
        <v>492</v>
      </c>
      <c r="D248" s="20" t="s">
        <v>324</v>
      </c>
      <c r="E248" s="1">
        <v>50000</v>
      </c>
      <c r="F248" s="1">
        <f>E248*0.0287</f>
        <v>1435</v>
      </c>
      <c r="G248" s="1">
        <v>1854</v>
      </c>
      <c r="H248" s="1">
        <f>E248*0.0304</f>
        <v>1520</v>
      </c>
      <c r="I248" s="1">
        <v>25</v>
      </c>
      <c r="J248" s="1">
        <f>+F248+G248+H248+I248</f>
        <v>4834</v>
      </c>
      <c r="K248" s="1">
        <f>+E248-J248</f>
        <v>45166</v>
      </c>
    </row>
    <row r="249" spans="1:126" x14ac:dyDescent="0.25">
      <c r="A249" s="3" t="s">
        <v>13</v>
      </c>
      <c r="B249" s="3">
        <v>3</v>
      </c>
      <c r="C249" s="34"/>
      <c r="D249" s="3"/>
      <c r="E249" s="4">
        <f t="shared" ref="E249:K249" si="109">SUM(E246:E248)</f>
        <v>210000</v>
      </c>
      <c r="F249" s="4">
        <f t="shared" si="109"/>
        <v>6027</v>
      </c>
      <c r="G249" s="4">
        <f t="shared" si="109"/>
        <v>19106.52</v>
      </c>
      <c r="H249" s="4">
        <f t="shared" si="109"/>
        <v>6384</v>
      </c>
      <c r="I249" s="4">
        <f t="shared" si="109"/>
        <v>237</v>
      </c>
      <c r="J249" s="4">
        <f t="shared" si="109"/>
        <v>31924.52</v>
      </c>
      <c r="K249" s="4">
        <f t="shared" si="109"/>
        <v>178075.48</v>
      </c>
    </row>
    <row r="251" spans="1:126" x14ac:dyDescent="0.25">
      <c r="A251" s="77" t="s">
        <v>65</v>
      </c>
      <c r="B251" s="77"/>
      <c r="C251" s="77"/>
      <c r="D251" s="77"/>
      <c r="E251" s="77"/>
      <c r="F251" s="77"/>
      <c r="G251" s="77"/>
      <c r="H251" s="77"/>
      <c r="I251" s="77"/>
      <c r="J251" s="77"/>
      <c r="K251" s="77"/>
    </row>
    <row r="252" spans="1:126" x14ac:dyDescent="0.25">
      <c r="A252" t="s">
        <v>61</v>
      </c>
      <c r="B252" t="s">
        <v>62</v>
      </c>
      <c r="C252" s="32" t="s">
        <v>491</v>
      </c>
      <c r="D252" t="s">
        <v>324</v>
      </c>
      <c r="E252" s="1">
        <v>50000</v>
      </c>
      <c r="F252" s="1">
        <f>E252*0.0287</f>
        <v>1435</v>
      </c>
      <c r="G252" s="1">
        <v>1854</v>
      </c>
      <c r="H252" s="1">
        <f>E252*0.0304</f>
        <v>1520</v>
      </c>
      <c r="I252" s="1">
        <v>295</v>
      </c>
      <c r="J252" s="1">
        <f>F252+G252+H252+I252</f>
        <v>5104</v>
      </c>
      <c r="K252" s="1">
        <f>E252-J252</f>
        <v>44896</v>
      </c>
    </row>
    <row r="253" spans="1:126" s="2" customFormat="1" x14ac:dyDescent="0.25">
      <c r="A253" t="s">
        <v>66</v>
      </c>
      <c r="B253" t="s">
        <v>64</v>
      </c>
      <c r="C253" s="32" t="s">
        <v>491</v>
      </c>
      <c r="D253" t="s">
        <v>321</v>
      </c>
      <c r="E253" s="1">
        <v>36500</v>
      </c>
      <c r="F253" s="1">
        <f>E253*0.0287</f>
        <v>1047.55</v>
      </c>
      <c r="G253" s="1">
        <v>0</v>
      </c>
      <c r="H253" s="1">
        <f>E253*0.0304</f>
        <v>1109.5999999999999</v>
      </c>
      <c r="I253" s="1">
        <v>125</v>
      </c>
      <c r="J253" s="1">
        <f>F253+G253+H253+I253</f>
        <v>2282.15</v>
      </c>
      <c r="K253" s="1">
        <f>E253-J253</f>
        <v>34217.85</v>
      </c>
      <c r="L253" s="6"/>
      <c r="M253" s="6"/>
      <c r="N253" s="6"/>
      <c r="O253" s="6"/>
      <c r="P253" s="6"/>
      <c r="Q253" s="6"/>
      <c r="R253" s="6"/>
      <c r="S253" s="6"/>
      <c r="T253" s="6"/>
      <c r="U253" s="6"/>
      <c r="V253" s="6"/>
      <c r="W253" s="6"/>
      <c r="X253" s="6"/>
      <c r="Y253" s="6"/>
      <c r="Z253" s="6"/>
      <c r="AA253" s="6"/>
      <c r="AB253" s="6"/>
      <c r="AC253" s="6"/>
      <c r="AD253" s="6"/>
      <c r="AE253" s="6"/>
      <c r="AF253" s="6"/>
      <c r="AG253" s="6"/>
      <c r="AH253" s="6"/>
      <c r="AI253" s="6"/>
      <c r="AJ253" s="6"/>
      <c r="AK253" s="6"/>
      <c r="AL253" s="6"/>
      <c r="AM253" s="6"/>
      <c r="AN253" s="6"/>
      <c r="AO253" s="6"/>
      <c r="AP253" s="6"/>
      <c r="AQ253" s="6"/>
      <c r="AR253" s="6"/>
      <c r="AS253" s="6"/>
      <c r="AT253" s="6"/>
      <c r="AU253" s="6"/>
      <c r="AV253" s="6"/>
      <c r="AW253" s="6"/>
      <c r="AX253" s="6"/>
      <c r="AY253" s="6"/>
      <c r="AZ253" s="6"/>
      <c r="BA253" s="6"/>
      <c r="BB253" s="6"/>
      <c r="BC253" s="6"/>
      <c r="BD253" s="6"/>
      <c r="BE253" s="6"/>
      <c r="BF253" s="6"/>
      <c r="BG253" s="6"/>
      <c r="BH253" s="6"/>
      <c r="BI253" s="6"/>
      <c r="BJ253" s="6"/>
      <c r="BK253" s="6"/>
      <c r="BL253" s="6"/>
      <c r="BM253" s="6"/>
      <c r="BN253" s="6"/>
      <c r="BO253" s="6"/>
      <c r="BP253" s="6"/>
      <c r="BQ253" s="6"/>
      <c r="BR253" s="6"/>
      <c r="BS253" s="6"/>
      <c r="BT253" s="6"/>
      <c r="BU253" s="6"/>
      <c r="BV253" s="6"/>
      <c r="BW253" s="6"/>
      <c r="BX253" s="6"/>
      <c r="BY253" s="6"/>
      <c r="BZ253" s="6"/>
      <c r="CA253" s="6"/>
      <c r="CB253" s="6"/>
      <c r="CC253" s="6"/>
      <c r="CD253" s="6"/>
      <c r="CE253" s="6"/>
      <c r="CF253" s="6"/>
      <c r="CG253" s="6"/>
      <c r="CH253" s="6"/>
      <c r="CI253" s="6"/>
      <c r="CJ253" s="6"/>
      <c r="CK253" s="6"/>
      <c r="CL253" s="6"/>
      <c r="CM253" s="6"/>
      <c r="CN253" s="6"/>
      <c r="CO253" s="6"/>
      <c r="CP253" s="6"/>
      <c r="CQ253" s="6"/>
      <c r="CR253" s="6"/>
      <c r="CS253" s="6"/>
      <c r="CT253" s="6"/>
      <c r="CU253" s="6"/>
      <c r="CV253" s="6"/>
      <c r="CW253" s="6"/>
      <c r="CX253" s="6"/>
      <c r="CY253" s="6"/>
      <c r="CZ253" s="6"/>
      <c r="DA253" s="6"/>
      <c r="DB253" s="6"/>
      <c r="DC253" s="6"/>
      <c r="DD253" s="6"/>
      <c r="DE253" s="6"/>
      <c r="DF253" s="6"/>
      <c r="DG253" s="6"/>
      <c r="DH253" s="6"/>
      <c r="DI253" s="6"/>
      <c r="DJ253" s="6"/>
      <c r="DK253" s="6"/>
      <c r="DL253" s="6"/>
      <c r="DM253" s="6"/>
      <c r="DN253" s="6"/>
      <c r="DO253" s="6"/>
      <c r="DP253" s="6"/>
      <c r="DQ253" s="6"/>
      <c r="DR253" s="6"/>
      <c r="DS253" s="6"/>
      <c r="DT253" s="6"/>
      <c r="DU253" s="6"/>
      <c r="DV253" s="6"/>
    </row>
    <row r="254" spans="1:126" x14ac:dyDescent="0.25">
      <c r="A254" s="3" t="s">
        <v>13</v>
      </c>
      <c r="B254" s="3">
        <v>2</v>
      </c>
      <c r="C254" s="34"/>
      <c r="D254" s="3"/>
      <c r="E254" s="4">
        <f>SUM(E252:E253)</f>
        <v>86500</v>
      </c>
      <c r="F254" s="4">
        <f t="shared" ref="F254:K254" si="110">SUM(F252:F253)</f>
        <v>2482.5500000000002</v>
      </c>
      <c r="G254" s="4">
        <f t="shared" si="110"/>
        <v>1854</v>
      </c>
      <c r="H254" s="4">
        <f t="shared" si="110"/>
        <v>2629.6</v>
      </c>
      <c r="I254" s="4">
        <f t="shared" si="110"/>
        <v>420</v>
      </c>
      <c r="J254" s="4">
        <f t="shared" si="110"/>
        <v>7386.15</v>
      </c>
      <c r="K254" s="4">
        <f t="shared" si="110"/>
        <v>79113.850000000006</v>
      </c>
    </row>
    <row r="256" spans="1:126" x14ac:dyDescent="0.25">
      <c r="A256" s="77" t="s">
        <v>468</v>
      </c>
      <c r="B256" s="77"/>
      <c r="C256" s="77"/>
      <c r="D256" s="77"/>
      <c r="E256" s="77"/>
      <c r="F256" s="77"/>
      <c r="G256" s="77"/>
      <c r="H256" s="77"/>
      <c r="I256" s="77"/>
      <c r="J256" s="77"/>
      <c r="K256" s="77"/>
    </row>
    <row r="257" spans="1:126" x14ac:dyDescent="0.25">
      <c r="A257" t="s">
        <v>59</v>
      </c>
      <c r="B257" t="s">
        <v>60</v>
      </c>
      <c r="C257" s="32" t="s">
        <v>491</v>
      </c>
      <c r="D257" t="s">
        <v>321</v>
      </c>
      <c r="E257" s="1">
        <v>57000</v>
      </c>
      <c r="F257" s="1">
        <f>E257*0.0287</f>
        <v>1635.9</v>
      </c>
      <c r="G257" s="1">
        <v>1635.9</v>
      </c>
      <c r="H257" s="1">
        <v>2684.11</v>
      </c>
      <c r="I257" s="1">
        <v>1687.62</v>
      </c>
      <c r="J257" s="1">
        <v>7740.43</v>
      </c>
      <c r="K257" s="1">
        <f>E257-J257</f>
        <v>49259.57</v>
      </c>
    </row>
    <row r="258" spans="1:126" x14ac:dyDescent="0.25">
      <c r="A258" t="s">
        <v>63</v>
      </c>
      <c r="B258" t="s">
        <v>64</v>
      </c>
      <c r="C258" s="32" t="s">
        <v>492</v>
      </c>
      <c r="D258" t="s">
        <v>321</v>
      </c>
      <c r="E258" s="1">
        <v>57000</v>
      </c>
      <c r="F258" s="1">
        <f t="shared" ref="F258:F259" si="111">E258*0.0287</f>
        <v>1635.9</v>
      </c>
      <c r="G258" s="1">
        <v>1635.9</v>
      </c>
      <c r="H258" s="1">
        <v>2922.14</v>
      </c>
      <c r="I258" s="1">
        <v>277.5</v>
      </c>
      <c r="J258" s="1">
        <v>6568.34</v>
      </c>
      <c r="K258" s="1">
        <f>E258-J258</f>
        <v>50431.66</v>
      </c>
    </row>
    <row r="259" spans="1:126" x14ac:dyDescent="0.25">
      <c r="A259" t="s">
        <v>381</v>
      </c>
      <c r="B259" s="11" t="s">
        <v>62</v>
      </c>
      <c r="C259" s="33" t="s">
        <v>492</v>
      </c>
      <c r="D259" s="16" t="s">
        <v>324</v>
      </c>
      <c r="E259" s="1">
        <v>40000</v>
      </c>
      <c r="F259" s="1">
        <f t="shared" si="111"/>
        <v>1148</v>
      </c>
      <c r="G259" s="1">
        <v>1148</v>
      </c>
      <c r="H259" s="1">
        <v>442.65</v>
      </c>
      <c r="I259" s="1">
        <v>25</v>
      </c>
      <c r="J259" s="1">
        <v>2831.65</v>
      </c>
      <c r="K259" s="1">
        <f>+E259-J259</f>
        <v>37168.35</v>
      </c>
      <c r="M259"/>
      <c r="N259"/>
      <c r="O259"/>
      <c r="P259"/>
      <c r="Q259"/>
      <c r="R259"/>
      <c r="S259"/>
      <c r="T259"/>
      <c r="U259"/>
      <c r="V259"/>
      <c r="W259"/>
      <c r="X259"/>
      <c r="Y259"/>
      <c r="Z259"/>
      <c r="AA259"/>
      <c r="AB259"/>
      <c r="AC259"/>
      <c r="AD259"/>
      <c r="AE259"/>
      <c r="AF259"/>
      <c r="AG259"/>
      <c r="AH259"/>
      <c r="AI259"/>
      <c r="AJ259"/>
      <c r="AK259"/>
      <c r="AL259"/>
      <c r="AM259"/>
      <c r="AN259"/>
      <c r="AO259"/>
      <c r="AP259"/>
      <c r="AQ259"/>
      <c r="AR259"/>
      <c r="AS259"/>
      <c r="AT259"/>
      <c r="AU259"/>
      <c r="AV259"/>
      <c r="AW259"/>
      <c r="AX259"/>
      <c r="AY259"/>
      <c r="AZ259"/>
      <c r="BA259"/>
      <c r="BB259"/>
      <c r="BC259"/>
      <c r="BD259"/>
      <c r="BE259"/>
      <c r="BF259"/>
      <c r="BG259"/>
      <c r="BH259"/>
      <c r="BI259"/>
      <c r="BJ259"/>
      <c r="BK259"/>
      <c r="BL259"/>
      <c r="BM259"/>
      <c r="BN259"/>
      <c r="BO259"/>
      <c r="BP259"/>
      <c r="BQ259"/>
      <c r="BR259"/>
      <c r="BS259"/>
      <c r="BT259"/>
      <c r="BU259"/>
      <c r="BV259"/>
      <c r="BW259"/>
      <c r="BX259"/>
      <c r="BY259"/>
      <c r="BZ259"/>
      <c r="CA259"/>
      <c r="CB259"/>
      <c r="CC259"/>
      <c r="CD259"/>
      <c r="CE259"/>
      <c r="CF259"/>
      <c r="CG259"/>
      <c r="CH259"/>
      <c r="CI259"/>
      <c r="CJ259"/>
      <c r="CK259"/>
      <c r="CL259"/>
      <c r="CM259"/>
      <c r="CN259"/>
      <c r="CO259"/>
      <c r="CP259"/>
      <c r="CQ259"/>
      <c r="CR259"/>
      <c r="CS259"/>
      <c r="CT259"/>
      <c r="CU259"/>
      <c r="CV259"/>
      <c r="CW259"/>
      <c r="CX259"/>
      <c r="CY259"/>
      <c r="CZ259"/>
      <c r="DA259"/>
      <c r="DB259"/>
      <c r="DC259"/>
      <c r="DD259"/>
      <c r="DE259"/>
      <c r="DF259"/>
      <c r="DG259"/>
      <c r="DH259"/>
      <c r="DI259"/>
      <c r="DJ259"/>
      <c r="DK259"/>
      <c r="DL259"/>
      <c r="DM259"/>
      <c r="DN259"/>
      <c r="DO259"/>
      <c r="DP259"/>
      <c r="DQ259"/>
      <c r="DR259"/>
      <c r="DS259"/>
      <c r="DT259"/>
      <c r="DU259"/>
      <c r="DV259"/>
    </row>
    <row r="260" spans="1:126" x14ac:dyDescent="0.25">
      <c r="A260" s="17" t="s">
        <v>411</v>
      </c>
      <c r="B260" s="17" t="s">
        <v>412</v>
      </c>
      <c r="C260" s="37" t="s">
        <v>492</v>
      </c>
      <c r="D260" s="20" t="s">
        <v>324</v>
      </c>
      <c r="E260" s="1">
        <v>44000</v>
      </c>
      <c r="F260" s="1">
        <f>E260*0.0287</f>
        <v>1262.8</v>
      </c>
      <c r="G260" s="1">
        <v>1262.8</v>
      </c>
      <c r="H260" s="1">
        <v>1007.19</v>
      </c>
      <c r="I260" s="1">
        <v>187</v>
      </c>
      <c r="J260" s="1">
        <v>3794.59</v>
      </c>
      <c r="K260" s="1">
        <f>+E260-J260</f>
        <v>40205.410000000003</v>
      </c>
      <c r="M260"/>
      <c r="N260"/>
      <c r="O260"/>
      <c r="P260"/>
      <c r="Q260"/>
      <c r="R260"/>
      <c r="S260"/>
      <c r="T260"/>
      <c r="U260"/>
      <c r="V260"/>
      <c r="W260"/>
      <c r="X260"/>
      <c r="Y260"/>
      <c r="Z260"/>
      <c r="AA260"/>
      <c r="AB260"/>
      <c r="AC260"/>
      <c r="AD260"/>
      <c r="AE260"/>
      <c r="AF260"/>
      <c r="AG260"/>
      <c r="AH260"/>
      <c r="AI260"/>
      <c r="AJ260"/>
      <c r="AK260"/>
      <c r="AL260"/>
      <c r="AM260"/>
      <c r="AN260"/>
      <c r="AO260"/>
      <c r="AP260"/>
      <c r="AQ260"/>
      <c r="AR260"/>
      <c r="AS260"/>
      <c r="AT260"/>
      <c r="AU260"/>
      <c r="AV260"/>
      <c r="AW260"/>
      <c r="AX260"/>
      <c r="AY260"/>
      <c r="AZ260"/>
      <c r="BA260"/>
      <c r="BB260"/>
      <c r="BC260"/>
      <c r="BD260"/>
      <c r="BE260"/>
      <c r="BF260"/>
      <c r="BG260"/>
      <c r="BH260"/>
      <c r="BI260"/>
      <c r="BJ260"/>
      <c r="BK260"/>
      <c r="BL260"/>
      <c r="BM260"/>
      <c r="BN260"/>
      <c r="BO260"/>
      <c r="BP260"/>
      <c r="BQ260"/>
      <c r="BR260"/>
      <c r="BS260"/>
      <c r="BT260"/>
      <c r="BU260"/>
      <c r="BV260"/>
      <c r="BW260"/>
      <c r="BX260"/>
      <c r="BY260"/>
      <c r="BZ260"/>
      <c r="CA260"/>
      <c r="CB260"/>
      <c r="CC260"/>
      <c r="CD260"/>
      <c r="CE260"/>
      <c r="CF260"/>
      <c r="CG260"/>
      <c r="CH260"/>
      <c r="CI260"/>
      <c r="CJ260"/>
      <c r="CK260"/>
      <c r="CL260"/>
      <c r="CM260"/>
      <c r="CN260"/>
      <c r="CO260"/>
      <c r="CP260"/>
      <c r="CQ260"/>
      <c r="CR260"/>
      <c r="CS260"/>
      <c r="CT260"/>
      <c r="CU260"/>
      <c r="CV260"/>
      <c r="CW260"/>
      <c r="CX260"/>
      <c r="CY260"/>
      <c r="CZ260"/>
      <c r="DA260"/>
      <c r="DB260"/>
      <c r="DC260"/>
      <c r="DD260"/>
      <c r="DE260"/>
      <c r="DF260"/>
      <c r="DG260"/>
      <c r="DH260"/>
      <c r="DI260"/>
      <c r="DJ260"/>
      <c r="DK260"/>
      <c r="DL260"/>
      <c r="DM260"/>
      <c r="DN260"/>
      <c r="DO260"/>
      <c r="DP260"/>
      <c r="DQ260"/>
      <c r="DR260"/>
      <c r="DS260"/>
      <c r="DT260"/>
      <c r="DU260"/>
      <c r="DV260"/>
    </row>
    <row r="261" spans="1:126" x14ac:dyDescent="0.25">
      <c r="A261" s="17" t="s">
        <v>534</v>
      </c>
      <c r="B261" s="17" t="s">
        <v>17</v>
      </c>
      <c r="C261" s="37" t="s">
        <v>491</v>
      </c>
      <c r="D261" s="20" t="s">
        <v>324</v>
      </c>
      <c r="E261" s="1">
        <v>89500</v>
      </c>
      <c r="F261" s="1">
        <f>E261*0.0287</f>
        <v>2568.65</v>
      </c>
      <c r="G261" s="1">
        <v>9635.51</v>
      </c>
      <c r="H261" s="1">
        <v>2720.8</v>
      </c>
      <c r="I261" s="1">
        <v>25</v>
      </c>
      <c r="J261" s="1">
        <v>14949.96</v>
      </c>
      <c r="K261" s="1">
        <v>74550.039999999994</v>
      </c>
      <c r="M261"/>
      <c r="N261"/>
      <c r="O261"/>
      <c r="P261"/>
      <c r="Q261"/>
      <c r="R261"/>
      <c r="S261"/>
      <c r="T261"/>
      <c r="U261"/>
      <c r="V261"/>
      <c r="W261"/>
      <c r="X261"/>
      <c r="Y261"/>
      <c r="Z261"/>
      <c r="AA261"/>
      <c r="AB261"/>
      <c r="AC261"/>
      <c r="AD261"/>
      <c r="AE261"/>
      <c r="AF261"/>
      <c r="AG261"/>
      <c r="AH261"/>
      <c r="AI261"/>
      <c r="AJ261"/>
      <c r="AK261"/>
      <c r="AL261"/>
      <c r="AM261"/>
      <c r="AN261"/>
      <c r="AO261"/>
      <c r="AP261"/>
      <c r="AQ261"/>
      <c r="AR261"/>
      <c r="AS261"/>
      <c r="AT261"/>
      <c r="AU261"/>
      <c r="AV261"/>
      <c r="AW261"/>
      <c r="AX261"/>
      <c r="AY261"/>
      <c r="AZ261"/>
      <c r="BA261"/>
      <c r="BB261"/>
      <c r="BC261"/>
      <c r="BD261"/>
      <c r="BE261"/>
      <c r="BF261"/>
      <c r="BG261"/>
      <c r="BH261"/>
      <c r="BI261"/>
      <c r="BJ261"/>
      <c r="BK261"/>
      <c r="BL261"/>
      <c r="BM261"/>
      <c r="BN261"/>
      <c r="BO261"/>
      <c r="BP261"/>
      <c r="BQ261"/>
      <c r="BR261"/>
      <c r="BS261"/>
      <c r="BT261"/>
      <c r="BU261"/>
      <c r="BV261"/>
      <c r="BW261"/>
      <c r="BX261"/>
      <c r="BY261"/>
      <c r="BZ261"/>
      <c r="CA261"/>
      <c r="CB261"/>
      <c r="CC261"/>
      <c r="CD261"/>
      <c r="CE261"/>
      <c r="CF261"/>
      <c r="CG261"/>
      <c r="CH261"/>
      <c r="CI261"/>
      <c r="CJ261"/>
      <c r="CK261"/>
      <c r="CL261"/>
      <c r="CM261"/>
      <c r="CN261"/>
      <c r="CO261"/>
      <c r="CP261"/>
      <c r="CQ261"/>
      <c r="CR261"/>
      <c r="CS261"/>
      <c r="CT261"/>
      <c r="CU261"/>
      <c r="CV261"/>
      <c r="CW261"/>
      <c r="CX261"/>
      <c r="CY261"/>
      <c r="CZ261"/>
      <c r="DA261"/>
      <c r="DB261"/>
      <c r="DC261"/>
      <c r="DD261"/>
      <c r="DE261"/>
      <c r="DF261"/>
      <c r="DG261"/>
      <c r="DH261"/>
      <c r="DI261"/>
      <c r="DJ261"/>
      <c r="DK261"/>
      <c r="DL261"/>
      <c r="DM261"/>
      <c r="DN261"/>
      <c r="DO261"/>
      <c r="DP261"/>
      <c r="DQ261"/>
      <c r="DR261"/>
      <c r="DS261"/>
      <c r="DT261"/>
      <c r="DU261"/>
      <c r="DV261"/>
    </row>
    <row r="262" spans="1:126" x14ac:dyDescent="0.25">
      <c r="A262" s="3" t="s">
        <v>13</v>
      </c>
      <c r="B262" s="3">
        <v>5</v>
      </c>
      <c r="C262" s="34"/>
      <c r="D262" s="3"/>
      <c r="E262" s="4">
        <f t="shared" ref="E262:J262" si="112">SUM(E257:E261)</f>
        <v>287500</v>
      </c>
      <c r="F262" s="4">
        <f t="shared" si="112"/>
        <v>8251.25</v>
      </c>
      <c r="G262" s="4">
        <f t="shared" si="112"/>
        <v>15318.11</v>
      </c>
      <c r="H262" s="4">
        <f t="shared" si="112"/>
        <v>9776.89</v>
      </c>
      <c r="I262" s="4">
        <f t="shared" si="112"/>
        <v>2202.12</v>
      </c>
      <c r="J262" s="4">
        <f t="shared" si="112"/>
        <v>35884.97</v>
      </c>
      <c r="K262" s="4">
        <f>SUM(K257:K260)+K261</f>
        <v>251615.03</v>
      </c>
    </row>
    <row r="264" spans="1:126" x14ac:dyDescent="0.25">
      <c r="A264" s="77" t="s">
        <v>469</v>
      </c>
      <c r="B264" s="77"/>
      <c r="C264" s="77"/>
      <c r="D264" s="77"/>
      <c r="E264" s="77"/>
      <c r="F264" s="77"/>
      <c r="G264" s="77"/>
      <c r="H264" s="77"/>
      <c r="I264" s="77"/>
      <c r="J264" s="77"/>
      <c r="K264" s="77"/>
    </row>
    <row r="265" spans="1:126" x14ac:dyDescent="0.25">
      <c r="A265" t="s">
        <v>37</v>
      </c>
      <c r="B265" t="s">
        <v>10</v>
      </c>
      <c r="C265" s="32" t="s">
        <v>492</v>
      </c>
      <c r="D265" t="s">
        <v>321</v>
      </c>
      <c r="E265" s="1">
        <v>34000</v>
      </c>
      <c r="F265" s="1">
        <f t="shared" ref="F265:F266" si="113">E265*0.0287</f>
        <v>975.8</v>
      </c>
      <c r="G265" s="1">
        <v>0</v>
      </c>
      <c r="H265" s="1">
        <f t="shared" ref="H265:H266" si="114">E265*0.0304</f>
        <v>1033.5999999999999</v>
      </c>
      <c r="I265" s="1">
        <v>75</v>
      </c>
      <c r="J265" s="1">
        <f>F265+G265+H265+I265</f>
        <v>2084.4</v>
      </c>
      <c r="K265" s="1">
        <f>E265-J265</f>
        <v>31915.599999999999</v>
      </c>
    </row>
    <row r="266" spans="1:126" x14ac:dyDescent="0.25">
      <c r="A266" t="s">
        <v>347</v>
      </c>
      <c r="B266" t="s">
        <v>23</v>
      </c>
      <c r="C266" s="32" t="s">
        <v>492</v>
      </c>
      <c r="D266" t="s">
        <v>324</v>
      </c>
      <c r="E266" s="1">
        <v>32000</v>
      </c>
      <c r="F266" s="1">
        <f t="shared" si="113"/>
        <v>918.4</v>
      </c>
      <c r="G266" s="1">
        <v>0</v>
      </c>
      <c r="H266" s="1">
        <f t="shared" si="114"/>
        <v>972.8</v>
      </c>
      <c r="I266" s="1">
        <v>2227.84</v>
      </c>
      <c r="J266" s="1">
        <v>4119.04</v>
      </c>
      <c r="K266" s="1">
        <v>27880.959999999999</v>
      </c>
      <c r="L266"/>
      <c r="M266"/>
      <c r="N266"/>
      <c r="O266"/>
      <c r="P266"/>
      <c r="Q266"/>
      <c r="R266"/>
      <c r="S266"/>
      <c r="T266"/>
      <c r="U266"/>
      <c r="V266"/>
      <c r="W266"/>
      <c r="X266"/>
      <c r="Y266"/>
      <c r="Z266"/>
      <c r="AA266"/>
      <c r="AB266"/>
      <c r="AC266"/>
      <c r="AD266"/>
      <c r="AE266"/>
      <c r="AF266"/>
      <c r="AG266"/>
      <c r="AH266"/>
      <c r="AI266"/>
      <c r="AJ266"/>
      <c r="AK266"/>
      <c r="AL266"/>
      <c r="AM266"/>
      <c r="AN266"/>
      <c r="AO266"/>
      <c r="AP266"/>
      <c r="AQ266"/>
      <c r="AR266"/>
      <c r="AS266"/>
      <c r="AT266"/>
      <c r="AU266"/>
      <c r="AV266"/>
      <c r="AW266"/>
      <c r="AX266"/>
      <c r="AY266"/>
      <c r="AZ266"/>
      <c r="BA266"/>
      <c r="BB266"/>
      <c r="BC266"/>
      <c r="BD266"/>
      <c r="BE266"/>
      <c r="BF266"/>
      <c r="BG266"/>
      <c r="BH266"/>
      <c r="BI266"/>
      <c r="BJ266"/>
      <c r="BK266"/>
      <c r="BL266"/>
      <c r="BM266"/>
      <c r="BN266"/>
      <c r="BO266"/>
      <c r="BP266"/>
      <c r="BQ266"/>
      <c r="BR266"/>
      <c r="BS266"/>
      <c r="BT266"/>
      <c r="BU266"/>
      <c r="BV266"/>
      <c r="BW266"/>
      <c r="BX266"/>
      <c r="BY266"/>
      <c r="BZ266"/>
      <c r="CA266"/>
      <c r="CB266"/>
      <c r="CC266"/>
      <c r="CD266"/>
      <c r="CE266"/>
      <c r="CF266"/>
      <c r="CG266"/>
      <c r="CH266"/>
      <c r="CI266"/>
      <c r="CJ266"/>
      <c r="CK266"/>
      <c r="CL266"/>
      <c r="CM266"/>
      <c r="CN266"/>
      <c r="CO266"/>
      <c r="CP266"/>
      <c r="CQ266"/>
      <c r="CR266"/>
      <c r="CS266"/>
      <c r="CT266"/>
      <c r="CU266"/>
      <c r="CV266"/>
      <c r="CW266"/>
      <c r="CX266"/>
      <c r="CY266"/>
      <c r="CZ266"/>
      <c r="DA266"/>
      <c r="DB266"/>
      <c r="DC266"/>
      <c r="DD266"/>
      <c r="DE266"/>
      <c r="DF266"/>
      <c r="DG266"/>
      <c r="DH266"/>
      <c r="DI266"/>
      <c r="DJ266"/>
      <c r="DK266"/>
      <c r="DL266"/>
      <c r="DM266"/>
      <c r="DN266"/>
      <c r="DO266"/>
      <c r="DP266"/>
      <c r="DQ266"/>
      <c r="DR266"/>
      <c r="DS266"/>
      <c r="DT266"/>
      <c r="DU266"/>
      <c r="DV266"/>
    </row>
    <row r="267" spans="1:126" x14ac:dyDescent="0.25">
      <c r="A267" s="3" t="s">
        <v>13</v>
      </c>
      <c r="B267" s="3">
        <v>2</v>
      </c>
      <c r="C267" s="34"/>
      <c r="D267" s="3"/>
      <c r="E267" s="4">
        <f>SUM(E265:E266)</f>
        <v>66000</v>
      </c>
      <c r="F267" s="4">
        <f t="shared" ref="F267:K267" si="115">SUM(F265:F266)</f>
        <v>1894.2</v>
      </c>
      <c r="G267" s="4">
        <f t="shared" si="115"/>
        <v>0</v>
      </c>
      <c r="H267" s="4">
        <f t="shared" si="115"/>
        <v>2006.4</v>
      </c>
      <c r="I267" s="4">
        <f t="shared" si="115"/>
        <v>2302.84</v>
      </c>
      <c r="J267" s="4">
        <f t="shared" si="115"/>
        <v>6203.44</v>
      </c>
      <c r="K267" s="4">
        <f t="shared" si="115"/>
        <v>59796.56</v>
      </c>
    </row>
    <row r="269" spans="1:126" s="2" customFormat="1" x14ac:dyDescent="0.25">
      <c r="A269" s="77" t="s">
        <v>470</v>
      </c>
      <c r="B269" s="77"/>
      <c r="C269" s="77"/>
      <c r="D269" s="77"/>
      <c r="E269" s="77"/>
      <c r="F269" s="77"/>
      <c r="G269" s="77"/>
      <c r="H269" s="77"/>
      <c r="I269" s="77"/>
      <c r="J269" s="77"/>
      <c r="K269" s="77"/>
      <c r="L269" s="6"/>
      <c r="M269" s="6"/>
      <c r="N269" s="6"/>
      <c r="O269" s="6"/>
      <c r="P269" s="6"/>
      <c r="Q269" s="6"/>
      <c r="R269" s="6"/>
      <c r="S269" s="6"/>
      <c r="T269" s="6"/>
      <c r="U269" s="6"/>
      <c r="V269" s="6"/>
      <c r="W269" s="6"/>
      <c r="X269" s="6"/>
      <c r="Y269" s="6"/>
      <c r="Z269" s="6"/>
      <c r="AA269" s="6"/>
      <c r="AB269" s="6"/>
      <c r="AC269" s="6"/>
      <c r="AD269" s="6"/>
      <c r="AE269" s="6"/>
      <c r="AF269" s="6"/>
      <c r="AG269" s="6"/>
      <c r="AH269" s="6"/>
      <c r="AI269" s="6"/>
      <c r="AJ269" s="6"/>
      <c r="AK269" s="6"/>
      <c r="AL269" s="6"/>
      <c r="AM269" s="6"/>
      <c r="AN269" s="6"/>
      <c r="AO269" s="6"/>
      <c r="AP269" s="6"/>
      <c r="AQ269" s="6"/>
      <c r="AR269" s="6"/>
      <c r="AS269" s="6"/>
      <c r="AT269" s="6"/>
      <c r="AU269" s="6"/>
      <c r="AV269" s="6"/>
      <c r="AW269" s="6"/>
      <c r="AX269" s="6"/>
      <c r="AY269" s="6"/>
      <c r="AZ269" s="6"/>
      <c r="BA269" s="6"/>
      <c r="BB269" s="6"/>
      <c r="BC269" s="6"/>
      <c r="BD269" s="6"/>
      <c r="BE269" s="6"/>
      <c r="BF269" s="6"/>
      <c r="BG269" s="6"/>
      <c r="BH269" s="6"/>
      <c r="BI269" s="6"/>
      <c r="BJ269" s="6"/>
      <c r="BK269" s="6"/>
      <c r="BL269" s="6"/>
      <c r="BM269" s="6"/>
      <c r="BN269" s="6"/>
      <c r="BO269" s="6"/>
      <c r="BP269" s="6"/>
      <c r="BQ269" s="6"/>
      <c r="BR269" s="6"/>
      <c r="BS269" s="6"/>
      <c r="BT269" s="6"/>
      <c r="BU269" s="6"/>
      <c r="BV269" s="6"/>
      <c r="BW269" s="6"/>
      <c r="BX269" s="6"/>
      <c r="BY269" s="6"/>
      <c r="BZ269" s="6"/>
      <c r="CA269" s="6"/>
      <c r="CB269" s="6"/>
      <c r="CC269" s="6"/>
      <c r="CD269" s="6"/>
      <c r="CE269" s="6"/>
      <c r="CF269" s="6"/>
      <c r="CG269" s="6"/>
      <c r="CH269" s="6"/>
      <c r="CI269" s="6"/>
      <c r="CJ269" s="6"/>
      <c r="CK269" s="6"/>
      <c r="CL269" s="6"/>
      <c r="CM269" s="6"/>
      <c r="CN269" s="6"/>
      <c r="CO269" s="6"/>
      <c r="CP269" s="6"/>
      <c r="CQ269" s="6"/>
      <c r="CR269" s="6"/>
      <c r="CS269" s="6"/>
      <c r="CT269" s="6"/>
      <c r="CU269" s="6"/>
      <c r="CV269" s="6"/>
      <c r="CW269" s="6"/>
      <c r="CX269" s="6"/>
      <c r="CY269" s="6"/>
      <c r="CZ269" s="6"/>
      <c r="DA269" s="6"/>
      <c r="DB269" s="6"/>
      <c r="DC269" s="6"/>
      <c r="DD269" s="6"/>
      <c r="DE269" s="6"/>
      <c r="DF269" s="6"/>
      <c r="DG269" s="6"/>
      <c r="DH269" s="6"/>
      <c r="DI269" s="6"/>
      <c r="DJ269" s="6"/>
      <c r="DK269" s="6"/>
      <c r="DL269" s="6"/>
      <c r="DM269" s="6"/>
      <c r="DN269" s="6"/>
      <c r="DO269" s="6"/>
      <c r="DP269" s="6"/>
      <c r="DQ269" s="6"/>
      <c r="DR269" s="6"/>
      <c r="DS269" s="6"/>
      <c r="DT269" s="6"/>
      <c r="DU269" s="6"/>
      <c r="DV269" s="6"/>
    </row>
    <row r="270" spans="1:126" s="2" customFormat="1" x14ac:dyDescent="0.25">
      <c r="A270" t="s">
        <v>48</v>
      </c>
      <c r="B270" t="s">
        <v>273</v>
      </c>
      <c r="C270" s="32" t="s">
        <v>492</v>
      </c>
      <c r="D270" t="s">
        <v>321</v>
      </c>
      <c r="E270" s="1">
        <v>51000</v>
      </c>
      <c r="F270" s="1">
        <f t="shared" ref="F270:F276" si="116">E270*0.0287</f>
        <v>1463.7</v>
      </c>
      <c r="G270" s="1">
        <v>1816.62</v>
      </c>
      <c r="H270" s="1">
        <f t="shared" ref="H270:H276" si="117">E270*0.0304</f>
        <v>1550.4</v>
      </c>
      <c r="I270" s="1">
        <v>1315.12</v>
      </c>
      <c r="J270" s="1">
        <f t="shared" ref="J270:J274" si="118">F270+G270+H270+I270</f>
        <v>6145.84</v>
      </c>
      <c r="K270" s="1">
        <f t="shared" ref="K270:K275" si="119">E270-J270</f>
        <v>44854.16</v>
      </c>
      <c r="L270" s="6"/>
      <c r="M270" s="6"/>
      <c r="N270" s="6"/>
      <c r="O270" s="6"/>
      <c r="P270" s="6"/>
      <c r="Q270" s="6"/>
      <c r="R270" s="6"/>
      <c r="S270" s="6"/>
      <c r="T270" s="6"/>
      <c r="U270" s="6"/>
      <c r="V270" s="6"/>
      <c r="W270" s="6"/>
      <c r="X270" s="6"/>
      <c r="Y270" s="6"/>
      <c r="Z270" s="6"/>
      <c r="AA270" s="6"/>
      <c r="AB270" s="6"/>
      <c r="AC270" s="6"/>
      <c r="AD270" s="6"/>
      <c r="AE270" s="6"/>
      <c r="AF270" s="6"/>
      <c r="AG270" s="6"/>
      <c r="AH270" s="6"/>
      <c r="AI270" s="6"/>
      <c r="AJ270" s="6"/>
      <c r="AK270" s="6"/>
      <c r="AL270" s="6"/>
      <c r="AM270" s="6"/>
      <c r="AN270" s="6"/>
      <c r="AO270" s="6"/>
      <c r="AP270" s="6"/>
      <c r="AQ270" s="6"/>
      <c r="AR270" s="6"/>
      <c r="AS270" s="6"/>
      <c r="AT270" s="6"/>
      <c r="AU270" s="6"/>
      <c r="AV270" s="6"/>
      <c r="AW270" s="6"/>
      <c r="AX270" s="6"/>
      <c r="AY270" s="6"/>
      <c r="AZ270" s="6"/>
      <c r="BA270" s="6"/>
      <c r="BB270" s="6"/>
      <c r="BC270" s="6"/>
      <c r="BD270" s="6"/>
      <c r="BE270" s="6"/>
      <c r="BF270" s="6"/>
      <c r="BG270" s="6"/>
      <c r="BH270" s="6"/>
      <c r="BI270" s="6"/>
      <c r="BJ270" s="6"/>
      <c r="BK270" s="6"/>
      <c r="BL270" s="6"/>
      <c r="BM270" s="6"/>
      <c r="BN270" s="6"/>
      <c r="BO270" s="6"/>
      <c r="BP270" s="6"/>
      <c r="BQ270" s="6"/>
      <c r="BR270" s="6"/>
      <c r="BS270" s="6"/>
      <c r="BT270" s="6"/>
      <c r="BU270" s="6"/>
      <c r="BV270" s="6"/>
      <c r="BW270" s="6"/>
      <c r="BX270" s="6"/>
      <c r="BY270" s="6"/>
      <c r="BZ270" s="6"/>
      <c r="CA270" s="6"/>
      <c r="CB270" s="6"/>
      <c r="CC270" s="6"/>
      <c r="CD270" s="6"/>
      <c r="CE270" s="6"/>
      <c r="CF270" s="6"/>
      <c r="CG270" s="6"/>
      <c r="CH270" s="6"/>
      <c r="CI270" s="6"/>
      <c r="CJ270" s="6"/>
      <c r="CK270" s="6"/>
      <c r="CL270" s="6"/>
      <c r="CM270" s="6"/>
      <c r="CN270" s="6"/>
      <c r="CO270" s="6"/>
      <c r="CP270" s="6"/>
      <c r="CQ270" s="6"/>
      <c r="CR270" s="6"/>
      <c r="CS270" s="6"/>
      <c r="CT270" s="6"/>
      <c r="CU270" s="6"/>
      <c r="CV270" s="6"/>
      <c r="CW270" s="6"/>
      <c r="CX270" s="6"/>
      <c r="CY270" s="6"/>
      <c r="CZ270" s="6"/>
      <c r="DA270" s="6"/>
      <c r="DB270" s="6"/>
      <c r="DC270" s="6"/>
      <c r="DD270" s="6"/>
      <c r="DE270" s="6"/>
      <c r="DF270" s="6"/>
      <c r="DG270" s="6"/>
      <c r="DH270" s="6"/>
      <c r="DI270" s="6"/>
      <c r="DJ270" s="6"/>
      <c r="DK270" s="6"/>
      <c r="DL270" s="6"/>
      <c r="DM270" s="6"/>
      <c r="DN270" s="6"/>
      <c r="DO270" s="6"/>
      <c r="DP270" s="6"/>
      <c r="DQ270" s="6"/>
      <c r="DR270" s="6"/>
      <c r="DS270" s="6"/>
      <c r="DT270" s="6"/>
      <c r="DU270" s="6"/>
      <c r="DV270" s="6"/>
    </row>
    <row r="271" spans="1:126" s="2" customFormat="1" x14ac:dyDescent="0.25">
      <c r="A271" t="s">
        <v>156</v>
      </c>
      <c r="B271" t="s">
        <v>394</v>
      </c>
      <c r="C271" s="32" t="s">
        <v>491</v>
      </c>
      <c r="D271" t="s">
        <v>324</v>
      </c>
      <c r="E271" s="1">
        <v>26250</v>
      </c>
      <c r="F271" s="1">
        <v>753.38</v>
      </c>
      <c r="G271" s="1">
        <v>0</v>
      </c>
      <c r="H271" s="1">
        <v>798</v>
      </c>
      <c r="I271" s="1">
        <v>6024.89</v>
      </c>
      <c r="J271" s="1">
        <v>7576.27</v>
      </c>
      <c r="K271" s="1">
        <v>18673.73</v>
      </c>
      <c r="L271" s="6"/>
      <c r="M271" s="6"/>
      <c r="N271" s="6"/>
      <c r="O271" s="6"/>
      <c r="P271" s="6"/>
      <c r="Q271" s="6"/>
      <c r="R271" s="6"/>
      <c r="S271" s="6"/>
      <c r="T271" s="6"/>
      <c r="U271" s="6"/>
      <c r="V271" s="6"/>
      <c r="W271" s="6"/>
      <c r="X271" s="6"/>
      <c r="Y271" s="6"/>
      <c r="Z271" s="6"/>
      <c r="AA271" s="6"/>
      <c r="AB271" s="6"/>
      <c r="AC271" s="6"/>
      <c r="AD271" s="6"/>
      <c r="AE271" s="6"/>
      <c r="AF271" s="6"/>
      <c r="AG271" s="6"/>
      <c r="AH271" s="6"/>
      <c r="AI271" s="6"/>
      <c r="AJ271" s="6"/>
      <c r="AK271" s="6"/>
      <c r="AL271" s="6"/>
      <c r="AM271" s="6"/>
      <c r="AN271" s="6"/>
      <c r="AO271" s="6"/>
      <c r="AP271" s="6"/>
      <c r="AQ271" s="6"/>
      <c r="AR271" s="6"/>
      <c r="AS271" s="6"/>
      <c r="AT271" s="6"/>
      <c r="AU271" s="6"/>
      <c r="AV271" s="6"/>
      <c r="AW271" s="6"/>
      <c r="AX271" s="6"/>
      <c r="AY271" s="6"/>
      <c r="AZ271" s="6"/>
      <c r="BA271" s="6"/>
      <c r="BB271" s="6"/>
      <c r="BC271" s="6"/>
      <c r="BD271" s="6"/>
      <c r="BE271" s="6"/>
      <c r="BF271" s="6"/>
      <c r="BG271" s="6"/>
      <c r="BH271" s="6"/>
      <c r="BI271" s="6"/>
      <c r="BJ271" s="6"/>
      <c r="BK271" s="6"/>
      <c r="BL271" s="6"/>
      <c r="BM271" s="6"/>
      <c r="BN271" s="6"/>
      <c r="BO271" s="6"/>
      <c r="BP271" s="6"/>
      <c r="BQ271" s="6"/>
      <c r="BR271" s="6"/>
      <c r="BS271" s="6"/>
      <c r="BT271" s="6"/>
      <c r="BU271" s="6"/>
      <c r="BV271" s="6"/>
      <c r="BW271" s="6"/>
      <c r="BX271" s="6"/>
      <c r="BY271" s="6"/>
      <c r="BZ271" s="6"/>
      <c r="CA271" s="6"/>
      <c r="CB271" s="6"/>
      <c r="CC271" s="6"/>
      <c r="CD271" s="6"/>
      <c r="CE271" s="6"/>
      <c r="CF271" s="6"/>
      <c r="CG271" s="6"/>
      <c r="CH271" s="6"/>
      <c r="CI271" s="6"/>
      <c r="CJ271" s="6"/>
      <c r="CK271" s="6"/>
      <c r="CL271" s="6"/>
      <c r="CM271" s="6"/>
      <c r="CN271" s="6"/>
      <c r="CO271" s="6"/>
      <c r="CP271" s="6"/>
      <c r="CQ271" s="6"/>
      <c r="CR271" s="6"/>
      <c r="CS271" s="6"/>
      <c r="CT271" s="6"/>
      <c r="CU271" s="6"/>
      <c r="CV271" s="6"/>
      <c r="CW271" s="6"/>
      <c r="CX271" s="6"/>
      <c r="CY271" s="6"/>
      <c r="CZ271" s="6"/>
      <c r="DA271" s="6"/>
      <c r="DB271" s="6"/>
      <c r="DC271" s="6"/>
      <c r="DD271" s="6"/>
      <c r="DE271" s="6"/>
      <c r="DF271" s="6"/>
      <c r="DG271" s="6"/>
      <c r="DH271" s="6"/>
      <c r="DI271" s="6"/>
      <c r="DJ271" s="6"/>
      <c r="DK271" s="6"/>
      <c r="DL271" s="6"/>
      <c r="DM271" s="6"/>
      <c r="DN271" s="6"/>
      <c r="DO271" s="6"/>
      <c r="DP271" s="6"/>
      <c r="DQ271" s="6"/>
      <c r="DR271" s="6"/>
      <c r="DS271" s="6"/>
      <c r="DT271" s="6"/>
      <c r="DU271" s="6"/>
      <c r="DV271" s="6"/>
    </row>
    <row r="272" spans="1:126" s="2" customFormat="1" x14ac:dyDescent="0.25">
      <c r="A272" t="s">
        <v>406</v>
      </c>
      <c r="B272" s="23" t="s">
        <v>43</v>
      </c>
      <c r="C272" s="32" t="s">
        <v>492</v>
      </c>
      <c r="D272" s="20" t="s">
        <v>324</v>
      </c>
      <c r="E272" s="1">
        <v>44000</v>
      </c>
      <c r="F272" s="1">
        <f>E272*0.0287</f>
        <v>1262.8</v>
      </c>
      <c r="G272" s="1">
        <v>1007.19</v>
      </c>
      <c r="H272" s="1">
        <f>E272*0.0304</f>
        <v>1337.6</v>
      </c>
      <c r="I272" s="1">
        <v>195</v>
      </c>
      <c r="J272" s="1">
        <v>3802.59</v>
      </c>
      <c r="K272" s="1">
        <v>40197.410000000003</v>
      </c>
      <c r="L272" s="6"/>
      <c r="M272" s="6"/>
      <c r="N272" s="6"/>
      <c r="O272" s="6"/>
      <c r="P272" s="6"/>
      <c r="Q272" s="6"/>
      <c r="R272" s="6"/>
      <c r="S272" s="6"/>
      <c r="T272" s="6"/>
      <c r="U272" s="6"/>
      <c r="V272" s="6"/>
      <c r="W272" s="6"/>
      <c r="X272" s="6"/>
      <c r="Y272" s="6"/>
      <c r="Z272" s="6"/>
      <c r="AA272" s="6"/>
      <c r="AB272" s="6"/>
      <c r="AC272" s="6"/>
      <c r="AD272" s="6"/>
      <c r="AE272" s="6"/>
      <c r="AF272" s="6"/>
      <c r="AG272" s="6"/>
      <c r="AH272" s="6"/>
      <c r="AI272" s="6"/>
      <c r="AJ272" s="6"/>
      <c r="AK272" s="6"/>
      <c r="AL272" s="6"/>
      <c r="AM272" s="6"/>
      <c r="AN272" s="6"/>
      <c r="AO272" s="6"/>
      <c r="AP272" s="6"/>
      <c r="AQ272" s="6"/>
      <c r="AR272" s="6"/>
      <c r="AS272" s="6"/>
      <c r="AT272" s="6"/>
      <c r="AU272" s="6"/>
      <c r="AV272" s="6"/>
      <c r="AW272" s="6"/>
      <c r="AX272" s="6"/>
      <c r="AY272" s="6"/>
      <c r="AZ272" s="6"/>
      <c r="BA272" s="6"/>
      <c r="BB272" s="6"/>
      <c r="BC272" s="6"/>
      <c r="BD272" s="6"/>
      <c r="BE272" s="6"/>
      <c r="BF272" s="6"/>
      <c r="BG272" s="6"/>
      <c r="BH272" s="6"/>
      <c r="BI272" s="6"/>
      <c r="BJ272" s="6"/>
      <c r="BK272" s="6"/>
      <c r="BL272" s="6"/>
      <c r="BM272" s="6"/>
      <c r="BN272" s="6"/>
      <c r="BO272" s="6"/>
      <c r="BP272" s="6"/>
      <c r="BQ272" s="6"/>
      <c r="BR272" s="6"/>
      <c r="BS272" s="6"/>
      <c r="BT272" s="6"/>
      <c r="BU272" s="6"/>
      <c r="BV272" s="6"/>
      <c r="BW272" s="6"/>
      <c r="BX272" s="6"/>
      <c r="BY272" s="6"/>
      <c r="BZ272" s="6"/>
      <c r="CA272" s="6"/>
      <c r="CB272" s="6"/>
      <c r="CC272" s="6"/>
      <c r="CD272" s="6"/>
      <c r="CE272" s="6"/>
      <c r="CF272" s="6"/>
      <c r="CG272" s="6"/>
      <c r="CH272" s="6"/>
      <c r="CI272" s="6"/>
      <c r="CJ272" s="6"/>
      <c r="CK272" s="6"/>
      <c r="CL272" s="6"/>
      <c r="CM272" s="6"/>
      <c r="CN272" s="6"/>
      <c r="CO272" s="6"/>
      <c r="CP272" s="6"/>
      <c r="CQ272" s="6"/>
      <c r="CR272" s="6"/>
      <c r="CS272" s="6"/>
      <c r="CT272" s="6"/>
      <c r="CU272" s="6"/>
      <c r="CV272" s="6"/>
      <c r="CW272" s="6"/>
      <c r="CX272" s="6"/>
      <c r="CY272" s="6"/>
      <c r="CZ272" s="6"/>
      <c r="DA272" s="6"/>
      <c r="DB272" s="6"/>
      <c r="DC272" s="6"/>
      <c r="DD272" s="6"/>
      <c r="DE272" s="6"/>
      <c r="DF272" s="6"/>
      <c r="DG272" s="6"/>
      <c r="DH272" s="6"/>
      <c r="DI272" s="6"/>
      <c r="DJ272" s="6"/>
      <c r="DK272" s="6"/>
      <c r="DL272" s="6"/>
      <c r="DM272" s="6"/>
      <c r="DN272" s="6"/>
      <c r="DO272" s="6"/>
      <c r="DP272" s="6"/>
      <c r="DQ272" s="6"/>
      <c r="DR272" s="6"/>
      <c r="DS272" s="6"/>
      <c r="DT272" s="6"/>
      <c r="DU272" s="6"/>
      <c r="DV272" s="6"/>
    </row>
    <row r="273" spans="1:126" s="2" customFormat="1" x14ac:dyDescent="0.25">
      <c r="A273" t="s">
        <v>407</v>
      </c>
      <c r="B273" s="23" t="s">
        <v>43</v>
      </c>
      <c r="C273" s="32" t="s">
        <v>492</v>
      </c>
      <c r="D273" s="20" t="s">
        <v>324</v>
      </c>
      <c r="E273" s="1">
        <v>44000</v>
      </c>
      <c r="F273" s="1">
        <f>E273*0.0287</f>
        <v>1262.8</v>
      </c>
      <c r="G273" s="1">
        <v>1007.19</v>
      </c>
      <c r="H273" s="1">
        <f>E273*0.0304</f>
        <v>1337.6</v>
      </c>
      <c r="I273" s="1">
        <v>187</v>
      </c>
      <c r="J273" s="1">
        <v>3794.59</v>
      </c>
      <c r="K273" s="1">
        <f>E273-J273</f>
        <v>40205.410000000003</v>
      </c>
      <c r="L273" s="6"/>
      <c r="M273" s="6"/>
      <c r="N273" s="6"/>
      <c r="O273" s="6"/>
      <c r="P273" s="6"/>
      <c r="Q273" s="6"/>
      <c r="R273" s="6"/>
      <c r="S273" s="6"/>
      <c r="T273" s="6"/>
      <c r="U273" s="6"/>
      <c r="V273" s="6"/>
      <c r="W273" s="6"/>
      <c r="X273" s="6"/>
      <c r="Y273" s="6"/>
      <c r="Z273" s="6"/>
      <c r="AA273" s="6"/>
      <c r="AB273" s="6"/>
      <c r="AC273" s="6"/>
      <c r="AD273" s="6"/>
      <c r="AE273" s="6"/>
      <c r="AF273" s="6"/>
      <c r="AG273" s="6"/>
      <c r="AH273" s="6"/>
      <c r="AI273" s="6"/>
      <c r="AJ273" s="6"/>
      <c r="AK273" s="6"/>
      <c r="AL273" s="6"/>
      <c r="AM273" s="6"/>
      <c r="AN273" s="6"/>
      <c r="AO273" s="6"/>
      <c r="AP273" s="6"/>
      <c r="AQ273" s="6"/>
      <c r="AR273" s="6"/>
      <c r="AS273" s="6"/>
      <c r="AT273" s="6"/>
      <c r="AU273" s="6"/>
      <c r="AV273" s="6"/>
      <c r="AW273" s="6"/>
      <c r="AX273" s="6"/>
      <c r="AY273" s="6"/>
      <c r="AZ273" s="6"/>
      <c r="BA273" s="6"/>
      <c r="BB273" s="6"/>
      <c r="BC273" s="6"/>
      <c r="BD273" s="6"/>
      <c r="BE273" s="6"/>
      <c r="BF273" s="6"/>
      <c r="BG273" s="6"/>
      <c r="BH273" s="6"/>
      <c r="BI273" s="6"/>
      <c r="BJ273" s="6"/>
      <c r="BK273" s="6"/>
      <c r="BL273" s="6"/>
      <c r="BM273" s="6"/>
      <c r="BN273" s="6"/>
      <c r="BO273" s="6"/>
      <c r="BP273" s="6"/>
      <c r="BQ273" s="6"/>
      <c r="BR273" s="6"/>
      <c r="BS273" s="6"/>
      <c r="BT273" s="6"/>
      <c r="BU273" s="6"/>
      <c r="BV273" s="6"/>
      <c r="BW273" s="6"/>
      <c r="BX273" s="6"/>
      <c r="BY273" s="6"/>
      <c r="BZ273" s="6"/>
      <c r="CA273" s="6"/>
      <c r="CB273" s="6"/>
      <c r="CC273" s="6"/>
      <c r="CD273" s="6"/>
      <c r="CE273" s="6"/>
      <c r="CF273" s="6"/>
      <c r="CG273" s="6"/>
      <c r="CH273" s="6"/>
      <c r="CI273" s="6"/>
      <c r="CJ273" s="6"/>
      <c r="CK273" s="6"/>
      <c r="CL273" s="6"/>
      <c r="CM273" s="6"/>
      <c r="CN273" s="6"/>
      <c r="CO273" s="6"/>
      <c r="CP273" s="6"/>
      <c r="CQ273" s="6"/>
      <c r="CR273" s="6"/>
      <c r="CS273" s="6"/>
      <c r="CT273" s="6"/>
      <c r="CU273" s="6"/>
      <c r="CV273" s="6"/>
      <c r="CW273" s="6"/>
      <c r="CX273" s="6"/>
      <c r="CY273" s="6"/>
      <c r="CZ273" s="6"/>
      <c r="DA273" s="6"/>
      <c r="DB273" s="6"/>
      <c r="DC273" s="6"/>
      <c r="DD273" s="6"/>
      <c r="DE273" s="6"/>
      <c r="DF273" s="6"/>
      <c r="DG273" s="6"/>
      <c r="DH273" s="6"/>
      <c r="DI273" s="6"/>
      <c r="DJ273" s="6"/>
      <c r="DK273" s="6"/>
      <c r="DL273" s="6"/>
      <c r="DM273" s="6"/>
      <c r="DN273" s="6"/>
      <c r="DO273" s="6"/>
      <c r="DP273" s="6"/>
      <c r="DQ273" s="6"/>
      <c r="DR273" s="6"/>
      <c r="DS273" s="6"/>
      <c r="DT273" s="6"/>
      <c r="DU273" s="6"/>
      <c r="DV273" s="6"/>
    </row>
    <row r="274" spans="1:126" s="2" customFormat="1" x14ac:dyDescent="0.25">
      <c r="A274" t="s">
        <v>49</v>
      </c>
      <c r="B274" t="s">
        <v>41</v>
      </c>
      <c r="C274" s="32" t="s">
        <v>492</v>
      </c>
      <c r="D274" t="s">
        <v>321</v>
      </c>
      <c r="E274" s="1">
        <v>41000</v>
      </c>
      <c r="F274" s="1">
        <f t="shared" si="116"/>
        <v>1176.7</v>
      </c>
      <c r="G274" s="1">
        <v>583.79</v>
      </c>
      <c r="H274" s="1">
        <f t="shared" si="117"/>
        <v>1246.4000000000001</v>
      </c>
      <c r="I274" s="1">
        <v>25</v>
      </c>
      <c r="J274" s="1">
        <f t="shared" si="118"/>
        <v>3031.89</v>
      </c>
      <c r="K274" s="1">
        <f t="shared" si="119"/>
        <v>37968.11</v>
      </c>
      <c r="L274" s="6"/>
      <c r="M274" s="6"/>
      <c r="N274" s="6"/>
      <c r="O274" s="6"/>
      <c r="P274" s="6"/>
      <c r="Q274" s="6"/>
      <c r="R274" s="6"/>
      <c r="S274" s="6"/>
      <c r="T274" s="6"/>
      <c r="U274" s="6"/>
      <c r="V274" s="6"/>
      <c r="W274" s="6"/>
      <c r="X274" s="6"/>
      <c r="Y274" s="6"/>
      <c r="Z274" s="6"/>
      <c r="AA274" s="6"/>
      <c r="AB274" s="6"/>
      <c r="AC274" s="6"/>
      <c r="AD274" s="6"/>
      <c r="AE274" s="6"/>
      <c r="AF274" s="6"/>
      <c r="AG274" s="6"/>
      <c r="AH274" s="6"/>
      <c r="AI274" s="6"/>
      <c r="AJ274" s="6"/>
      <c r="AK274" s="6"/>
      <c r="AL274" s="6"/>
      <c r="AM274" s="6"/>
      <c r="AN274" s="6"/>
      <c r="AO274" s="6"/>
      <c r="AP274" s="6"/>
      <c r="AQ274" s="6"/>
      <c r="AR274" s="6"/>
      <c r="AS274" s="6"/>
      <c r="AT274" s="6"/>
      <c r="AU274" s="6"/>
      <c r="AV274" s="6"/>
      <c r="AW274" s="6"/>
      <c r="AX274" s="6"/>
      <c r="AY274" s="6"/>
      <c r="AZ274" s="6"/>
      <c r="BA274" s="6"/>
      <c r="BB274" s="6"/>
      <c r="BC274" s="6"/>
      <c r="BD274" s="6"/>
      <c r="BE274" s="6"/>
      <c r="BF274" s="6"/>
      <c r="BG274" s="6"/>
      <c r="BH274" s="6"/>
      <c r="BI274" s="6"/>
      <c r="BJ274" s="6"/>
      <c r="BK274" s="6"/>
      <c r="BL274" s="6"/>
      <c r="BM274" s="6"/>
      <c r="BN274" s="6"/>
      <c r="BO274" s="6"/>
      <c r="BP274" s="6"/>
      <c r="BQ274" s="6"/>
      <c r="BR274" s="6"/>
      <c r="BS274" s="6"/>
      <c r="BT274" s="6"/>
      <c r="BU274" s="6"/>
      <c r="BV274" s="6"/>
      <c r="BW274" s="6"/>
      <c r="BX274" s="6"/>
      <c r="BY274" s="6"/>
      <c r="BZ274" s="6"/>
      <c r="CA274" s="6"/>
      <c r="CB274" s="6"/>
      <c r="CC274" s="6"/>
      <c r="CD274" s="6"/>
      <c r="CE274" s="6"/>
      <c r="CF274" s="6"/>
      <c r="CG274" s="6"/>
      <c r="CH274" s="6"/>
      <c r="CI274" s="6"/>
      <c r="CJ274" s="6"/>
      <c r="CK274" s="6"/>
      <c r="CL274" s="6"/>
      <c r="CM274" s="6"/>
      <c r="CN274" s="6"/>
      <c r="CO274" s="6"/>
      <c r="CP274" s="6"/>
      <c r="CQ274" s="6"/>
      <c r="CR274" s="6"/>
      <c r="CS274" s="6"/>
      <c r="CT274" s="6"/>
      <c r="CU274" s="6"/>
      <c r="CV274" s="6"/>
      <c r="CW274" s="6"/>
      <c r="CX274" s="6"/>
      <c r="CY274" s="6"/>
      <c r="CZ274" s="6"/>
      <c r="DA274" s="6"/>
      <c r="DB274" s="6"/>
      <c r="DC274" s="6"/>
      <c r="DD274" s="6"/>
      <c r="DE274" s="6"/>
      <c r="DF274" s="6"/>
      <c r="DG274" s="6"/>
      <c r="DH274" s="6"/>
      <c r="DI274" s="6"/>
      <c r="DJ274" s="6"/>
      <c r="DK274" s="6"/>
      <c r="DL274" s="6"/>
      <c r="DM274" s="6"/>
      <c r="DN274" s="6"/>
      <c r="DO274" s="6"/>
      <c r="DP274" s="6"/>
      <c r="DQ274" s="6"/>
      <c r="DR274" s="6"/>
      <c r="DS274" s="6"/>
      <c r="DT274" s="6"/>
      <c r="DU274" s="6"/>
      <c r="DV274" s="6"/>
    </row>
    <row r="275" spans="1:126" s="2" customFormat="1" x14ac:dyDescent="0.25">
      <c r="A275" t="s">
        <v>50</v>
      </c>
      <c r="B275" t="s">
        <v>41</v>
      </c>
      <c r="C275" s="32" t="s">
        <v>492</v>
      </c>
      <c r="D275" t="s">
        <v>324</v>
      </c>
      <c r="E275" s="1">
        <v>44000</v>
      </c>
      <c r="F275" s="1">
        <f t="shared" si="116"/>
        <v>1262.8</v>
      </c>
      <c r="G275" s="1">
        <v>1007.19</v>
      </c>
      <c r="H275" s="1">
        <f t="shared" si="117"/>
        <v>1337.6</v>
      </c>
      <c r="I275" s="1">
        <v>195</v>
      </c>
      <c r="J275" s="1">
        <v>3802.59</v>
      </c>
      <c r="K275" s="1">
        <f t="shared" si="119"/>
        <v>40197.410000000003</v>
      </c>
      <c r="L275" s="6"/>
      <c r="M275" s="6"/>
      <c r="N275" s="6"/>
      <c r="O275" s="6"/>
      <c r="P275" s="6"/>
      <c r="Q275" s="6"/>
      <c r="R275" s="6"/>
      <c r="S275" s="6"/>
      <c r="T275" s="6"/>
      <c r="U275" s="6"/>
      <c r="V275" s="6"/>
      <c r="W275" s="6"/>
      <c r="X275" s="6"/>
      <c r="Y275" s="6"/>
      <c r="Z275" s="6"/>
      <c r="AA275" s="6"/>
      <c r="AB275" s="6"/>
      <c r="AC275" s="6"/>
      <c r="AD275" s="6"/>
      <c r="AE275" s="6"/>
      <c r="AF275" s="6"/>
      <c r="AG275" s="6"/>
      <c r="AH275" s="6"/>
      <c r="AI275" s="6"/>
      <c r="AJ275" s="6"/>
      <c r="AK275" s="6"/>
      <c r="AL275" s="6"/>
      <c r="AM275" s="6"/>
      <c r="AN275" s="6"/>
      <c r="AO275" s="6"/>
      <c r="AP275" s="6"/>
      <c r="AQ275" s="6"/>
      <c r="AR275" s="6"/>
      <c r="AS275" s="6"/>
      <c r="AT275" s="6"/>
      <c r="AU275" s="6"/>
      <c r="AV275" s="6"/>
      <c r="AW275" s="6"/>
      <c r="AX275" s="6"/>
      <c r="AY275" s="6"/>
      <c r="AZ275" s="6"/>
      <c r="BA275" s="6"/>
      <c r="BB275" s="6"/>
      <c r="BC275" s="6"/>
      <c r="BD275" s="6"/>
      <c r="BE275" s="6"/>
      <c r="BF275" s="6"/>
      <c r="BG275" s="6"/>
      <c r="BH275" s="6"/>
      <c r="BI275" s="6"/>
      <c r="BJ275" s="6"/>
      <c r="BK275" s="6"/>
      <c r="BL275" s="6"/>
      <c r="BM275" s="6"/>
      <c r="BN275" s="6"/>
      <c r="BO275" s="6"/>
      <c r="BP275" s="6"/>
      <c r="BQ275" s="6"/>
      <c r="BR275" s="6"/>
      <c r="BS275" s="6"/>
      <c r="BT275" s="6"/>
      <c r="BU275" s="6"/>
      <c r="BV275" s="6"/>
      <c r="BW275" s="6"/>
      <c r="BX275" s="6"/>
      <c r="BY275" s="6"/>
      <c r="BZ275" s="6"/>
      <c r="CA275" s="6"/>
      <c r="CB275" s="6"/>
      <c r="CC275" s="6"/>
      <c r="CD275" s="6"/>
      <c r="CE275" s="6"/>
      <c r="CF275" s="6"/>
      <c r="CG275" s="6"/>
      <c r="CH275" s="6"/>
      <c r="CI275" s="6"/>
      <c r="CJ275" s="6"/>
      <c r="CK275" s="6"/>
      <c r="CL275" s="6"/>
      <c r="CM275" s="6"/>
      <c r="CN275" s="6"/>
      <c r="CO275" s="6"/>
      <c r="CP275" s="6"/>
      <c r="CQ275" s="6"/>
      <c r="CR275" s="6"/>
      <c r="CS275" s="6"/>
      <c r="CT275" s="6"/>
      <c r="CU275" s="6"/>
      <c r="CV275" s="6"/>
      <c r="CW275" s="6"/>
      <c r="CX275" s="6"/>
      <c r="CY275" s="6"/>
      <c r="CZ275" s="6"/>
      <c r="DA275" s="6"/>
      <c r="DB275" s="6"/>
      <c r="DC275" s="6"/>
      <c r="DD275" s="6"/>
      <c r="DE275" s="6"/>
      <c r="DF275" s="6"/>
      <c r="DG275" s="6"/>
      <c r="DH275" s="6"/>
      <c r="DI275" s="6"/>
      <c r="DJ275" s="6"/>
      <c r="DK275" s="6"/>
      <c r="DL275" s="6"/>
      <c r="DM275" s="6"/>
      <c r="DN275" s="6"/>
      <c r="DO275" s="6"/>
      <c r="DP275" s="6"/>
      <c r="DQ275" s="6"/>
      <c r="DR275" s="6"/>
      <c r="DS275" s="6"/>
      <c r="DT275" s="6"/>
      <c r="DU275" s="6"/>
      <c r="DV275" s="6"/>
    </row>
    <row r="276" spans="1:126" x14ac:dyDescent="0.25">
      <c r="A276" t="s">
        <v>302</v>
      </c>
      <c r="B276" t="s">
        <v>43</v>
      </c>
      <c r="C276" s="32" t="s">
        <v>492</v>
      </c>
      <c r="D276" t="s">
        <v>324</v>
      </c>
      <c r="E276" s="1">
        <v>44000</v>
      </c>
      <c r="F276" s="1">
        <f t="shared" si="116"/>
        <v>1262.8</v>
      </c>
      <c r="G276" s="1">
        <v>1007.19</v>
      </c>
      <c r="H276" s="1">
        <f t="shared" si="117"/>
        <v>1337.6</v>
      </c>
      <c r="I276" s="1">
        <v>277.5</v>
      </c>
      <c r="J276" s="1">
        <v>3885.09</v>
      </c>
      <c r="K276" s="1">
        <f>E276-J276</f>
        <v>40114.910000000003</v>
      </c>
      <c r="L276"/>
      <c r="M276"/>
      <c r="N276"/>
      <c r="O276"/>
      <c r="P276"/>
      <c r="Q276"/>
      <c r="R276"/>
      <c r="S276"/>
      <c r="T276"/>
      <c r="U276"/>
      <c r="V276"/>
      <c r="W276"/>
      <c r="X276"/>
      <c r="Y276"/>
      <c r="Z276"/>
      <c r="AA276"/>
      <c r="AB276"/>
      <c r="AC276"/>
      <c r="AD276"/>
      <c r="AE276"/>
      <c r="AF276"/>
      <c r="AG276"/>
      <c r="AH276"/>
      <c r="AI276"/>
      <c r="AJ276"/>
      <c r="AK276"/>
      <c r="AL276"/>
      <c r="AM276"/>
      <c r="AN276"/>
      <c r="AO276"/>
      <c r="AP276"/>
      <c r="AQ276"/>
      <c r="AR276"/>
      <c r="AS276"/>
      <c r="AT276"/>
      <c r="AU276"/>
      <c r="AV276"/>
      <c r="AW276"/>
      <c r="AX276"/>
      <c r="AY276"/>
      <c r="AZ276"/>
      <c r="BA276"/>
      <c r="BB276"/>
      <c r="BC276"/>
      <c r="BD276"/>
      <c r="BE276"/>
      <c r="BF276"/>
      <c r="BG276"/>
      <c r="BH276"/>
      <c r="BI276"/>
      <c r="BJ276"/>
      <c r="BK276"/>
      <c r="BL276"/>
      <c r="BM276"/>
      <c r="BN276"/>
      <c r="BO276"/>
      <c r="BP276"/>
      <c r="BQ276"/>
      <c r="BR276"/>
      <c r="BS276"/>
      <c r="BT276"/>
      <c r="BU276"/>
      <c r="BV276"/>
      <c r="BW276"/>
      <c r="BX276"/>
      <c r="BY276"/>
      <c r="BZ276"/>
      <c r="CA276"/>
      <c r="CB276"/>
      <c r="CC276"/>
      <c r="CD276"/>
      <c r="CE276"/>
      <c r="CF276"/>
      <c r="CG276"/>
      <c r="CH276"/>
      <c r="CI276"/>
      <c r="CJ276"/>
      <c r="CK276"/>
      <c r="CL276"/>
      <c r="CM276"/>
      <c r="CN276"/>
      <c r="CO276"/>
      <c r="CP276"/>
      <c r="CQ276"/>
      <c r="CR276"/>
      <c r="CS276"/>
      <c r="CT276"/>
      <c r="CU276"/>
      <c r="CV276"/>
      <c r="CW276"/>
      <c r="CX276"/>
      <c r="CY276"/>
      <c r="CZ276"/>
      <c r="DA276"/>
      <c r="DB276"/>
      <c r="DC276"/>
      <c r="DD276"/>
      <c r="DE276"/>
      <c r="DF276"/>
      <c r="DG276"/>
      <c r="DH276"/>
      <c r="DI276"/>
      <c r="DJ276"/>
      <c r="DK276"/>
      <c r="DL276"/>
      <c r="DM276"/>
      <c r="DN276"/>
      <c r="DO276"/>
      <c r="DP276"/>
      <c r="DQ276"/>
      <c r="DR276"/>
      <c r="DS276"/>
      <c r="DT276"/>
      <c r="DU276"/>
      <c r="DV276"/>
    </row>
    <row r="277" spans="1:126" x14ac:dyDescent="0.25">
      <c r="A277" s="3" t="s">
        <v>13</v>
      </c>
      <c r="B277" s="3">
        <v>7</v>
      </c>
      <c r="C277" s="34"/>
      <c r="D277" s="3"/>
      <c r="E277" s="4">
        <f t="shared" ref="E277:K277" si="120">SUM(E270:E276)</f>
        <v>294250</v>
      </c>
      <c r="F277" s="4">
        <f t="shared" si="120"/>
        <v>8444.98</v>
      </c>
      <c r="G277" s="4">
        <f t="shared" si="120"/>
        <v>6429.17</v>
      </c>
      <c r="H277" s="4">
        <f t="shared" si="120"/>
        <v>8945.2000000000007</v>
      </c>
      <c r="I277" s="4">
        <f t="shared" si="120"/>
        <v>8219.51</v>
      </c>
      <c r="J277" s="4">
        <f t="shared" si="120"/>
        <v>32038.86</v>
      </c>
      <c r="K277" s="4">
        <f t="shared" si="120"/>
        <v>262211.14</v>
      </c>
    </row>
    <row r="279" spans="1:126" s="2" customFormat="1" x14ac:dyDescent="0.25">
      <c r="A279" s="77" t="s">
        <v>471</v>
      </c>
      <c r="B279" s="77"/>
      <c r="C279" s="77"/>
      <c r="D279" s="77"/>
      <c r="E279" s="77"/>
      <c r="F279" s="77"/>
      <c r="G279" s="77"/>
      <c r="H279" s="77"/>
      <c r="I279" s="77"/>
      <c r="J279" s="77"/>
      <c r="K279" s="77"/>
      <c r="L279" s="6"/>
      <c r="M279" s="6"/>
      <c r="N279" s="6"/>
      <c r="O279" s="6"/>
      <c r="P279" s="6"/>
      <c r="Q279" s="6"/>
      <c r="R279" s="6"/>
      <c r="S279" s="6"/>
      <c r="T279" s="6"/>
      <c r="U279" s="6"/>
      <c r="V279" s="6"/>
      <c r="W279" s="6"/>
      <c r="X279" s="6"/>
      <c r="Y279" s="6"/>
      <c r="Z279" s="6"/>
      <c r="AA279" s="6"/>
      <c r="AB279" s="6"/>
      <c r="AC279" s="6"/>
      <c r="AD279" s="6"/>
      <c r="AE279" s="6"/>
      <c r="AF279" s="6"/>
      <c r="AG279" s="6"/>
      <c r="AH279" s="6"/>
      <c r="AI279" s="6"/>
      <c r="AJ279" s="6"/>
      <c r="AK279" s="6"/>
      <c r="AL279" s="6"/>
      <c r="AM279" s="6"/>
      <c r="AN279" s="6"/>
      <c r="AO279" s="6"/>
      <c r="AP279" s="6"/>
      <c r="AQ279" s="6"/>
      <c r="AR279" s="6"/>
      <c r="AS279" s="6"/>
      <c r="AT279" s="6"/>
      <c r="AU279" s="6"/>
      <c r="AV279" s="6"/>
      <c r="AW279" s="6"/>
      <c r="AX279" s="6"/>
      <c r="AY279" s="6"/>
      <c r="AZ279" s="6"/>
      <c r="BA279" s="6"/>
      <c r="BB279" s="6"/>
      <c r="BC279" s="6"/>
      <c r="BD279" s="6"/>
      <c r="BE279" s="6"/>
      <c r="BF279" s="6"/>
      <c r="BG279" s="6"/>
      <c r="BH279" s="6"/>
      <c r="BI279" s="6"/>
      <c r="BJ279" s="6"/>
      <c r="BK279" s="6"/>
      <c r="BL279" s="6"/>
      <c r="BM279" s="6"/>
      <c r="BN279" s="6"/>
      <c r="BO279" s="6"/>
      <c r="BP279" s="6"/>
      <c r="BQ279" s="6"/>
      <c r="BR279" s="6"/>
      <c r="BS279" s="6"/>
      <c r="BT279" s="6"/>
      <c r="BU279" s="6"/>
      <c r="BV279" s="6"/>
      <c r="BW279" s="6"/>
      <c r="BX279" s="6"/>
      <c r="BY279" s="6"/>
      <c r="BZ279" s="6"/>
      <c r="CA279" s="6"/>
      <c r="CB279" s="6"/>
      <c r="CC279" s="6"/>
      <c r="CD279" s="6"/>
      <c r="CE279" s="6"/>
      <c r="CF279" s="6"/>
      <c r="CG279" s="6"/>
      <c r="CH279" s="6"/>
      <c r="CI279" s="6"/>
      <c r="CJ279" s="6"/>
      <c r="CK279" s="6"/>
      <c r="CL279" s="6"/>
      <c r="CM279" s="6"/>
      <c r="CN279" s="6"/>
      <c r="CO279" s="6"/>
      <c r="CP279" s="6"/>
      <c r="CQ279" s="6"/>
      <c r="CR279" s="6"/>
      <c r="CS279" s="6"/>
      <c r="CT279" s="6"/>
      <c r="CU279" s="6"/>
      <c r="CV279" s="6"/>
      <c r="CW279" s="6"/>
      <c r="CX279" s="6"/>
      <c r="CY279" s="6"/>
      <c r="CZ279" s="6"/>
      <c r="DA279" s="6"/>
      <c r="DB279" s="6"/>
      <c r="DC279" s="6"/>
      <c r="DD279" s="6"/>
      <c r="DE279" s="6"/>
      <c r="DF279" s="6"/>
      <c r="DG279" s="6"/>
      <c r="DH279" s="6"/>
      <c r="DI279" s="6"/>
      <c r="DJ279" s="6"/>
      <c r="DK279" s="6"/>
      <c r="DL279" s="6"/>
      <c r="DM279" s="6"/>
      <c r="DN279" s="6"/>
      <c r="DO279" s="6"/>
      <c r="DP279" s="6"/>
      <c r="DQ279" s="6"/>
      <c r="DR279" s="6"/>
      <c r="DS279" s="6"/>
      <c r="DT279" s="6"/>
      <c r="DU279" s="6"/>
      <c r="DV279" s="6"/>
    </row>
    <row r="280" spans="1:126" s="2" customFormat="1" x14ac:dyDescent="0.25">
      <c r="A280" s="53" t="s">
        <v>506</v>
      </c>
      <c r="B280" s="53" t="s">
        <v>293</v>
      </c>
      <c r="C280" s="57" t="s">
        <v>492</v>
      </c>
      <c r="D280" s="53" t="s">
        <v>505</v>
      </c>
      <c r="E280" s="59">
        <v>115000</v>
      </c>
      <c r="F280" s="59">
        <v>3300.5</v>
      </c>
      <c r="G280" s="59">
        <v>15038.68</v>
      </c>
      <c r="H280" s="59">
        <v>3496</v>
      </c>
      <c r="I280" s="59">
        <v>2657.74</v>
      </c>
      <c r="J280" s="59">
        <v>24492.92</v>
      </c>
      <c r="K280" s="59">
        <v>90507.08</v>
      </c>
      <c r="L280" s="6"/>
      <c r="M280" s="6"/>
      <c r="N280" s="6"/>
      <c r="O280" s="6"/>
      <c r="P280" s="6"/>
      <c r="Q280" s="6"/>
      <c r="R280" s="6"/>
      <c r="S280" s="6"/>
      <c r="T280" s="6"/>
      <c r="U280" s="6"/>
      <c r="V280" s="6"/>
      <c r="W280" s="6"/>
      <c r="X280" s="6"/>
      <c r="Y280" s="6"/>
      <c r="Z280" s="6"/>
      <c r="AA280" s="6"/>
      <c r="AB280" s="6"/>
      <c r="AC280" s="6"/>
      <c r="AD280" s="6"/>
      <c r="AE280" s="6"/>
      <c r="AF280" s="6"/>
      <c r="AG280" s="6"/>
      <c r="AH280" s="6"/>
      <c r="AI280" s="6"/>
      <c r="AJ280" s="6"/>
      <c r="AK280" s="6"/>
      <c r="AL280" s="6"/>
      <c r="AM280" s="6"/>
      <c r="AN280" s="6"/>
      <c r="AO280" s="6"/>
      <c r="AP280" s="6"/>
      <c r="AQ280" s="6"/>
      <c r="AR280" s="6"/>
      <c r="AS280" s="6"/>
      <c r="AT280" s="6"/>
      <c r="AU280" s="6"/>
      <c r="AV280" s="6"/>
      <c r="AW280" s="6"/>
      <c r="AX280" s="6"/>
      <c r="AY280" s="6"/>
      <c r="AZ280" s="6"/>
      <c r="BA280" s="6"/>
      <c r="BB280" s="6"/>
      <c r="BC280" s="6"/>
      <c r="BD280" s="6"/>
      <c r="BE280" s="6"/>
      <c r="BF280" s="6"/>
      <c r="BG280" s="6"/>
      <c r="BH280" s="6"/>
      <c r="BI280" s="6"/>
      <c r="BJ280" s="6"/>
      <c r="BK280" s="6"/>
      <c r="BL280" s="6"/>
      <c r="BM280" s="6"/>
      <c r="BN280" s="6"/>
      <c r="BO280" s="6"/>
      <c r="BP280" s="6"/>
      <c r="BQ280" s="6"/>
      <c r="BR280" s="6"/>
      <c r="BS280" s="6"/>
      <c r="BT280" s="6"/>
      <c r="BU280" s="6"/>
      <c r="BV280" s="6"/>
      <c r="BW280" s="6"/>
      <c r="BX280" s="6"/>
      <c r="BY280" s="6"/>
      <c r="BZ280" s="6"/>
      <c r="CA280" s="6"/>
      <c r="CB280" s="6"/>
      <c r="CC280" s="6"/>
      <c r="CD280" s="6"/>
      <c r="CE280" s="6"/>
      <c r="CF280" s="6"/>
      <c r="CG280" s="6"/>
      <c r="CH280" s="6"/>
      <c r="CI280" s="6"/>
      <c r="CJ280" s="6"/>
      <c r="CK280" s="6"/>
      <c r="CL280" s="6"/>
      <c r="CM280" s="6"/>
      <c r="CN280" s="6"/>
      <c r="CO280" s="6"/>
      <c r="CP280" s="6"/>
      <c r="CQ280" s="6"/>
      <c r="CR280" s="6"/>
      <c r="CS280" s="6"/>
      <c r="CT280" s="6"/>
      <c r="CU280" s="6"/>
      <c r="CV280" s="6"/>
      <c r="CW280" s="6"/>
      <c r="CX280" s="6"/>
      <c r="CY280" s="6"/>
      <c r="CZ280" s="6"/>
      <c r="DA280" s="6"/>
      <c r="DB280" s="6"/>
      <c r="DC280" s="6"/>
      <c r="DD280" s="6"/>
      <c r="DE280" s="6"/>
      <c r="DF280" s="6"/>
      <c r="DG280" s="6"/>
      <c r="DH280" s="6"/>
      <c r="DI280" s="6"/>
      <c r="DJ280" s="6"/>
      <c r="DK280" s="6"/>
      <c r="DL280" s="6"/>
      <c r="DM280" s="6"/>
      <c r="DN280" s="6"/>
      <c r="DO280" s="6"/>
      <c r="DP280" s="6"/>
      <c r="DQ280" s="6"/>
      <c r="DR280" s="6"/>
      <c r="DS280" s="6"/>
      <c r="DT280" s="6"/>
      <c r="DU280" s="6"/>
      <c r="DV280" s="6"/>
    </row>
    <row r="281" spans="1:126" x14ac:dyDescent="0.25">
      <c r="A281" t="s">
        <v>301</v>
      </c>
      <c r="B281" t="s">
        <v>43</v>
      </c>
      <c r="C281" s="32" t="s">
        <v>492</v>
      </c>
      <c r="D281" t="s">
        <v>324</v>
      </c>
      <c r="E281" s="1">
        <v>20533.330000000002</v>
      </c>
      <c r="F281" s="1">
        <f>E281*0.0287</f>
        <v>589.30999999999995</v>
      </c>
      <c r="H281" s="1">
        <f>E281*0.0304</f>
        <v>624.21</v>
      </c>
      <c r="I281" s="1">
        <v>1215.1199999999999</v>
      </c>
      <c r="J281" s="1">
        <f>F281+G281+H281+I281</f>
        <v>2428.64</v>
      </c>
      <c r="K281" s="1">
        <f>E281-J281</f>
        <v>18104.689999999999</v>
      </c>
      <c r="L281"/>
      <c r="M281"/>
      <c r="N281"/>
      <c r="O281"/>
      <c r="P281"/>
      <c r="Q281"/>
      <c r="R281"/>
      <c r="S281"/>
      <c r="T281"/>
      <c r="U281"/>
      <c r="V281"/>
      <c r="W281"/>
      <c r="X281"/>
      <c r="Y281"/>
      <c r="Z281"/>
      <c r="AA281"/>
      <c r="AB281"/>
      <c r="AC281"/>
      <c r="AD281"/>
      <c r="AE281"/>
      <c r="AF281"/>
      <c r="AG281"/>
      <c r="AH281"/>
      <c r="AI281"/>
      <c r="AJ281"/>
      <c r="AK281"/>
      <c r="AL281"/>
      <c r="AM281"/>
      <c r="AN281"/>
      <c r="AO281"/>
      <c r="AP281"/>
      <c r="AQ281"/>
      <c r="AR281"/>
      <c r="AS281"/>
      <c r="AT281"/>
      <c r="AU281"/>
      <c r="AV281"/>
      <c r="AW281"/>
      <c r="AX281"/>
      <c r="AY281"/>
      <c r="AZ281"/>
      <c r="BA281"/>
      <c r="BB281"/>
      <c r="BC281"/>
      <c r="BD281"/>
      <c r="BE281"/>
      <c r="BF281"/>
      <c r="BG281"/>
      <c r="BH281"/>
      <c r="BI281"/>
      <c r="BJ281"/>
      <c r="BK281"/>
      <c r="BL281"/>
      <c r="BM281"/>
      <c r="BN281"/>
      <c r="BO281"/>
      <c r="BP281"/>
      <c r="BQ281"/>
      <c r="BR281"/>
      <c r="BS281"/>
      <c r="BT281"/>
      <c r="BU281"/>
      <c r="BV281"/>
      <c r="BW281"/>
      <c r="BX281"/>
      <c r="BY281"/>
      <c r="BZ281"/>
      <c r="CA281"/>
      <c r="CB281"/>
      <c r="CC281"/>
      <c r="CD281"/>
      <c r="CE281"/>
      <c r="CF281"/>
      <c r="CG281"/>
      <c r="CH281"/>
      <c r="CI281"/>
      <c r="CJ281"/>
      <c r="CK281"/>
      <c r="CL281"/>
      <c r="CM281"/>
      <c r="CN281"/>
      <c r="CO281"/>
      <c r="CP281"/>
      <c r="CQ281"/>
      <c r="CR281"/>
      <c r="CS281"/>
      <c r="CT281"/>
      <c r="CU281"/>
      <c r="CV281"/>
      <c r="CW281"/>
      <c r="CX281"/>
      <c r="CY281"/>
      <c r="CZ281"/>
      <c r="DA281"/>
      <c r="DB281"/>
      <c r="DC281"/>
      <c r="DD281"/>
      <c r="DE281"/>
      <c r="DF281"/>
      <c r="DG281"/>
      <c r="DH281"/>
      <c r="DI281"/>
      <c r="DJ281"/>
      <c r="DK281"/>
      <c r="DL281"/>
      <c r="DM281"/>
      <c r="DN281"/>
      <c r="DO281"/>
      <c r="DP281"/>
      <c r="DQ281"/>
      <c r="DR281"/>
      <c r="DS281"/>
      <c r="DT281"/>
      <c r="DU281"/>
      <c r="DV281"/>
    </row>
    <row r="282" spans="1:126" x14ac:dyDescent="0.25">
      <c r="A282" t="s">
        <v>404</v>
      </c>
      <c r="B282" s="18" t="s">
        <v>403</v>
      </c>
      <c r="C282" s="33" t="s">
        <v>492</v>
      </c>
      <c r="D282" s="16" t="s">
        <v>324</v>
      </c>
      <c r="E282" s="1">
        <v>90000</v>
      </c>
      <c r="F282" s="1">
        <f>E282*0.0287</f>
        <v>2583</v>
      </c>
      <c r="G282" s="1">
        <v>9753.1200000000008</v>
      </c>
      <c r="H282" s="1">
        <f>E282*0.0304</f>
        <v>2736</v>
      </c>
      <c r="I282" s="1">
        <v>25</v>
      </c>
      <c r="J282" s="1">
        <v>15097.12</v>
      </c>
      <c r="K282" s="1">
        <f>E282-J282</f>
        <v>74902.880000000005</v>
      </c>
      <c r="L282"/>
      <c r="M282"/>
      <c r="N282"/>
      <c r="O282"/>
      <c r="P282"/>
      <c r="Q282"/>
      <c r="R282"/>
      <c r="S282"/>
      <c r="T282"/>
      <c r="U282"/>
      <c r="V282"/>
      <c r="W282"/>
      <c r="X282"/>
      <c r="Y282"/>
      <c r="Z282"/>
      <c r="AA282"/>
      <c r="AB282"/>
      <c r="AC282"/>
      <c r="AD282"/>
      <c r="AE282"/>
      <c r="AF282"/>
      <c r="AG282"/>
      <c r="AH282"/>
      <c r="AI282"/>
      <c r="AJ282"/>
      <c r="AK282"/>
      <c r="AL282"/>
      <c r="AM282"/>
      <c r="AN282"/>
      <c r="AO282"/>
      <c r="AP282"/>
      <c r="AQ282"/>
      <c r="AR282"/>
      <c r="AS282"/>
      <c r="AT282"/>
      <c r="AU282"/>
      <c r="AV282"/>
      <c r="AW282"/>
      <c r="AX282"/>
      <c r="AY282"/>
      <c r="AZ282"/>
      <c r="BA282"/>
      <c r="BB282"/>
      <c r="BC282"/>
      <c r="BD282"/>
      <c r="BE282"/>
      <c r="BF282"/>
      <c r="BG282"/>
      <c r="BH282"/>
      <c r="BI282"/>
      <c r="BJ282"/>
      <c r="BK282"/>
      <c r="BL282"/>
      <c r="BM282"/>
      <c r="BN282"/>
      <c r="BO282"/>
      <c r="BP282"/>
      <c r="BQ282"/>
      <c r="BR282"/>
      <c r="BS282"/>
      <c r="BT282"/>
      <c r="BU282"/>
      <c r="BV282"/>
      <c r="BW282"/>
      <c r="BX282"/>
      <c r="BY282"/>
      <c r="BZ282"/>
      <c r="CA282"/>
      <c r="CB282"/>
      <c r="CC282"/>
      <c r="CD282"/>
      <c r="CE282"/>
      <c r="CF282"/>
      <c r="CG282"/>
      <c r="CH282"/>
      <c r="CI282"/>
      <c r="CJ282"/>
      <c r="CK282"/>
      <c r="CL282"/>
      <c r="CM282"/>
      <c r="CN282"/>
      <c r="CO282"/>
      <c r="CP282"/>
      <c r="CQ282"/>
      <c r="CR282"/>
      <c r="CS282"/>
      <c r="CT282"/>
      <c r="CU282"/>
      <c r="CV282"/>
      <c r="CW282"/>
      <c r="CX282"/>
      <c r="CY282"/>
      <c r="CZ282"/>
      <c r="DA282"/>
      <c r="DB282"/>
      <c r="DC282"/>
      <c r="DD282"/>
      <c r="DE282"/>
      <c r="DF282"/>
      <c r="DG282"/>
      <c r="DH282"/>
      <c r="DI282"/>
      <c r="DJ282"/>
      <c r="DK282"/>
      <c r="DL282"/>
      <c r="DM282"/>
      <c r="DN282"/>
      <c r="DO282"/>
      <c r="DP282"/>
      <c r="DQ282"/>
      <c r="DR282"/>
      <c r="DS282"/>
      <c r="DT282"/>
      <c r="DU282"/>
      <c r="DV282"/>
    </row>
    <row r="283" spans="1:126" s="2" customFormat="1" x14ac:dyDescent="0.25">
      <c r="A283" s="3" t="s">
        <v>13</v>
      </c>
      <c r="B283" s="3">
        <v>3</v>
      </c>
      <c r="C283" s="34"/>
      <c r="D283" s="3"/>
      <c r="E283" s="4">
        <f t="shared" ref="E283:K283" si="121">SUM(E281:E282)+E280</f>
        <v>225533.33</v>
      </c>
      <c r="F283" s="4">
        <f t="shared" si="121"/>
        <v>6472.81</v>
      </c>
      <c r="G283" s="4">
        <f t="shared" si="121"/>
        <v>24791.8</v>
      </c>
      <c r="H283" s="4">
        <f t="shared" si="121"/>
        <v>6856.21</v>
      </c>
      <c r="I283" s="4">
        <f t="shared" si="121"/>
        <v>3897.86</v>
      </c>
      <c r="J283" s="4">
        <f t="shared" si="121"/>
        <v>42018.68</v>
      </c>
      <c r="K283" s="4">
        <f t="shared" si="121"/>
        <v>183514.65</v>
      </c>
      <c r="L283" s="6"/>
      <c r="M283" s="6"/>
      <c r="N283" s="6"/>
      <c r="O283" s="6"/>
      <c r="P283" s="6"/>
      <c r="Q283" s="6"/>
      <c r="R283" s="6"/>
      <c r="S283" s="6"/>
      <c r="T283" s="6"/>
      <c r="U283" s="6"/>
      <c r="V283" s="6"/>
      <c r="W283" s="6"/>
      <c r="X283" s="6"/>
      <c r="Y283" s="6"/>
      <c r="Z283" s="6"/>
      <c r="AA283" s="6"/>
      <c r="AB283" s="6"/>
      <c r="AC283" s="6"/>
      <c r="AD283" s="6"/>
      <c r="AE283" s="6"/>
      <c r="AF283" s="6"/>
      <c r="AG283" s="6"/>
      <c r="AH283" s="6"/>
      <c r="AI283" s="6"/>
      <c r="AJ283" s="6"/>
      <c r="AK283" s="6"/>
      <c r="AL283" s="6"/>
      <c r="AM283" s="6"/>
      <c r="AN283" s="6"/>
      <c r="AO283" s="6"/>
      <c r="AP283" s="6"/>
      <c r="AQ283" s="6"/>
      <c r="AR283" s="6"/>
      <c r="AS283" s="6"/>
      <c r="AT283" s="6"/>
      <c r="AU283" s="6"/>
      <c r="AV283" s="6"/>
      <c r="AW283" s="6"/>
      <c r="AX283" s="6"/>
      <c r="AY283" s="6"/>
      <c r="AZ283" s="6"/>
      <c r="BA283" s="6"/>
      <c r="BB283" s="6"/>
      <c r="BC283" s="6"/>
      <c r="BD283" s="6"/>
      <c r="BE283" s="6"/>
      <c r="BF283" s="6"/>
      <c r="BG283" s="6"/>
      <c r="BH283" s="6"/>
      <c r="BI283" s="6"/>
      <c r="BJ283" s="6"/>
      <c r="BK283" s="6"/>
      <c r="BL283" s="6"/>
      <c r="BM283" s="6"/>
      <c r="BN283" s="6"/>
      <c r="BO283" s="6"/>
      <c r="BP283" s="6"/>
      <c r="BQ283" s="6"/>
      <c r="BR283" s="6"/>
      <c r="BS283" s="6"/>
      <c r="BT283" s="6"/>
      <c r="BU283" s="6"/>
      <c r="BV283" s="6"/>
      <c r="BW283" s="6"/>
      <c r="BX283" s="6"/>
      <c r="BY283" s="6"/>
      <c r="BZ283" s="6"/>
      <c r="CA283" s="6"/>
      <c r="CB283" s="6"/>
      <c r="CC283" s="6"/>
      <c r="CD283" s="6"/>
      <c r="CE283" s="6"/>
      <c r="CF283" s="6"/>
      <c r="CG283" s="6"/>
      <c r="CH283" s="6"/>
      <c r="CI283" s="6"/>
      <c r="CJ283" s="6"/>
      <c r="CK283" s="6"/>
      <c r="CL283" s="6"/>
      <c r="CM283" s="6"/>
      <c r="CN283" s="6"/>
      <c r="CO283" s="6"/>
      <c r="CP283" s="6"/>
      <c r="CQ283" s="6"/>
      <c r="CR283" s="6"/>
      <c r="CS283" s="6"/>
      <c r="CT283" s="6"/>
      <c r="CU283" s="6"/>
      <c r="CV283" s="6"/>
      <c r="CW283" s="6"/>
      <c r="CX283" s="6"/>
      <c r="CY283" s="6"/>
      <c r="CZ283" s="6"/>
      <c r="DA283" s="6"/>
      <c r="DB283" s="6"/>
      <c r="DC283" s="6"/>
      <c r="DD283" s="6"/>
      <c r="DE283" s="6"/>
      <c r="DF283" s="6"/>
      <c r="DG283" s="6"/>
      <c r="DH283" s="6"/>
      <c r="DI283" s="6"/>
      <c r="DJ283" s="6"/>
      <c r="DK283" s="6"/>
      <c r="DL283" s="6"/>
      <c r="DM283" s="6"/>
      <c r="DN283" s="6"/>
      <c r="DO283" s="6"/>
      <c r="DP283" s="6"/>
      <c r="DQ283" s="6"/>
      <c r="DR283" s="6"/>
      <c r="DS283" s="6"/>
      <c r="DT283" s="6"/>
      <c r="DU283" s="6"/>
      <c r="DV283" s="6"/>
    </row>
    <row r="285" spans="1:126" x14ac:dyDescent="0.25">
      <c r="A285" s="77" t="s">
        <v>472</v>
      </c>
      <c r="B285" s="77"/>
      <c r="C285" s="77"/>
      <c r="D285" s="77"/>
      <c r="E285" s="77"/>
      <c r="F285" s="77"/>
      <c r="G285" s="77"/>
      <c r="H285" s="77"/>
      <c r="I285" s="77"/>
      <c r="J285" s="77"/>
      <c r="K285" s="77"/>
    </row>
    <row r="286" spans="1:126" s="26" customFormat="1" x14ac:dyDescent="0.25">
      <c r="A286" s="44" t="s">
        <v>46</v>
      </c>
      <c r="B286" s="44" t="s">
        <v>47</v>
      </c>
      <c r="C286" s="45" t="s">
        <v>492</v>
      </c>
      <c r="D286" s="44" t="s">
        <v>324</v>
      </c>
      <c r="E286" s="46">
        <v>91000</v>
      </c>
      <c r="F286" s="46">
        <f>E286*0.0287</f>
        <v>2611.6999999999998</v>
      </c>
      <c r="G286" s="46">
        <v>9988.34</v>
      </c>
      <c r="H286" s="46">
        <f>E286*0.0304</f>
        <v>2766.4</v>
      </c>
      <c r="I286" s="46">
        <v>25</v>
      </c>
      <c r="J286" s="46">
        <f>F286+G286+H286+I286</f>
        <v>15391.44</v>
      </c>
      <c r="K286" s="46">
        <f>E286-J286</f>
        <v>75608.56</v>
      </c>
    </row>
    <row r="287" spans="1:126" s="2" customFormat="1" x14ac:dyDescent="0.25">
      <c r="A287" s="3" t="s">
        <v>13</v>
      </c>
      <c r="B287" s="3">
        <v>2</v>
      </c>
      <c r="C287" s="34"/>
      <c r="D287" s="3"/>
      <c r="E287" s="4">
        <f t="shared" ref="E287:K287" si="122">SUM(E286:E286)</f>
        <v>91000</v>
      </c>
      <c r="F287" s="4">
        <f t="shared" si="122"/>
        <v>2611.6999999999998</v>
      </c>
      <c r="G287" s="4">
        <f t="shared" si="122"/>
        <v>9988.34</v>
      </c>
      <c r="H287" s="4">
        <f t="shared" si="122"/>
        <v>2766.4</v>
      </c>
      <c r="I287" s="4">
        <f t="shared" si="122"/>
        <v>25</v>
      </c>
      <c r="J287" s="4">
        <f t="shared" si="122"/>
        <v>15391.44</v>
      </c>
      <c r="K287" s="4">
        <f t="shared" si="122"/>
        <v>75608.56</v>
      </c>
      <c r="L287" s="6"/>
      <c r="M287" s="6"/>
      <c r="N287" s="6"/>
      <c r="O287" s="6"/>
      <c r="P287" s="6"/>
      <c r="Q287" s="6"/>
      <c r="R287" s="6"/>
      <c r="S287" s="6"/>
      <c r="T287" s="6"/>
      <c r="U287" s="6"/>
      <c r="V287" s="6"/>
      <c r="W287" s="6"/>
      <c r="X287" s="6"/>
      <c r="Y287" s="6"/>
      <c r="Z287" s="6"/>
      <c r="AA287" s="6"/>
      <c r="AB287" s="6"/>
      <c r="AC287" s="6"/>
      <c r="AD287" s="6"/>
      <c r="AE287" s="6"/>
      <c r="AF287" s="6"/>
      <c r="AG287" s="6"/>
      <c r="AH287" s="6"/>
      <c r="AI287" s="6"/>
      <c r="AJ287" s="6"/>
      <c r="AK287" s="6"/>
      <c r="AL287" s="6"/>
      <c r="AM287" s="6"/>
      <c r="AN287" s="6"/>
      <c r="AO287" s="6"/>
      <c r="AP287" s="6"/>
      <c r="AQ287" s="6"/>
      <c r="AR287" s="6"/>
      <c r="AS287" s="6"/>
      <c r="AT287" s="6"/>
      <c r="AU287" s="6"/>
      <c r="AV287" s="6"/>
      <c r="AW287" s="6"/>
      <c r="AX287" s="6"/>
      <c r="AY287" s="6"/>
      <c r="AZ287" s="6"/>
      <c r="BA287" s="6"/>
      <c r="BB287" s="6"/>
      <c r="BC287" s="6"/>
      <c r="BD287" s="6"/>
      <c r="BE287" s="6"/>
      <c r="BF287" s="6"/>
      <c r="BG287" s="6"/>
      <c r="BH287" s="6"/>
      <c r="BI287" s="6"/>
      <c r="BJ287" s="6"/>
      <c r="BK287" s="6"/>
      <c r="BL287" s="6"/>
      <c r="BM287" s="6"/>
      <c r="BN287" s="6"/>
      <c r="BO287" s="6"/>
      <c r="BP287" s="6"/>
      <c r="BQ287" s="6"/>
      <c r="BR287" s="6"/>
      <c r="BS287" s="6"/>
      <c r="BT287" s="6"/>
      <c r="BU287" s="6"/>
      <c r="BV287" s="6"/>
      <c r="BW287" s="6"/>
      <c r="BX287" s="6"/>
      <c r="BY287" s="6"/>
      <c r="BZ287" s="6"/>
      <c r="CA287" s="6"/>
      <c r="CB287" s="6"/>
      <c r="CC287" s="6"/>
      <c r="CD287" s="6"/>
      <c r="CE287" s="6"/>
      <c r="CF287" s="6"/>
      <c r="CG287" s="6"/>
      <c r="CH287" s="6"/>
      <c r="CI287" s="6"/>
      <c r="CJ287" s="6"/>
      <c r="CK287" s="6"/>
      <c r="CL287" s="6"/>
      <c r="CM287" s="6"/>
      <c r="CN287" s="6"/>
      <c r="CO287" s="6"/>
      <c r="CP287" s="6"/>
      <c r="CQ287" s="6"/>
      <c r="CR287" s="6"/>
      <c r="CS287" s="6"/>
      <c r="CT287" s="6"/>
      <c r="CU287" s="6"/>
      <c r="CV287" s="6"/>
      <c r="CW287" s="6"/>
      <c r="CX287" s="6"/>
      <c r="CY287" s="6"/>
      <c r="CZ287" s="6"/>
      <c r="DA287" s="6"/>
      <c r="DB287" s="6"/>
      <c r="DC287" s="6"/>
      <c r="DD287" s="6"/>
      <c r="DE287" s="6"/>
      <c r="DF287" s="6"/>
      <c r="DG287" s="6"/>
      <c r="DH287" s="6"/>
      <c r="DI287" s="6"/>
      <c r="DJ287" s="6"/>
      <c r="DK287" s="6"/>
      <c r="DL287" s="6"/>
      <c r="DM287" s="6"/>
      <c r="DN287" s="6"/>
      <c r="DO287" s="6"/>
      <c r="DP287" s="6"/>
      <c r="DQ287" s="6"/>
      <c r="DR287" s="6"/>
      <c r="DS287" s="6"/>
      <c r="DT287" s="6"/>
      <c r="DU287" s="6"/>
      <c r="DV287" s="6"/>
    </row>
    <row r="289" spans="1:126" x14ac:dyDescent="0.25">
      <c r="A289" s="77" t="s">
        <v>473</v>
      </c>
      <c r="B289" s="77"/>
      <c r="C289" s="77"/>
      <c r="D289" s="77"/>
      <c r="E289" s="77"/>
      <c r="F289" s="77"/>
      <c r="G289" s="77"/>
      <c r="H289" s="77"/>
      <c r="I289" s="77"/>
      <c r="J289" s="77"/>
      <c r="K289" s="77"/>
    </row>
    <row r="290" spans="1:126" x14ac:dyDescent="0.25">
      <c r="A290" s="5" t="s">
        <v>38</v>
      </c>
      <c r="B290" t="s">
        <v>39</v>
      </c>
      <c r="C290" s="32" t="s">
        <v>492</v>
      </c>
      <c r="D290" t="s">
        <v>321</v>
      </c>
      <c r="E290" s="1">
        <v>91000</v>
      </c>
      <c r="F290" s="1">
        <f>E290*0.0287</f>
        <v>2611.6999999999998</v>
      </c>
      <c r="G290" s="1">
        <v>2766.4</v>
      </c>
      <c r="H290" s="1">
        <v>2766.4</v>
      </c>
      <c r="I290" s="1">
        <v>2757.74</v>
      </c>
      <c r="J290" s="30">
        <v>17529.12</v>
      </c>
      <c r="K290" s="1">
        <f t="shared" ref="K290" si="123">E290-J290</f>
        <v>73470.880000000005</v>
      </c>
    </row>
    <row r="291" spans="1:126" x14ac:dyDescent="0.25">
      <c r="A291" s="29" t="s">
        <v>40</v>
      </c>
      <c r="B291" t="s">
        <v>45</v>
      </c>
      <c r="C291" s="32" t="s">
        <v>492</v>
      </c>
      <c r="D291" t="s">
        <v>321</v>
      </c>
      <c r="E291" s="1">
        <v>45000</v>
      </c>
      <c r="F291" s="1">
        <f t="shared" ref="F291:F292" si="124">E291*0.0287</f>
        <v>1291.5</v>
      </c>
      <c r="G291" s="1">
        <v>968.81</v>
      </c>
      <c r="H291" s="1">
        <v>1368</v>
      </c>
      <c r="I291" s="1">
        <v>1665.12</v>
      </c>
      <c r="J291" s="30">
        <v>5294.43</v>
      </c>
      <c r="K291" s="1">
        <v>39705.57</v>
      </c>
    </row>
    <row r="292" spans="1:126" x14ac:dyDescent="0.25">
      <c r="A292" s="5" t="s">
        <v>42</v>
      </c>
      <c r="B292" t="s">
        <v>43</v>
      </c>
      <c r="C292" s="32" t="s">
        <v>492</v>
      </c>
      <c r="D292" t="s">
        <v>321</v>
      </c>
      <c r="E292" s="1">
        <v>45000</v>
      </c>
      <c r="F292" s="1">
        <f t="shared" si="124"/>
        <v>1291.5</v>
      </c>
      <c r="G292" s="1">
        <v>1148.33</v>
      </c>
      <c r="H292" s="1">
        <f t="shared" ref="H292:H294" si="125">E292*0.0304</f>
        <v>1368</v>
      </c>
      <c r="I292" s="1">
        <v>265</v>
      </c>
      <c r="J292" s="30">
        <v>4072.83</v>
      </c>
      <c r="K292" s="1">
        <v>40927.17</v>
      </c>
    </row>
    <row r="293" spans="1:126" x14ac:dyDescent="0.25">
      <c r="A293" s="5" t="s">
        <v>380</v>
      </c>
      <c r="B293" s="11" t="s">
        <v>397</v>
      </c>
      <c r="C293" s="33" t="s">
        <v>492</v>
      </c>
      <c r="D293" s="16" t="s">
        <v>324</v>
      </c>
      <c r="E293" s="1">
        <v>7333.33</v>
      </c>
      <c r="F293" s="1">
        <f>E293*0.0287</f>
        <v>210.47</v>
      </c>
      <c r="G293" s="1">
        <v>0</v>
      </c>
      <c r="H293" s="1">
        <f>E293*0.0304</f>
        <v>222.93</v>
      </c>
      <c r="I293" s="1">
        <v>3019</v>
      </c>
      <c r="J293" s="30">
        <v>3452.4</v>
      </c>
      <c r="K293" s="1">
        <v>3880.93</v>
      </c>
      <c r="M293"/>
      <c r="N293"/>
      <c r="O293"/>
      <c r="P293"/>
      <c r="Q293"/>
      <c r="R293"/>
      <c r="S293"/>
      <c r="T293"/>
      <c r="U293"/>
      <c r="V293"/>
      <c r="W293"/>
      <c r="X293"/>
      <c r="Y293"/>
      <c r="Z293"/>
      <c r="AA293"/>
      <c r="AB293"/>
      <c r="AC293"/>
      <c r="AD293"/>
      <c r="AE293"/>
      <c r="AF293"/>
      <c r="AG293"/>
      <c r="AH293"/>
      <c r="AI293"/>
      <c r="AJ293"/>
      <c r="AK293"/>
      <c r="AL293"/>
      <c r="AM293"/>
      <c r="AN293"/>
      <c r="AO293"/>
      <c r="AP293"/>
      <c r="AQ293"/>
      <c r="AR293"/>
      <c r="AS293"/>
      <c r="AT293"/>
      <c r="AU293"/>
      <c r="AV293"/>
      <c r="AW293"/>
      <c r="AX293"/>
      <c r="AY293"/>
      <c r="AZ293"/>
      <c r="BA293"/>
      <c r="BB293"/>
      <c r="BC293"/>
      <c r="BD293"/>
      <c r="BE293"/>
      <c r="BF293"/>
      <c r="BG293"/>
      <c r="BH293"/>
      <c r="BI293"/>
      <c r="BJ293"/>
      <c r="BK293"/>
      <c r="BL293"/>
      <c r="BM293"/>
      <c r="BN293"/>
      <c r="BO293"/>
      <c r="BP293"/>
      <c r="BQ293"/>
      <c r="BR293"/>
      <c r="BS293"/>
      <c r="BT293"/>
      <c r="BU293"/>
      <c r="BV293"/>
      <c r="BW293"/>
      <c r="BX293"/>
      <c r="BY293"/>
      <c r="BZ293"/>
      <c r="CA293"/>
      <c r="CB293"/>
      <c r="CC293"/>
      <c r="CD293"/>
      <c r="CE293"/>
      <c r="CF293"/>
      <c r="CG293"/>
      <c r="CH293"/>
      <c r="CI293"/>
      <c r="CJ293"/>
      <c r="CK293"/>
      <c r="CL293"/>
      <c r="CM293"/>
      <c r="CN293"/>
      <c r="CO293"/>
      <c r="CP293"/>
      <c r="CQ293"/>
      <c r="CR293"/>
      <c r="CS293"/>
      <c r="CT293"/>
      <c r="CU293"/>
      <c r="CV293"/>
      <c r="CW293"/>
      <c r="CX293"/>
      <c r="CY293"/>
      <c r="CZ293"/>
      <c r="DA293"/>
      <c r="DB293"/>
      <c r="DC293"/>
      <c r="DD293"/>
      <c r="DE293"/>
      <c r="DF293"/>
      <c r="DG293"/>
      <c r="DH293"/>
      <c r="DI293"/>
      <c r="DJ293"/>
      <c r="DK293"/>
      <c r="DL293"/>
      <c r="DM293"/>
      <c r="DN293"/>
      <c r="DO293"/>
      <c r="DP293"/>
      <c r="DQ293"/>
      <c r="DR293"/>
      <c r="DS293"/>
      <c r="DT293"/>
      <c r="DU293"/>
      <c r="DV293"/>
    </row>
    <row r="294" spans="1:126" s="2" customFormat="1" x14ac:dyDescent="0.25">
      <c r="A294" t="s">
        <v>44</v>
      </c>
      <c r="B294" t="s">
        <v>45</v>
      </c>
      <c r="C294" s="32" t="s">
        <v>492</v>
      </c>
      <c r="D294" t="s">
        <v>324</v>
      </c>
      <c r="E294" s="1">
        <v>45000</v>
      </c>
      <c r="F294" s="1">
        <v>1291.5</v>
      </c>
      <c r="G294" s="1">
        <v>1148.33</v>
      </c>
      <c r="H294" s="1">
        <f t="shared" si="125"/>
        <v>1368</v>
      </c>
      <c r="I294" s="1">
        <v>25</v>
      </c>
      <c r="J294" s="30">
        <f t="shared" ref="J294" si="126">F294+G294+H294+I294</f>
        <v>3832.83</v>
      </c>
      <c r="K294" s="1">
        <f>E294-J294</f>
        <v>41167.17</v>
      </c>
      <c r="L294" s="6"/>
      <c r="M294" s="6"/>
      <c r="N294" s="6"/>
      <c r="O294" s="6"/>
      <c r="P294" s="6"/>
      <c r="Q294" s="6"/>
      <c r="R294" s="6"/>
      <c r="S294" s="6"/>
      <c r="T294" s="6"/>
      <c r="U294" s="6"/>
      <c r="V294" s="6"/>
      <c r="W294" s="6"/>
      <c r="X294" s="6"/>
      <c r="Y294" s="6"/>
      <c r="Z294" s="6"/>
      <c r="AA294" s="6"/>
      <c r="AB294" s="6"/>
      <c r="AC294" s="6"/>
      <c r="AD294" s="6"/>
      <c r="AE294" s="6"/>
      <c r="AF294" s="6"/>
      <c r="AG294" s="6"/>
      <c r="AH294" s="6"/>
      <c r="AI294" s="6"/>
      <c r="AJ294" s="6"/>
      <c r="AK294" s="6"/>
      <c r="AL294" s="6"/>
      <c r="AM294" s="6"/>
      <c r="AN294" s="6"/>
      <c r="AO294" s="6"/>
      <c r="AP294" s="6"/>
      <c r="AQ294" s="6"/>
      <c r="AR294" s="6"/>
      <c r="AS294" s="6"/>
      <c r="AT294" s="6"/>
      <c r="AU294" s="6"/>
      <c r="AV294" s="6"/>
      <c r="AW294" s="6"/>
      <c r="AX294" s="6"/>
      <c r="AY294" s="6"/>
      <c r="AZ294" s="6"/>
      <c r="BA294" s="6"/>
      <c r="BB294" s="6"/>
      <c r="BC294" s="6"/>
      <c r="BD294" s="6"/>
      <c r="BE294" s="6"/>
      <c r="BF294" s="6"/>
      <c r="BG294" s="6"/>
      <c r="BH294" s="6"/>
      <c r="BI294" s="6"/>
      <c r="BJ294" s="6"/>
      <c r="BK294" s="6"/>
      <c r="BL294" s="6"/>
      <c r="BM294" s="6"/>
      <c r="BN294" s="6"/>
      <c r="BO294" s="6"/>
      <c r="BP294" s="6"/>
      <c r="BQ294" s="6"/>
      <c r="BR294" s="6"/>
      <c r="BS294" s="6"/>
      <c r="BT294" s="6"/>
      <c r="BU294" s="6"/>
      <c r="BV294" s="6"/>
      <c r="BW294" s="6"/>
      <c r="BX294" s="6"/>
      <c r="BY294" s="6"/>
      <c r="BZ294" s="6"/>
      <c r="CA294" s="6"/>
      <c r="CB294" s="6"/>
      <c r="CC294" s="6"/>
      <c r="CD294" s="6"/>
      <c r="CE294" s="6"/>
      <c r="CF294" s="6"/>
      <c r="CG294" s="6"/>
      <c r="CH294" s="6"/>
      <c r="CI294" s="6"/>
      <c r="CJ294" s="6"/>
      <c r="CK294" s="6"/>
      <c r="CL294" s="6"/>
      <c r="CM294" s="6"/>
      <c r="CN294" s="6"/>
      <c r="CO294" s="6"/>
      <c r="CP294" s="6"/>
      <c r="CQ294" s="6"/>
      <c r="CR294" s="6"/>
      <c r="CS294" s="6"/>
      <c r="CT294" s="6"/>
      <c r="CU294" s="6"/>
      <c r="CV294" s="6"/>
      <c r="CW294" s="6"/>
      <c r="CX294" s="6"/>
      <c r="CY294" s="6"/>
      <c r="CZ294" s="6"/>
      <c r="DA294" s="6"/>
      <c r="DB294" s="6"/>
      <c r="DC294" s="6"/>
      <c r="DD294" s="6"/>
      <c r="DE294" s="6"/>
      <c r="DF294" s="6"/>
      <c r="DG294" s="6"/>
      <c r="DH294" s="6"/>
      <c r="DI294" s="6"/>
      <c r="DJ294" s="6"/>
      <c r="DK294" s="6"/>
      <c r="DL294" s="6"/>
      <c r="DM294" s="6"/>
      <c r="DN294" s="6"/>
      <c r="DO294" s="6"/>
      <c r="DP294" s="6"/>
      <c r="DQ294" s="6"/>
      <c r="DR294" s="6"/>
      <c r="DS294" s="6"/>
      <c r="DT294" s="6"/>
      <c r="DU294" s="6"/>
      <c r="DV294" s="6"/>
    </row>
    <row r="295" spans="1:126" s="2" customFormat="1" x14ac:dyDescent="0.25">
      <c r="A295" s="3" t="s">
        <v>13</v>
      </c>
      <c r="B295" s="3">
        <v>5</v>
      </c>
      <c r="C295" s="34"/>
      <c r="D295" s="3"/>
      <c r="E295" s="4">
        <f>SUM(E290:E294)</f>
        <v>233333.33</v>
      </c>
      <c r="F295" s="4">
        <f t="shared" ref="F295:H295" si="127">SUM(F290:F294)</f>
        <v>6696.67</v>
      </c>
      <c r="G295" s="4">
        <f t="shared" si="127"/>
        <v>6031.87</v>
      </c>
      <c r="H295" s="4">
        <f t="shared" si="127"/>
        <v>7093.33</v>
      </c>
      <c r="I295" s="4">
        <f>SUM(I290:I294)</f>
        <v>7731.86</v>
      </c>
      <c r="J295" s="4">
        <f>SUM(J290:J294)</f>
        <v>34181.61</v>
      </c>
      <c r="K295" s="4">
        <f>SUM(K290:K294)</f>
        <v>199151.72</v>
      </c>
      <c r="L295" s="6"/>
      <c r="M295" s="6"/>
      <c r="N295" s="6"/>
      <c r="O295" s="6"/>
      <c r="P295" s="6"/>
      <c r="Q295" s="6"/>
      <c r="R295" s="6"/>
      <c r="S295" s="6"/>
      <c r="T295" s="6"/>
      <c r="U295" s="6"/>
      <c r="V295" s="6"/>
      <c r="W295" s="6"/>
      <c r="X295" s="6"/>
      <c r="Y295" s="6"/>
      <c r="Z295" s="6"/>
      <c r="AA295" s="6"/>
      <c r="AB295" s="6"/>
      <c r="AC295" s="6"/>
      <c r="AD295" s="6"/>
      <c r="AE295" s="6"/>
      <c r="AF295" s="6"/>
      <c r="AG295" s="6"/>
      <c r="AH295" s="6"/>
      <c r="AI295" s="6"/>
      <c r="AJ295" s="6"/>
      <c r="AK295" s="6"/>
      <c r="AL295" s="6"/>
      <c r="AM295" s="6"/>
      <c r="AN295" s="6"/>
      <c r="AO295" s="6"/>
      <c r="AP295" s="6"/>
      <c r="AQ295" s="6"/>
      <c r="AR295" s="6"/>
      <c r="AS295" s="6"/>
      <c r="AT295" s="6"/>
      <c r="AU295" s="6"/>
      <c r="AV295" s="6"/>
      <c r="AW295" s="6"/>
      <c r="AX295" s="6"/>
      <c r="AY295" s="6"/>
      <c r="AZ295" s="6"/>
      <c r="BA295" s="6"/>
      <c r="BB295" s="6"/>
      <c r="BC295" s="6"/>
      <c r="BD295" s="6"/>
      <c r="BE295" s="6"/>
      <c r="BF295" s="6"/>
      <c r="BG295" s="6"/>
      <c r="BH295" s="6"/>
      <c r="BI295" s="6"/>
      <c r="BJ295" s="6"/>
      <c r="BK295" s="6"/>
      <c r="BL295" s="6"/>
      <c r="BM295" s="6"/>
      <c r="BN295" s="6"/>
      <c r="BO295" s="6"/>
      <c r="BP295" s="6"/>
      <c r="BQ295" s="6"/>
      <c r="BR295" s="6"/>
      <c r="BS295" s="6"/>
      <c r="BT295" s="6"/>
      <c r="BU295" s="6"/>
      <c r="BV295" s="6"/>
      <c r="BW295" s="6"/>
      <c r="BX295" s="6"/>
      <c r="BY295" s="6"/>
      <c r="BZ295" s="6"/>
      <c r="CA295" s="6"/>
      <c r="CB295" s="6"/>
      <c r="CC295" s="6"/>
      <c r="CD295" s="6"/>
      <c r="CE295" s="6"/>
      <c r="CF295" s="6"/>
      <c r="CG295" s="6"/>
      <c r="CH295" s="6"/>
      <c r="CI295" s="6"/>
      <c r="CJ295" s="6"/>
      <c r="CK295" s="6"/>
      <c r="CL295" s="6"/>
      <c r="CM295" s="6"/>
      <c r="CN295" s="6"/>
      <c r="CO295" s="6"/>
      <c r="CP295" s="6"/>
      <c r="CQ295" s="6"/>
      <c r="CR295" s="6"/>
      <c r="CS295" s="6"/>
      <c r="CT295" s="6"/>
      <c r="CU295" s="6"/>
      <c r="CV295" s="6"/>
      <c r="CW295" s="6"/>
      <c r="CX295" s="6"/>
      <c r="CY295" s="6"/>
      <c r="CZ295" s="6"/>
      <c r="DA295" s="6"/>
      <c r="DB295" s="6"/>
      <c r="DC295" s="6"/>
      <c r="DD295" s="6"/>
      <c r="DE295" s="6"/>
      <c r="DF295" s="6"/>
      <c r="DG295" s="6"/>
      <c r="DH295" s="6"/>
      <c r="DI295" s="6"/>
      <c r="DJ295" s="6"/>
      <c r="DK295" s="6"/>
      <c r="DL295" s="6"/>
      <c r="DM295" s="6"/>
      <c r="DN295" s="6"/>
      <c r="DO295" s="6"/>
      <c r="DP295" s="6"/>
      <c r="DQ295" s="6"/>
      <c r="DR295" s="6"/>
      <c r="DS295" s="6"/>
      <c r="DT295" s="6"/>
      <c r="DU295" s="6"/>
      <c r="DV295" s="6"/>
    </row>
    <row r="296" spans="1:126" s="2" customFormat="1" x14ac:dyDescent="0.25">
      <c r="A296"/>
      <c r="B296"/>
      <c r="C296" s="32"/>
      <c r="D296"/>
      <c r="E296" s="1"/>
      <c r="F296" s="1"/>
      <c r="G296" s="1"/>
      <c r="H296" s="1"/>
      <c r="I296" s="1"/>
      <c r="J296" s="1"/>
      <c r="K296" s="1"/>
      <c r="L296" s="6"/>
      <c r="M296" s="6"/>
      <c r="N296" s="6"/>
      <c r="O296" s="6"/>
      <c r="P296" s="6"/>
      <c r="Q296" s="6"/>
      <c r="R296" s="6"/>
      <c r="S296" s="6"/>
      <c r="T296" s="6"/>
      <c r="U296" s="6"/>
      <c r="V296" s="6"/>
      <c r="W296" s="6"/>
      <c r="X296" s="6"/>
      <c r="Y296" s="6"/>
      <c r="Z296" s="6"/>
      <c r="AA296" s="6"/>
      <c r="AB296" s="6"/>
      <c r="AC296" s="6"/>
      <c r="AD296" s="6"/>
      <c r="AE296" s="6"/>
      <c r="AF296" s="6"/>
      <c r="AG296" s="6"/>
      <c r="AH296" s="6"/>
      <c r="AI296" s="6"/>
      <c r="AJ296" s="6"/>
      <c r="AK296" s="6"/>
      <c r="AL296" s="6"/>
      <c r="AM296" s="6"/>
      <c r="AN296" s="6"/>
      <c r="AO296" s="6"/>
      <c r="AP296" s="6"/>
      <c r="AQ296" s="6"/>
      <c r="AR296" s="6"/>
      <c r="AS296" s="6"/>
      <c r="AT296" s="6"/>
      <c r="AU296" s="6"/>
      <c r="AV296" s="6"/>
      <c r="AW296" s="6"/>
      <c r="AX296" s="6"/>
      <c r="AY296" s="6"/>
      <c r="AZ296" s="6"/>
      <c r="BA296" s="6"/>
      <c r="BB296" s="6"/>
      <c r="BC296" s="6"/>
      <c r="BD296" s="6"/>
      <c r="BE296" s="6"/>
      <c r="BF296" s="6"/>
      <c r="BG296" s="6"/>
      <c r="BH296" s="6"/>
      <c r="BI296" s="6"/>
      <c r="BJ296" s="6"/>
      <c r="BK296" s="6"/>
      <c r="BL296" s="6"/>
      <c r="BM296" s="6"/>
      <c r="BN296" s="6"/>
      <c r="BO296" s="6"/>
      <c r="BP296" s="6"/>
      <c r="BQ296" s="6"/>
      <c r="BR296" s="6"/>
      <c r="BS296" s="6"/>
      <c r="BT296" s="6"/>
      <c r="BU296" s="6"/>
      <c r="BV296" s="6"/>
      <c r="BW296" s="6"/>
      <c r="BX296" s="6"/>
      <c r="BY296" s="6"/>
      <c r="BZ296" s="6"/>
      <c r="CA296" s="6"/>
      <c r="CB296" s="6"/>
      <c r="CC296" s="6"/>
      <c r="CD296" s="6"/>
      <c r="CE296" s="6"/>
      <c r="CF296" s="6"/>
      <c r="CG296" s="6"/>
      <c r="CH296" s="6"/>
      <c r="CI296" s="6"/>
      <c r="CJ296" s="6"/>
      <c r="CK296" s="6"/>
      <c r="CL296" s="6"/>
      <c r="CM296" s="6"/>
      <c r="CN296" s="6"/>
      <c r="CO296" s="6"/>
      <c r="CP296" s="6"/>
      <c r="CQ296" s="6"/>
      <c r="CR296" s="6"/>
      <c r="CS296" s="6"/>
      <c r="CT296" s="6"/>
      <c r="CU296" s="6"/>
      <c r="CV296" s="6"/>
      <c r="CW296" s="6"/>
      <c r="CX296" s="6"/>
      <c r="CY296" s="6"/>
      <c r="CZ296" s="6"/>
      <c r="DA296" s="6"/>
      <c r="DB296" s="6"/>
      <c r="DC296" s="6"/>
      <c r="DD296" s="6"/>
      <c r="DE296" s="6"/>
      <c r="DF296" s="6"/>
      <c r="DG296" s="6"/>
      <c r="DH296" s="6"/>
      <c r="DI296" s="6"/>
      <c r="DJ296" s="6"/>
      <c r="DK296" s="6"/>
      <c r="DL296" s="6"/>
      <c r="DM296" s="6"/>
      <c r="DN296" s="6"/>
      <c r="DO296" s="6"/>
      <c r="DP296" s="6"/>
      <c r="DQ296" s="6"/>
      <c r="DR296" s="6"/>
      <c r="DS296" s="6"/>
      <c r="DT296" s="6"/>
      <c r="DU296" s="6"/>
      <c r="DV296" s="6"/>
    </row>
    <row r="297" spans="1:126" s="2" customFormat="1" x14ac:dyDescent="0.25">
      <c r="A297" s="77" t="s">
        <v>474</v>
      </c>
      <c r="B297" s="77"/>
      <c r="C297" s="77"/>
      <c r="D297" s="77"/>
      <c r="E297" s="77"/>
      <c r="F297" s="77"/>
      <c r="G297" s="77"/>
      <c r="H297" s="77"/>
      <c r="I297" s="77"/>
      <c r="J297" s="77"/>
      <c r="K297" s="77"/>
      <c r="L297" s="6"/>
      <c r="M297" s="6"/>
      <c r="N297" s="6"/>
      <c r="O297" s="6"/>
      <c r="P297" s="6"/>
      <c r="Q297" s="6"/>
      <c r="R297" s="6"/>
      <c r="S297" s="6"/>
      <c r="T297" s="6"/>
      <c r="U297" s="6"/>
      <c r="V297" s="6"/>
      <c r="W297" s="6"/>
      <c r="X297" s="6"/>
      <c r="Y297" s="6"/>
      <c r="Z297" s="6"/>
      <c r="AA297" s="6"/>
      <c r="AB297" s="6"/>
      <c r="AC297" s="6"/>
      <c r="AD297" s="6"/>
      <c r="AE297" s="6"/>
      <c r="AF297" s="6"/>
      <c r="AG297" s="6"/>
      <c r="AH297" s="6"/>
      <c r="AI297" s="6"/>
      <c r="AJ297" s="6"/>
      <c r="AK297" s="6"/>
      <c r="AL297" s="6"/>
      <c r="AM297" s="6"/>
      <c r="AN297" s="6"/>
      <c r="AO297" s="6"/>
      <c r="AP297" s="6"/>
      <c r="AQ297" s="6"/>
      <c r="AR297" s="6"/>
      <c r="AS297" s="6"/>
      <c r="AT297" s="6"/>
      <c r="AU297" s="6"/>
      <c r="AV297" s="6"/>
      <c r="AW297" s="6"/>
      <c r="AX297" s="6"/>
      <c r="AY297" s="6"/>
      <c r="AZ297" s="6"/>
      <c r="BA297" s="6"/>
      <c r="BB297" s="6"/>
      <c r="BC297" s="6"/>
      <c r="BD297" s="6"/>
      <c r="BE297" s="6"/>
      <c r="BF297" s="6"/>
      <c r="BG297" s="6"/>
      <c r="BH297" s="6"/>
      <c r="BI297" s="6"/>
      <c r="BJ297" s="6"/>
      <c r="BK297" s="6"/>
      <c r="BL297" s="6"/>
      <c r="BM297" s="6"/>
      <c r="BN297" s="6"/>
      <c r="BO297" s="6"/>
      <c r="BP297" s="6"/>
      <c r="BQ297" s="6"/>
      <c r="BR297" s="6"/>
      <c r="BS297" s="6"/>
      <c r="BT297" s="6"/>
      <c r="BU297" s="6"/>
      <c r="BV297" s="6"/>
      <c r="BW297" s="6"/>
      <c r="BX297" s="6"/>
      <c r="BY297" s="6"/>
      <c r="BZ297" s="6"/>
      <c r="CA297" s="6"/>
      <c r="CB297" s="6"/>
      <c r="CC297" s="6"/>
      <c r="CD297" s="6"/>
      <c r="CE297" s="6"/>
      <c r="CF297" s="6"/>
      <c r="CG297" s="6"/>
      <c r="CH297" s="6"/>
      <c r="CI297" s="6"/>
      <c r="CJ297" s="6"/>
      <c r="CK297" s="6"/>
      <c r="CL297" s="6"/>
      <c r="CM297" s="6"/>
      <c r="CN297" s="6"/>
      <c r="CO297" s="6"/>
      <c r="CP297" s="6"/>
      <c r="CQ297" s="6"/>
      <c r="CR297" s="6"/>
      <c r="CS297" s="6"/>
      <c r="CT297" s="6"/>
      <c r="CU297" s="6"/>
      <c r="CV297" s="6"/>
      <c r="CW297" s="6"/>
      <c r="CX297" s="6"/>
      <c r="CY297" s="6"/>
      <c r="CZ297" s="6"/>
      <c r="DA297" s="6"/>
      <c r="DB297" s="6"/>
      <c r="DC297" s="6"/>
      <c r="DD297" s="6"/>
      <c r="DE297" s="6"/>
      <c r="DF297" s="6"/>
      <c r="DG297" s="6"/>
      <c r="DH297" s="6"/>
      <c r="DI297" s="6"/>
      <c r="DJ297" s="6"/>
      <c r="DK297" s="6"/>
      <c r="DL297" s="6"/>
      <c r="DM297" s="6"/>
      <c r="DN297" s="6"/>
      <c r="DO297" s="6"/>
      <c r="DP297" s="6"/>
      <c r="DQ297" s="6"/>
      <c r="DR297" s="6"/>
      <c r="DS297" s="6"/>
      <c r="DT297" s="6"/>
      <c r="DU297" s="6"/>
      <c r="DV297" s="6"/>
    </row>
    <row r="298" spans="1:126" s="14" customFormat="1" x14ac:dyDescent="0.25">
      <c r="A298" s="17" t="s">
        <v>51</v>
      </c>
      <c r="B298" s="17" t="s">
        <v>392</v>
      </c>
      <c r="C298" s="37" t="s">
        <v>492</v>
      </c>
      <c r="D298" s="19" t="s">
        <v>324</v>
      </c>
      <c r="E298" s="1">
        <v>81000</v>
      </c>
      <c r="F298" s="1">
        <f>E298*0.0287</f>
        <v>2324.6999999999998</v>
      </c>
      <c r="G298" s="1">
        <v>7041.03</v>
      </c>
      <c r="H298" s="30">
        <f>E298*0.0304</f>
        <v>2462.4</v>
      </c>
      <c r="I298" s="30">
        <v>1385.12</v>
      </c>
      <c r="J298" s="30">
        <v>13510.78</v>
      </c>
      <c r="K298" s="30">
        <f>E298-J298</f>
        <v>67489.22</v>
      </c>
    </row>
    <row r="299" spans="1:126" x14ac:dyDescent="0.25">
      <c r="A299" t="s">
        <v>408</v>
      </c>
      <c r="B299" s="23" t="s">
        <v>15</v>
      </c>
      <c r="C299" s="32" t="s">
        <v>492</v>
      </c>
      <c r="D299" s="20" t="s">
        <v>324</v>
      </c>
      <c r="E299" s="1">
        <v>44000</v>
      </c>
      <c r="F299" s="1">
        <f>E299*0.0287</f>
        <v>1262.8</v>
      </c>
      <c r="G299" s="1">
        <v>1007.19</v>
      </c>
      <c r="H299" s="30">
        <f>E299*0.0304</f>
        <v>1337.6</v>
      </c>
      <c r="I299" s="30">
        <v>3305.2</v>
      </c>
      <c r="J299" s="30">
        <v>6912.79</v>
      </c>
      <c r="K299" s="30">
        <v>35759.81</v>
      </c>
    </row>
    <row r="300" spans="1:126" s="2" customFormat="1" x14ac:dyDescent="0.25">
      <c r="A300" t="s">
        <v>52</v>
      </c>
      <c r="B300" t="s">
        <v>15</v>
      </c>
      <c r="C300" s="32" t="s">
        <v>491</v>
      </c>
      <c r="D300" t="s">
        <v>321</v>
      </c>
      <c r="E300" s="1">
        <v>46000</v>
      </c>
      <c r="F300" s="1">
        <f t="shared" ref="F300:F304" si="128">E300*0.0287</f>
        <v>1320.2</v>
      </c>
      <c r="G300" s="1">
        <v>1110.94</v>
      </c>
      <c r="H300" s="30">
        <f t="shared" ref="H300:H304" si="129">E300*0.0304</f>
        <v>1398.4</v>
      </c>
      <c r="I300" s="30">
        <v>1607.62</v>
      </c>
      <c r="J300" s="30">
        <f t="shared" ref="J300:J303" si="130">F300+G300+H300+I300</f>
        <v>5437.16</v>
      </c>
      <c r="K300" s="30">
        <v>40562.839999999997</v>
      </c>
      <c r="L300" s="6"/>
      <c r="M300" s="6"/>
      <c r="N300" s="6"/>
      <c r="O300" s="6"/>
      <c r="P300" s="6"/>
      <c r="Q300" s="6"/>
      <c r="R300" s="6"/>
      <c r="S300" s="6"/>
      <c r="T300" s="6"/>
      <c r="U300" s="6"/>
      <c r="V300" s="6"/>
      <c r="W300" s="6"/>
      <c r="X300" s="6"/>
      <c r="Y300" s="6"/>
      <c r="Z300" s="6"/>
      <c r="AA300" s="6"/>
      <c r="AB300" s="6"/>
      <c r="AC300" s="6"/>
      <c r="AD300" s="6"/>
      <c r="AE300" s="6"/>
      <c r="AF300" s="6"/>
      <c r="AG300" s="6"/>
      <c r="AH300" s="6"/>
      <c r="AI300" s="6"/>
      <c r="AJ300" s="6"/>
      <c r="AK300" s="6"/>
      <c r="AL300" s="6"/>
      <c r="AM300" s="6"/>
      <c r="AN300" s="6"/>
      <c r="AO300" s="6"/>
      <c r="AP300" s="6"/>
      <c r="AQ300" s="6"/>
      <c r="AR300" s="6"/>
      <c r="AS300" s="6"/>
      <c r="AT300" s="6"/>
      <c r="AU300" s="6"/>
      <c r="AV300" s="6"/>
      <c r="AW300" s="6"/>
      <c r="AX300" s="6"/>
      <c r="AY300" s="6"/>
      <c r="AZ300" s="6"/>
      <c r="BA300" s="6"/>
      <c r="BB300" s="6"/>
      <c r="BC300" s="6"/>
      <c r="BD300" s="6"/>
      <c r="BE300" s="6"/>
      <c r="BF300" s="6"/>
      <c r="BG300" s="6"/>
      <c r="BH300" s="6"/>
      <c r="BI300" s="6"/>
      <c r="BJ300" s="6"/>
      <c r="BK300" s="6"/>
      <c r="BL300" s="6"/>
      <c r="BM300" s="6"/>
      <c r="BN300" s="6"/>
      <c r="BO300" s="6"/>
      <c r="BP300" s="6"/>
      <c r="BQ300" s="6"/>
      <c r="BR300" s="6"/>
      <c r="BS300" s="6"/>
      <c r="BT300" s="6"/>
      <c r="BU300" s="6"/>
      <c r="BV300" s="6"/>
      <c r="BW300" s="6"/>
      <c r="BX300" s="6"/>
      <c r="BY300" s="6"/>
      <c r="BZ300" s="6"/>
      <c r="CA300" s="6"/>
      <c r="CB300" s="6"/>
      <c r="CC300" s="6"/>
      <c r="CD300" s="6"/>
      <c r="CE300" s="6"/>
      <c r="CF300" s="6"/>
      <c r="CG300" s="6"/>
      <c r="CH300" s="6"/>
      <c r="CI300" s="6"/>
      <c r="CJ300" s="6"/>
      <c r="CK300" s="6"/>
      <c r="CL300" s="6"/>
      <c r="CM300" s="6"/>
      <c r="CN300" s="6"/>
      <c r="CO300" s="6"/>
      <c r="CP300" s="6"/>
      <c r="CQ300" s="6"/>
      <c r="CR300" s="6"/>
      <c r="CS300" s="6"/>
      <c r="CT300" s="6"/>
      <c r="CU300" s="6"/>
      <c r="CV300" s="6"/>
      <c r="CW300" s="6"/>
      <c r="CX300" s="6"/>
      <c r="CY300" s="6"/>
      <c r="CZ300" s="6"/>
      <c r="DA300" s="6"/>
      <c r="DB300" s="6"/>
      <c r="DC300" s="6"/>
      <c r="DD300" s="6"/>
      <c r="DE300" s="6"/>
      <c r="DF300" s="6"/>
      <c r="DG300" s="6"/>
      <c r="DH300" s="6"/>
      <c r="DI300" s="6"/>
      <c r="DJ300" s="6"/>
      <c r="DK300" s="6"/>
      <c r="DL300" s="6"/>
      <c r="DM300" s="6"/>
      <c r="DN300" s="6"/>
      <c r="DO300" s="6"/>
      <c r="DP300" s="6"/>
      <c r="DQ300" s="6"/>
      <c r="DR300" s="6"/>
      <c r="DS300" s="6"/>
      <c r="DT300" s="6"/>
      <c r="DU300" s="6"/>
      <c r="DV300" s="6"/>
    </row>
    <row r="301" spans="1:126" s="2" customFormat="1" x14ac:dyDescent="0.25">
      <c r="A301" t="s">
        <v>53</v>
      </c>
      <c r="B301" t="s">
        <v>23</v>
      </c>
      <c r="C301" s="32" t="s">
        <v>491</v>
      </c>
      <c r="D301" t="s">
        <v>321</v>
      </c>
      <c r="E301" s="1">
        <v>31500</v>
      </c>
      <c r="F301" s="1">
        <f t="shared" si="128"/>
        <v>904.05</v>
      </c>
      <c r="G301" s="1">
        <v>0</v>
      </c>
      <c r="H301" s="30">
        <f t="shared" si="129"/>
        <v>957.6</v>
      </c>
      <c r="I301" s="30">
        <v>572.6</v>
      </c>
      <c r="J301" s="30">
        <v>2434.25</v>
      </c>
      <c r="K301" s="30">
        <v>29065.75</v>
      </c>
      <c r="L301" s="6"/>
      <c r="M301" s="6"/>
      <c r="N301" s="6"/>
      <c r="O301" s="6"/>
      <c r="P301" s="6"/>
      <c r="Q301" s="6"/>
      <c r="R301" s="6"/>
      <c r="S301" s="6"/>
      <c r="T301" s="6"/>
      <c r="U301" s="6"/>
      <c r="V301" s="6"/>
      <c r="W301" s="6"/>
      <c r="X301" s="6"/>
      <c r="Y301" s="6"/>
      <c r="Z301" s="6"/>
      <c r="AA301" s="6"/>
      <c r="AB301" s="6"/>
      <c r="AC301" s="6"/>
      <c r="AD301" s="6"/>
      <c r="AE301" s="6"/>
      <c r="AF301" s="6"/>
      <c r="AG301" s="6"/>
      <c r="AH301" s="6"/>
      <c r="AI301" s="6"/>
      <c r="AJ301" s="6"/>
      <c r="AK301" s="6"/>
      <c r="AL301" s="6"/>
      <c r="AM301" s="6"/>
      <c r="AN301" s="6"/>
      <c r="AO301" s="6"/>
      <c r="AP301" s="6"/>
      <c r="AQ301" s="6"/>
      <c r="AR301" s="6"/>
      <c r="AS301" s="6"/>
      <c r="AT301" s="6"/>
      <c r="AU301" s="6"/>
      <c r="AV301" s="6"/>
      <c r="AW301" s="6"/>
      <c r="AX301" s="6"/>
      <c r="AY301" s="6"/>
      <c r="AZ301" s="6"/>
      <c r="BA301" s="6"/>
      <c r="BB301" s="6"/>
      <c r="BC301" s="6"/>
      <c r="BD301" s="6"/>
      <c r="BE301" s="6"/>
      <c r="BF301" s="6"/>
      <c r="BG301" s="6"/>
      <c r="BH301" s="6"/>
      <c r="BI301" s="6"/>
      <c r="BJ301" s="6"/>
      <c r="BK301" s="6"/>
      <c r="BL301" s="6"/>
      <c r="BM301" s="6"/>
      <c r="BN301" s="6"/>
      <c r="BO301" s="6"/>
      <c r="BP301" s="6"/>
      <c r="BQ301" s="6"/>
      <c r="BR301" s="6"/>
      <c r="BS301" s="6"/>
      <c r="BT301" s="6"/>
      <c r="BU301" s="6"/>
      <c r="BV301" s="6"/>
      <c r="BW301" s="6"/>
      <c r="BX301" s="6"/>
      <c r="BY301" s="6"/>
      <c r="BZ301" s="6"/>
      <c r="CA301" s="6"/>
      <c r="CB301" s="6"/>
      <c r="CC301" s="6"/>
      <c r="CD301" s="6"/>
      <c r="CE301" s="6"/>
      <c r="CF301" s="6"/>
      <c r="CG301" s="6"/>
      <c r="CH301" s="6"/>
      <c r="CI301" s="6"/>
      <c r="CJ301" s="6"/>
      <c r="CK301" s="6"/>
      <c r="CL301" s="6"/>
      <c r="CM301" s="6"/>
      <c r="CN301" s="6"/>
      <c r="CO301" s="6"/>
      <c r="CP301" s="6"/>
      <c r="CQ301" s="6"/>
      <c r="CR301" s="6"/>
      <c r="CS301" s="6"/>
      <c r="CT301" s="6"/>
      <c r="CU301" s="6"/>
      <c r="CV301" s="6"/>
      <c r="CW301" s="6"/>
      <c r="CX301" s="6"/>
      <c r="CY301" s="6"/>
      <c r="CZ301" s="6"/>
      <c r="DA301" s="6"/>
      <c r="DB301" s="6"/>
      <c r="DC301" s="6"/>
      <c r="DD301" s="6"/>
      <c r="DE301" s="6"/>
      <c r="DF301" s="6"/>
      <c r="DG301" s="6"/>
      <c r="DH301" s="6"/>
      <c r="DI301" s="6"/>
      <c r="DJ301" s="6"/>
      <c r="DK301" s="6"/>
      <c r="DL301" s="6"/>
      <c r="DM301" s="6"/>
      <c r="DN301" s="6"/>
      <c r="DO301" s="6"/>
      <c r="DP301" s="6"/>
      <c r="DQ301" s="6"/>
      <c r="DR301" s="6"/>
      <c r="DS301" s="6"/>
      <c r="DT301" s="6"/>
      <c r="DU301" s="6"/>
      <c r="DV301" s="6"/>
    </row>
    <row r="302" spans="1:126" s="2" customFormat="1" x14ac:dyDescent="0.25">
      <c r="A302" t="s">
        <v>55</v>
      </c>
      <c r="B302" t="s">
        <v>23</v>
      </c>
      <c r="C302" s="32" t="s">
        <v>491</v>
      </c>
      <c r="D302" t="s">
        <v>321</v>
      </c>
      <c r="E302" s="1">
        <v>32000</v>
      </c>
      <c r="F302" s="1">
        <f t="shared" si="128"/>
        <v>918.4</v>
      </c>
      <c r="G302" s="1">
        <v>0</v>
      </c>
      <c r="H302" s="30">
        <f t="shared" si="129"/>
        <v>972.8</v>
      </c>
      <c r="I302" s="30">
        <v>3294.17</v>
      </c>
      <c r="J302" s="30">
        <f t="shared" si="130"/>
        <v>5185.37</v>
      </c>
      <c r="K302" s="30">
        <f t="shared" ref="K302:K303" si="131">E302-J302</f>
        <v>26814.63</v>
      </c>
      <c r="L302" s="6"/>
      <c r="M302" s="6"/>
      <c r="N302" s="6"/>
      <c r="O302" s="6"/>
      <c r="P302" s="6"/>
      <c r="Q302" s="6"/>
      <c r="R302" s="6"/>
      <c r="S302" s="6"/>
      <c r="T302" s="6"/>
      <c r="U302" s="6"/>
      <c r="V302" s="6"/>
      <c r="W302" s="6"/>
      <c r="X302" s="6"/>
      <c r="Y302" s="6"/>
      <c r="Z302" s="6"/>
      <c r="AA302" s="6"/>
      <c r="AB302" s="6"/>
      <c r="AC302" s="6"/>
      <c r="AD302" s="6"/>
      <c r="AE302" s="6"/>
      <c r="AF302" s="6"/>
      <c r="AG302" s="6"/>
      <c r="AH302" s="6"/>
      <c r="AI302" s="6"/>
      <c r="AJ302" s="6"/>
      <c r="AK302" s="6"/>
      <c r="AL302" s="6"/>
      <c r="AM302" s="6"/>
      <c r="AN302" s="6"/>
      <c r="AO302" s="6"/>
      <c r="AP302" s="6"/>
      <c r="AQ302" s="6"/>
      <c r="AR302" s="6"/>
      <c r="AS302" s="6"/>
      <c r="AT302" s="6"/>
      <c r="AU302" s="6"/>
      <c r="AV302" s="6"/>
      <c r="AW302" s="6"/>
      <c r="AX302" s="6"/>
      <c r="AY302" s="6"/>
      <c r="AZ302" s="6"/>
      <c r="BA302" s="6"/>
      <c r="BB302" s="6"/>
      <c r="BC302" s="6"/>
      <c r="BD302" s="6"/>
      <c r="BE302" s="6"/>
      <c r="BF302" s="6"/>
      <c r="BG302" s="6"/>
      <c r="BH302" s="6"/>
      <c r="BI302" s="6"/>
      <c r="BJ302" s="6"/>
      <c r="BK302" s="6"/>
      <c r="BL302" s="6"/>
      <c r="BM302" s="6"/>
      <c r="BN302" s="6"/>
      <c r="BO302" s="6"/>
      <c r="BP302" s="6"/>
      <c r="BQ302" s="6"/>
      <c r="BR302" s="6"/>
      <c r="BS302" s="6"/>
      <c r="BT302" s="6"/>
      <c r="BU302" s="6"/>
      <c r="BV302" s="6"/>
      <c r="BW302" s="6"/>
      <c r="BX302" s="6"/>
      <c r="BY302" s="6"/>
      <c r="BZ302" s="6"/>
      <c r="CA302" s="6"/>
      <c r="CB302" s="6"/>
      <c r="CC302" s="6"/>
      <c r="CD302" s="6"/>
      <c r="CE302" s="6"/>
      <c r="CF302" s="6"/>
      <c r="CG302" s="6"/>
      <c r="CH302" s="6"/>
      <c r="CI302" s="6"/>
      <c r="CJ302" s="6"/>
      <c r="CK302" s="6"/>
      <c r="CL302" s="6"/>
      <c r="CM302" s="6"/>
      <c r="CN302" s="6"/>
      <c r="CO302" s="6"/>
      <c r="CP302" s="6"/>
      <c r="CQ302" s="6"/>
      <c r="CR302" s="6"/>
      <c r="CS302" s="6"/>
      <c r="CT302" s="6"/>
      <c r="CU302" s="6"/>
      <c r="CV302" s="6"/>
      <c r="CW302" s="6"/>
      <c r="CX302" s="6"/>
      <c r="CY302" s="6"/>
      <c r="CZ302" s="6"/>
      <c r="DA302" s="6"/>
      <c r="DB302" s="6"/>
      <c r="DC302" s="6"/>
      <c r="DD302" s="6"/>
      <c r="DE302" s="6"/>
      <c r="DF302" s="6"/>
      <c r="DG302" s="6"/>
      <c r="DH302" s="6"/>
      <c r="DI302" s="6"/>
      <c r="DJ302" s="6"/>
      <c r="DK302" s="6"/>
      <c r="DL302" s="6"/>
      <c r="DM302" s="6"/>
      <c r="DN302" s="6"/>
      <c r="DO302" s="6"/>
      <c r="DP302" s="6"/>
      <c r="DQ302" s="6"/>
      <c r="DR302" s="6"/>
      <c r="DS302" s="6"/>
      <c r="DT302" s="6"/>
      <c r="DU302" s="6"/>
      <c r="DV302" s="6"/>
    </row>
    <row r="303" spans="1:126" s="2" customFormat="1" x14ac:dyDescent="0.25">
      <c r="A303" t="s">
        <v>56</v>
      </c>
      <c r="B303" t="s">
        <v>23</v>
      </c>
      <c r="C303" s="32" t="s">
        <v>491</v>
      </c>
      <c r="D303" t="s">
        <v>321</v>
      </c>
      <c r="E303" s="1">
        <v>32000</v>
      </c>
      <c r="F303" s="1">
        <f t="shared" si="128"/>
        <v>918.4</v>
      </c>
      <c r="G303" s="1">
        <v>0</v>
      </c>
      <c r="H303" s="30">
        <f t="shared" si="129"/>
        <v>972.8</v>
      </c>
      <c r="I303" s="30">
        <v>1315.12</v>
      </c>
      <c r="J303" s="30">
        <f t="shared" si="130"/>
        <v>3206.32</v>
      </c>
      <c r="K303" s="30">
        <f t="shared" si="131"/>
        <v>28793.68</v>
      </c>
      <c r="L303" s="6"/>
      <c r="M303" s="6"/>
      <c r="N303" s="6"/>
      <c r="O303" s="6"/>
      <c r="P303" s="6"/>
      <c r="Q303" s="6"/>
      <c r="R303" s="6"/>
      <c r="S303" s="6"/>
      <c r="T303" s="6"/>
      <c r="U303" s="6"/>
      <c r="V303" s="6"/>
      <c r="W303" s="6"/>
      <c r="X303" s="6"/>
      <c r="Y303" s="6"/>
      <c r="Z303" s="6"/>
      <c r="AA303" s="6"/>
      <c r="AB303" s="6"/>
      <c r="AC303" s="6"/>
      <c r="AD303" s="6"/>
      <c r="AE303" s="6"/>
      <c r="AF303" s="6"/>
      <c r="AG303" s="6"/>
      <c r="AH303" s="6"/>
      <c r="AI303" s="6"/>
      <c r="AJ303" s="6"/>
      <c r="AK303" s="6"/>
      <c r="AL303" s="6"/>
      <c r="AM303" s="6"/>
      <c r="AN303" s="6"/>
      <c r="AO303" s="6"/>
      <c r="AP303" s="6"/>
      <c r="AQ303" s="6"/>
      <c r="AR303" s="6"/>
      <c r="AS303" s="6"/>
      <c r="AT303" s="6"/>
      <c r="AU303" s="6"/>
      <c r="AV303" s="6"/>
      <c r="AW303" s="6"/>
      <c r="AX303" s="6"/>
      <c r="AY303" s="6"/>
      <c r="AZ303" s="6"/>
      <c r="BA303" s="6"/>
      <c r="BB303" s="6"/>
      <c r="BC303" s="6"/>
      <c r="BD303" s="6"/>
      <c r="BE303" s="6"/>
      <c r="BF303" s="6"/>
      <c r="BG303" s="6"/>
      <c r="BH303" s="6"/>
      <c r="BI303" s="6"/>
      <c r="BJ303" s="6"/>
      <c r="BK303" s="6"/>
      <c r="BL303" s="6"/>
      <c r="BM303" s="6"/>
      <c r="BN303" s="6"/>
      <c r="BO303" s="6"/>
      <c r="BP303" s="6"/>
      <c r="BQ303" s="6"/>
      <c r="BR303" s="6"/>
      <c r="BS303" s="6"/>
      <c r="BT303" s="6"/>
      <c r="BU303" s="6"/>
      <c r="BV303" s="6"/>
      <c r="BW303" s="6"/>
      <c r="BX303" s="6"/>
      <c r="BY303" s="6"/>
      <c r="BZ303" s="6"/>
      <c r="CA303" s="6"/>
      <c r="CB303" s="6"/>
      <c r="CC303" s="6"/>
      <c r="CD303" s="6"/>
      <c r="CE303" s="6"/>
      <c r="CF303" s="6"/>
      <c r="CG303" s="6"/>
      <c r="CH303" s="6"/>
      <c r="CI303" s="6"/>
      <c r="CJ303" s="6"/>
      <c r="CK303" s="6"/>
      <c r="CL303" s="6"/>
      <c r="CM303" s="6"/>
      <c r="CN303" s="6"/>
      <c r="CO303" s="6"/>
      <c r="CP303" s="6"/>
      <c r="CQ303" s="6"/>
      <c r="CR303" s="6"/>
      <c r="CS303" s="6"/>
      <c r="CT303" s="6"/>
      <c r="CU303" s="6"/>
      <c r="CV303" s="6"/>
      <c r="CW303" s="6"/>
      <c r="CX303" s="6"/>
      <c r="CY303" s="6"/>
      <c r="CZ303" s="6"/>
      <c r="DA303" s="6"/>
      <c r="DB303" s="6"/>
      <c r="DC303" s="6"/>
      <c r="DD303" s="6"/>
      <c r="DE303" s="6"/>
      <c r="DF303" s="6"/>
      <c r="DG303" s="6"/>
      <c r="DH303" s="6"/>
      <c r="DI303" s="6"/>
      <c r="DJ303" s="6"/>
      <c r="DK303" s="6"/>
      <c r="DL303" s="6"/>
      <c r="DM303" s="6"/>
      <c r="DN303" s="6"/>
      <c r="DO303" s="6"/>
      <c r="DP303" s="6"/>
      <c r="DQ303" s="6"/>
      <c r="DR303" s="6"/>
      <c r="DS303" s="6"/>
      <c r="DT303" s="6"/>
      <c r="DU303" s="6"/>
      <c r="DV303" s="6"/>
    </row>
    <row r="304" spans="1:126" s="2" customFormat="1" x14ac:dyDescent="0.25">
      <c r="A304" t="s">
        <v>529</v>
      </c>
      <c r="B304" t="s">
        <v>17</v>
      </c>
      <c r="C304" s="32" t="s">
        <v>492</v>
      </c>
      <c r="D304" t="s">
        <v>505</v>
      </c>
      <c r="E304" s="1">
        <v>115000</v>
      </c>
      <c r="F304" s="1">
        <f t="shared" si="128"/>
        <v>3300.5</v>
      </c>
      <c r="G304" s="1">
        <v>15038.68</v>
      </c>
      <c r="H304" s="30">
        <f t="shared" si="129"/>
        <v>3496</v>
      </c>
      <c r="I304" s="30">
        <v>2657.74</v>
      </c>
      <c r="J304" s="30">
        <v>24492.92</v>
      </c>
      <c r="K304" s="30">
        <v>90507.08</v>
      </c>
      <c r="L304" s="6"/>
      <c r="M304" s="6"/>
      <c r="N304" s="6"/>
      <c r="O304" s="6"/>
      <c r="P304" s="6"/>
      <c r="Q304" s="6"/>
      <c r="R304" s="6"/>
      <c r="S304" s="6"/>
      <c r="T304" s="6"/>
      <c r="U304" s="6"/>
      <c r="V304" s="6"/>
      <c r="W304" s="6"/>
      <c r="X304" s="6"/>
      <c r="Y304" s="6"/>
      <c r="Z304" s="6"/>
      <c r="AA304" s="6"/>
      <c r="AB304" s="6"/>
      <c r="AC304" s="6"/>
      <c r="AD304" s="6"/>
      <c r="AE304" s="6"/>
      <c r="AF304" s="6"/>
      <c r="AG304" s="6"/>
      <c r="AH304" s="6"/>
      <c r="AI304" s="6"/>
      <c r="AJ304" s="6"/>
      <c r="AK304" s="6"/>
      <c r="AL304" s="6"/>
      <c r="AM304" s="6"/>
      <c r="AN304" s="6"/>
      <c r="AO304" s="6"/>
      <c r="AP304" s="6"/>
      <c r="AQ304" s="6"/>
      <c r="AR304" s="6"/>
      <c r="AS304" s="6"/>
      <c r="AT304" s="6"/>
      <c r="AU304" s="6"/>
      <c r="AV304" s="6"/>
      <c r="AW304" s="6"/>
      <c r="AX304" s="6"/>
      <c r="AY304" s="6"/>
      <c r="AZ304" s="6"/>
      <c r="BA304" s="6"/>
      <c r="BB304" s="6"/>
      <c r="BC304" s="6"/>
      <c r="BD304" s="6"/>
      <c r="BE304" s="6"/>
      <c r="BF304" s="6"/>
      <c r="BG304" s="6"/>
      <c r="BH304" s="6"/>
      <c r="BI304" s="6"/>
      <c r="BJ304" s="6"/>
      <c r="BK304" s="6"/>
      <c r="BL304" s="6"/>
      <c r="BM304" s="6"/>
      <c r="BN304" s="6"/>
      <c r="BO304" s="6"/>
      <c r="BP304" s="6"/>
      <c r="BQ304" s="6"/>
      <c r="BR304" s="6"/>
      <c r="BS304" s="6"/>
      <c r="BT304" s="6"/>
      <c r="BU304" s="6"/>
      <c r="BV304" s="6"/>
      <c r="BW304" s="6"/>
      <c r="BX304" s="6"/>
      <c r="BY304" s="6"/>
      <c r="BZ304" s="6"/>
      <c r="CA304" s="6"/>
      <c r="CB304" s="6"/>
      <c r="CC304" s="6"/>
      <c r="CD304" s="6"/>
      <c r="CE304" s="6"/>
      <c r="CF304" s="6"/>
      <c r="CG304" s="6"/>
      <c r="CH304" s="6"/>
      <c r="CI304" s="6"/>
      <c r="CJ304" s="6"/>
      <c r="CK304" s="6"/>
      <c r="CL304" s="6"/>
      <c r="CM304" s="6"/>
      <c r="CN304" s="6"/>
      <c r="CO304" s="6"/>
      <c r="CP304" s="6"/>
      <c r="CQ304" s="6"/>
      <c r="CR304" s="6"/>
      <c r="CS304" s="6"/>
      <c r="CT304" s="6"/>
      <c r="CU304" s="6"/>
      <c r="CV304" s="6"/>
      <c r="CW304" s="6"/>
      <c r="CX304" s="6"/>
      <c r="CY304" s="6"/>
      <c r="CZ304" s="6"/>
      <c r="DA304" s="6"/>
      <c r="DB304" s="6"/>
      <c r="DC304" s="6"/>
      <c r="DD304" s="6"/>
      <c r="DE304" s="6"/>
      <c r="DF304" s="6"/>
      <c r="DG304" s="6"/>
      <c r="DH304" s="6"/>
      <c r="DI304" s="6"/>
      <c r="DJ304" s="6"/>
      <c r="DK304" s="6"/>
      <c r="DL304" s="6"/>
      <c r="DM304" s="6"/>
      <c r="DN304" s="6"/>
      <c r="DO304" s="6"/>
      <c r="DP304" s="6"/>
      <c r="DQ304" s="6"/>
      <c r="DR304" s="6"/>
      <c r="DS304" s="6"/>
      <c r="DT304" s="6"/>
      <c r="DU304" s="6"/>
      <c r="DV304" s="6"/>
    </row>
    <row r="305" spans="1:126" s="2" customFormat="1" x14ac:dyDescent="0.25">
      <c r="A305" s="3" t="s">
        <v>13</v>
      </c>
      <c r="B305" s="3">
        <v>7</v>
      </c>
      <c r="C305" s="34"/>
      <c r="D305" s="3"/>
      <c r="E305" s="4">
        <f>SUM(E298:E304)</f>
        <v>381500</v>
      </c>
      <c r="F305" s="4">
        <f>SUM(F298:F304)</f>
        <v>10949.05</v>
      </c>
      <c r="G305" s="4">
        <f>SUM(G298:G304)</f>
        <v>24197.84</v>
      </c>
      <c r="H305" s="4">
        <f>SUM(H298:H304)</f>
        <v>11597.6</v>
      </c>
      <c r="I305" s="4">
        <f>SUM(I298:I304)</f>
        <v>14137.57</v>
      </c>
      <c r="J305" s="4">
        <f>SUM(J298:J303)+J304</f>
        <v>61179.59</v>
      </c>
      <c r="K305" s="4">
        <f>SUM(K298:K304)</f>
        <v>318993.01</v>
      </c>
      <c r="L305" s="6"/>
      <c r="M305" s="6"/>
      <c r="N305" s="6"/>
      <c r="O305" s="6"/>
      <c r="P305" s="6"/>
      <c r="Q305" s="6"/>
      <c r="R305" s="6"/>
      <c r="S305" s="6"/>
      <c r="T305" s="6"/>
      <c r="U305" s="6"/>
      <c r="V305" s="6"/>
      <c r="W305" s="6"/>
      <c r="X305" s="6"/>
      <c r="Y305" s="6"/>
      <c r="Z305" s="6"/>
      <c r="AA305" s="6"/>
      <c r="AB305" s="6"/>
      <c r="AC305" s="6"/>
      <c r="AD305" s="6"/>
      <c r="AE305" s="6"/>
      <c r="AF305" s="6"/>
      <c r="AG305" s="6"/>
      <c r="AH305" s="6"/>
      <c r="AI305" s="6"/>
      <c r="AJ305" s="6"/>
      <c r="AK305" s="6"/>
      <c r="AL305" s="6"/>
      <c r="AM305" s="6"/>
      <c r="AN305" s="6"/>
      <c r="AO305" s="6"/>
      <c r="AP305" s="6"/>
      <c r="AQ305" s="6"/>
      <c r="AR305" s="6"/>
      <c r="AS305" s="6"/>
      <c r="AT305" s="6"/>
      <c r="AU305" s="6"/>
      <c r="AV305" s="6"/>
      <c r="AW305" s="6"/>
      <c r="AX305" s="6"/>
      <c r="AY305" s="6"/>
      <c r="AZ305" s="6"/>
      <c r="BA305" s="6"/>
      <c r="BB305" s="6"/>
      <c r="BC305" s="6"/>
      <c r="BD305" s="6"/>
      <c r="BE305" s="6"/>
      <c r="BF305" s="6"/>
      <c r="BG305" s="6"/>
      <c r="BH305" s="6"/>
      <c r="BI305" s="6"/>
      <c r="BJ305" s="6"/>
      <c r="BK305" s="6"/>
      <c r="BL305" s="6"/>
      <c r="BM305" s="6"/>
      <c r="BN305" s="6"/>
      <c r="BO305" s="6"/>
      <c r="BP305" s="6"/>
      <c r="BQ305" s="6"/>
      <c r="BR305" s="6"/>
      <c r="BS305" s="6"/>
      <c r="BT305" s="6"/>
      <c r="BU305" s="6"/>
      <c r="BV305" s="6"/>
      <c r="BW305" s="6"/>
      <c r="BX305" s="6"/>
      <c r="BY305" s="6"/>
      <c r="BZ305" s="6"/>
      <c r="CA305" s="6"/>
      <c r="CB305" s="6"/>
      <c r="CC305" s="6"/>
      <c r="CD305" s="6"/>
      <c r="CE305" s="6"/>
      <c r="CF305" s="6"/>
      <c r="CG305" s="6"/>
      <c r="CH305" s="6"/>
      <c r="CI305" s="6"/>
      <c r="CJ305" s="6"/>
      <c r="CK305" s="6"/>
      <c r="CL305" s="6"/>
      <c r="CM305" s="6"/>
      <c r="CN305" s="6"/>
      <c r="CO305" s="6"/>
      <c r="CP305" s="6"/>
      <c r="CQ305" s="6"/>
      <c r="CR305" s="6"/>
      <c r="CS305" s="6"/>
      <c r="CT305" s="6"/>
      <c r="CU305" s="6"/>
      <c r="CV305" s="6"/>
      <c r="CW305" s="6"/>
      <c r="CX305" s="6"/>
      <c r="CY305" s="6"/>
      <c r="CZ305" s="6"/>
      <c r="DA305" s="6"/>
      <c r="DB305" s="6"/>
      <c r="DC305" s="6"/>
      <c r="DD305" s="6"/>
      <c r="DE305" s="6"/>
      <c r="DF305" s="6"/>
      <c r="DG305" s="6"/>
      <c r="DH305" s="6"/>
      <c r="DI305" s="6"/>
      <c r="DJ305" s="6"/>
      <c r="DK305" s="6"/>
      <c r="DL305" s="6"/>
      <c r="DM305" s="6"/>
      <c r="DN305" s="6"/>
      <c r="DO305" s="6"/>
      <c r="DP305" s="6"/>
      <c r="DQ305" s="6"/>
      <c r="DR305" s="6"/>
      <c r="DS305" s="6"/>
      <c r="DT305" s="6"/>
      <c r="DU305" s="6"/>
      <c r="DV305" s="6"/>
    </row>
    <row r="307" spans="1:126" x14ac:dyDescent="0.25">
      <c r="A307" s="77" t="s">
        <v>107</v>
      </c>
      <c r="B307" s="77"/>
      <c r="C307" s="77"/>
      <c r="D307" s="77"/>
      <c r="E307" s="77"/>
      <c r="F307" s="77"/>
      <c r="G307" s="77"/>
      <c r="H307" s="77"/>
      <c r="I307" s="77"/>
      <c r="J307" s="77"/>
      <c r="K307" s="77"/>
    </row>
    <row r="308" spans="1:126" x14ac:dyDescent="0.25">
      <c r="A308" t="s">
        <v>105</v>
      </c>
      <c r="B308" t="s">
        <v>106</v>
      </c>
      <c r="C308" s="32" t="s">
        <v>492</v>
      </c>
      <c r="D308" t="s">
        <v>321</v>
      </c>
      <c r="E308" s="1">
        <v>165000</v>
      </c>
      <c r="F308" s="1">
        <v>4735.5</v>
      </c>
      <c r="G308" s="1">
        <v>27624.36</v>
      </c>
      <c r="H308" s="1">
        <v>4098.53</v>
      </c>
      <c r="I308" s="1">
        <v>25</v>
      </c>
      <c r="J308" s="1">
        <v>36966.29</v>
      </c>
      <c r="K308" s="1">
        <v>128033.71</v>
      </c>
    </row>
    <row r="309" spans="1:126" x14ac:dyDescent="0.25">
      <c r="A309" t="s">
        <v>108</v>
      </c>
      <c r="B309" t="s">
        <v>109</v>
      </c>
      <c r="C309" s="32" t="s">
        <v>492</v>
      </c>
      <c r="D309" t="s">
        <v>324</v>
      </c>
      <c r="E309" s="1">
        <v>41000</v>
      </c>
      <c r="F309" s="1">
        <f t="shared" ref="F309:F310" si="132">E309*0.0287</f>
        <v>1176.7</v>
      </c>
      <c r="G309" s="1">
        <v>583.79</v>
      </c>
      <c r="H309" s="1">
        <f t="shared" ref="H309:H310" si="133">E309*0.0304</f>
        <v>1246.4000000000001</v>
      </c>
      <c r="I309" s="1">
        <v>727</v>
      </c>
      <c r="J309" s="1">
        <f>F309+G309+H309+I309</f>
        <v>3733.89</v>
      </c>
      <c r="K309" s="1">
        <f>E309-J309</f>
        <v>37266.11</v>
      </c>
    </row>
    <row r="310" spans="1:126" x14ac:dyDescent="0.25">
      <c r="A310" t="s">
        <v>351</v>
      </c>
      <c r="B310" t="s">
        <v>327</v>
      </c>
      <c r="C310" s="32" t="s">
        <v>491</v>
      </c>
      <c r="D310" t="s">
        <v>324</v>
      </c>
      <c r="E310" s="1">
        <v>33000</v>
      </c>
      <c r="F310" s="1">
        <f t="shared" si="132"/>
        <v>947.1</v>
      </c>
      <c r="G310" s="1">
        <v>0</v>
      </c>
      <c r="H310" s="1">
        <f t="shared" si="133"/>
        <v>1003.2</v>
      </c>
      <c r="I310" s="1">
        <v>1377.12</v>
      </c>
      <c r="J310" s="1">
        <f>F310+G310+H310+I310</f>
        <v>3327.42</v>
      </c>
      <c r="K310" s="1">
        <f>E310-J310</f>
        <v>29672.58</v>
      </c>
      <c r="L310"/>
      <c r="M310"/>
      <c r="N310"/>
      <c r="O310"/>
      <c r="P310"/>
      <c r="Q310"/>
      <c r="R310"/>
      <c r="S310"/>
      <c r="T310"/>
      <c r="U310"/>
      <c r="V310"/>
      <c r="W310"/>
      <c r="X310"/>
      <c r="Y310"/>
      <c r="Z310"/>
      <c r="AA310"/>
      <c r="AB310"/>
      <c r="AC310"/>
      <c r="AD310"/>
      <c r="AE310"/>
      <c r="AF310"/>
      <c r="AG310"/>
      <c r="AH310"/>
      <c r="AI310"/>
      <c r="AJ310"/>
      <c r="AK310"/>
      <c r="AL310"/>
      <c r="AM310"/>
      <c r="AN310"/>
      <c r="AO310"/>
      <c r="AP310"/>
      <c r="AQ310"/>
      <c r="AR310"/>
      <c r="AS310"/>
      <c r="AT310"/>
      <c r="AU310"/>
      <c r="AV310"/>
      <c r="AW310"/>
      <c r="AX310"/>
      <c r="AY310"/>
      <c r="AZ310"/>
      <c r="BA310"/>
      <c r="BB310"/>
      <c r="BC310"/>
      <c r="BD310"/>
      <c r="BE310"/>
      <c r="BF310"/>
      <c r="BG310"/>
      <c r="BH310"/>
      <c r="BI310"/>
      <c r="BJ310"/>
      <c r="BK310"/>
      <c r="BL310"/>
      <c r="BM310"/>
      <c r="BN310"/>
      <c r="BO310"/>
      <c r="BP310"/>
      <c r="BQ310"/>
      <c r="BR310"/>
      <c r="BS310"/>
      <c r="BT310"/>
      <c r="BU310"/>
      <c r="BV310"/>
      <c r="BW310"/>
      <c r="BX310"/>
      <c r="BY310"/>
      <c r="BZ310"/>
      <c r="CA310"/>
      <c r="CB310"/>
      <c r="CC310"/>
      <c r="CD310"/>
      <c r="CE310"/>
      <c r="CF310"/>
      <c r="CG310"/>
      <c r="CH310"/>
      <c r="CI310"/>
      <c r="CJ310"/>
      <c r="CK310"/>
      <c r="CL310"/>
      <c r="CM310"/>
      <c r="CN310"/>
      <c r="CO310"/>
      <c r="CP310"/>
      <c r="CQ310"/>
      <c r="CR310"/>
      <c r="CS310"/>
      <c r="CT310"/>
      <c r="CU310"/>
      <c r="CV310"/>
      <c r="CW310"/>
      <c r="CX310"/>
      <c r="CY310"/>
      <c r="CZ310"/>
      <c r="DA310"/>
      <c r="DB310"/>
      <c r="DC310"/>
      <c r="DD310"/>
      <c r="DE310"/>
      <c r="DF310"/>
      <c r="DG310"/>
      <c r="DH310"/>
      <c r="DI310"/>
      <c r="DJ310"/>
      <c r="DK310"/>
      <c r="DL310"/>
      <c r="DM310"/>
      <c r="DN310"/>
      <c r="DO310"/>
      <c r="DP310"/>
      <c r="DQ310"/>
      <c r="DR310"/>
      <c r="DS310"/>
      <c r="DT310"/>
      <c r="DU310"/>
      <c r="DV310"/>
    </row>
    <row r="311" spans="1:126" x14ac:dyDescent="0.25">
      <c r="A311" s="3" t="s">
        <v>13</v>
      </c>
      <c r="B311" s="3">
        <v>3</v>
      </c>
      <c r="C311" s="34"/>
      <c r="D311" s="3"/>
      <c r="E311" s="4">
        <f>SUM(E308:E310)</f>
        <v>239000</v>
      </c>
      <c r="F311" s="4">
        <f t="shared" ref="F311:K311" si="134">SUM(F308:F310)</f>
        <v>6859.3</v>
      </c>
      <c r="G311" s="4">
        <f t="shared" si="134"/>
        <v>28208.15</v>
      </c>
      <c r="H311" s="4">
        <f t="shared" si="134"/>
        <v>6348.13</v>
      </c>
      <c r="I311" s="4">
        <f t="shared" si="134"/>
        <v>2129.12</v>
      </c>
      <c r="J311" s="4">
        <f t="shared" si="134"/>
        <v>44027.6</v>
      </c>
      <c r="K311" s="4">
        <f t="shared" si="134"/>
        <v>194972.4</v>
      </c>
    </row>
    <row r="313" spans="1:126" x14ac:dyDescent="0.25">
      <c r="A313" s="77" t="s">
        <v>110</v>
      </c>
      <c r="B313" s="77"/>
      <c r="C313" s="77"/>
      <c r="D313" s="77"/>
      <c r="E313" s="77"/>
      <c r="F313" s="77"/>
      <c r="G313" s="77"/>
      <c r="H313" s="77"/>
      <c r="I313" s="77"/>
      <c r="J313" s="77"/>
      <c r="K313" s="77"/>
    </row>
    <row r="314" spans="1:126" x14ac:dyDescent="0.25">
      <c r="A314" t="s">
        <v>111</v>
      </c>
      <c r="B314" t="s">
        <v>112</v>
      </c>
      <c r="C314" s="32" t="s">
        <v>492</v>
      </c>
      <c r="D314" t="s">
        <v>324</v>
      </c>
      <c r="E314" s="1">
        <v>32272.44</v>
      </c>
      <c r="F314" s="1">
        <f>E314*0.0287</f>
        <v>926.22</v>
      </c>
      <c r="G314" s="1">
        <v>0</v>
      </c>
      <c r="H314" s="1">
        <f t="shared" ref="H314:H324" si="135">E314*0.0304</f>
        <v>981.08</v>
      </c>
      <c r="I314" s="1">
        <v>25</v>
      </c>
      <c r="J314" s="1">
        <f t="shared" ref="J314:J315" si="136">F314+G314+H314+I314</f>
        <v>1932.3</v>
      </c>
      <c r="K314" s="1">
        <f t="shared" ref="K314:K316" si="137">E314-J314</f>
        <v>30340.14</v>
      </c>
    </row>
    <row r="315" spans="1:126" x14ac:dyDescent="0.25">
      <c r="A315" t="s">
        <v>113</v>
      </c>
      <c r="B315" t="s">
        <v>15</v>
      </c>
      <c r="C315" s="32" t="s">
        <v>492</v>
      </c>
      <c r="D315" t="s">
        <v>324</v>
      </c>
      <c r="E315" s="1">
        <v>21338.85</v>
      </c>
      <c r="F315" s="1">
        <f t="shared" ref="F315:F324" si="138">E315*0.0287</f>
        <v>612.41999999999996</v>
      </c>
      <c r="G315" s="1">
        <v>0</v>
      </c>
      <c r="H315" s="1">
        <f t="shared" si="135"/>
        <v>648.70000000000005</v>
      </c>
      <c r="I315" s="1">
        <v>25</v>
      </c>
      <c r="J315" s="1">
        <f t="shared" si="136"/>
        <v>1286.1199999999999</v>
      </c>
      <c r="K315" s="1">
        <f t="shared" si="137"/>
        <v>20052.73</v>
      </c>
    </row>
    <row r="316" spans="1:126" x14ac:dyDescent="0.25">
      <c r="A316" t="s">
        <v>114</v>
      </c>
      <c r="B316" t="s">
        <v>19</v>
      </c>
      <c r="C316" s="32" t="s">
        <v>491</v>
      </c>
      <c r="D316" t="s">
        <v>324</v>
      </c>
      <c r="E316" s="1">
        <v>41000</v>
      </c>
      <c r="F316" s="1">
        <f t="shared" si="138"/>
        <v>1176.7</v>
      </c>
      <c r="G316" s="1">
        <v>583.79</v>
      </c>
      <c r="H316" s="1">
        <f t="shared" si="135"/>
        <v>1246.4000000000001</v>
      </c>
      <c r="I316" s="1">
        <v>25</v>
      </c>
      <c r="J316" s="1">
        <f>F316+G316+H316+I316</f>
        <v>3031.89</v>
      </c>
      <c r="K316" s="1">
        <f t="shared" si="137"/>
        <v>37968.11</v>
      </c>
    </row>
    <row r="317" spans="1:126" x14ac:dyDescent="0.25">
      <c r="A317" t="s">
        <v>115</v>
      </c>
      <c r="B317" t="s">
        <v>116</v>
      </c>
      <c r="C317" s="32" t="s">
        <v>491</v>
      </c>
      <c r="D317" t="s">
        <v>321</v>
      </c>
      <c r="E317" s="1">
        <v>86000</v>
      </c>
      <c r="F317" s="1">
        <f t="shared" si="138"/>
        <v>2468.1999999999998</v>
      </c>
      <c r="G317" s="1">
        <v>8812.2199999999993</v>
      </c>
      <c r="H317" s="1">
        <f t="shared" si="135"/>
        <v>2614.4</v>
      </c>
      <c r="I317" s="1">
        <v>195</v>
      </c>
      <c r="J317" s="1">
        <f t="shared" ref="J317:J323" si="139">F317+G317+H317+I317</f>
        <v>14089.82</v>
      </c>
      <c r="K317" s="1">
        <f t="shared" ref="K317:K324" si="140">E317-J317</f>
        <v>71910.179999999993</v>
      </c>
      <c r="L317"/>
      <c r="M317"/>
      <c r="N317"/>
      <c r="O317"/>
      <c r="P317"/>
      <c r="Q317"/>
      <c r="R317"/>
      <c r="S317"/>
      <c r="T317"/>
      <c r="U317"/>
      <c r="V317"/>
      <c r="W317"/>
      <c r="X317"/>
      <c r="Y317"/>
      <c r="Z317"/>
      <c r="AA317"/>
      <c r="AB317"/>
      <c r="AC317"/>
      <c r="AD317"/>
      <c r="AE317"/>
      <c r="AF317"/>
      <c r="AG317"/>
      <c r="AH317"/>
      <c r="AI317"/>
      <c r="AJ317"/>
      <c r="AK317"/>
      <c r="AL317"/>
      <c r="AM317"/>
      <c r="AN317"/>
      <c r="AO317"/>
      <c r="AP317"/>
      <c r="AQ317"/>
      <c r="AR317"/>
      <c r="AS317"/>
      <c r="AT317"/>
      <c r="AU317"/>
      <c r="AV317"/>
      <c r="AW317"/>
      <c r="AX317"/>
      <c r="AY317"/>
      <c r="AZ317"/>
      <c r="BA317"/>
      <c r="BB317"/>
      <c r="BC317"/>
      <c r="BD317"/>
      <c r="BE317"/>
      <c r="BF317"/>
      <c r="BG317"/>
      <c r="BH317"/>
      <c r="BI317"/>
      <c r="BJ317"/>
      <c r="BK317"/>
      <c r="BL317"/>
      <c r="BM317"/>
      <c r="BN317"/>
      <c r="BO317"/>
      <c r="BP317"/>
      <c r="BQ317"/>
      <c r="BR317"/>
      <c r="BS317"/>
      <c r="BT317"/>
      <c r="BU317"/>
      <c r="BV317"/>
      <c r="BW317"/>
      <c r="BX317"/>
      <c r="BY317"/>
      <c r="BZ317"/>
      <c r="CA317"/>
      <c r="CB317"/>
      <c r="CC317"/>
      <c r="CD317"/>
      <c r="CE317"/>
      <c r="CF317"/>
      <c r="CG317"/>
      <c r="CH317"/>
      <c r="CI317"/>
      <c r="CJ317"/>
      <c r="CK317"/>
      <c r="CL317"/>
      <c r="CM317"/>
      <c r="CN317"/>
      <c r="CO317"/>
      <c r="CP317"/>
      <c r="CQ317"/>
      <c r="CR317"/>
      <c r="CS317"/>
      <c r="CT317"/>
      <c r="CU317"/>
      <c r="CV317"/>
      <c r="CW317"/>
      <c r="CX317"/>
      <c r="CY317"/>
      <c r="CZ317"/>
      <c r="DA317"/>
      <c r="DB317"/>
      <c r="DC317"/>
      <c r="DD317"/>
      <c r="DE317"/>
      <c r="DF317"/>
      <c r="DG317"/>
      <c r="DH317"/>
      <c r="DI317"/>
      <c r="DJ317"/>
      <c r="DK317"/>
      <c r="DL317"/>
      <c r="DM317"/>
      <c r="DN317"/>
      <c r="DO317"/>
      <c r="DP317"/>
      <c r="DQ317"/>
      <c r="DR317"/>
      <c r="DS317"/>
      <c r="DT317"/>
      <c r="DU317"/>
      <c r="DV317"/>
    </row>
    <row r="318" spans="1:126" x14ac:dyDescent="0.25">
      <c r="A318" t="s">
        <v>353</v>
      </c>
      <c r="B318" t="s">
        <v>352</v>
      </c>
      <c r="C318" s="32" t="s">
        <v>492</v>
      </c>
      <c r="D318" t="s">
        <v>324</v>
      </c>
      <c r="E318" s="1">
        <v>41000</v>
      </c>
      <c r="F318" s="1">
        <f t="shared" si="138"/>
        <v>1176.7</v>
      </c>
      <c r="G318" s="1">
        <v>583.79</v>
      </c>
      <c r="H318" s="1">
        <f t="shared" si="135"/>
        <v>1246.4000000000001</v>
      </c>
      <c r="I318" s="1">
        <v>3278.33</v>
      </c>
      <c r="J318" s="1">
        <v>6285.22</v>
      </c>
      <c r="K318" s="1">
        <v>34714.78</v>
      </c>
      <c r="L318"/>
      <c r="M318"/>
      <c r="N318"/>
      <c r="O318"/>
      <c r="P318"/>
      <c r="Q318"/>
      <c r="R318"/>
      <c r="S318"/>
      <c r="T318"/>
      <c r="U318"/>
      <c r="V318"/>
      <c r="W318"/>
      <c r="X318"/>
      <c r="Y318"/>
      <c r="Z318"/>
      <c r="AA318"/>
      <c r="AB318"/>
      <c r="AC318"/>
      <c r="AD318"/>
      <c r="AE318"/>
      <c r="AF318"/>
      <c r="AG318"/>
      <c r="AH318"/>
      <c r="AI318"/>
      <c r="AJ318"/>
      <c r="AK318"/>
      <c r="AL318"/>
      <c r="AM318"/>
      <c r="AN318"/>
      <c r="AO318"/>
      <c r="AP318"/>
      <c r="AQ318"/>
      <c r="AR318"/>
      <c r="AS318"/>
      <c r="AT318"/>
      <c r="AU318"/>
      <c r="AV318"/>
      <c r="AW318"/>
      <c r="AX318"/>
      <c r="AY318"/>
      <c r="AZ318"/>
      <c r="BA318"/>
      <c r="BB318"/>
      <c r="BC318"/>
      <c r="BD318"/>
      <c r="BE318"/>
      <c r="BF318"/>
      <c r="BG318"/>
      <c r="BH318"/>
      <c r="BI318"/>
      <c r="BJ318"/>
      <c r="BK318"/>
      <c r="BL318"/>
      <c r="BM318"/>
      <c r="BN318"/>
      <c r="BO318"/>
      <c r="BP318"/>
      <c r="BQ318"/>
      <c r="BR318"/>
      <c r="BS318"/>
      <c r="BT318"/>
      <c r="BU318"/>
      <c r="BV318"/>
      <c r="BW318"/>
      <c r="BX318"/>
      <c r="BY318"/>
      <c r="BZ318"/>
      <c r="CA318"/>
      <c r="CB318"/>
      <c r="CC318"/>
      <c r="CD318"/>
      <c r="CE318"/>
      <c r="CF318"/>
      <c r="CG318"/>
      <c r="CH318"/>
      <c r="CI318"/>
      <c r="CJ318"/>
      <c r="CK318"/>
      <c r="CL318"/>
      <c r="CM318"/>
      <c r="CN318"/>
      <c r="CO318"/>
      <c r="CP318"/>
      <c r="CQ318"/>
      <c r="CR318"/>
      <c r="CS318"/>
      <c r="CT318"/>
      <c r="CU318"/>
      <c r="CV318"/>
      <c r="CW318"/>
      <c r="CX318"/>
      <c r="CY318"/>
      <c r="CZ318"/>
      <c r="DA318"/>
      <c r="DB318"/>
      <c r="DC318"/>
      <c r="DD318"/>
      <c r="DE318"/>
      <c r="DF318"/>
      <c r="DG318"/>
      <c r="DH318"/>
      <c r="DI318"/>
      <c r="DJ318"/>
      <c r="DK318"/>
      <c r="DL318"/>
      <c r="DM318"/>
      <c r="DN318"/>
      <c r="DO318"/>
      <c r="DP318"/>
      <c r="DQ318"/>
      <c r="DR318"/>
      <c r="DS318"/>
      <c r="DT318"/>
      <c r="DU318"/>
      <c r="DV318"/>
    </row>
    <row r="319" spans="1:126" x14ac:dyDescent="0.25">
      <c r="A319" t="s">
        <v>306</v>
      </c>
      <c r="B319" t="s">
        <v>305</v>
      </c>
      <c r="C319" s="32" t="s">
        <v>491</v>
      </c>
      <c r="D319" t="s">
        <v>324</v>
      </c>
      <c r="E319" s="1">
        <v>41000</v>
      </c>
      <c r="F319" s="1">
        <f t="shared" si="138"/>
        <v>1176.7</v>
      </c>
      <c r="G319" s="1">
        <v>583.79</v>
      </c>
      <c r="H319" s="1">
        <f t="shared" si="135"/>
        <v>1246.4000000000001</v>
      </c>
      <c r="I319" s="1">
        <v>25</v>
      </c>
      <c r="J319" s="1">
        <f t="shared" si="139"/>
        <v>3031.89</v>
      </c>
      <c r="K319" s="1">
        <f t="shared" si="140"/>
        <v>37968.11</v>
      </c>
      <c r="L319"/>
      <c r="M319"/>
      <c r="N319"/>
      <c r="O319"/>
      <c r="P319"/>
      <c r="Q319"/>
      <c r="R319"/>
      <c r="S319"/>
      <c r="T319"/>
      <c r="U319"/>
      <c r="V319"/>
      <c r="W319"/>
      <c r="X319"/>
      <c r="Y319"/>
      <c r="Z319"/>
      <c r="AA319"/>
      <c r="AB319"/>
      <c r="AC319"/>
      <c r="AD319"/>
      <c r="AE319"/>
      <c r="AF319"/>
      <c r="AG319"/>
      <c r="AH319"/>
      <c r="AI319"/>
      <c r="AJ319"/>
      <c r="AK319"/>
      <c r="AL319"/>
      <c r="AM319"/>
      <c r="AN319"/>
      <c r="AO319"/>
      <c r="AP319"/>
      <c r="AQ319"/>
      <c r="AR319"/>
      <c r="AS319"/>
      <c r="AT319"/>
      <c r="AU319"/>
      <c r="AV319"/>
      <c r="AW319"/>
      <c r="AX319"/>
      <c r="AY319"/>
      <c r="AZ319"/>
      <c r="BA319"/>
      <c r="BB319"/>
      <c r="BC319"/>
      <c r="BD319"/>
      <c r="BE319"/>
      <c r="BF319"/>
      <c r="BG319"/>
      <c r="BH319"/>
      <c r="BI319"/>
      <c r="BJ319"/>
      <c r="BK319"/>
      <c r="BL319"/>
      <c r="BM319"/>
      <c r="BN319"/>
      <c r="BO319"/>
      <c r="BP319"/>
      <c r="BQ319"/>
      <c r="BR319"/>
      <c r="BS319"/>
      <c r="BT319"/>
      <c r="BU319"/>
      <c r="BV319"/>
      <c r="BW319"/>
      <c r="BX319"/>
      <c r="BY319"/>
      <c r="BZ319"/>
      <c r="CA319"/>
      <c r="CB319"/>
      <c r="CC319"/>
      <c r="CD319"/>
      <c r="CE319"/>
      <c r="CF319"/>
      <c r="CG319"/>
      <c r="CH319"/>
      <c r="CI319"/>
      <c r="CJ319"/>
      <c r="CK319"/>
      <c r="CL319"/>
      <c r="CM319"/>
      <c r="CN319"/>
      <c r="CO319"/>
      <c r="CP319"/>
      <c r="CQ319"/>
      <c r="CR319"/>
      <c r="CS319"/>
      <c r="CT319"/>
      <c r="CU319"/>
      <c r="CV319"/>
      <c r="CW319"/>
      <c r="CX319"/>
      <c r="CY319"/>
      <c r="CZ319"/>
      <c r="DA319"/>
      <c r="DB319"/>
      <c r="DC319"/>
      <c r="DD319"/>
      <c r="DE319"/>
      <c r="DF319"/>
      <c r="DG319"/>
      <c r="DH319"/>
      <c r="DI319"/>
      <c r="DJ319"/>
      <c r="DK319"/>
      <c r="DL319"/>
      <c r="DM319"/>
      <c r="DN319"/>
      <c r="DO319"/>
      <c r="DP319"/>
      <c r="DQ319"/>
      <c r="DR319"/>
      <c r="DS319"/>
      <c r="DT319"/>
      <c r="DU319"/>
      <c r="DV319"/>
    </row>
    <row r="320" spans="1:126" x14ac:dyDescent="0.25">
      <c r="A320" t="s">
        <v>330</v>
      </c>
      <c r="B320" t="s">
        <v>118</v>
      </c>
      <c r="C320" s="32" t="s">
        <v>491</v>
      </c>
      <c r="D320" t="s">
        <v>324</v>
      </c>
      <c r="E320" s="1">
        <v>41000</v>
      </c>
      <c r="F320" s="1">
        <f t="shared" si="138"/>
        <v>1176.7</v>
      </c>
      <c r="G320" s="1">
        <v>583.79</v>
      </c>
      <c r="H320" s="1">
        <f t="shared" si="135"/>
        <v>1246.4000000000001</v>
      </c>
      <c r="I320" s="1">
        <v>277.5</v>
      </c>
      <c r="J320" s="1">
        <f t="shared" si="139"/>
        <v>3284.39</v>
      </c>
      <c r="K320" s="1">
        <f t="shared" si="140"/>
        <v>37715.61</v>
      </c>
      <c r="L320"/>
      <c r="M320"/>
      <c r="N320"/>
      <c r="O320"/>
      <c r="P320"/>
      <c r="Q320"/>
      <c r="R320"/>
      <c r="S320"/>
      <c r="T320"/>
      <c r="U320"/>
      <c r="V320"/>
      <c r="W320"/>
      <c r="X320"/>
      <c r="Y320"/>
      <c r="Z320"/>
      <c r="AA320"/>
      <c r="AB320"/>
      <c r="AC320"/>
      <c r="AD320"/>
      <c r="AE320"/>
      <c r="AF320"/>
      <c r="AG320"/>
      <c r="AH320"/>
      <c r="AI320"/>
      <c r="AJ320"/>
      <c r="AK320"/>
      <c r="AL320"/>
      <c r="AM320"/>
      <c r="AN320"/>
      <c r="AO320"/>
      <c r="AP320"/>
      <c r="AQ320"/>
      <c r="AR320"/>
      <c r="AS320"/>
      <c r="AT320"/>
      <c r="AU320"/>
      <c r="AV320"/>
      <c r="AW320"/>
      <c r="AX320"/>
      <c r="AY320"/>
      <c r="AZ320"/>
      <c r="BA320"/>
      <c r="BB320"/>
      <c r="BC320"/>
      <c r="BD320"/>
      <c r="BE320"/>
      <c r="BF320"/>
      <c r="BG320"/>
      <c r="BH320"/>
      <c r="BI320"/>
      <c r="BJ320"/>
      <c r="BK320"/>
      <c r="BL320"/>
      <c r="BM320"/>
      <c r="BN320"/>
      <c r="BO320"/>
      <c r="BP320"/>
      <c r="BQ320"/>
      <c r="BR320"/>
      <c r="BS320"/>
      <c r="BT320"/>
      <c r="BU320"/>
      <c r="BV320"/>
      <c r="BW320"/>
      <c r="BX320"/>
      <c r="BY320"/>
      <c r="BZ320"/>
      <c r="CA320"/>
      <c r="CB320"/>
      <c r="CC320"/>
      <c r="CD320"/>
      <c r="CE320"/>
      <c r="CF320"/>
      <c r="CG320"/>
      <c r="CH320"/>
      <c r="CI320"/>
      <c r="CJ320"/>
      <c r="CK320"/>
      <c r="CL320"/>
      <c r="CM320"/>
      <c r="CN320"/>
      <c r="CO320"/>
      <c r="CP320"/>
      <c r="CQ320"/>
      <c r="CR320"/>
      <c r="CS320"/>
      <c r="CT320"/>
      <c r="CU320"/>
      <c r="CV320"/>
      <c r="CW320"/>
      <c r="CX320"/>
      <c r="CY320"/>
      <c r="CZ320"/>
      <c r="DA320"/>
      <c r="DB320"/>
      <c r="DC320"/>
      <c r="DD320"/>
      <c r="DE320"/>
      <c r="DF320"/>
      <c r="DG320"/>
      <c r="DH320"/>
      <c r="DI320"/>
      <c r="DJ320"/>
      <c r="DK320"/>
      <c r="DL320"/>
      <c r="DM320"/>
      <c r="DN320"/>
      <c r="DO320"/>
      <c r="DP320"/>
      <c r="DQ320"/>
      <c r="DR320"/>
      <c r="DS320"/>
      <c r="DT320"/>
      <c r="DU320"/>
      <c r="DV320"/>
    </row>
    <row r="321" spans="1:126" x14ac:dyDescent="0.25">
      <c r="A321" t="s">
        <v>355</v>
      </c>
      <c r="B321" t="s">
        <v>64</v>
      </c>
      <c r="C321" s="32" t="s">
        <v>491</v>
      </c>
      <c r="D321" t="s">
        <v>324</v>
      </c>
      <c r="E321" s="1">
        <v>41000</v>
      </c>
      <c r="F321" s="1">
        <f t="shared" si="138"/>
        <v>1176.7</v>
      </c>
      <c r="G321" s="1">
        <v>583.79</v>
      </c>
      <c r="H321" s="1">
        <f t="shared" si="135"/>
        <v>1246.4000000000001</v>
      </c>
      <c r="I321" s="1">
        <v>125</v>
      </c>
      <c r="J321" s="1">
        <f t="shared" si="139"/>
        <v>3131.89</v>
      </c>
      <c r="K321" s="1">
        <f t="shared" si="140"/>
        <v>37868.11</v>
      </c>
      <c r="L321"/>
      <c r="M321"/>
      <c r="N321"/>
      <c r="O321"/>
      <c r="P321"/>
      <c r="Q321"/>
      <c r="R321"/>
      <c r="S321"/>
      <c r="T321"/>
      <c r="U321"/>
      <c r="V321"/>
      <c r="W321"/>
      <c r="X321"/>
      <c r="Y321"/>
      <c r="Z321"/>
      <c r="AA321"/>
      <c r="AB321"/>
      <c r="AC321"/>
      <c r="AD321"/>
      <c r="AE321"/>
      <c r="AF321"/>
      <c r="AG321"/>
      <c r="AH321"/>
      <c r="AI321"/>
      <c r="AJ321"/>
      <c r="AK321"/>
      <c r="AL321"/>
      <c r="AM321"/>
      <c r="AN321"/>
      <c r="AO321"/>
      <c r="AP321"/>
      <c r="AQ321"/>
      <c r="AR321"/>
      <c r="AS321"/>
      <c r="AT321"/>
      <c r="AU321"/>
      <c r="AV321"/>
      <c r="AW321"/>
      <c r="AX321"/>
      <c r="AY321"/>
      <c r="AZ321"/>
      <c r="BA321"/>
      <c r="BB321"/>
      <c r="BC321"/>
      <c r="BD321"/>
      <c r="BE321"/>
      <c r="BF321"/>
      <c r="BG321"/>
      <c r="BH321"/>
      <c r="BI321"/>
      <c r="BJ321"/>
      <c r="BK321"/>
      <c r="BL321"/>
      <c r="BM321"/>
      <c r="BN321"/>
      <c r="BO321"/>
      <c r="BP321"/>
      <c r="BQ321"/>
      <c r="BR321"/>
      <c r="BS321"/>
      <c r="BT321"/>
      <c r="BU321"/>
      <c r="BV321"/>
      <c r="BW321"/>
      <c r="BX321"/>
      <c r="BY321"/>
      <c r="BZ321"/>
      <c r="CA321"/>
      <c r="CB321"/>
      <c r="CC321"/>
      <c r="CD321"/>
      <c r="CE321"/>
      <c r="CF321"/>
      <c r="CG321"/>
      <c r="CH321"/>
      <c r="CI321"/>
      <c r="CJ321"/>
      <c r="CK321"/>
      <c r="CL321"/>
      <c r="CM321"/>
      <c r="CN321"/>
      <c r="CO321"/>
      <c r="CP321"/>
      <c r="CQ321"/>
      <c r="CR321"/>
      <c r="CS321"/>
      <c r="CT321"/>
      <c r="CU321"/>
      <c r="CV321"/>
      <c r="CW321"/>
      <c r="CX321"/>
      <c r="CY321"/>
      <c r="CZ321"/>
      <c r="DA321"/>
      <c r="DB321"/>
      <c r="DC321"/>
      <c r="DD321"/>
      <c r="DE321"/>
      <c r="DF321"/>
      <c r="DG321"/>
      <c r="DH321"/>
      <c r="DI321"/>
      <c r="DJ321"/>
      <c r="DK321"/>
      <c r="DL321"/>
      <c r="DM321"/>
      <c r="DN321"/>
      <c r="DO321"/>
      <c r="DP321"/>
      <c r="DQ321"/>
      <c r="DR321"/>
      <c r="DS321"/>
      <c r="DT321"/>
      <c r="DU321"/>
      <c r="DV321"/>
    </row>
    <row r="322" spans="1:126" x14ac:dyDescent="0.25">
      <c r="A322" t="s">
        <v>354</v>
      </c>
      <c r="B322" t="s">
        <v>64</v>
      </c>
      <c r="C322" s="32" t="s">
        <v>491</v>
      </c>
      <c r="D322" t="s">
        <v>324</v>
      </c>
      <c r="E322" s="15">
        <v>36000</v>
      </c>
      <c r="F322" s="1">
        <f t="shared" si="138"/>
        <v>1033.2</v>
      </c>
      <c r="G322" s="1">
        <v>0</v>
      </c>
      <c r="H322" s="1">
        <f t="shared" si="135"/>
        <v>1094.4000000000001</v>
      </c>
      <c r="I322" s="1">
        <v>25</v>
      </c>
      <c r="J322" s="1">
        <f t="shared" si="139"/>
        <v>2152.6</v>
      </c>
      <c r="K322" s="1">
        <f t="shared" si="140"/>
        <v>33847.4</v>
      </c>
      <c r="L322"/>
      <c r="M322"/>
      <c r="N322"/>
      <c r="O322"/>
      <c r="P322"/>
      <c r="Q322"/>
      <c r="R322"/>
      <c r="S322"/>
      <c r="T322"/>
      <c r="U322"/>
      <c r="V322"/>
      <c r="W322"/>
      <c r="X322"/>
      <c r="Y322"/>
      <c r="Z322"/>
      <c r="AA322"/>
      <c r="AB322"/>
      <c r="AC322"/>
      <c r="AD322"/>
      <c r="AE322"/>
      <c r="AF322"/>
      <c r="AG322"/>
      <c r="AH322"/>
      <c r="AI322"/>
      <c r="AJ322"/>
      <c r="AK322"/>
      <c r="AL322"/>
      <c r="AM322"/>
      <c r="AN322"/>
      <c r="AO322"/>
      <c r="AP322"/>
      <c r="AQ322"/>
      <c r="AR322"/>
      <c r="AS322"/>
      <c r="AT322"/>
      <c r="AU322"/>
      <c r="AV322"/>
      <c r="AW322"/>
      <c r="AX322"/>
      <c r="AY322"/>
      <c r="AZ322"/>
      <c r="BA322"/>
      <c r="BB322"/>
      <c r="BC322"/>
      <c r="BD322"/>
      <c r="BE322"/>
      <c r="BF322"/>
      <c r="BG322"/>
      <c r="BH322"/>
      <c r="BI322"/>
      <c r="BJ322"/>
      <c r="BK322"/>
      <c r="BL322"/>
      <c r="BM322"/>
      <c r="BN322"/>
      <c r="BO322"/>
      <c r="BP322"/>
      <c r="BQ322"/>
      <c r="BR322"/>
      <c r="BS322"/>
      <c r="BT322"/>
      <c r="BU322"/>
      <c r="BV322"/>
      <c r="BW322"/>
      <c r="BX322"/>
      <c r="BY322"/>
      <c r="BZ322"/>
      <c r="CA322"/>
      <c r="CB322"/>
      <c r="CC322"/>
      <c r="CD322"/>
      <c r="CE322"/>
      <c r="CF322"/>
      <c r="CG322"/>
      <c r="CH322"/>
      <c r="CI322"/>
      <c r="CJ322"/>
      <c r="CK322"/>
      <c r="CL322"/>
      <c r="CM322"/>
      <c r="CN322"/>
      <c r="CO322"/>
      <c r="CP322"/>
      <c r="CQ322"/>
      <c r="CR322"/>
      <c r="CS322"/>
      <c r="CT322"/>
      <c r="CU322"/>
      <c r="CV322"/>
      <c r="CW322"/>
      <c r="CX322"/>
      <c r="CY322"/>
      <c r="CZ322"/>
      <c r="DA322"/>
      <c r="DB322"/>
      <c r="DC322"/>
      <c r="DD322"/>
      <c r="DE322"/>
      <c r="DF322"/>
      <c r="DG322"/>
      <c r="DH322"/>
      <c r="DI322"/>
      <c r="DJ322"/>
      <c r="DK322"/>
      <c r="DL322"/>
      <c r="DM322"/>
      <c r="DN322"/>
      <c r="DO322"/>
      <c r="DP322"/>
      <c r="DQ322"/>
      <c r="DR322"/>
      <c r="DS322"/>
      <c r="DT322"/>
      <c r="DU322"/>
      <c r="DV322"/>
    </row>
    <row r="323" spans="1:126" x14ac:dyDescent="0.25">
      <c r="A323" t="s">
        <v>282</v>
      </c>
      <c r="B323" t="s">
        <v>291</v>
      </c>
      <c r="C323" s="32" t="s">
        <v>491</v>
      </c>
      <c r="D323" t="s">
        <v>324</v>
      </c>
      <c r="E323" s="1">
        <v>39000</v>
      </c>
      <c r="F323" s="1">
        <f t="shared" si="138"/>
        <v>1119.3</v>
      </c>
      <c r="G323" s="1">
        <v>301.52</v>
      </c>
      <c r="H323" s="1">
        <f t="shared" si="135"/>
        <v>1185.5999999999999</v>
      </c>
      <c r="I323" s="1">
        <v>187</v>
      </c>
      <c r="J323" s="1">
        <f t="shared" si="139"/>
        <v>2793.42</v>
      </c>
      <c r="K323" s="1">
        <f t="shared" si="140"/>
        <v>36206.58</v>
      </c>
      <c r="L323"/>
      <c r="M323"/>
      <c r="N323"/>
      <c r="O323"/>
      <c r="P323"/>
      <c r="Q323"/>
      <c r="R323"/>
      <c r="S323"/>
      <c r="T323"/>
      <c r="U323"/>
      <c r="V323"/>
      <c r="W323"/>
      <c r="X323"/>
      <c r="Y323"/>
      <c r="Z323"/>
      <c r="AA323"/>
      <c r="AB323"/>
      <c r="AC323"/>
      <c r="AD323"/>
      <c r="AE323"/>
      <c r="AF323"/>
      <c r="AG323"/>
      <c r="AH323"/>
      <c r="AI323"/>
      <c r="AJ323"/>
      <c r="AK323"/>
      <c r="AL323"/>
      <c r="AM323"/>
      <c r="AN323"/>
      <c r="AO323"/>
      <c r="AP323"/>
      <c r="AQ323"/>
      <c r="AR323"/>
      <c r="AS323"/>
      <c r="AT323"/>
      <c r="AU323"/>
      <c r="AV323"/>
      <c r="AW323"/>
      <c r="AX323"/>
      <c r="AY323"/>
      <c r="AZ323"/>
      <c r="BA323"/>
      <c r="BB323"/>
      <c r="BC323"/>
      <c r="BD323"/>
      <c r="BE323"/>
      <c r="BF323"/>
      <c r="BG323"/>
      <c r="BH323"/>
      <c r="BI323"/>
      <c r="BJ323"/>
      <c r="BK323"/>
      <c r="BL323"/>
      <c r="BM323"/>
      <c r="BN323"/>
      <c r="BO323"/>
      <c r="BP323"/>
      <c r="BQ323"/>
      <c r="BR323"/>
      <c r="BS323"/>
      <c r="BT323"/>
      <c r="BU323"/>
      <c r="BV323"/>
      <c r="BW323"/>
      <c r="BX323"/>
      <c r="BY323"/>
      <c r="BZ323"/>
      <c r="CA323"/>
      <c r="CB323"/>
      <c r="CC323"/>
      <c r="CD323"/>
      <c r="CE323"/>
      <c r="CF323"/>
      <c r="CG323"/>
      <c r="CH323"/>
      <c r="CI323"/>
      <c r="CJ323"/>
      <c r="CK323"/>
      <c r="CL323"/>
      <c r="CM323"/>
      <c r="CN323"/>
      <c r="CO323"/>
      <c r="CP323"/>
      <c r="CQ323"/>
      <c r="CR323"/>
      <c r="CS323"/>
      <c r="CT323"/>
      <c r="CU323"/>
      <c r="CV323"/>
      <c r="CW323"/>
      <c r="CX323"/>
      <c r="CY323"/>
      <c r="CZ323"/>
      <c r="DA323"/>
      <c r="DB323"/>
      <c r="DC323"/>
      <c r="DD323"/>
      <c r="DE323"/>
      <c r="DF323"/>
      <c r="DG323"/>
      <c r="DH323"/>
      <c r="DI323"/>
      <c r="DJ323"/>
      <c r="DK323"/>
      <c r="DL323"/>
      <c r="DM323"/>
      <c r="DN323"/>
      <c r="DO323"/>
      <c r="DP323"/>
      <c r="DQ323"/>
      <c r="DR323"/>
      <c r="DS323"/>
      <c r="DT323"/>
      <c r="DU323"/>
      <c r="DV323"/>
    </row>
    <row r="324" spans="1:126" x14ac:dyDescent="0.25">
      <c r="A324" t="s">
        <v>281</v>
      </c>
      <c r="B324" t="s">
        <v>147</v>
      </c>
      <c r="C324" s="32" t="s">
        <v>491</v>
      </c>
      <c r="D324" t="s">
        <v>324</v>
      </c>
      <c r="E324" s="1">
        <v>41000</v>
      </c>
      <c r="F324" s="1">
        <f t="shared" si="138"/>
        <v>1176.7</v>
      </c>
      <c r="G324" s="1">
        <v>405.27</v>
      </c>
      <c r="H324" s="1">
        <f t="shared" si="135"/>
        <v>1246.4000000000001</v>
      </c>
      <c r="I324" s="1">
        <v>1215.1199999999999</v>
      </c>
      <c r="J324" s="1">
        <f>+F324+G324+H324+I324</f>
        <v>4043.49</v>
      </c>
      <c r="K324" s="1">
        <f t="shared" si="140"/>
        <v>36956.51</v>
      </c>
    </row>
    <row r="325" spans="1:126" x14ac:dyDescent="0.25">
      <c r="A325" s="3" t="s">
        <v>13</v>
      </c>
      <c r="B325" s="3">
        <v>11</v>
      </c>
      <c r="C325" s="34"/>
      <c r="D325" s="3"/>
      <c r="E325" s="4">
        <f t="shared" ref="E325:K325" si="141">SUM(E314:E324)</f>
        <v>460611.29</v>
      </c>
      <c r="F325" s="4">
        <f t="shared" si="141"/>
        <v>13219.54</v>
      </c>
      <c r="G325" s="4">
        <f t="shared" si="141"/>
        <v>12437.96</v>
      </c>
      <c r="H325" s="4">
        <f t="shared" si="141"/>
        <v>14002.58</v>
      </c>
      <c r="I325" s="4">
        <f t="shared" si="141"/>
        <v>5402.95</v>
      </c>
      <c r="J325" s="4">
        <f t="shared" si="141"/>
        <v>45063.03</v>
      </c>
      <c r="K325" s="4">
        <f t="shared" si="141"/>
        <v>415548.26</v>
      </c>
    </row>
    <row r="327" spans="1:126" x14ac:dyDescent="0.25">
      <c r="A327" s="31" t="s">
        <v>119</v>
      </c>
      <c r="B327" s="31"/>
      <c r="C327" s="40"/>
      <c r="D327" s="31"/>
      <c r="E327" s="31"/>
      <c r="F327" s="31"/>
      <c r="G327" s="31"/>
      <c r="H327" s="31"/>
      <c r="I327" s="31"/>
      <c r="J327" s="31"/>
      <c r="K327" s="31"/>
    </row>
    <row r="328" spans="1:126" x14ac:dyDescent="0.25">
      <c r="A328" s="5" t="s">
        <v>120</v>
      </c>
      <c r="B328" s="5" t="s">
        <v>109</v>
      </c>
      <c r="C328" s="39" t="s">
        <v>491</v>
      </c>
      <c r="D328" s="5" t="s">
        <v>321</v>
      </c>
      <c r="E328" s="30">
        <v>66000</v>
      </c>
      <c r="F328" s="30">
        <f>E328*0.0287</f>
        <v>1894.2</v>
      </c>
      <c r="G328" s="30">
        <v>0</v>
      </c>
      <c r="H328" s="30">
        <f>E328*0.0304</f>
        <v>2006.4</v>
      </c>
      <c r="I328" s="30">
        <v>2405.2399999999998</v>
      </c>
      <c r="J328" s="30">
        <v>10445.549999999999</v>
      </c>
      <c r="K328" s="30">
        <f>E328-J328</f>
        <v>55554.45</v>
      </c>
    </row>
    <row r="329" spans="1:126" x14ac:dyDescent="0.25">
      <c r="A329" s="6" t="s">
        <v>13</v>
      </c>
      <c r="B329" s="6">
        <v>1</v>
      </c>
      <c r="C329" s="40"/>
      <c r="D329" s="6"/>
      <c r="E329" s="50">
        <f t="shared" ref="E329:K329" si="142">SUM(E328)</f>
        <v>66000</v>
      </c>
      <c r="F329" s="50">
        <f t="shared" si="142"/>
        <v>1894.2</v>
      </c>
      <c r="G329" s="50">
        <f t="shared" si="142"/>
        <v>0</v>
      </c>
      <c r="H329" s="50">
        <f t="shared" si="142"/>
        <v>2006.4</v>
      </c>
      <c r="I329" s="50">
        <f t="shared" si="142"/>
        <v>2405.2399999999998</v>
      </c>
      <c r="J329" s="50">
        <f t="shared" si="142"/>
        <v>10445.549999999999</v>
      </c>
      <c r="K329" s="50">
        <f t="shared" si="142"/>
        <v>55554.45</v>
      </c>
    </row>
    <row r="331" spans="1:126" x14ac:dyDescent="0.25">
      <c r="A331" s="10" t="s">
        <v>121</v>
      </c>
      <c r="B331" s="10"/>
      <c r="C331" s="36"/>
      <c r="D331" s="12"/>
      <c r="E331" s="10"/>
      <c r="F331" s="10"/>
      <c r="G331" s="10"/>
      <c r="H331" s="10"/>
      <c r="I331" s="10"/>
      <c r="J331" s="10"/>
      <c r="K331" s="10"/>
    </row>
    <row r="332" spans="1:126" x14ac:dyDescent="0.25">
      <c r="A332" t="s">
        <v>283</v>
      </c>
      <c r="B332" t="s">
        <v>133</v>
      </c>
      <c r="C332" s="32" t="s">
        <v>492</v>
      </c>
      <c r="D332" t="s">
        <v>324</v>
      </c>
      <c r="E332" s="1">
        <v>76000</v>
      </c>
      <c r="F332" s="1">
        <f>E332*0.0287</f>
        <v>2181.1999999999998</v>
      </c>
      <c r="G332" s="1">
        <v>6497.56</v>
      </c>
      <c r="H332" s="1">
        <f>E332*0.0304</f>
        <v>2310.4</v>
      </c>
      <c r="I332" s="1">
        <v>195</v>
      </c>
      <c r="J332" s="1">
        <f>F332+G332+H332+I332</f>
        <v>11184.16</v>
      </c>
      <c r="K332" s="1">
        <f>E332-J332</f>
        <v>64815.839999999997</v>
      </c>
      <c r="L332"/>
      <c r="M332"/>
      <c r="N332"/>
      <c r="O332"/>
      <c r="P332"/>
      <c r="Q332"/>
      <c r="R332"/>
      <c r="S332"/>
      <c r="T332"/>
      <c r="U332"/>
      <c r="V332"/>
      <c r="W332"/>
      <c r="X332"/>
      <c r="Y332"/>
      <c r="Z332"/>
      <c r="AA332"/>
      <c r="AB332"/>
      <c r="AC332"/>
      <c r="AD332"/>
      <c r="AE332"/>
      <c r="AF332"/>
      <c r="AG332"/>
      <c r="AH332"/>
      <c r="AI332"/>
      <c r="AJ332"/>
      <c r="AK332"/>
      <c r="AL332"/>
      <c r="AM332"/>
      <c r="AN332"/>
      <c r="AO332"/>
      <c r="AP332"/>
      <c r="AQ332"/>
      <c r="AR332"/>
      <c r="AS332"/>
      <c r="AT332"/>
      <c r="AU332"/>
      <c r="AV332"/>
      <c r="AW332"/>
      <c r="AX332"/>
      <c r="AY332"/>
      <c r="AZ332"/>
      <c r="BA332"/>
      <c r="BB332"/>
      <c r="BC332"/>
      <c r="BD332"/>
      <c r="BE332"/>
      <c r="BF332"/>
      <c r="BG332"/>
      <c r="BH332"/>
      <c r="BI332"/>
      <c r="BJ332"/>
      <c r="BK332"/>
      <c r="BL332"/>
      <c r="BM332"/>
      <c r="BN332"/>
      <c r="BO332"/>
      <c r="BP332"/>
      <c r="BQ332"/>
      <c r="BR332"/>
      <c r="BS332"/>
      <c r="BT332"/>
      <c r="BU332"/>
      <c r="BV332"/>
      <c r="BW332"/>
      <c r="BX332"/>
      <c r="BY332"/>
      <c r="BZ332"/>
      <c r="CA332"/>
      <c r="CB332"/>
      <c r="CC332"/>
      <c r="CD332"/>
      <c r="CE332"/>
      <c r="CF332"/>
      <c r="CG332"/>
      <c r="CH332"/>
      <c r="CI332"/>
      <c r="CJ332"/>
      <c r="CK332"/>
      <c r="CL332"/>
      <c r="CM332"/>
      <c r="CN332"/>
      <c r="CO332"/>
      <c r="CP332"/>
      <c r="CQ332"/>
      <c r="CR332"/>
      <c r="CS332"/>
      <c r="CT332"/>
      <c r="CU332"/>
      <c r="CV332"/>
      <c r="CW332"/>
      <c r="CX332"/>
      <c r="CY332"/>
      <c r="CZ332"/>
      <c r="DA332"/>
      <c r="DB332"/>
      <c r="DC332"/>
      <c r="DD332"/>
      <c r="DE332"/>
      <c r="DF332"/>
      <c r="DG332"/>
      <c r="DH332"/>
      <c r="DI332"/>
      <c r="DJ332"/>
      <c r="DK332"/>
      <c r="DL332"/>
      <c r="DM332"/>
      <c r="DN332"/>
      <c r="DO332"/>
      <c r="DP332"/>
      <c r="DQ332"/>
      <c r="DR332"/>
      <c r="DS332"/>
      <c r="DT332"/>
      <c r="DU332"/>
      <c r="DV332"/>
    </row>
    <row r="333" spans="1:126" x14ac:dyDescent="0.25">
      <c r="A333" t="s">
        <v>122</v>
      </c>
      <c r="B333" t="s">
        <v>123</v>
      </c>
      <c r="C333" s="32" t="s">
        <v>491</v>
      </c>
      <c r="D333" t="s">
        <v>321</v>
      </c>
      <c r="E333" s="1">
        <v>81000</v>
      </c>
      <c r="F333" s="1">
        <f t="shared" ref="F333:F340" si="143">E333*0.0287</f>
        <v>2324.6999999999998</v>
      </c>
      <c r="G333" s="1">
        <v>7636.09</v>
      </c>
      <c r="H333" s="1">
        <f t="shared" ref="H333:H338" si="144">E333*0.0304</f>
        <v>2462.4</v>
      </c>
      <c r="I333" s="1">
        <v>187</v>
      </c>
      <c r="J333" s="1">
        <v>12610.19</v>
      </c>
      <c r="K333" s="1">
        <v>68389.81</v>
      </c>
    </row>
    <row r="334" spans="1:126" x14ac:dyDescent="0.25">
      <c r="A334" t="s">
        <v>124</v>
      </c>
      <c r="B334" t="s">
        <v>58</v>
      </c>
      <c r="C334" s="32" t="s">
        <v>492</v>
      </c>
      <c r="D334" t="s">
        <v>324</v>
      </c>
      <c r="E334" s="1">
        <v>24150</v>
      </c>
      <c r="F334" s="1">
        <f t="shared" si="143"/>
        <v>693.11</v>
      </c>
      <c r="G334" s="1">
        <v>0</v>
      </c>
      <c r="H334" s="1">
        <f t="shared" si="144"/>
        <v>734.16</v>
      </c>
      <c r="I334" s="1">
        <v>271</v>
      </c>
      <c r="J334" s="1">
        <f t="shared" ref="J334:J336" si="145">F334+G334+H334+I334</f>
        <v>1698.27</v>
      </c>
      <c r="K334" s="1">
        <f t="shared" ref="K334:K336" si="146">E334-J334</f>
        <v>22451.73</v>
      </c>
    </row>
    <row r="335" spans="1:126" x14ac:dyDescent="0.25">
      <c r="A335" t="s">
        <v>125</v>
      </c>
      <c r="B335" t="s">
        <v>126</v>
      </c>
      <c r="C335" s="32" t="s">
        <v>491</v>
      </c>
      <c r="D335" t="s">
        <v>324</v>
      </c>
      <c r="E335" s="1">
        <v>81000</v>
      </c>
      <c r="F335" s="1">
        <f t="shared" si="143"/>
        <v>2324.6999999999998</v>
      </c>
      <c r="G335" s="1">
        <v>7338.56</v>
      </c>
      <c r="H335" s="1">
        <f t="shared" si="144"/>
        <v>2462.4</v>
      </c>
      <c r="I335" s="1">
        <v>1755.12</v>
      </c>
      <c r="J335" s="1">
        <f t="shared" si="145"/>
        <v>13880.78</v>
      </c>
      <c r="K335" s="1">
        <f t="shared" si="146"/>
        <v>67119.22</v>
      </c>
    </row>
    <row r="336" spans="1:126" x14ac:dyDescent="0.25">
      <c r="A336" t="s">
        <v>127</v>
      </c>
      <c r="B336" t="s">
        <v>275</v>
      </c>
      <c r="C336" s="32" t="s">
        <v>491</v>
      </c>
      <c r="D336" t="s">
        <v>321</v>
      </c>
      <c r="E336" s="1">
        <v>41000</v>
      </c>
      <c r="F336" s="1">
        <f t="shared" si="143"/>
        <v>1176.7</v>
      </c>
      <c r="G336" s="1">
        <v>583.79</v>
      </c>
      <c r="H336" s="1">
        <f t="shared" si="144"/>
        <v>1246.4000000000001</v>
      </c>
      <c r="I336" s="1">
        <v>665</v>
      </c>
      <c r="J336" s="1">
        <f t="shared" si="145"/>
        <v>3671.89</v>
      </c>
      <c r="K336" s="1">
        <f t="shared" si="146"/>
        <v>37328.11</v>
      </c>
    </row>
    <row r="337" spans="1:126" x14ac:dyDescent="0.25">
      <c r="A337" t="s">
        <v>309</v>
      </c>
      <c r="B337" t="s">
        <v>130</v>
      </c>
      <c r="C337" s="32" t="s">
        <v>491</v>
      </c>
      <c r="D337" t="s">
        <v>324</v>
      </c>
      <c r="E337" s="1">
        <v>41000</v>
      </c>
      <c r="F337" s="1">
        <f t="shared" si="143"/>
        <v>1176.7</v>
      </c>
      <c r="G337" s="1">
        <v>583.79</v>
      </c>
      <c r="H337" s="1">
        <f t="shared" si="144"/>
        <v>1246.4000000000001</v>
      </c>
      <c r="I337" s="1">
        <v>925</v>
      </c>
      <c r="J337" s="1">
        <f t="shared" ref="J337:J340" si="147">F337+G337+H337+I337</f>
        <v>3931.89</v>
      </c>
      <c r="K337" s="1">
        <f t="shared" ref="K337:K340" si="148">E337-J337</f>
        <v>37068.11</v>
      </c>
      <c r="L337"/>
      <c r="M337"/>
      <c r="N337"/>
      <c r="O337"/>
      <c r="P337"/>
      <c r="Q337"/>
      <c r="R337"/>
      <c r="S337"/>
      <c r="T337"/>
      <c r="U337"/>
      <c r="V337"/>
      <c r="W337"/>
      <c r="X337"/>
      <c r="Y337"/>
      <c r="Z337"/>
      <c r="AA337"/>
      <c r="AB337"/>
      <c r="AC337"/>
      <c r="AD337"/>
      <c r="AE337"/>
      <c r="AF337"/>
      <c r="AG337"/>
      <c r="AH337"/>
      <c r="AI337"/>
      <c r="AJ337"/>
      <c r="AK337"/>
      <c r="AL337"/>
      <c r="AM337"/>
      <c r="AN337"/>
      <c r="AO337"/>
      <c r="AP337"/>
      <c r="AQ337"/>
      <c r="AR337"/>
      <c r="AS337"/>
      <c r="AT337"/>
      <c r="AU337"/>
      <c r="AV337"/>
      <c r="AW337"/>
      <c r="AX337"/>
      <c r="AY337"/>
      <c r="AZ337"/>
      <c r="BA337"/>
      <c r="BB337"/>
      <c r="BC337"/>
      <c r="BD337"/>
      <c r="BE337"/>
      <c r="BF337"/>
      <c r="BG337"/>
      <c r="BH337"/>
      <c r="BI337"/>
      <c r="BJ337"/>
      <c r="BK337"/>
      <c r="BL337"/>
      <c r="BM337"/>
      <c r="BN337"/>
      <c r="BO337"/>
      <c r="BP337"/>
      <c r="BQ337"/>
      <c r="BR337"/>
      <c r="BS337"/>
      <c r="BT337"/>
      <c r="BU337"/>
      <c r="BV337"/>
      <c r="BW337"/>
      <c r="BX337"/>
      <c r="BY337"/>
      <c r="BZ337"/>
      <c r="CA337"/>
      <c r="CB337"/>
      <c r="CC337"/>
      <c r="CD337"/>
      <c r="CE337"/>
      <c r="CF337"/>
      <c r="CG337"/>
      <c r="CH337"/>
      <c r="CI337"/>
      <c r="CJ337"/>
      <c r="CK337"/>
      <c r="CL337"/>
      <c r="CM337"/>
      <c r="CN337"/>
      <c r="CO337"/>
      <c r="CP337"/>
      <c r="CQ337"/>
      <c r="CR337"/>
      <c r="CS337"/>
      <c r="CT337"/>
      <c r="CU337"/>
      <c r="CV337"/>
      <c r="CW337"/>
      <c r="CX337"/>
      <c r="CY337"/>
      <c r="CZ337"/>
      <c r="DA337"/>
      <c r="DB337"/>
      <c r="DC337"/>
      <c r="DD337"/>
      <c r="DE337"/>
      <c r="DF337"/>
      <c r="DG337"/>
      <c r="DH337"/>
      <c r="DI337"/>
      <c r="DJ337"/>
      <c r="DK337"/>
      <c r="DL337"/>
      <c r="DM337"/>
      <c r="DN337"/>
      <c r="DO337"/>
      <c r="DP337"/>
      <c r="DQ337"/>
      <c r="DR337"/>
      <c r="DS337"/>
      <c r="DT337"/>
      <c r="DU337"/>
      <c r="DV337"/>
    </row>
    <row r="338" spans="1:126" x14ac:dyDescent="0.25">
      <c r="A338" t="s">
        <v>308</v>
      </c>
      <c r="B338" t="s">
        <v>307</v>
      </c>
      <c r="C338" s="32" t="s">
        <v>492</v>
      </c>
      <c r="D338" t="s">
        <v>324</v>
      </c>
      <c r="E338" s="1">
        <v>59000</v>
      </c>
      <c r="F338" s="1">
        <f t="shared" si="143"/>
        <v>1693.3</v>
      </c>
      <c r="G338" s="1">
        <v>3298.5</v>
      </c>
      <c r="H338" s="1">
        <f t="shared" si="144"/>
        <v>1793.6</v>
      </c>
      <c r="I338" s="1">
        <v>187</v>
      </c>
      <c r="J338" s="1">
        <f t="shared" si="147"/>
        <v>6972.4</v>
      </c>
      <c r="K338" s="1">
        <f t="shared" si="148"/>
        <v>52027.6</v>
      </c>
      <c r="L338"/>
      <c r="M338"/>
      <c r="N338"/>
      <c r="O338"/>
      <c r="P338"/>
      <c r="Q338"/>
      <c r="R338"/>
      <c r="S338"/>
      <c r="T338"/>
      <c r="U338"/>
      <c r="V338"/>
      <c r="W338"/>
      <c r="X338"/>
      <c r="Y338"/>
      <c r="Z338"/>
      <c r="AA338"/>
      <c r="AB338"/>
      <c r="AC338"/>
      <c r="AD338"/>
      <c r="AE338"/>
      <c r="AF338"/>
      <c r="AG338"/>
      <c r="AH338"/>
      <c r="AI338"/>
      <c r="AJ338"/>
      <c r="AK338"/>
      <c r="AL338"/>
      <c r="AM338"/>
      <c r="AN338"/>
      <c r="AO338"/>
      <c r="AP338"/>
      <c r="AQ338"/>
      <c r="AR338"/>
      <c r="AS338"/>
      <c r="AT338"/>
      <c r="AU338"/>
      <c r="AV338"/>
      <c r="AW338"/>
      <c r="AX338"/>
      <c r="AY338"/>
      <c r="AZ338"/>
      <c r="BA338"/>
      <c r="BB338"/>
      <c r="BC338"/>
      <c r="BD338"/>
      <c r="BE338"/>
      <c r="BF338"/>
      <c r="BG338"/>
      <c r="BH338"/>
      <c r="BI338"/>
      <c r="BJ338"/>
      <c r="BK338"/>
      <c r="BL338"/>
      <c r="BM338"/>
      <c r="BN338"/>
      <c r="BO338"/>
      <c r="BP338"/>
      <c r="BQ338"/>
      <c r="BR338"/>
      <c r="BS338"/>
      <c r="BT338"/>
      <c r="BU338"/>
      <c r="BV338"/>
      <c r="BW338"/>
      <c r="BX338"/>
      <c r="BY338"/>
      <c r="BZ338"/>
      <c r="CA338"/>
      <c r="CB338"/>
      <c r="CC338"/>
      <c r="CD338"/>
      <c r="CE338"/>
      <c r="CF338"/>
      <c r="CG338"/>
      <c r="CH338"/>
      <c r="CI338"/>
      <c r="CJ338"/>
      <c r="CK338"/>
      <c r="CL338"/>
      <c r="CM338"/>
      <c r="CN338"/>
      <c r="CO338"/>
      <c r="CP338"/>
      <c r="CQ338"/>
      <c r="CR338"/>
      <c r="CS338"/>
      <c r="CT338"/>
      <c r="CU338"/>
      <c r="CV338"/>
      <c r="CW338"/>
      <c r="CX338"/>
      <c r="CY338"/>
      <c r="CZ338"/>
      <c r="DA338"/>
      <c r="DB338"/>
      <c r="DC338"/>
      <c r="DD338"/>
      <c r="DE338"/>
      <c r="DF338"/>
      <c r="DG338"/>
      <c r="DH338"/>
      <c r="DI338"/>
      <c r="DJ338"/>
      <c r="DK338"/>
      <c r="DL338"/>
      <c r="DM338"/>
      <c r="DN338"/>
      <c r="DO338"/>
      <c r="DP338"/>
      <c r="DQ338"/>
      <c r="DR338"/>
      <c r="DS338"/>
      <c r="DT338"/>
      <c r="DU338"/>
      <c r="DV338"/>
    </row>
    <row r="339" spans="1:126" x14ac:dyDescent="0.25">
      <c r="A339" t="s">
        <v>449</v>
      </c>
      <c r="B339" t="s">
        <v>394</v>
      </c>
      <c r="C339" s="32" t="s">
        <v>491</v>
      </c>
      <c r="D339" t="s">
        <v>324</v>
      </c>
      <c r="E339" s="1">
        <v>32000</v>
      </c>
      <c r="F339" s="1">
        <f t="shared" ref="F339" si="149">E339*0.0287</f>
        <v>918.4</v>
      </c>
      <c r="G339" s="1">
        <v>0</v>
      </c>
      <c r="H339" s="1">
        <f t="shared" ref="H339" si="150">E339*0.0304</f>
        <v>972.8</v>
      </c>
      <c r="I339" s="1">
        <v>25</v>
      </c>
      <c r="J339" s="1">
        <f t="shared" ref="J339" si="151">F339+G339+H339+I339</f>
        <v>1916.2</v>
      </c>
      <c r="K339" s="1">
        <f t="shared" ref="K339" si="152">E339-J339</f>
        <v>30083.8</v>
      </c>
      <c r="L339"/>
      <c r="M339"/>
      <c r="N339"/>
      <c r="O339"/>
      <c r="P339"/>
      <c r="Q339"/>
      <c r="R339"/>
      <c r="S339"/>
      <c r="T339"/>
      <c r="U339"/>
      <c r="V339"/>
      <c r="W339"/>
      <c r="X339"/>
      <c r="Y339"/>
      <c r="Z339"/>
      <c r="AA339"/>
      <c r="AB339"/>
      <c r="AC339"/>
      <c r="AD339"/>
      <c r="AE339"/>
      <c r="AF339"/>
      <c r="AG339"/>
      <c r="AH339"/>
      <c r="AI339"/>
      <c r="AJ339"/>
      <c r="AK339"/>
      <c r="AL339"/>
      <c r="AM339"/>
      <c r="AN339"/>
      <c r="AO339"/>
      <c r="AP339"/>
      <c r="AQ339"/>
      <c r="AR339"/>
      <c r="AS339"/>
      <c r="AT339"/>
      <c r="AU339"/>
      <c r="AV339"/>
      <c r="AW339"/>
      <c r="AX339"/>
      <c r="AY339"/>
      <c r="AZ339"/>
      <c r="BA339"/>
      <c r="BB339"/>
      <c r="BC339"/>
      <c r="BD339"/>
      <c r="BE339"/>
      <c r="BF339"/>
      <c r="BG339"/>
      <c r="BH339"/>
      <c r="BI339"/>
      <c r="BJ339"/>
      <c r="BK339"/>
      <c r="BL339"/>
      <c r="BM339"/>
      <c r="BN339"/>
      <c r="BO339"/>
      <c r="BP339"/>
      <c r="BQ339"/>
      <c r="BR339"/>
      <c r="BS339"/>
      <c r="BT339"/>
      <c r="BU339"/>
      <c r="BV339"/>
      <c r="BW339"/>
      <c r="BX339"/>
      <c r="BY339"/>
      <c r="BZ339"/>
      <c r="CA339"/>
      <c r="CB339"/>
      <c r="CC339"/>
      <c r="CD339"/>
      <c r="CE339"/>
      <c r="CF339"/>
      <c r="CG339"/>
      <c r="CH339"/>
      <c r="CI339"/>
      <c r="CJ339"/>
      <c r="CK339"/>
      <c r="CL339"/>
      <c r="CM339"/>
      <c r="CN339"/>
      <c r="CO339"/>
      <c r="CP339"/>
      <c r="CQ339"/>
      <c r="CR339"/>
      <c r="CS339"/>
      <c r="CT339"/>
      <c r="CU339"/>
      <c r="CV339"/>
      <c r="CW339"/>
      <c r="CX339"/>
      <c r="CY339"/>
      <c r="CZ339"/>
      <c r="DA339"/>
      <c r="DB339"/>
      <c r="DC339"/>
      <c r="DD339"/>
      <c r="DE339"/>
      <c r="DF339"/>
      <c r="DG339"/>
      <c r="DH339"/>
      <c r="DI339"/>
      <c r="DJ339"/>
      <c r="DK339"/>
      <c r="DL339"/>
      <c r="DM339"/>
      <c r="DN339"/>
      <c r="DO339"/>
      <c r="DP339"/>
      <c r="DQ339"/>
      <c r="DR339"/>
      <c r="DS339"/>
      <c r="DT339"/>
      <c r="DU339"/>
      <c r="DV339"/>
    </row>
    <row r="340" spans="1:126" x14ac:dyDescent="0.25">
      <c r="A340" t="s">
        <v>128</v>
      </c>
      <c r="B340" t="s">
        <v>17</v>
      </c>
      <c r="C340" s="32" t="s">
        <v>492</v>
      </c>
      <c r="D340" t="s">
        <v>324</v>
      </c>
      <c r="E340" s="1">
        <v>125000</v>
      </c>
      <c r="F340" s="1">
        <f t="shared" si="143"/>
        <v>3587.5</v>
      </c>
      <c r="G340" s="1">
        <v>17985.990000000002</v>
      </c>
      <c r="H340" s="1">
        <v>3800</v>
      </c>
      <c r="I340" s="1">
        <v>277.5</v>
      </c>
      <c r="J340" s="1">
        <f t="shared" si="147"/>
        <v>25650.99</v>
      </c>
      <c r="K340" s="1">
        <f t="shared" si="148"/>
        <v>99349.01</v>
      </c>
    </row>
    <row r="341" spans="1:126" x14ac:dyDescent="0.25">
      <c r="A341" s="3" t="s">
        <v>13</v>
      </c>
      <c r="B341" s="3">
        <v>9</v>
      </c>
      <c r="C341" s="34"/>
      <c r="D341" s="3"/>
      <c r="E341" s="4">
        <f t="shared" ref="E341:K341" si="153">SUM(E332:E340)</f>
        <v>560150</v>
      </c>
      <c r="F341" s="4">
        <f t="shared" si="153"/>
        <v>16076.31</v>
      </c>
      <c r="G341" s="4">
        <f t="shared" si="153"/>
        <v>43924.28</v>
      </c>
      <c r="H341" s="4">
        <f t="shared" si="153"/>
        <v>17028.560000000001</v>
      </c>
      <c r="I341" s="4">
        <f t="shared" si="153"/>
        <v>4487.62</v>
      </c>
      <c r="J341" s="4">
        <f t="shared" si="153"/>
        <v>81516.77</v>
      </c>
      <c r="K341" s="4">
        <f t="shared" si="153"/>
        <v>478633.23</v>
      </c>
    </row>
    <row r="343" spans="1:126" x14ac:dyDescent="0.25">
      <c r="A343" s="10" t="s">
        <v>417</v>
      </c>
      <c r="B343" s="10"/>
      <c r="C343" s="36"/>
      <c r="D343" s="12"/>
      <c r="E343" s="10"/>
      <c r="F343" s="10"/>
      <c r="G343" s="10"/>
      <c r="H343" s="10"/>
      <c r="I343" s="10"/>
      <c r="J343" s="10"/>
      <c r="K343" s="10"/>
    </row>
    <row r="344" spans="1:126" x14ac:dyDescent="0.25">
      <c r="A344" t="s">
        <v>129</v>
      </c>
      <c r="B344" t="s">
        <v>130</v>
      </c>
      <c r="C344" s="32" t="s">
        <v>491</v>
      </c>
      <c r="D344" t="s">
        <v>321</v>
      </c>
      <c r="E344" s="1">
        <v>66000</v>
      </c>
      <c r="F344" s="1">
        <f>E344*0.0287</f>
        <v>1894.2</v>
      </c>
      <c r="G344" s="1">
        <v>4615.76</v>
      </c>
      <c r="H344" s="1">
        <f>E344*0.0304</f>
        <v>2006.4</v>
      </c>
      <c r="I344" s="1">
        <v>377.5</v>
      </c>
      <c r="J344" s="1">
        <f t="shared" ref="J344:J350" si="154">F344+G344+H344+I344</f>
        <v>8893.86</v>
      </c>
      <c r="K344" s="1">
        <f t="shared" ref="K344:K347" si="155">E344-J344</f>
        <v>57106.14</v>
      </c>
    </row>
    <row r="345" spans="1:126" x14ac:dyDescent="0.25">
      <c r="A345" t="s">
        <v>131</v>
      </c>
      <c r="B345" t="s">
        <v>284</v>
      </c>
      <c r="C345" s="32" t="s">
        <v>491</v>
      </c>
      <c r="D345" t="s">
        <v>321</v>
      </c>
      <c r="E345" s="1">
        <v>66000</v>
      </c>
      <c r="F345" s="1">
        <f t="shared" ref="F345:F347" si="156">E345*0.0287</f>
        <v>1894.2</v>
      </c>
      <c r="G345" s="1">
        <v>4377.7299999999996</v>
      </c>
      <c r="H345" s="1">
        <f t="shared" ref="H345:H347" si="157">E345*0.0304</f>
        <v>2006.4</v>
      </c>
      <c r="I345" s="1">
        <v>1467.62</v>
      </c>
      <c r="J345" s="1">
        <f t="shared" si="154"/>
        <v>9745.9500000000007</v>
      </c>
      <c r="K345" s="1">
        <f t="shared" si="155"/>
        <v>56254.05</v>
      </c>
    </row>
    <row r="346" spans="1:126" x14ac:dyDescent="0.25">
      <c r="A346" t="s">
        <v>132</v>
      </c>
      <c r="B346" t="s">
        <v>133</v>
      </c>
      <c r="C346" s="32" t="s">
        <v>492</v>
      </c>
      <c r="D346" t="s">
        <v>321</v>
      </c>
      <c r="E346" s="1">
        <v>60000</v>
      </c>
      <c r="F346" s="1">
        <v>1722</v>
      </c>
      <c r="G346" s="1">
        <v>3486.68</v>
      </c>
      <c r="H346" s="1">
        <f t="shared" si="157"/>
        <v>1824</v>
      </c>
      <c r="I346" s="1">
        <v>195</v>
      </c>
      <c r="J346" s="1">
        <v>7227.68</v>
      </c>
      <c r="K346" s="1">
        <v>52772.32</v>
      </c>
    </row>
    <row r="347" spans="1:126" x14ac:dyDescent="0.25">
      <c r="A347" t="s">
        <v>134</v>
      </c>
      <c r="B347" t="s">
        <v>17</v>
      </c>
      <c r="C347" s="32" t="s">
        <v>491</v>
      </c>
      <c r="D347" t="s">
        <v>321</v>
      </c>
      <c r="E347" s="1">
        <v>81000</v>
      </c>
      <c r="F347" s="1">
        <f t="shared" si="156"/>
        <v>2324.6999999999998</v>
      </c>
      <c r="G347" s="1">
        <v>7636.09</v>
      </c>
      <c r="H347" s="1">
        <f t="shared" si="157"/>
        <v>2462.4</v>
      </c>
      <c r="I347" s="1">
        <v>417.5</v>
      </c>
      <c r="J347" s="1">
        <f t="shared" si="154"/>
        <v>12840.69</v>
      </c>
      <c r="K347" s="1">
        <f t="shared" si="155"/>
        <v>68159.31</v>
      </c>
    </row>
    <row r="348" spans="1:126" x14ac:dyDescent="0.25">
      <c r="A348" t="s">
        <v>421</v>
      </c>
      <c r="B348" s="23" t="s">
        <v>130</v>
      </c>
      <c r="C348" s="32" t="s">
        <v>491</v>
      </c>
      <c r="D348" t="s">
        <v>324</v>
      </c>
      <c r="E348" s="1">
        <v>60000</v>
      </c>
      <c r="F348" s="1">
        <f>E348*0.0287</f>
        <v>1722</v>
      </c>
      <c r="G348" s="1">
        <v>3486.68</v>
      </c>
      <c r="H348" s="1">
        <f>E348*0.0304</f>
        <v>1824</v>
      </c>
      <c r="I348" s="1">
        <v>25</v>
      </c>
      <c r="J348" s="1">
        <f>F348+G348+H348+I348</f>
        <v>7057.68</v>
      </c>
      <c r="K348" s="1">
        <f>E348-J348</f>
        <v>52942.32</v>
      </c>
      <c r="L348"/>
      <c r="M348"/>
      <c r="N348"/>
      <c r="O348"/>
      <c r="P348"/>
      <c r="Q348"/>
      <c r="R348"/>
      <c r="S348"/>
      <c r="T348"/>
      <c r="U348"/>
      <c r="V348"/>
      <c r="W348"/>
      <c r="X348"/>
      <c r="Y348"/>
      <c r="Z348"/>
      <c r="AA348"/>
      <c r="AB348"/>
      <c r="AC348"/>
      <c r="AD348"/>
      <c r="AE348"/>
      <c r="AF348"/>
      <c r="AG348"/>
      <c r="AH348"/>
      <c r="AI348"/>
      <c r="AJ348"/>
      <c r="AK348"/>
      <c r="AL348"/>
      <c r="AM348"/>
      <c r="AN348"/>
      <c r="AO348"/>
      <c r="AP348"/>
      <c r="AQ348"/>
      <c r="AR348"/>
      <c r="AS348"/>
      <c r="AT348"/>
      <c r="AU348"/>
      <c r="AV348"/>
      <c r="AW348"/>
      <c r="AX348"/>
      <c r="AY348"/>
      <c r="AZ348"/>
      <c r="BA348"/>
      <c r="BB348"/>
      <c r="BC348"/>
      <c r="BD348"/>
      <c r="BE348"/>
      <c r="BF348"/>
      <c r="BG348"/>
      <c r="BH348"/>
      <c r="BI348"/>
      <c r="BJ348"/>
      <c r="BK348"/>
      <c r="BL348"/>
      <c r="BM348"/>
      <c r="BN348"/>
      <c r="BO348"/>
      <c r="BP348"/>
      <c r="BQ348"/>
      <c r="BR348"/>
      <c r="BS348"/>
      <c r="BT348"/>
      <c r="BU348"/>
      <c r="BV348"/>
      <c r="BW348"/>
      <c r="BX348"/>
      <c r="BY348"/>
      <c r="BZ348"/>
      <c r="CA348"/>
      <c r="CB348"/>
      <c r="CC348"/>
      <c r="CD348"/>
      <c r="CE348"/>
      <c r="CF348"/>
      <c r="CG348"/>
      <c r="CH348"/>
      <c r="CI348"/>
      <c r="CJ348"/>
      <c r="CK348"/>
      <c r="CL348"/>
      <c r="CM348"/>
      <c r="CN348"/>
      <c r="CO348"/>
      <c r="CP348"/>
      <c r="CQ348"/>
      <c r="CR348"/>
      <c r="CS348"/>
      <c r="CT348"/>
      <c r="CU348"/>
      <c r="CV348"/>
      <c r="CW348"/>
      <c r="CX348"/>
      <c r="CY348"/>
      <c r="CZ348"/>
      <c r="DA348"/>
      <c r="DB348"/>
      <c r="DC348"/>
      <c r="DD348"/>
      <c r="DE348"/>
      <c r="DF348"/>
      <c r="DG348"/>
      <c r="DH348"/>
      <c r="DI348"/>
      <c r="DJ348"/>
      <c r="DK348"/>
      <c r="DL348"/>
      <c r="DM348"/>
      <c r="DN348"/>
      <c r="DO348"/>
      <c r="DP348"/>
      <c r="DQ348"/>
      <c r="DR348"/>
      <c r="DS348"/>
      <c r="DT348"/>
      <c r="DU348"/>
      <c r="DV348"/>
    </row>
    <row r="349" spans="1:126" x14ac:dyDescent="0.25">
      <c r="A349" t="s">
        <v>418</v>
      </c>
      <c r="B349" t="s">
        <v>17</v>
      </c>
      <c r="C349" s="32" t="s">
        <v>491</v>
      </c>
      <c r="D349" t="s">
        <v>324</v>
      </c>
      <c r="E349" s="1">
        <v>90000</v>
      </c>
      <c r="F349" s="1">
        <f t="shared" ref="F349" si="158">E349*0.0287</f>
        <v>2583</v>
      </c>
      <c r="G349" s="1">
        <v>9753.1200000000008</v>
      </c>
      <c r="H349" s="1">
        <f t="shared" ref="H349" si="159">E349*0.0304</f>
        <v>2736</v>
      </c>
      <c r="I349" s="1">
        <v>277.5</v>
      </c>
      <c r="J349" s="1">
        <f t="shared" ref="J349" si="160">F349+G349+H349+I349</f>
        <v>15349.62</v>
      </c>
      <c r="K349" s="1">
        <f t="shared" ref="K349" si="161">E349-J349</f>
        <v>74650.38</v>
      </c>
    </row>
    <row r="350" spans="1:126" x14ac:dyDescent="0.25">
      <c r="A350" t="s">
        <v>426</v>
      </c>
      <c r="B350" t="s">
        <v>130</v>
      </c>
      <c r="C350" s="32" t="s">
        <v>491</v>
      </c>
      <c r="D350" t="s">
        <v>324</v>
      </c>
      <c r="E350" s="1">
        <v>60000</v>
      </c>
      <c r="F350" s="1">
        <v>1291.5</v>
      </c>
      <c r="G350" s="1">
        <v>1148.33</v>
      </c>
      <c r="H350" s="1">
        <v>1368</v>
      </c>
      <c r="I350" s="1">
        <v>25</v>
      </c>
      <c r="J350" s="1">
        <f t="shared" si="154"/>
        <v>3832.83</v>
      </c>
      <c r="K350" s="1">
        <v>52942.32</v>
      </c>
    </row>
    <row r="351" spans="1:126" x14ac:dyDescent="0.25">
      <c r="A351" s="3" t="s">
        <v>13</v>
      </c>
      <c r="B351" s="3">
        <v>7</v>
      </c>
      <c r="C351" s="34"/>
      <c r="D351" s="3"/>
      <c r="E351" s="4">
        <f>SUM(E344:E350)</f>
        <v>483000</v>
      </c>
      <c r="F351" s="4">
        <f t="shared" ref="F351:K351" si="162">SUM(F344:F350)</f>
        <v>13431.6</v>
      </c>
      <c r="G351" s="4">
        <f t="shared" si="162"/>
        <v>34504.39</v>
      </c>
      <c r="H351" s="4">
        <f t="shared" si="162"/>
        <v>14227.2</v>
      </c>
      <c r="I351" s="4">
        <f t="shared" si="162"/>
        <v>2785.12</v>
      </c>
      <c r="J351" s="4">
        <f t="shared" si="162"/>
        <v>64948.31</v>
      </c>
      <c r="K351" s="4">
        <f t="shared" si="162"/>
        <v>414826.84</v>
      </c>
    </row>
    <row r="353" spans="1:126" x14ac:dyDescent="0.25">
      <c r="A353" s="10" t="s">
        <v>135</v>
      </c>
      <c r="B353" s="10"/>
      <c r="C353" s="36"/>
      <c r="D353" s="12"/>
      <c r="E353" s="10"/>
      <c r="F353" s="10"/>
      <c r="G353" s="10"/>
      <c r="H353" s="10"/>
      <c r="I353" s="10"/>
      <c r="J353" s="10"/>
      <c r="K353" s="10"/>
    </row>
    <row r="354" spans="1:126" x14ac:dyDescent="0.25">
      <c r="A354" t="s">
        <v>136</v>
      </c>
      <c r="B354" t="s">
        <v>276</v>
      </c>
      <c r="C354" s="32" t="s">
        <v>491</v>
      </c>
      <c r="D354" t="s">
        <v>321</v>
      </c>
      <c r="E354" s="1">
        <v>41000</v>
      </c>
      <c r="F354" s="1">
        <f>E354*0.0287</f>
        <v>1176.7</v>
      </c>
      <c r="G354" s="1">
        <v>583.79</v>
      </c>
      <c r="H354" s="1">
        <f>E354*0.0304</f>
        <v>1246.4000000000001</v>
      </c>
      <c r="I354" s="1">
        <v>377.5</v>
      </c>
      <c r="J354" s="1">
        <f t="shared" ref="J354:J356" si="163">F354+G354+H354+I354</f>
        <v>3384.39</v>
      </c>
      <c r="K354" s="1">
        <f t="shared" ref="K354:K356" si="164">E354-J354</f>
        <v>37615.61</v>
      </c>
    </row>
    <row r="355" spans="1:126" x14ac:dyDescent="0.25">
      <c r="A355" t="s">
        <v>138</v>
      </c>
      <c r="B355" t="s">
        <v>277</v>
      </c>
      <c r="C355" s="32" t="s">
        <v>492</v>
      </c>
      <c r="D355" t="s">
        <v>321</v>
      </c>
      <c r="E355" s="1">
        <v>41000</v>
      </c>
      <c r="F355" s="1">
        <f t="shared" ref="F355:F356" si="165">E355*0.0287</f>
        <v>1176.7</v>
      </c>
      <c r="G355" s="1">
        <v>583.79</v>
      </c>
      <c r="H355" s="1">
        <f t="shared" ref="H355:H356" si="166">E355*0.0304</f>
        <v>1246.4000000000001</v>
      </c>
      <c r="I355" s="1">
        <v>307</v>
      </c>
      <c r="J355" s="1">
        <f t="shared" si="163"/>
        <v>3313.89</v>
      </c>
      <c r="K355" s="1">
        <f t="shared" si="164"/>
        <v>37686.11</v>
      </c>
    </row>
    <row r="356" spans="1:126" x14ac:dyDescent="0.25">
      <c r="A356" t="s">
        <v>139</v>
      </c>
      <c r="B356" t="s">
        <v>277</v>
      </c>
      <c r="C356" s="32" t="s">
        <v>492</v>
      </c>
      <c r="D356" t="s">
        <v>321</v>
      </c>
      <c r="E356" s="1">
        <v>41000</v>
      </c>
      <c r="F356" s="1">
        <f t="shared" si="165"/>
        <v>1176.7</v>
      </c>
      <c r="G356" s="1">
        <v>583.79</v>
      </c>
      <c r="H356" s="1">
        <f t="shared" si="166"/>
        <v>1246.4000000000001</v>
      </c>
      <c r="I356" s="1">
        <v>25</v>
      </c>
      <c r="J356" s="1">
        <f t="shared" si="163"/>
        <v>3031.89</v>
      </c>
      <c r="K356" s="1">
        <f t="shared" si="164"/>
        <v>37968.11</v>
      </c>
    </row>
    <row r="357" spans="1:126" x14ac:dyDescent="0.25">
      <c r="A357" s="3" t="s">
        <v>13</v>
      </c>
      <c r="B357" s="3">
        <v>3</v>
      </c>
      <c r="C357" s="34"/>
      <c r="D357" s="3"/>
      <c r="E357" s="4">
        <f t="shared" ref="E357:K357" si="167">SUM(E354:E356)</f>
        <v>123000</v>
      </c>
      <c r="F357" s="4">
        <f t="shared" si="167"/>
        <v>3530.1</v>
      </c>
      <c r="G357" s="4">
        <f t="shared" si="167"/>
        <v>1751.37</v>
      </c>
      <c r="H357" s="4">
        <f t="shared" si="167"/>
        <v>3739.2</v>
      </c>
      <c r="I357" s="4">
        <f t="shared" si="167"/>
        <v>709.5</v>
      </c>
      <c r="J357" s="4">
        <f t="shared" si="167"/>
        <v>9730.17</v>
      </c>
      <c r="K357" s="4">
        <f t="shared" si="167"/>
        <v>113269.83</v>
      </c>
    </row>
    <row r="359" spans="1:126" x14ac:dyDescent="0.25">
      <c r="A359" s="2" t="s">
        <v>475</v>
      </c>
    </row>
    <row r="360" spans="1:126" s="3" customFormat="1" x14ac:dyDescent="0.25">
      <c r="A360" t="s">
        <v>180</v>
      </c>
      <c r="B360" t="s">
        <v>450</v>
      </c>
      <c r="C360" s="32" t="s">
        <v>492</v>
      </c>
      <c r="D360" t="s">
        <v>321</v>
      </c>
      <c r="E360" s="1">
        <v>44000</v>
      </c>
      <c r="F360" s="1">
        <f t="shared" ref="F360" si="168">E360*0.0287</f>
        <v>1262.8</v>
      </c>
      <c r="G360" s="1">
        <v>1007.19</v>
      </c>
      <c r="H360" s="1">
        <f t="shared" ref="H360" si="169">E360*0.0304</f>
        <v>1337.6</v>
      </c>
      <c r="I360" s="1">
        <v>377.5</v>
      </c>
      <c r="J360" s="1">
        <f t="shared" ref="J360" si="170">F360+G360+H360+I360</f>
        <v>3985.09</v>
      </c>
      <c r="K360" s="1">
        <f t="shared" ref="K360" si="171">E360-J360</f>
        <v>40014.910000000003</v>
      </c>
      <c r="L360" s="6"/>
      <c r="M360" s="6"/>
      <c r="N360" s="6"/>
      <c r="O360" s="6"/>
      <c r="P360" s="6"/>
      <c r="Q360" s="6"/>
      <c r="R360" s="6"/>
      <c r="S360" s="6"/>
      <c r="T360" s="6"/>
      <c r="U360" s="6"/>
      <c r="V360" s="6"/>
      <c r="W360" s="6"/>
      <c r="X360" s="6"/>
      <c r="Y360" s="6"/>
      <c r="Z360" s="6"/>
      <c r="AA360" s="6"/>
      <c r="AB360" s="6"/>
      <c r="AC360" s="6"/>
      <c r="AD360" s="6"/>
      <c r="AE360" s="6"/>
      <c r="AF360" s="6"/>
      <c r="AG360" s="6"/>
      <c r="AH360" s="6"/>
      <c r="AI360" s="6"/>
      <c r="AJ360" s="6"/>
      <c r="AK360" s="6"/>
      <c r="AL360" s="6"/>
      <c r="AM360" s="6"/>
      <c r="AN360" s="6"/>
      <c r="AO360" s="6"/>
      <c r="AP360" s="6"/>
      <c r="AQ360" s="6"/>
      <c r="AR360" s="6"/>
      <c r="AS360" s="6"/>
      <c r="AT360" s="6"/>
      <c r="AU360" s="6"/>
      <c r="AV360" s="6"/>
      <c r="AW360" s="6"/>
      <c r="AX360" s="6"/>
      <c r="AY360" s="6"/>
      <c r="AZ360" s="6"/>
      <c r="BA360" s="6"/>
      <c r="BB360" s="6"/>
      <c r="BC360" s="6"/>
      <c r="BD360" s="6"/>
      <c r="BE360" s="6"/>
      <c r="BF360" s="6"/>
      <c r="BG360" s="6"/>
      <c r="BH360" s="6"/>
      <c r="BI360" s="6"/>
      <c r="BJ360" s="6"/>
      <c r="BK360" s="6"/>
      <c r="BL360" s="6"/>
      <c r="BM360" s="6"/>
      <c r="BN360" s="6"/>
      <c r="BO360" s="6"/>
      <c r="BP360" s="6"/>
      <c r="BQ360" s="6"/>
      <c r="BR360" s="6"/>
      <c r="BS360" s="6"/>
      <c r="BT360" s="6"/>
      <c r="BU360" s="6"/>
      <c r="BV360" s="6"/>
      <c r="BW360" s="6"/>
      <c r="BX360" s="6"/>
      <c r="BY360" s="6"/>
      <c r="BZ360" s="6"/>
      <c r="CA360" s="6"/>
      <c r="CB360" s="6"/>
      <c r="CC360" s="6"/>
      <c r="CD360" s="6"/>
      <c r="CE360" s="6"/>
      <c r="CF360" s="6"/>
      <c r="CG360" s="6"/>
      <c r="CH360" s="6"/>
      <c r="CI360" s="6"/>
      <c r="CJ360" s="6"/>
      <c r="CK360" s="6"/>
      <c r="CL360" s="6"/>
      <c r="CM360" s="6"/>
      <c r="CN360" s="6"/>
      <c r="CO360" s="6"/>
      <c r="CP360" s="6"/>
      <c r="CQ360" s="6"/>
      <c r="CR360" s="6"/>
      <c r="CS360" s="6"/>
      <c r="CT360" s="6"/>
      <c r="CU360" s="6"/>
      <c r="CV360" s="6"/>
      <c r="CW360" s="6"/>
      <c r="CX360" s="6"/>
      <c r="CY360" s="6"/>
      <c r="CZ360" s="6"/>
      <c r="DA360" s="6"/>
      <c r="DB360" s="6"/>
      <c r="DC360" s="6"/>
      <c r="DD360" s="6"/>
      <c r="DE360" s="6"/>
      <c r="DF360" s="6"/>
      <c r="DG360" s="6"/>
      <c r="DH360" s="6"/>
      <c r="DI360" s="6"/>
      <c r="DJ360" s="6"/>
      <c r="DK360" s="6"/>
      <c r="DL360" s="6"/>
      <c r="DM360" s="6"/>
      <c r="DN360" s="6"/>
      <c r="DO360" s="6"/>
      <c r="DP360" s="6"/>
      <c r="DQ360" s="6"/>
      <c r="DR360" s="6"/>
      <c r="DS360" s="6"/>
      <c r="DT360" s="6"/>
      <c r="DU360" s="6"/>
      <c r="DV360" s="6"/>
    </row>
    <row r="361" spans="1:126" x14ac:dyDescent="0.25">
      <c r="A361" t="s">
        <v>190</v>
      </c>
      <c r="B361" t="s">
        <v>21</v>
      </c>
      <c r="C361" s="32" t="s">
        <v>491</v>
      </c>
      <c r="D361" t="s">
        <v>321</v>
      </c>
      <c r="E361" s="1">
        <v>32000</v>
      </c>
      <c r="F361" s="1">
        <f>E361*0.0287</f>
        <v>918.4</v>
      </c>
      <c r="G361" s="1">
        <v>0</v>
      </c>
      <c r="H361" s="1">
        <f>E361*0.0304</f>
        <v>972.8</v>
      </c>
      <c r="I361" s="1">
        <v>125</v>
      </c>
      <c r="J361" s="1">
        <f>F361+G361+H361+I361</f>
        <v>2016.2</v>
      </c>
      <c r="K361" s="1">
        <f>E361-J361</f>
        <v>29983.8</v>
      </c>
    </row>
    <row r="362" spans="1:126" x14ac:dyDescent="0.25">
      <c r="A362" t="s">
        <v>117</v>
      </c>
      <c r="B362" t="s">
        <v>516</v>
      </c>
      <c r="C362" s="32" t="s">
        <v>491</v>
      </c>
      <c r="D362" t="s">
        <v>321</v>
      </c>
      <c r="E362" s="1">
        <v>61000</v>
      </c>
      <c r="F362" s="1">
        <v>1750</v>
      </c>
      <c r="G362" s="1">
        <v>3674.86</v>
      </c>
      <c r="H362" s="1">
        <v>1854.4</v>
      </c>
      <c r="I362" s="1">
        <v>1161.67</v>
      </c>
      <c r="J362" s="1">
        <v>8441.6299999999992</v>
      </c>
      <c r="K362" s="1">
        <v>52558.37</v>
      </c>
    </row>
    <row r="363" spans="1:126" x14ac:dyDescent="0.25">
      <c r="A363" s="3" t="s">
        <v>13</v>
      </c>
      <c r="B363" s="3">
        <v>3</v>
      </c>
      <c r="C363" s="34"/>
      <c r="D363" s="3"/>
      <c r="E363" s="4">
        <f>SUM(E360:E361)+E362</f>
        <v>137000</v>
      </c>
      <c r="F363" s="4">
        <f t="shared" ref="F363:K363" si="172">SUM(F360:F361)+F362</f>
        <v>3931.2</v>
      </c>
      <c r="G363" s="4">
        <f t="shared" si="172"/>
        <v>4682.05</v>
      </c>
      <c r="H363" s="4">
        <f t="shared" si="172"/>
        <v>4164.8</v>
      </c>
      <c r="I363" s="4">
        <f t="shared" si="172"/>
        <v>1664.17</v>
      </c>
      <c r="J363" s="4">
        <f t="shared" si="172"/>
        <v>14442.92</v>
      </c>
      <c r="K363" s="4">
        <f t="shared" si="172"/>
        <v>122557.08</v>
      </c>
    </row>
    <row r="365" spans="1:126" x14ac:dyDescent="0.25">
      <c r="A365" s="2" t="s">
        <v>476</v>
      </c>
    </row>
    <row r="366" spans="1:126" x14ac:dyDescent="0.25">
      <c r="A366" t="s">
        <v>477</v>
      </c>
      <c r="B366" t="s">
        <v>15</v>
      </c>
      <c r="C366" s="32" t="s">
        <v>491</v>
      </c>
      <c r="D366" t="s">
        <v>324</v>
      </c>
      <c r="E366" s="1">
        <v>44000</v>
      </c>
      <c r="F366" s="1">
        <f>E366*0.0287</f>
        <v>1262.8</v>
      </c>
      <c r="G366" s="1">
        <v>0</v>
      </c>
      <c r="H366" s="1">
        <f>E366*0.0304</f>
        <v>1337.6</v>
      </c>
      <c r="I366" s="1">
        <v>187</v>
      </c>
      <c r="J366" s="1">
        <v>3794.59</v>
      </c>
      <c r="K366" s="1">
        <f>E366-J366</f>
        <v>40205.410000000003</v>
      </c>
    </row>
    <row r="367" spans="1:126" x14ac:dyDescent="0.25">
      <c r="A367" s="3" t="s">
        <v>13</v>
      </c>
      <c r="B367" s="3">
        <v>1</v>
      </c>
      <c r="C367" s="34"/>
      <c r="D367" s="3"/>
      <c r="E367" s="4">
        <f t="shared" ref="E367:K367" si="173">SUM(E366:E366)</f>
        <v>44000</v>
      </c>
      <c r="F367" s="4">
        <f t="shared" si="173"/>
        <v>1262.8</v>
      </c>
      <c r="G367" s="4">
        <f t="shared" si="173"/>
        <v>0</v>
      </c>
      <c r="H367" s="4">
        <f t="shared" si="173"/>
        <v>1337.6</v>
      </c>
      <c r="I367" s="4">
        <f t="shared" si="173"/>
        <v>187</v>
      </c>
      <c r="J367" s="4">
        <f t="shared" si="173"/>
        <v>3794.59</v>
      </c>
      <c r="K367" s="4">
        <f t="shared" si="173"/>
        <v>40205.410000000003</v>
      </c>
    </row>
    <row r="369" spans="1:126" x14ac:dyDescent="0.25">
      <c r="A369" s="2" t="s">
        <v>478</v>
      </c>
    </row>
    <row r="370" spans="1:126" x14ac:dyDescent="0.25">
      <c r="A370" t="s">
        <v>169</v>
      </c>
      <c r="B370" t="s">
        <v>17</v>
      </c>
      <c r="C370" s="32" t="s">
        <v>492</v>
      </c>
      <c r="D370" t="s">
        <v>321</v>
      </c>
      <c r="E370" s="1">
        <v>96000</v>
      </c>
      <c r="F370" s="1">
        <f>E370*0.0287</f>
        <v>2755.2</v>
      </c>
      <c r="G370" s="1">
        <v>11164.47</v>
      </c>
      <c r="H370" s="1">
        <f>E370*0.0304</f>
        <v>2918.4</v>
      </c>
      <c r="I370" s="1">
        <v>25</v>
      </c>
      <c r="J370" s="1">
        <f>F370+G370+H370+I370</f>
        <v>16863.07</v>
      </c>
      <c r="K370" s="1">
        <f>E370-J370</f>
        <v>79136.929999999993</v>
      </c>
    </row>
    <row r="371" spans="1:126" x14ac:dyDescent="0.25">
      <c r="A371" t="s">
        <v>517</v>
      </c>
      <c r="B371" t="s">
        <v>518</v>
      </c>
      <c r="C371" s="32" t="s">
        <v>492</v>
      </c>
      <c r="D371" t="s">
        <v>324</v>
      </c>
      <c r="E371" s="1">
        <v>44000</v>
      </c>
      <c r="F371" s="1">
        <v>1262.8</v>
      </c>
      <c r="G371" s="1">
        <v>1007.19</v>
      </c>
      <c r="H371" s="1">
        <v>1337.6</v>
      </c>
      <c r="I371" s="1">
        <v>187</v>
      </c>
      <c r="J371" s="1">
        <v>3794.59</v>
      </c>
      <c r="K371" s="1">
        <v>40205.410000000003</v>
      </c>
    </row>
    <row r="372" spans="1:126" x14ac:dyDescent="0.25">
      <c r="A372" t="s">
        <v>519</v>
      </c>
      <c r="B372" t="s">
        <v>518</v>
      </c>
      <c r="C372" s="32" t="s">
        <v>491</v>
      </c>
      <c r="D372" t="s">
        <v>324</v>
      </c>
      <c r="E372" s="1">
        <v>44000</v>
      </c>
      <c r="F372" s="1">
        <v>1262.8</v>
      </c>
      <c r="G372" s="1">
        <v>1007.19</v>
      </c>
      <c r="H372" s="1">
        <v>1337.6</v>
      </c>
      <c r="I372" s="1">
        <v>25</v>
      </c>
      <c r="J372" s="1">
        <v>3632.59</v>
      </c>
      <c r="K372" s="1">
        <v>40367.410000000003</v>
      </c>
    </row>
    <row r="373" spans="1:126" x14ac:dyDescent="0.25">
      <c r="A373" t="s">
        <v>520</v>
      </c>
      <c r="B373" t="s">
        <v>275</v>
      </c>
      <c r="C373" s="32" t="s">
        <v>491</v>
      </c>
      <c r="D373" t="s">
        <v>324</v>
      </c>
      <c r="E373" s="1">
        <v>56000</v>
      </c>
      <c r="F373" s="1">
        <v>1607.2</v>
      </c>
      <c r="G373" s="1">
        <v>2733.96</v>
      </c>
      <c r="H373" s="1">
        <v>1702.4</v>
      </c>
      <c r="I373" s="1">
        <v>195</v>
      </c>
      <c r="J373" s="1">
        <v>6238.56</v>
      </c>
      <c r="K373" s="1">
        <v>49761.440000000002</v>
      </c>
    </row>
    <row r="374" spans="1:126" x14ac:dyDescent="0.25">
      <c r="A374" s="3" t="s">
        <v>13</v>
      </c>
      <c r="B374" s="3">
        <v>4</v>
      </c>
      <c r="C374" s="34"/>
      <c r="D374" s="3"/>
      <c r="E374" s="4">
        <f t="shared" ref="E374:K374" si="174">SUM(E370)+E371+E372+E373</f>
        <v>240000</v>
      </c>
      <c r="F374" s="4">
        <f t="shared" si="174"/>
        <v>6888</v>
      </c>
      <c r="G374" s="4">
        <f t="shared" si="174"/>
        <v>15912.81</v>
      </c>
      <c r="H374" s="4">
        <f t="shared" si="174"/>
        <v>7296</v>
      </c>
      <c r="I374" s="4">
        <f t="shared" si="174"/>
        <v>432</v>
      </c>
      <c r="J374" s="4">
        <f t="shared" si="174"/>
        <v>30528.81</v>
      </c>
      <c r="K374" s="4">
        <f t="shared" si="174"/>
        <v>209471.19</v>
      </c>
    </row>
    <row r="376" spans="1:126" s="2" customFormat="1" x14ac:dyDescent="0.25">
      <c r="A376" s="25" t="s">
        <v>479</v>
      </c>
      <c r="B376" s="25"/>
      <c r="C376" s="36"/>
      <c r="D376" s="25"/>
      <c r="E376" s="25"/>
      <c r="F376" s="25"/>
      <c r="G376" s="25"/>
      <c r="H376" s="25"/>
      <c r="I376" s="25"/>
      <c r="J376" s="25"/>
      <c r="K376" s="25"/>
      <c r="L376" s="6"/>
      <c r="M376" s="6"/>
      <c r="N376" s="6"/>
      <c r="O376" s="6"/>
      <c r="P376" s="6"/>
      <c r="Q376" s="6"/>
      <c r="R376" s="6"/>
      <c r="S376" s="6"/>
      <c r="T376" s="6"/>
      <c r="U376" s="6"/>
      <c r="V376" s="6"/>
      <c r="W376" s="6"/>
      <c r="X376" s="6"/>
      <c r="Y376" s="6"/>
      <c r="Z376" s="6"/>
      <c r="AA376" s="6"/>
      <c r="AB376" s="6"/>
      <c r="AC376" s="6"/>
      <c r="AD376" s="6"/>
      <c r="AE376" s="6"/>
      <c r="AF376" s="6"/>
      <c r="AG376" s="6"/>
      <c r="AH376" s="6"/>
      <c r="AI376" s="6"/>
      <c r="AJ376" s="6"/>
      <c r="AK376" s="6"/>
      <c r="AL376" s="6"/>
      <c r="AM376" s="6"/>
      <c r="AN376" s="6"/>
      <c r="AO376" s="6"/>
      <c r="AP376" s="6"/>
      <c r="AQ376" s="6"/>
      <c r="AR376" s="6"/>
      <c r="AS376" s="6"/>
      <c r="AT376" s="6"/>
      <c r="AU376" s="6"/>
      <c r="AV376" s="6"/>
      <c r="AW376" s="6"/>
      <c r="AX376" s="6"/>
      <c r="AY376" s="6"/>
      <c r="AZ376" s="6"/>
      <c r="BA376" s="6"/>
      <c r="BB376" s="6"/>
      <c r="BC376" s="6"/>
      <c r="BD376" s="6"/>
      <c r="BE376" s="6"/>
      <c r="BF376" s="6"/>
      <c r="BG376" s="6"/>
      <c r="BH376" s="6"/>
      <c r="BI376" s="6"/>
      <c r="BJ376" s="6"/>
      <c r="BK376" s="6"/>
      <c r="BL376" s="6"/>
      <c r="BM376" s="6"/>
      <c r="BN376" s="6"/>
      <c r="BO376" s="6"/>
      <c r="BP376" s="6"/>
      <c r="BQ376" s="6"/>
      <c r="BR376" s="6"/>
      <c r="BS376" s="6"/>
      <c r="BT376" s="6"/>
      <c r="BU376" s="6"/>
      <c r="BV376" s="6"/>
      <c r="BW376" s="6"/>
      <c r="BX376" s="6"/>
      <c r="BY376" s="6"/>
      <c r="BZ376" s="6"/>
      <c r="CA376" s="6"/>
      <c r="CB376" s="6"/>
      <c r="CC376" s="6"/>
      <c r="CD376" s="6"/>
      <c r="CE376" s="6"/>
      <c r="CF376" s="6"/>
      <c r="CG376" s="6"/>
      <c r="CH376" s="6"/>
      <c r="CI376" s="6"/>
      <c r="CJ376" s="6"/>
      <c r="CK376" s="6"/>
      <c r="CL376" s="6"/>
      <c r="CM376" s="6"/>
      <c r="CN376" s="6"/>
      <c r="CO376" s="6"/>
      <c r="CP376" s="6"/>
      <c r="CQ376" s="6"/>
      <c r="CR376" s="6"/>
      <c r="CS376" s="6"/>
      <c r="CT376" s="6"/>
      <c r="CU376" s="6"/>
      <c r="CV376" s="6"/>
      <c r="CW376" s="6"/>
      <c r="CX376" s="6"/>
      <c r="CY376" s="6"/>
      <c r="CZ376" s="6"/>
      <c r="DA376" s="6"/>
      <c r="DB376" s="6"/>
      <c r="DC376" s="6"/>
      <c r="DD376" s="6"/>
      <c r="DE376" s="6"/>
      <c r="DF376" s="6"/>
      <c r="DG376" s="6"/>
      <c r="DH376" s="6"/>
      <c r="DI376" s="6"/>
      <c r="DJ376" s="6"/>
      <c r="DK376" s="6"/>
      <c r="DL376" s="6"/>
      <c r="DM376" s="6"/>
      <c r="DN376" s="6"/>
      <c r="DO376" s="6"/>
      <c r="DP376" s="6"/>
      <c r="DQ376" s="6"/>
      <c r="DR376" s="6"/>
      <c r="DS376" s="6"/>
      <c r="DT376" s="6"/>
      <c r="DU376" s="6"/>
      <c r="DV376" s="6"/>
    </row>
    <row r="377" spans="1:126" s="2" customFormat="1" x14ac:dyDescent="0.25">
      <c r="A377" t="s">
        <v>167</v>
      </c>
      <c r="B377" t="s">
        <v>168</v>
      </c>
      <c r="C377" s="32" t="s">
        <v>491</v>
      </c>
      <c r="D377" t="s">
        <v>324</v>
      </c>
      <c r="E377" s="1">
        <v>11000</v>
      </c>
      <c r="F377" s="1">
        <f>E377*0.0287</f>
        <v>315.7</v>
      </c>
      <c r="G377" s="1">
        <v>0</v>
      </c>
      <c r="H377" s="1">
        <f>E377*0.0304</f>
        <v>334.4</v>
      </c>
      <c r="I377" s="1">
        <v>75</v>
      </c>
      <c r="J377" s="1">
        <f t="shared" ref="J377" si="175">F377+G377+H377+I377</f>
        <v>725.1</v>
      </c>
      <c r="K377" s="1">
        <f t="shared" ref="K377" si="176">E377-J377</f>
        <v>10274.9</v>
      </c>
      <c r="L377" s="6"/>
      <c r="M377" s="6"/>
      <c r="N377" s="6"/>
      <c r="O377" s="6"/>
      <c r="P377" s="6"/>
      <c r="Q377" s="6"/>
      <c r="R377" s="6"/>
      <c r="S377" s="6"/>
      <c r="T377" s="6"/>
      <c r="U377" s="6"/>
      <c r="V377" s="6"/>
      <c r="W377" s="6"/>
      <c r="X377" s="6"/>
      <c r="Y377" s="6"/>
      <c r="Z377" s="6"/>
      <c r="AA377" s="6"/>
      <c r="AB377" s="6"/>
      <c r="AC377" s="6"/>
      <c r="AD377" s="6"/>
      <c r="AE377" s="6"/>
      <c r="AF377" s="6"/>
      <c r="AG377" s="6"/>
      <c r="AH377" s="6"/>
      <c r="AI377" s="6"/>
      <c r="AJ377" s="6"/>
      <c r="AK377" s="6"/>
      <c r="AL377" s="6"/>
      <c r="AM377" s="6"/>
      <c r="AN377" s="6"/>
      <c r="AO377" s="6"/>
      <c r="AP377" s="6"/>
      <c r="AQ377" s="6"/>
      <c r="AR377" s="6"/>
      <c r="AS377" s="6"/>
      <c r="AT377" s="6"/>
      <c r="AU377" s="6"/>
      <c r="AV377" s="6"/>
      <c r="AW377" s="6"/>
      <c r="AX377" s="6"/>
      <c r="AY377" s="6"/>
      <c r="AZ377" s="6"/>
      <c r="BA377" s="6"/>
      <c r="BB377" s="6"/>
      <c r="BC377" s="6"/>
      <c r="BD377" s="6"/>
      <c r="BE377" s="6"/>
      <c r="BF377" s="6"/>
      <c r="BG377" s="6"/>
      <c r="BH377" s="6"/>
      <c r="BI377" s="6"/>
      <c r="BJ377" s="6"/>
      <c r="BK377" s="6"/>
      <c r="BL377" s="6"/>
      <c r="BM377" s="6"/>
      <c r="BN377" s="6"/>
      <c r="BO377" s="6"/>
      <c r="BP377" s="6"/>
      <c r="BQ377" s="6"/>
      <c r="BR377" s="6"/>
      <c r="BS377" s="6"/>
      <c r="BT377" s="6"/>
      <c r="BU377" s="6"/>
      <c r="BV377" s="6"/>
      <c r="BW377" s="6"/>
      <c r="BX377" s="6"/>
      <c r="BY377" s="6"/>
      <c r="BZ377" s="6"/>
      <c r="CA377" s="6"/>
      <c r="CB377" s="6"/>
      <c r="CC377" s="6"/>
      <c r="CD377" s="6"/>
      <c r="CE377" s="6"/>
      <c r="CF377" s="6"/>
      <c r="CG377" s="6"/>
      <c r="CH377" s="6"/>
      <c r="CI377" s="6"/>
      <c r="CJ377" s="6"/>
      <c r="CK377" s="6"/>
      <c r="CL377" s="6"/>
      <c r="CM377" s="6"/>
      <c r="CN377" s="6"/>
      <c r="CO377" s="6"/>
      <c r="CP377" s="6"/>
      <c r="CQ377" s="6"/>
      <c r="CR377" s="6"/>
      <c r="CS377" s="6"/>
      <c r="CT377" s="6"/>
      <c r="CU377" s="6"/>
      <c r="CV377" s="6"/>
      <c r="CW377" s="6"/>
      <c r="CX377" s="6"/>
      <c r="CY377" s="6"/>
      <c r="CZ377" s="6"/>
      <c r="DA377" s="6"/>
      <c r="DB377" s="6"/>
      <c r="DC377" s="6"/>
      <c r="DD377" s="6"/>
      <c r="DE377" s="6"/>
      <c r="DF377" s="6"/>
      <c r="DG377" s="6"/>
      <c r="DH377" s="6"/>
      <c r="DI377" s="6"/>
      <c r="DJ377" s="6"/>
      <c r="DK377" s="6"/>
      <c r="DL377" s="6"/>
      <c r="DM377" s="6"/>
      <c r="DN377" s="6"/>
      <c r="DO377" s="6"/>
      <c r="DP377" s="6"/>
      <c r="DQ377" s="6"/>
      <c r="DR377" s="6"/>
      <c r="DS377" s="6"/>
      <c r="DT377" s="6"/>
      <c r="DU377" s="6"/>
      <c r="DV377" s="6"/>
    </row>
    <row r="378" spans="1:126" s="3" customFormat="1" x14ac:dyDescent="0.25">
      <c r="A378" t="s">
        <v>172</v>
      </c>
      <c r="B378" t="s">
        <v>173</v>
      </c>
      <c r="C378" s="32" t="s">
        <v>492</v>
      </c>
      <c r="D378" t="s">
        <v>321</v>
      </c>
      <c r="E378" s="1">
        <v>32000</v>
      </c>
      <c r="F378" s="1">
        <f t="shared" ref="F378:F382" si="177">E378*0.0287</f>
        <v>918.4</v>
      </c>
      <c r="G378" s="1">
        <v>0</v>
      </c>
      <c r="H378" s="1">
        <f t="shared" ref="H378:H382" si="178">E378*0.0304</f>
        <v>972.8</v>
      </c>
      <c r="I378" s="1">
        <v>125</v>
      </c>
      <c r="J378" s="1">
        <f t="shared" ref="J378:J381" si="179">F378+G378+H378+I378</f>
        <v>2016.2</v>
      </c>
      <c r="K378" s="1">
        <f t="shared" ref="K378:K381" si="180">E378-J378</f>
        <v>29983.8</v>
      </c>
      <c r="L378" s="6"/>
      <c r="M378" s="6"/>
      <c r="N378" s="6"/>
      <c r="O378" s="6"/>
      <c r="P378" s="6"/>
      <c r="Q378" s="6"/>
      <c r="R378" s="6"/>
      <c r="S378" s="6"/>
      <c r="T378" s="6"/>
      <c r="U378" s="6"/>
      <c r="V378" s="6"/>
      <c r="W378" s="6"/>
      <c r="X378" s="6"/>
      <c r="Y378" s="6"/>
      <c r="Z378" s="6"/>
      <c r="AA378" s="6"/>
      <c r="AB378" s="6"/>
      <c r="AC378" s="6"/>
      <c r="AD378" s="6"/>
      <c r="AE378" s="6"/>
      <c r="AF378" s="6"/>
      <c r="AG378" s="6"/>
      <c r="AH378" s="6"/>
      <c r="AI378" s="6"/>
      <c r="AJ378" s="6"/>
      <c r="AK378" s="6"/>
      <c r="AL378" s="6"/>
      <c r="AM378" s="6"/>
      <c r="AN378" s="6"/>
      <c r="AO378" s="6"/>
      <c r="AP378" s="6"/>
      <c r="AQ378" s="6"/>
      <c r="AR378" s="6"/>
      <c r="AS378" s="6"/>
      <c r="AT378" s="6"/>
      <c r="AU378" s="6"/>
      <c r="AV378" s="6"/>
      <c r="AW378" s="6"/>
      <c r="AX378" s="6"/>
      <c r="AY378" s="6"/>
      <c r="AZ378" s="6"/>
      <c r="BA378" s="6"/>
      <c r="BB378" s="6"/>
      <c r="BC378" s="6"/>
      <c r="BD378" s="6"/>
      <c r="BE378" s="6"/>
      <c r="BF378" s="6"/>
      <c r="BG378" s="6"/>
      <c r="BH378" s="6"/>
      <c r="BI378" s="6"/>
      <c r="BJ378" s="6"/>
      <c r="BK378" s="6"/>
      <c r="BL378" s="6"/>
      <c r="BM378" s="6"/>
      <c r="BN378" s="6"/>
      <c r="BO378" s="6"/>
      <c r="BP378" s="6"/>
      <c r="BQ378" s="6"/>
      <c r="BR378" s="6"/>
      <c r="BS378" s="6"/>
      <c r="BT378" s="6"/>
      <c r="BU378" s="6"/>
      <c r="BV378" s="6"/>
      <c r="BW378" s="6"/>
      <c r="BX378" s="6"/>
      <c r="BY378" s="6"/>
      <c r="BZ378" s="6"/>
      <c r="CA378" s="6"/>
      <c r="CB378" s="6"/>
      <c r="CC378" s="6"/>
      <c r="CD378" s="6"/>
      <c r="CE378" s="6"/>
      <c r="CF378" s="6"/>
      <c r="CG378" s="6"/>
      <c r="CH378" s="6"/>
      <c r="CI378" s="6"/>
      <c r="CJ378" s="6"/>
      <c r="CK378" s="6"/>
      <c r="CL378" s="6"/>
      <c r="CM378" s="6"/>
      <c r="CN378" s="6"/>
      <c r="CO378" s="6"/>
      <c r="CP378" s="6"/>
      <c r="CQ378" s="6"/>
      <c r="CR378" s="6"/>
      <c r="CS378" s="6"/>
      <c r="CT378" s="6"/>
      <c r="CU378" s="6"/>
      <c r="CV378" s="6"/>
      <c r="CW378" s="6"/>
      <c r="CX378" s="6"/>
      <c r="CY378" s="6"/>
      <c r="CZ378" s="6"/>
      <c r="DA378" s="6"/>
      <c r="DB378" s="6"/>
      <c r="DC378" s="6"/>
      <c r="DD378" s="6"/>
      <c r="DE378" s="6"/>
      <c r="DF378" s="6"/>
      <c r="DG378" s="6"/>
      <c r="DH378" s="6"/>
      <c r="DI378" s="6"/>
      <c r="DJ378" s="6"/>
      <c r="DK378" s="6"/>
      <c r="DL378" s="6"/>
      <c r="DM378" s="6"/>
      <c r="DN378" s="6"/>
      <c r="DO378" s="6"/>
      <c r="DP378" s="6"/>
      <c r="DQ378" s="6"/>
      <c r="DR378" s="6"/>
      <c r="DS378" s="6"/>
      <c r="DT378" s="6"/>
      <c r="DU378" s="6"/>
      <c r="DV378" s="6"/>
    </row>
    <row r="379" spans="1:126" s="3" customFormat="1" x14ac:dyDescent="0.25">
      <c r="A379" t="s">
        <v>261</v>
      </c>
      <c r="B379" t="s">
        <v>278</v>
      </c>
      <c r="C379" s="32" t="s">
        <v>491</v>
      </c>
      <c r="D379" t="s">
        <v>321</v>
      </c>
      <c r="E379" s="1">
        <v>89500</v>
      </c>
      <c r="F379" s="1">
        <f t="shared" si="177"/>
        <v>2568.65</v>
      </c>
      <c r="G379" s="1">
        <v>9040.4500000000007</v>
      </c>
      <c r="H379" s="1">
        <f t="shared" si="178"/>
        <v>2720.8</v>
      </c>
      <c r="I379" s="1">
        <v>2757.74</v>
      </c>
      <c r="J379" s="1">
        <f t="shared" si="179"/>
        <v>17087.64</v>
      </c>
      <c r="K379" s="1">
        <f t="shared" si="180"/>
        <v>72412.36</v>
      </c>
      <c r="L379" s="6"/>
      <c r="M379" s="6"/>
      <c r="N379" s="6"/>
      <c r="O379" s="6"/>
      <c r="P379" s="6"/>
      <c r="Q379" s="6"/>
      <c r="R379" s="6"/>
      <c r="S379" s="6"/>
      <c r="T379" s="6"/>
      <c r="U379" s="6"/>
      <c r="V379" s="6"/>
      <c r="W379" s="6"/>
      <c r="X379" s="6"/>
      <c r="Y379" s="6"/>
      <c r="Z379" s="6"/>
      <c r="AA379" s="6"/>
      <c r="AB379" s="6"/>
      <c r="AC379" s="6"/>
      <c r="AD379" s="6"/>
      <c r="AE379" s="6"/>
      <c r="AF379" s="6"/>
      <c r="AG379" s="6"/>
      <c r="AH379" s="6"/>
      <c r="AI379" s="6"/>
      <c r="AJ379" s="6"/>
      <c r="AK379" s="6"/>
      <c r="AL379" s="6"/>
      <c r="AM379" s="6"/>
      <c r="AN379" s="6"/>
      <c r="AO379" s="6"/>
      <c r="AP379" s="6"/>
      <c r="AQ379" s="6"/>
      <c r="AR379" s="6"/>
      <c r="AS379" s="6"/>
      <c r="AT379" s="6"/>
      <c r="AU379" s="6"/>
      <c r="AV379" s="6"/>
      <c r="AW379" s="6"/>
      <c r="AX379" s="6"/>
      <c r="AY379" s="6"/>
      <c r="AZ379" s="6"/>
      <c r="BA379" s="6"/>
      <c r="BB379" s="6"/>
      <c r="BC379" s="6"/>
      <c r="BD379" s="6"/>
      <c r="BE379" s="6"/>
      <c r="BF379" s="6"/>
      <c r="BG379" s="6"/>
      <c r="BH379" s="6"/>
      <c r="BI379" s="6"/>
      <c r="BJ379" s="6"/>
      <c r="BK379" s="6"/>
      <c r="BL379" s="6"/>
      <c r="BM379" s="6"/>
      <c r="BN379" s="6"/>
      <c r="BO379" s="6"/>
      <c r="BP379" s="6"/>
      <c r="BQ379" s="6"/>
      <c r="BR379" s="6"/>
      <c r="BS379" s="6"/>
      <c r="BT379" s="6"/>
      <c r="BU379" s="6"/>
      <c r="BV379" s="6"/>
      <c r="BW379" s="6"/>
      <c r="BX379" s="6"/>
      <c r="BY379" s="6"/>
      <c r="BZ379" s="6"/>
      <c r="CA379" s="6"/>
      <c r="CB379" s="6"/>
      <c r="CC379" s="6"/>
      <c r="CD379" s="6"/>
      <c r="CE379" s="6"/>
      <c r="CF379" s="6"/>
      <c r="CG379" s="6"/>
      <c r="CH379" s="6"/>
      <c r="CI379" s="6"/>
      <c r="CJ379" s="6"/>
      <c r="CK379" s="6"/>
      <c r="CL379" s="6"/>
      <c r="CM379" s="6"/>
      <c r="CN379" s="6"/>
      <c r="CO379" s="6"/>
      <c r="CP379" s="6"/>
      <c r="CQ379" s="6"/>
      <c r="CR379" s="6"/>
      <c r="CS379" s="6"/>
      <c r="CT379" s="6"/>
      <c r="CU379" s="6"/>
      <c r="CV379" s="6"/>
      <c r="CW379" s="6"/>
      <c r="CX379" s="6"/>
      <c r="CY379" s="6"/>
      <c r="CZ379" s="6"/>
      <c r="DA379" s="6"/>
      <c r="DB379" s="6"/>
      <c r="DC379" s="6"/>
      <c r="DD379" s="6"/>
      <c r="DE379" s="6"/>
      <c r="DF379" s="6"/>
      <c r="DG379" s="6"/>
      <c r="DH379" s="6"/>
      <c r="DI379" s="6"/>
      <c r="DJ379" s="6"/>
      <c r="DK379" s="6"/>
      <c r="DL379" s="6"/>
      <c r="DM379" s="6"/>
      <c r="DN379" s="6"/>
      <c r="DO379" s="6"/>
      <c r="DP379" s="6"/>
      <c r="DQ379" s="6"/>
      <c r="DR379" s="6"/>
      <c r="DS379" s="6"/>
      <c r="DT379" s="6"/>
      <c r="DU379" s="6"/>
      <c r="DV379" s="6"/>
    </row>
    <row r="380" spans="1:126" s="3" customFormat="1" x14ac:dyDescent="0.25">
      <c r="A380" t="s">
        <v>174</v>
      </c>
      <c r="B380" t="s">
        <v>173</v>
      </c>
      <c r="C380" s="32" t="s">
        <v>491</v>
      </c>
      <c r="D380" t="s">
        <v>324</v>
      </c>
      <c r="E380" s="1">
        <v>32000</v>
      </c>
      <c r="F380" s="1">
        <f t="shared" si="177"/>
        <v>918.4</v>
      </c>
      <c r="G380" s="1">
        <v>0</v>
      </c>
      <c r="H380" s="1">
        <f t="shared" si="178"/>
        <v>972.8</v>
      </c>
      <c r="I380" s="1">
        <v>165</v>
      </c>
      <c r="J380" s="1">
        <f t="shared" si="179"/>
        <v>2056.1999999999998</v>
      </c>
      <c r="K380" s="1">
        <f t="shared" si="180"/>
        <v>29943.8</v>
      </c>
      <c r="L380" s="6"/>
      <c r="M380" s="6"/>
      <c r="N380" s="6"/>
      <c r="O380" s="6"/>
      <c r="P380" s="6"/>
      <c r="Q380" s="6"/>
      <c r="R380" s="6"/>
      <c r="S380" s="6"/>
      <c r="T380" s="6"/>
      <c r="U380" s="6"/>
      <c r="V380" s="6"/>
      <c r="W380" s="6"/>
      <c r="X380" s="6"/>
      <c r="Y380" s="6"/>
      <c r="Z380" s="6"/>
      <c r="AA380" s="6"/>
      <c r="AB380" s="6"/>
      <c r="AC380" s="6"/>
      <c r="AD380" s="6"/>
      <c r="AE380" s="6"/>
      <c r="AF380" s="6"/>
      <c r="AG380" s="6"/>
      <c r="AH380" s="6"/>
      <c r="AI380" s="6"/>
      <c r="AJ380" s="6"/>
      <c r="AK380" s="6"/>
      <c r="AL380" s="6"/>
      <c r="AM380" s="6"/>
      <c r="AN380" s="6"/>
      <c r="AO380" s="6"/>
      <c r="AP380" s="6"/>
      <c r="AQ380" s="6"/>
      <c r="AR380" s="6"/>
      <c r="AS380" s="6"/>
      <c r="AT380" s="6"/>
      <c r="AU380" s="6"/>
      <c r="AV380" s="6"/>
      <c r="AW380" s="6"/>
      <c r="AX380" s="6"/>
      <c r="AY380" s="6"/>
      <c r="AZ380" s="6"/>
      <c r="BA380" s="6"/>
      <c r="BB380" s="6"/>
      <c r="BC380" s="6"/>
      <c r="BD380" s="6"/>
      <c r="BE380" s="6"/>
      <c r="BF380" s="6"/>
      <c r="BG380" s="6"/>
      <c r="BH380" s="6"/>
      <c r="BI380" s="6"/>
      <c r="BJ380" s="6"/>
      <c r="BK380" s="6"/>
      <c r="BL380" s="6"/>
      <c r="BM380" s="6"/>
      <c r="BN380" s="6"/>
      <c r="BO380" s="6"/>
      <c r="BP380" s="6"/>
      <c r="BQ380" s="6"/>
      <c r="BR380" s="6"/>
      <c r="BS380" s="6"/>
      <c r="BT380" s="6"/>
      <c r="BU380" s="6"/>
      <c r="BV380" s="6"/>
      <c r="BW380" s="6"/>
      <c r="BX380" s="6"/>
      <c r="BY380" s="6"/>
      <c r="BZ380" s="6"/>
      <c r="CA380" s="6"/>
      <c r="CB380" s="6"/>
      <c r="CC380" s="6"/>
      <c r="CD380" s="6"/>
      <c r="CE380" s="6"/>
      <c r="CF380" s="6"/>
      <c r="CG380" s="6"/>
      <c r="CH380" s="6"/>
      <c r="CI380" s="6"/>
      <c r="CJ380" s="6"/>
      <c r="CK380" s="6"/>
      <c r="CL380" s="6"/>
      <c r="CM380" s="6"/>
      <c r="CN380" s="6"/>
      <c r="CO380" s="6"/>
      <c r="CP380" s="6"/>
      <c r="CQ380" s="6"/>
      <c r="CR380" s="6"/>
      <c r="CS380" s="6"/>
      <c r="CT380" s="6"/>
      <c r="CU380" s="6"/>
      <c r="CV380" s="6"/>
      <c r="CW380" s="6"/>
      <c r="CX380" s="6"/>
      <c r="CY380" s="6"/>
      <c r="CZ380" s="6"/>
      <c r="DA380" s="6"/>
      <c r="DB380" s="6"/>
      <c r="DC380" s="6"/>
      <c r="DD380" s="6"/>
      <c r="DE380" s="6"/>
      <c r="DF380" s="6"/>
      <c r="DG380" s="6"/>
      <c r="DH380" s="6"/>
      <c r="DI380" s="6"/>
      <c r="DJ380" s="6"/>
      <c r="DK380" s="6"/>
      <c r="DL380" s="6"/>
      <c r="DM380" s="6"/>
      <c r="DN380" s="6"/>
      <c r="DO380" s="6"/>
      <c r="DP380" s="6"/>
      <c r="DQ380" s="6"/>
      <c r="DR380" s="6"/>
      <c r="DS380" s="6"/>
      <c r="DT380" s="6"/>
      <c r="DU380" s="6"/>
      <c r="DV380" s="6"/>
    </row>
    <row r="381" spans="1:126" s="3" customFormat="1" x14ac:dyDescent="0.25">
      <c r="A381" t="s">
        <v>175</v>
      </c>
      <c r="B381" t="s">
        <v>168</v>
      </c>
      <c r="C381" s="32" t="s">
        <v>491</v>
      </c>
      <c r="D381" t="s">
        <v>324</v>
      </c>
      <c r="E381" s="1">
        <v>32000</v>
      </c>
      <c r="F381" s="1">
        <f t="shared" si="177"/>
        <v>918.4</v>
      </c>
      <c r="G381" s="1">
        <v>0</v>
      </c>
      <c r="H381" s="1">
        <f t="shared" si="178"/>
        <v>972.8</v>
      </c>
      <c r="I381" s="1">
        <v>165</v>
      </c>
      <c r="J381" s="1">
        <f t="shared" si="179"/>
        <v>2056.1999999999998</v>
      </c>
      <c r="K381" s="1">
        <f t="shared" si="180"/>
        <v>29943.8</v>
      </c>
      <c r="L381" s="6"/>
      <c r="M381" s="6"/>
      <c r="N381" s="6"/>
      <c r="O381" s="6"/>
      <c r="P381" s="6"/>
      <c r="Q381" s="6"/>
      <c r="R381" s="6"/>
      <c r="S381" s="6"/>
      <c r="T381" s="6"/>
      <c r="U381" s="6"/>
      <c r="V381" s="6"/>
      <c r="W381" s="6"/>
      <c r="X381" s="6"/>
      <c r="Y381" s="6"/>
      <c r="Z381" s="6"/>
      <c r="AA381" s="6"/>
      <c r="AB381" s="6"/>
      <c r="AC381" s="6"/>
      <c r="AD381" s="6"/>
      <c r="AE381" s="6"/>
      <c r="AF381" s="6"/>
      <c r="AG381" s="6"/>
      <c r="AH381" s="6"/>
      <c r="AI381" s="6"/>
      <c r="AJ381" s="6"/>
      <c r="AK381" s="6"/>
      <c r="AL381" s="6"/>
      <c r="AM381" s="6"/>
      <c r="AN381" s="6"/>
      <c r="AO381" s="6"/>
      <c r="AP381" s="6"/>
      <c r="AQ381" s="6"/>
      <c r="AR381" s="6"/>
      <c r="AS381" s="6"/>
      <c r="AT381" s="6"/>
      <c r="AU381" s="6"/>
      <c r="AV381" s="6"/>
      <c r="AW381" s="6"/>
      <c r="AX381" s="6"/>
      <c r="AY381" s="6"/>
      <c r="AZ381" s="6"/>
      <c r="BA381" s="6"/>
      <c r="BB381" s="6"/>
      <c r="BC381" s="6"/>
      <c r="BD381" s="6"/>
      <c r="BE381" s="6"/>
      <c r="BF381" s="6"/>
      <c r="BG381" s="6"/>
      <c r="BH381" s="6"/>
      <c r="BI381" s="6"/>
      <c r="BJ381" s="6"/>
      <c r="BK381" s="6"/>
      <c r="BL381" s="6"/>
      <c r="BM381" s="6"/>
      <c r="BN381" s="6"/>
      <c r="BO381" s="6"/>
      <c r="BP381" s="6"/>
      <c r="BQ381" s="6"/>
      <c r="BR381" s="6"/>
      <c r="BS381" s="6"/>
      <c r="BT381" s="6"/>
      <c r="BU381" s="6"/>
      <c r="BV381" s="6"/>
      <c r="BW381" s="6"/>
      <c r="BX381" s="6"/>
      <c r="BY381" s="6"/>
      <c r="BZ381" s="6"/>
      <c r="CA381" s="6"/>
      <c r="CB381" s="6"/>
      <c r="CC381" s="6"/>
      <c r="CD381" s="6"/>
      <c r="CE381" s="6"/>
      <c r="CF381" s="6"/>
      <c r="CG381" s="6"/>
      <c r="CH381" s="6"/>
      <c r="CI381" s="6"/>
      <c r="CJ381" s="6"/>
      <c r="CK381" s="6"/>
      <c r="CL381" s="6"/>
      <c r="CM381" s="6"/>
      <c r="CN381" s="6"/>
      <c r="CO381" s="6"/>
      <c r="CP381" s="6"/>
      <c r="CQ381" s="6"/>
      <c r="CR381" s="6"/>
      <c r="CS381" s="6"/>
      <c r="CT381" s="6"/>
      <c r="CU381" s="6"/>
      <c r="CV381" s="6"/>
      <c r="CW381" s="6"/>
      <c r="CX381" s="6"/>
      <c r="CY381" s="6"/>
      <c r="CZ381" s="6"/>
      <c r="DA381" s="6"/>
      <c r="DB381" s="6"/>
      <c r="DC381" s="6"/>
      <c r="DD381" s="6"/>
      <c r="DE381" s="6"/>
      <c r="DF381" s="6"/>
      <c r="DG381" s="6"/>
      <c r="DH381" s="6"/>
      <c r="DI381" s="6"/>
      <c r="DJ381" s="6"/>
      <c r="DK381" s="6"/>
      <c r="DL381" s="6"/>
      <c r="DM381" s="6"/>
      <c r="DN381" s="6"/>
      <c r="DO381" s="6"/>
      <c r="DP381" s="6"/>
      <c r="DQ381" s="6"/>
      <c r="DR381" s="6"/>
      <c r="DS381" s="6"/>
      <c r="DT381" s="6"/>
      <c r="DU381" s="6"/>
      <c r="DV381" s="6"/>
    </row>
    <row r="382" spans="1:126" s="3" customFormat="1" x14ac:dyDescent="0.25">
      <c r="A382" t="s">
        <v>176</v>
      </c>
      <c r="B382" t="s">
        <v>168</v>
      </c>
      <c r="C382" s="32" t="s">
        <v>491</v>
      </c>
      <c r="D382" t="s">
        <v>324</v>
      </c>
      <c r="E382" s="1">
        <v>13420</v>
      </c>
      <c r="F382" s="1">
        <f t="shared" si="177"/>
        <v>385.15</v>
      </c>
      <c r="G382" s="1">
        <v>0</v>
      </c>
      <c r="H382" s="1">
        <f t="shared" si="178"/>
        <v>407.97</v>
      </c>
      <c r="I382" s="1">
        <v>125</v>
      </c>
      <c r="J382" s="1">
        <f>F382+G382+H382+I382</f>
        <v>918.12</v>
      </c>
      <c r="K382" s="1">
        <f>E382-J382</f>
        <v>12501.88</v>
      </c>
      <c r="L382" s="6"/>
      <c r="M382" s="6"/>
      <c r="N382" s="6"/>
      <c r="O382" s="6"/>
      <c r="P382" s="6"/>
      <c r="Q382" s="6"/>
      <c r="R382" s="6"/>
      <c r="S382" s="6"/>
      <c r="T382" s="6"/>
      <c r="U382" s="6"/>
      <c r="V382" s="6"/>
      <c r="W382" s="6"/>
      <c r="X382" s="6"/>
      <c r="Y382" s="6"/>
      <c r="Z382" s="6"/>
      <c r="AA382" s="6"/>
      <c r="AB382" s="6"/>
      <c r="AC382" s="6"/>
      <c r="AD382" s="6"/>
      <c r="AE382" s="6"/>
      <c r="AF382" s="6"/>
      <c r="AG382" s="6"/>
      <c r="AH382" s="6"/>
      <c r="AI382" s="6"/>
      <c r="AJ382" s="6"/>
      <c r="AK382" s="6"/>
      <c r="AL382" s="6"/>
      <c r="AM382" s="6"/>
      <c r="AN382" s="6"/>
      <c r="AO382" s="6"/>
      <c r="AP382" s="6"/>
      <c r="AQ382" s="6"/>
      <c r="AR382" s="6"/>
      <c r="AS382" s="6"/>
      <c r="AT382" s="6"/>
      <c r="AU382" s="6"/>
      <c r="AV382" s="6"/>
      <c r="AW382" s="6"/>
      <c r="AX382" s="6"/>
      <c r="AY382" s="6"/>
      <c r="AZ382" s="6"/>
      <c r="BA382" s="6"/>
      <c r="BB382" s="6"/>
      <c r="BC382" s="6"/>
      <c r="BD382" s="6"/>
      <c r="BE382" s="6"/>
      <c r="BF382" s="6"/>
      <c r="BG382" s="6"/>
      <c r="BH382" s="6"/>
      <c r="BI382" s="6"/>
      <c r="BJ382" s="6"/>
      <c r="BK382" s="6"/>
      <c r="BL382" s="6"/>
      <c r="BM382" s="6"/>
      <c r="BN382" s="6"/>
      <c r="BO382" s="6"/>
      <c r="BP382" s="6"/>
      <c r="BQ382" s="6"/>
      <c r="BR382" s="6"/>
      <c r="BS382" s="6"/>
      <c r="BT382" s="6"/>
      <c r="BU382" s="6"/>
      <c r="BV382" s="6"/>
      <c r="BW382" s="6"/>
      <c r="BX382" s="6"/>
      <c r="BY382" s="6"/>
      <c r="BZ382" s="6"/>
      <c r="CA382" s="6"/>
      <c r="CB382" s="6"/>
      <c r="CC382" s="6"/>
      <c r="CD382" s="6"/>
      <c r="CE382" s="6"/>
      <c r="CF382" s="6"/>
      <c r="CG382" s="6"/>
      <c r="CH382" s="6"/>
      <c r="CI382" s="6"/>
      <c r="CJ382" s="6"/>
      <c r="CK382" s="6"/>
      <c r="CL382" s="6"/>
      <c r="CM382" s="6"/>
      <c r="CN382" s="6"/>
      <c r="CO382" s="6"/>
      <c r="CP382" s="6"/>
      <c r="CQ382" s="6"/>
      <c r="CR382" s="6"/>
      <c r="CS382" s="6"/>
      <c r="CT382" s="6"/>
      <c r="CU382" s="6"/>
      <c r="CV382" s="6"/>
      <c r="CW382" s="6"/>
      <c r="CX382" s="6"/>
      <c r="CY382" s="6"/>
      <c r="CZ382" s="6"/>
      <c r="DA382" s="6"/>
      <c r="DB382" s="6"/>
      <c r="DC382" s="6"/>
      <c r="DD382" s="6"/>
      <c r="DE382" s="6"/>
      <c r="DF382" s="6"/>
      <c r="DG382" s="6"/>
      <c r="DH382" s="6"/>
      <c r="DI382" s="6"/>
      <c r="DJ382" s="6"/>
      <c r="DK382" s="6"/>
      <c r="DL382" s="6"/>
      <c r="DM382" s="6"/>
      <c r="DN382" s="6"/>
      <c r="DO382" s="6"/>
      <c r="DP382" s="6"/>
      <c r="DQ382" s="6"/>
      <c r="DR382" s="6"/>
      <c r="DS382" s="6"/>
      <c r="DT382" s="6"/>
      <c r="DU382" s="6"/>
      <c r="DV382" s="6"/>
    </row>
    <row r="383" spans="1:126" s="3" customFormat="1" x14ac:dyDescent="0.25">
      <c r="A383" s="3" t="s">
        <v>13</v>
      </c>
      <c r="B383" s="3">
        <v>6</v>
      </c>
      <c r="C383" s="34"/>
      <c r="E383" s="4">
        <f>SUM(E377:E382)</f>
        <v>209920</v>
      </c>
      <c r="F383" s="4">
        <f t="shared" ref="F383:K383" si="181">SUM(F377:F382)</f>
        <v>6024.7</v>
      </c>
      <c r="G383" s="4">
        <f t="shared" si="181"/>
        <v>9040.4500000000007</v>
      </c>
      <c r="H383" s="4">
        <f t="shared" si="181"/>
        <v>6381.57</v>
      </c>
      <c r="I383" s="4">
        <f t="shared" si="181"/>
        <v>3412.74</v>
      </c>
      <c r="J383" s="4">
        <f t="shared" si="181"/>
        <v>24859.46</v>
      </c>
      <c r="K383" s="4">
        <f t="shared" si="181"/>
        <v>185060.54</v>
      </c>
      <c r="L383" s="6"/>
      <c r="M383" s="6"/>
      <c r="N383" s="6"/>
      <c r="O383" s="6"/>
      <c r="P383" s="6"/>
      <c r="Q383" s="6"/>
      <c r="R383" s="6"/>
      <c r="S383" s="6"/>
      <c r="T383" s="6"/>
      <c r="U383" s="6"/>
      <c r="V383" s="6"/>
      <c r="W383" s="6"/>
      <c r="X383" s="6"/>
      <c r="Y383" s="6"/>
      <c r="Z383" s="6"/>
      <c r="AA383" s="6"/>
      <c r="AB383" s="6"/>
      <c r="AC383" s="6"/>
      <c r="AD383" s="6"/>
      <c r="AE383" s="6"/>
      <c r="AF383" s="6"/>
      <c r="AG383" s="6"/>
      <c r="AH383" s="6"/>
      <c r="AI383" s="6"/>
      <c r="AJ383" s="6"/>
      <c r="AK383" s="6"/>
      <c r="AL383" s="6"/>
      <c r="AM383" s="6"/>
      <c r="AN383" s="6"/>
      <c r="AO383" s="6"/>
      <c r="AP383" s="6"/>
      <c r="AQ383" s="6"/>
      <c r="AR383" s="6"/>
      <c r="AS383" s="6"/>
      <c r="AT383" s="6"/>
      <c r="AU383" s="6"/>
      <c r="AV383" s="6"/>
      <c r="AW383" s="6"/>
      <c r="AX383" s="6"/>
      <c r="AY383" s="6"/>
      <c r="AZ383" s="6"/>
      <c r="BA383" s="6"/>
      <c r="BB383" s="6"/>
      <c r="BC383" s="6"/>
      <c r="BD383" s="6"/>
      <c r="BE383" s="6"/>
      <c r="BF383" s="6"/>
      <c r="BG383" s="6"/>
      <c r="BH383" s="6"/>
      <c r="BI383" s="6"/>
      <c r="BJ383" s="6"/>
      <c r="BK383" s="6"/>
      <c r="BL383" s="6"/>
      <c r="BM383" s="6"/>
      <c r="BN383" s="6"/>
      <c r="BO383" s="6"/>
      <c r="BP383" s="6"/>
      <c r="BQ383" s="6"/>
      <c r="BR383" s="6"/>
      <c r="BS383" s="6"/>
      <c r="BT383" s="6"/>
      <c r="BU383" s="6"/>
      <c r="BV383" s="6"/>
      <c r="BW383" s="6"/>
      <c r="BX383" s="6"/>
      <c r="BY383" s="6"/>
      <c r="BZ383" s="6"/>
      <c r="CA383" s="6"/>
      <c r="CB383" s="6"/>
      <c r="CC383" s="6"/>
      <c r="CD383" s="6"/>
      <c r="CE383" s="6"/>
      <c r="CF383" s="6"/>
      <c r="CG383" s="6"/>
      <c r="CH383" s="6"/>
      <c r="CI383" s="6"/>
      <c r="CJ383" s="6"/>
      <c r="CK383" s="6"/>
      <c r="CL383" s="6"/>
      <c r="CM383" s="6"/>
      <c r="CN383" s="6"/>
      <c r="CO383" s="6"/>
      <c r="CP383" s="6"/>
      <c r="CQ383" s="6"/>
      <c r="CR383" s="6"/>
      <c r="CS383" s="6"/>
      <c r="CT383" s="6"/>
      <c r="CU383" s="6"/>
      <c r="CV383" s="6"/>
      <c r="CW383" s="6"/>
      <c r="CX383" s="6"/>
      <c r="CY383" s="6"/>
      <c r="CZ383" s="6"/>
      <c r="DA383" s="6"/>
      <c r="DB383" s="6"/>
      <c r="DC383" s="6"/>
      <c r="DD383" s="6"/>
      <c r="DE383" s="6"/>
      <c r="DF383" s="6"/>
      <c r="DG383" s="6"/>
      <c r="DH383" s="6"/>
      <c r="DI383" s="6"/>
      <c r="DJ383" s="6"/>
      <c r="DK383" s="6"/>
      <c r="DL383" s="6"/>
      <c r="DM383" s="6"/>
      <c r="DN383" s="6"/>
      <c r="DO383" s="6"/>
      <c r="DP383" s="6"/>
      <c r="DQ383" s="6"/>
      <c r="DR383" s="6"/>
      <c r="DS383" s="6"/>
      <c r="DT383" s="6"/>
      <c r="DU383" s="6"/>
      <c r="DV383" s="6"/>
    </row>
    <row r="384" spans="1:126" s="3" customFormat="1" x14ac:dyDescent="0.25">
      <c r="A384"/>
      <c r="B384"/>
      <c r="C384" s="32"/>
      <c r="D384"/>
      <c r="E384" s="1"/>
      <c r="F384" s="1"/>
      <c r="G384" s="1"/>
      <c r="H384" s="1"/>
      <c r="I384" s="1"/>
      <c r="J384" s="1"/>
      <c r="K384" s="1"/>
      <c r="L384" s="6"/>
      <c r="M384" s="6"/>
      <c r="N384" s="6"/>
      <c r="O384" s="6"/>
      <c r="P384" s="6"/>
      <c r="Q384" s="6"/>
      <c r="R384" s="6"/>
      <c r="S384" s="6"/>
      <c r="T384" s="6"/>
      <c r="U384" s="6"/>
      <c r="V384" s="6"/>
      <c r="W384" s="6"/>
      <c r="X384" s="6"/>
      <c r="Y384" s="6"/>
      <c r="Z384" s="6"/>
      <c r="AA384" s="6"/>
      <c r="AB384" s="6"/>
      <c r="AC384" s="6"/>
      <c r="AD384" s="6"/>
      <c r="AE384" s="6"/>
      <c r="AF384" s="6"/>
      <c r="AG384" s="6"/>
      <c r="AH384" s="6"/>
      <c r="AI384" s="6"/>
      <c r="AJ384" s="6"/>
      <c r="AK384" s="6"/>
      <c r="AL384" s="6"/>
      <c r="AM384" s="6"/>
      <c r="AN384" s="6"/>
      <c r="AO384" s="6"/>
      <c r="AP384" s="6"/>
      <c r="AQ384" s="6"/>
      <c r="AR384" s="6"/>
      <c r="AS384" s="6"/>
      <c r="AT384" s="6"/>
      <c r="AU384" s="6"/>
      <c r="AV384" s="6"/>
      <c r="AW384" s="6"/>
      <c r="AX384" s="6"/>
      <c r="AY384" s="6"/>
      <c r="AZ384" s="6"/>
      <c r="BA384" s="6"/>
      <c r="BB384" s="6"/>
      <c r="BC384" s="6"/>
      <c r="BD384" s="6"/>
      <c r="BE384" s="6"/>
      <c r="BF384" s="6"/>
      <c r="BG384" s="6"/>
      <c r="BH384" s="6"/>
      <c r="BI384" s="6"/>
      <c r="BJ384" s="6"/>
      <c r="BK384" s="6"/>
      <c r="BL384" s="6"/>
      <c r="BM384" s="6"/>
      <c r="BN384" s="6"/>
      <c r="BO384" s="6"/>
      <c r="BP384" s="6"/>
      <c r="BQ384" s="6"/>
      <c r="BR384" s="6"/>
      <c r="BS384" s="6"/>
      <c r="BT384" s="6"/>
      <c r="BU384" s="6"/>
      <c r="BV384" s="6"/>
      <c r="BW384" s="6"/>
      <c r="BX384" s="6"/>
      <c r="BY384" s="6"/>
      <c r="BZ384" s="6"/>
      <c r="CA384" s="6"/>
      <c r="CB384" s="6"/>
      <c r="CC384" s="6"/>
      <c r="CD384" s="6"/>
      <c r="CE384" s="6"/>
      <c r="CF384" s="6"/>
      <c r="CG384" s="6"/>
      <c r="CH384" s="6"/>
      <c r="CI384" s="6"/>
      <c r="CJ384" s="6"/>
      <c r="CK384" s="6"/>
      <c r="CL384" s="6"/>
      <c r="CM384" s="6"/>
      <c r="CN384" s="6"/>
      <c r="CO384" s="6"/>
      <c r="CP384" s="6"/>
      <c r="CQ384" s="6"/>
      <c r="CR384" s="6"/>
      <c r="CS384" s="6"/>
      <c r="CT384" s="6"/>
      <c r="CU384" s="6"/>
      <c r="CV384" s="6"/>
      <c r="CW384" s="6"/>
      <c r="CX384" s="6"/>
      <c r="CY384" s="6"/>
      <c r="CZ384" s="6"/>
      <c r="DA384" s="6"/>
      <c r="DB384" s="6"/>
      <c r="DC384" s="6"/>
      <c r="DD384" s="6"/>
      <c r="DE384" s="6"/>
      <c r="DF384" s="6"/>
      <c r="DG384" s="6"/>
      <c r="DH384" s="6"/>
      <c r="DI384" s="6"/>
      <c r="DJ384" s="6"/>
      <c r="DK384" s="6"/>
      <c r="DL384" s="6"/>
      <c r="DM384" s="6"/>
      <c r="DN384" s="6"/>
      <c r="DO384" s="6"/>
      <c r="DP384" s="6"/>
      <c r="DQ384" s="6"/>
      <c r="DR384" s="6"/>
      <c r="DS384" s="6"/>
      <c r="DT384" s="6"/>
      <c r="DU384" s="6"/>
      <c r="DV384" s="6"/>
    </row>
    <row r="385" spans="1:126" s="3" customFormat="1" x14ac:dyDescent="0.25">
      <c r="A385" s="10" t="s">
        <v>177</v>
      </c>
      <c r="B385" s="10"/>
      <c r="C385" s="36"/>
      <c r="D385" s="12"/>
      <c r="E385" s="10"/>
      <c r="F385" s="10"/>
      <c r="G385" s="10"/>
      <c r="H385" s="10"/>
      <c r="I385" s="10"/>
      <c r="J385" s="10"/>
      <c r="K385" s="10"/>
      <c r="L385" s="6"/>
      <c r="M385" s="6"/>
      <c r="N385" s="6"/>
      <c r="O385" s="6"/>
      <c r="P385" s="6"/>
      <c r="Q385" s="6"/>
      <c r="R385" s="6"/>
      <c r="S385" s="6"/>
      <c r="T385" s="6"/>
      <c r="U385" s="6"/>
      <c r="V385" s="6"/>
      <c r="W385" s="6"/>
      <c r="X385" s="6"/>
      <c r="Y385" s="6"/>
      <c r="Z385" s="6"/>
      <c r="AA385" s="6"/>
      <c r="AB385" s="6"/>
      <c r="AC385" s="6"/>
      <c r="AD385" s="6"/>
      <c r="AE385" s="6"/>
      <c r="AF385" s="6"/>
      <c r="AG385" s="6"/>
      <c r="AH385" s="6"/>
      <c r="AI385" s="6"/>
      <c r="AJ385" s="6"/>
      <c r="AK385" s="6"/>
      <c r="AL385" s="6"/>
      <c r="AM385" s="6"/>
      <c r="AN385" s="6"/>
      <c r="AO385" s="6"/>
      <c r="AP385" s="6"/>
      <c r="AQ385" s="6"/>
      <c r="AR385" s="6"/>
      <c r="AS385" s="6"/>
      <c r="AT385" s="6"/>
      <c r="AU385" s="6"/>
      <c r="AV385" s="6"/>
      <c r="AW385" s="6"/>
      <c r="AX385" s="6"/>
      <c r="AY385" s="6"/>
      <c r="AZ385" s="6"/>
      <c r="BA385" s="6"/>
      <c r="BB385" s="6"/>
      <c r="BC385" s="6"/>
      <c r="BD385" s="6"/>
      <c r="BE385" s="6"/>
      <c r="BF385" s="6"/>
      <c r="BG385" s="6"/>
      <c r="BH385" s="6"/>
      <c r="BI385" s="6"/>
      <c r="BJ385" s="6"/>
      <c r="BK385" s="6"/>
      <c r="BL385" s="6"/>
      <c r="BM385" s="6"/>
      <c r="BN385" s="6"/>
      <c r="BO385" s="6"/>
      <c r="BP385" s="6"/>
      <c r="BQ385" s="6"/>
      <c r="BR385" s="6"/>
      <c r="BS385" s="6"/>
      <c r="BT385" s="6"/>
      <c r="BU385" s="6"/>
      <c r="BV385" s="6"/>
      <c r="BW385" s="6"/>
      <c r="BX385" s="6"/>
      <c r="BY385" s="6"/>
      <c r="BZ385" s="6"/>
      <c r="CA385" s="6"/>
      <c r="CB385" s="6"/>
      <c r="CC385" s="6"/>
      <c r="CD385" s="6"/>
      <c r="CE385" s="6"/>
      <c r="CF385" s="6"/>
      <c r="CG385" s="6"/>
      <c r="CH385" s="6"/>
      <c r="CI385" s="6"/>
      <c r="CJ385" s="6"/>
      <c r="CK385" s="6"/>
      <c r="CL385" s="6"/>
      <c r="CM385" s="6"/>
      <c r="CN385" s="6"/>
      <c r="CO385" s="6"/>
      <c r="CP385" s="6"/>
      <c r="CQ385" s="6"/>
      <c r="CR385" s="6"/>
      <c r="CS385" s="6"/>
      <c r="CT385" s="6"/>
      <c r="CU385" s="6"/>
      <c r="CV385" s="6"/>
      <c r="CW385" s="6"/>
      <c r="CX385" s="6"/>
      <c r="CY385" s="6"/>
      <c r="CZ385" s="6"/>
      <c r="DA385" s="6"/>
      <c r="DB385" s="6"/>
      <c r="DC385" s="6"/>
      <c r="DD385" s="6"/>
      <c r="DE385" s="6"/>
      <c r="DF385" s="6"/>
      <c r="DG385" s="6"/>
      <c r="DH385" s="6"/>
      <c r="DI385" s="6"/>
      <c r="DJ385" s="6"/>
      <c r="DK385" s="6"/>
      <c r="DL385" s="6"/>
      <c r="DM385" s="6"/>
      <c r="DN385" s="6"/>
      <c r="DO385" s="6"/>
      <c r="DP385" s="6"/>
      <c r="DQ385" s="6"/>
      <c r="DR385" s="6"/>
      <c r="DS385" s="6"/>
      <c r="DT385" s="6"/>
      <c r="DU385" s="6"/>
      <c r="DV385" s="6"/>
    </row>
    <row r="386" spans="1:126" s="3" customFormat="1" x14ac:dyDescent="0.25">
      <c r="A386" t="s">
        <v>181</v>
      </c>
      <c r="B386" t="s">
        <v>17</v>
      </c>
      <c r="C386" s="32" t="s">
        <v>492</v>
      </c>
      <c r="D386" t="s">
        <v>321</v>
      </c>
      <c r="E386" s="1">
        <v>89500</v>
      </c>
      <c r="F386" s="1">
        <f t="shared" ref="F386" si="182">E386*0.0287</f>
        <v>2568.65</v>
      </c>
      <c r="G386" s="1">
        <v>9337.98</v>
      </c>
      <c r="H386" s="1">
        <f t="shared" ref="H386" si="183">E386*0.0304</f>
        <v>2720.8</v>
      </c>
      <c r="I386" s="1">
        <v>1315.12</v>
      </c>
      <c r="J386" s="1">
        <v>15942.55</v>
      </c>
      <c r="K386" s="1">
        <f>E386-J386</f>
        <v>73557.45</v>
      </c>
      <c r="L386" s="6"/>
      <c r="M386" s="6"/>
      <c r="N386" s="6"/>
      <c r="O386" s="6"/>
      <c r="P386" s="6"/>
      <c r="Q386" s="6"/>
      <c r="R386" s="6"/>
      <c r="S386" s="6"/>
      <c r="T386" s="6"/>
      <c r="U386" s="6"/>
      <c r="V386" s="6"/>
      <c r="W386" s="6"/>
      <c r="X386" s="6"/>
      <c r="Y386" s="6"/>
      <c r="Z386" s="6"/>
      <c r="AA386" s="6"/>
      <c r="AB386" s="6"/>
      <c r="AC386" s="6"/>
      <c r="AD386" s="6"/>
      <c r="AE386" s="6"/>
      <c r="AF386" s="6"/>
      <c r="AG386" s="6"/>
      <c r="AH386" s="6"/>
      <c r="AI386" s="6"/>
      <c r="AJ386" s="6"/>
      <c r="AK386" s="6"/>
      <c r="AL386" s="6"/>
      <c r="AM386" s="6"/>
      <c r="AN386" s="6"/>
      <c r="AO386" s="6"/>
      <c r="AP386" s="6"/>
      <c r="AQ386" s="6"/>
      <c r="AR386" s="6"/>
      <c r="AS386" s="6"/>
      <c r="AT386" s="6"/>
      <c r="AU386" s="6"/>
      <c r="AV386" s="6"/>
      <c r="AW386" s="6"/>
      <c r="AX386" s="6"/>
      <c r="AY386" s="6"/>
      <c r="AZ386" s="6"/>
      <c r="BA386" s="6"/>
      <c r="BB386" s="6"/>
      <c r="BC386" s="6"/>
      <c r="BD386" s="6"/>
      <c r="BE386" s="6"/>
      <c r="BF386" s="6"/>
      <c r="BG386" s="6"/>
      <c r="BH386" s="6"/>
      <c r="BI386" s="6"/>
      <c r="BJ386" s="6"/>
      <c r="BK386" s="6"/>
      <c r="BL386" s="6"/>
      <c r="BM386" s="6"/>
      <c r="BN386" s="6"/>
      <c r="BO386" s="6"/>
      <c r="BP386" s="6"/>
      <c r="BQ386" s="6"/>
      <c r="BR386" s="6"/>
      <c r="BS386" s="6"/>
      <c r="BT386" s="6"/>
      <c r="BU386" s="6"/>
      <c r="BV386" s="6"/>
      <c r="BW386" s="6"/>
      <c r="BX386" s="6"/>
      <c r="BY386" s="6"/>
      <c r="BZ386" s="6"/>
      <c r="CA386" s="6"/>
      <c r="CB386" s="6"/>
      <c r="CC386" s="6"/>
      <c r="CD386" s="6"/>
      <c r="CE386" s="6"/>
      <c r="CF386" s="6"/>
      <c r="CG386" s="6"/>
      <c r="CH386" s="6"/>
      <c r="CI386" s="6"/>
      <c r="CJ386" s="6"/>
      <c r="CK386" s="6"/>
      <c r="CL386" s="6"/>
      <c r="CM386" s="6"/>
      <c r="CN386" s="6"/>
      <c r="CO386" s="6"/>
      <c r="CP386" s="6"/>
      <c r="CQ386" s="6"/>
      <c r="CR386" s="6"/>
      <c r="CS386" s="6"/>
      <c r="CT386" s="6"/>
      <c r="CU386" s="6"/>
      <c r="CV386" s="6"/>
      <c r="CW386" s="6"/>
      <c r="CX386" s="6"/>
      <c r="CY386" s="6"/>
      <c r="CZ386" s="6"/>
      <c r="DA386" s="6"/>
      <c r="DB386" s="6"/>
      <c r="DC386" s="6"/>
      <c r="DD386" s="6"/>
      <c r="DE386" s="6"/>
      <c r="DF386" s="6"/>
      <c r="DG386" s="6"/>
      <c r="DH386" s="6"/>
      <c r="DI386" s="6"/>
      <c r="DJ386" s="6"/>
      <c r="DK386" s="6"/>
      <c r="DL386" s="6"/>
      <c r="DM386" s="6"/>
      <c r="DN386" s="6"/>
      <c r="DO386" s="6"/>
      <c r="DP386" s="6"/>
      <c r="DQ386" s="6"/>
      <c r="DR386" s="6"/>
      <c r="DS386" s="6"/>
      <c r="DT386" s="6"/>
      <c r="DU386" s="6"/>
      <c r="DV386" s="6"/>
    </row>
    <row r="387" spans="1:126" s="3" customFormat="1" x14ac:dyDescent="0.25">
      <c r="A387" t="s">
        <v>178</v>
      </c>
      <c r="B387" t="s">
        <v>182</v>
      </c>
      <c r="C387" s="32" t="s">
        <v>491</v>
      </c>
      <c r="D387" t="s">
        <v>321</v>
      </c>
      <c r="E387" s="1">
        <v>44000</v>
      </c>
      <c r="F387" s="1">
        <f>E387*0.0287</f>
        <v>1262.8</v>
      </c>
      <c r="G387" s="1">
        <v>1007.19</v>
      </c>
      <c r="H387" s="1">
        <f>E387*0.0304</f>
        <v>1337.6</v>
      </c>
      <c r="I387" s="1">
        <v>165</v>
      </c>
      <c r="J387" s="1">
        <f>F387+G387+H387+I387</f>
        <v>3772.59</v>
      </c>
      <c r="K387" s="1">
        <f>E387-J387</f>
        <v>40227.410000000003</v>
      </c>
      <c r="L387" s="6"/>
      <c r="M387" s="6"/>
      <c r="N387" s="6"/>
      <c r="O387" s="6"/>
      <c r="P387" s="6"/>
      <c r="Q387" s="6"/>
      <c r="R387" s="6"/>
      <c r="S387" s="6"/>
      <c r="T387" s="6"/>
      <c r="U387" s="6"/>
      <c r="V387" s="6"/>
      <c r="W387" s="6"/>
      <c r="X387" s="6"/>
      <c r="Y387" s="6"/>
      <c r="Z387" s="6"/>
      <c r="AA387" s="6"/>
      <c r="AB387" s="6"/>
      <c r="AC387" s="6"/>
      <c r="AD387" s="6"/>
      <c r="AE387" s="6"/>
      <c r="AF387" s="6"/>
      <c r="AG387" s="6"/>
      <c r="AH387" s="6"/>
      <c r="AI387" s="6"/>
      <c r="AJ387" s="6"/>
      <c r="AK387" s="6"/>
      <c r="AL387" s="6"/>
      <c r="AM387" s="6"/>
      <c r="AN387" s="6"/>
      <c r="AO387" s="6"/>
      <c r="AP387" s="6"/>
      <c r="AQ387" s="6"/>
      <c r="AR387" s="6"/>
      <c r="AS387" s="6"/>
      <c r="AT387" s="6"/>
      <c r="AU387" s="6"/>
      <c r="AV387" s="6"/>
      <c r="AW387" s="6"/>
      <c r="AX387" s="6"/>
      <c r="AY387" s="6"/>
      <c r="AZ387" s="6"/>
      <c r="BA387" s="6"/>
      <c r="BB387" s="6"/>
      <c r="BC387" s="6"/>
      <c r="BD387" s="6"/>
      <c r="BE387" s="6"/>
      <c r="BF387" s="6"/>
      <c r="BG387" s="6"/>
      <c r="BH387" s="6"/>
      <c r="BI387" s="6"/>
      <c r="BJ387" s="6"/>
      <c r="BK387" s="6"/>
      <c r="BL387" s="6"/>
      <c r="BM387" s="6"/>
      <c r="BN387" s="6"/>
      <c r="BO387" s="6"/>
      <c r="BP387" s="6"/>
      <c r="BQ387" s="6"/>
      <c r="BR387" s="6"/>
      <c r="BS387" s="6"/>
      <c r="BT387" s="6"/>
      <c r="BU387" s="6"/>
      <c r="BV387" s="6"/>
      <c r="BW387" s="6"/>
      <c r="BX387" s="6"/>
      <c r="BY387" s="6"/>
      <c r="BZ387" s="6"/>
      <c r="CA387" s="6"/>
      <c r="CB387" s="6"/>
      <c r="CC387" s="6"/>
      <c r="CD387" s="6"/>
      <c r="CE387" s="6"/>
      <c r="CF387" s="6"/>
      <c r="CG387" s="6"/>
      <c r="CH387" s="6"/>
      <c r="CI387" s="6"/>
      <c r="CJ387" s="6"/>
      <c r="CK387" s="6"/>
      <c r="CL387" s="6"/>
      <c r="CM387" s="6"/>
      <c r="CN387" s="6"/>
      <c r="CO387" s="6"/>
      <c r="CP387" s="6"/>
      <c r="CQ387" s="6"/>
      <c r="CR387" s="6"/>
      <c r="CS387" s="6"/>
      <c r="CT387" s="6"/>
      <c r="CU387" s="6"/>
      <c r="CV387" s="6"/>
      <c r="CW387" s="6"/>
      <c r="CX387" s="6"/>
      <c r="CY387" s="6"/>
      <c r="CZ387" s="6"/>
      <c r="DA387" s="6"/>
      <c r="DB387" s="6"/>
      <c r="DC387" s="6"/>
      <c r="DD387" s="6"/>
      <c r="DE387" s="6"/>
      <c r="DF387" s="6"/>
      <c r="DG387" s="6"/>
      <c r="DH387" s="6"/>
      <c r="DI387" s="6"/>
      <c r="DJ387" s="6"/>
      <c r="DK387" s="6"/>
      <c r="DL387" s="6"/>
      <c r="DM387" s="6"/>
      <c r="DN387" s="6"/>
      <c r="DO387" s="6"/>
      <c r="DP387" s="6"/>
      <c r="DQ387" s="6"/>
      <c r="DR387" s="6"/>
      <c r="DS387" s="6"/>
      <c r="DT387" s="6"/>
      <c r="DU387" s="6"/>
      <c r="DV387" s="6"/>
    </row>
    <row r="388" spans="1:126" x14ac:dyDescent="0.25">
      <c r="A388" t="s">
        <v>170</v>
      </c>
      <c r="B388" t="s">
        <v>118</v>
      </c>
      <c r="C388" s="32" t="s">
        <v>491</v>
      </c>
      <c r="D388" t="s">
        <v>321</v>
      </c>
      <c r="E388" s="1">
        <v>31682.5</v>
      </c>
      <c r="F388" s="1">
        <f>E388*0.0287</f>
        <v>909.29</v>
      </c>
      <c r="G388" s="1">
        <v>0</v>
      </c>
      <c r="H388" s="1">
        <f>E388*0.0304</f>
        <v>963.15</v>
      </c>
      <c r="I388" s="1">
        <v>2797.74</v>
      </c>
      <c r="J388" s="1">
        <f>F388+G388+H388+I388</f>
        <v>4670.18</v>
      </c>
      <c r="K388" s="1">
        <f>E388-J388</f>
        <v>27012.32</v>
      </c>
    </row>
    <row r="389" spans="1:126" x14ac:dyDescent="0.25">
      <c r="A389" t="s">
        <v>171</v>
      </c>
      <c r="B389" t="s">
        <v>278</v>
      </c>
      <c r="C389" s="32" t="s">
        <v>491</v>
      </c>
      <c r="D389" t="s">
        <v>321</v>
      </c>
      <c r="E389" s="1">
        <v>47000</v>
      </c>
      <c r="F389" s="1">
        <f>E389*0.0287</f>
        <v>1348.9</v>
      </c>
      <c r="G389" s="1">
        <v>1430.6</v>
      </c>
      <c r="H389" s="1">
        <f>E389*0.0304</f>
        <v>1428.8</v>
      </c>
      <c r="I389" s="1">
        <v>125</v>
      </c>
      <c r="J389" s="1">
        <f>F389+G389+H389+I389</f>
        <v>4333.3</v>
      </c>
      <c r="K389" s="1">
        <f>E389-J389</f>
        <v>42666.7</v>
      </c>
    </row>
    <row r="390" spans="1:126" s="3" customFormat="1" x14ac:dyDescent="0.25">
      <c r="A390" s="3" t="s">
        <v>13</v>
      </c>
      <c r="B390" s="3">
        <v>4</v>
      </c>
      <c r="C390" s="34"/>
      <c r="E390" s="4">
        <f>SUM(E386:E389)</f>
        <v>212182.5</v>
      </c>
      <c r="F390" s="4">
        <f t="shared" ref="F390:K390" si="184">SUM(F386:F389)</f>
        <v>6089.64</v>
      </c>
      <c r="G390" s="4">
        <f t="shared" si="184"/>
        <v>11775.77</v>
      </c>
      <c r="H390" s="4">
        <f t="shared" si="184"/>
        <v>6450.35</v>
      </c>
      <c r="I390" s="4">
        <f t="shared" si="184"/>
        <v>4402.8599999999997</v>
      </c>
      <c r="J390" s="4">
        <f t="shared" si="184"/>
        <v>28718.62</v>
      </c>
      <c r="K390" s="4">
        <f t="shared" si="184"/>
        <v>183463.88</v>
      </c>
      <c r="L390" s="6"/>
      <c r="M390" s="6"/>
      <c r="N390" s="6"/>
      <c r="O390" s="6"/>
      <c r="P390" s="6"/>
      <c r="Q390" s="6"/>
      <c r="R390" s="6"/>
      <c r="S390" s="6"/>
      <c r="T390" s="6"/>
      <c r="U390" s="6"/>
      <c r="V390" s="6"/>
      <c r="W390" s="6"/>
      <c r="X390" s="6"/>
      <c r="Y390" s="6"/>
      <c r="Z390" s="6"/>
      <c r="AA390" s="6"/>
      <c r="AB390" s="6"/>
      <c r="AC390" s="6"/>
      <c r="AD390" s="6"/>
      <c r="AE390" s="6"/>
      <c r="AF390" s="6"/>
      <c r="AG390" s="6"/>
      <c r="AH390" s="6"/>
      <c r="AI390" s="6"/>
      <c r="AJ390" s="6"/>
      <c r="AK390" s="6"/>
      <c r="AL390" s="6"/>
      <c r="AM390" s="6"/>
      <c r="AN390" s="6"/>
      <c r="AO390" s="6"/>
      <c r="AP390" s="6"/>
      <c r="AQ390" s="6"/>
      <c r="AR390" s="6"/>
      <c r="AS390" s="6"/>
      <c r="AT390" s="6"/>
      <c r="AU390" s="6"/>
      <c r="AV390" s="6"/>
      <c r="AW390" s="6"/>
      <c r="AX390" s="6"/>
      <c r="AY390" s="6"/>
      <c r="AZ390" s="6"/>
      <c r="BA390" s="6"/>
      <c r="BB390" s="6"/>
      <c r="BC390" s="6"/>
      <c r="BD390" s="6"/>
      <c r="BE390" s="6"/>
      <c r="BF390" s="6"/>
      <c r="BG390" s="6"/>
      <c r="BH390" s="6"/>
      <c r="BI390" s="6"/>
      <c r="BJ390" s="6"/>
      <c r="BK390" s="6"/>
      <c r="BL390" s="6"/>
      <c r="BM390" s="6"/>
      <c r="BN390" s="6"/>
      <c r="BO390" s="6"/>
      <c r="BP390" s="6"/>
      <c r="BQ390" s="6"/>
      <c r="BR390" s="6"/>
      <c r="BS390" s="6"/>
      <c r="BT390" s="6"/>
      <c r="BU390" s="6"/>
      <c r="BV390" s="6"/>
      <c r="BW390" s="6"/>
      <c r="BX390" s="6"/>
      <c r="BY390" s="6"/>
      <c r="BZ390" s="6"/>
      <c r="CA390" s="6"/>
      <c r="CB390" s="6"/>
      <c r="CC390" s="6"/>
      <c r="CD390" s="6"/>
      <c r="CE390" s="6"/>
      <c r="CF390" s="6"/>
      <c r="CG390" s="6"/>
      <c r="CH390" s="6"/>
      <c r="CI390" s="6"/>
      <c r="CJ390" s="6"/>
      <c r="CK390" s="6"/>
      <c r="CL390" s="6"/>
      <c r="CM390" s="6"/>
      <c r="CN390" s="6"/>
      <c r="CO390" s="6"/>
      <c r="CP390" s="6"/>
      <c r="CQ390" s="6"/>
      <c r="CR390" s="6"/>
      <c r="CS390" s="6"/>
      <c r="CT390" s="6"/>
      <c r="CU390" s="6"/>
      <c r="CV390" s="6"/>
      <c r="CW390" s="6"/>
      <c r="CX390" s="6"/>
      <c r="CY390" s="6"/>
      <c r="CZ390" s="6"/>
      <c r="DA390" s="6"/>
      <c r="DB390" s="6"/>
      <c r="DC390" s="6"/>
      <c r="DD390" s="6"/>
      <c r="DE390" s="6"/>
      <c r="DF390" s="6"/>
      <c r="DG390" s="6"/>
      <c r="DH390" s="6"/>
      <c r="DI390" s="6"/>
      <c r="DJ390" s="6"/>
      <c r="DK390" s="6"/>
      <c r="DL390" s="6"/>
      <c r="DM390" s="6"/>
      <c r="DN390" s="6"/>
      <c r="DO390" s="6"/>
      <c r="DP390" s="6"/>
      <c r="DQ390" s="6"/>
      <c r="DR390" s="6"/>
      <c r="DS390" s="6"/>
      <c r="DT390" s="6"/>
      <c r="DU390" s="6"/>
      <c r="DV390" s="6"/>
    </row>
    <row r="392" spans="1:126" x14ac:dyDescent="0.25">
      <c r="A392" s="2" t="s">
        <v>292</v>
      </c>
    </row>
    <row r="393" spans="1:126" s="5" customFormat="1" x14ac:dyDescent="0.25">
      <c r="A393" s="67" t="s">
        <v>521</v>
      </c>
      <c r="B393" s="5" t="s">
        <v>522</v>
      </c>
      <c r="C393" s="39" t="s">
        <v>491</v>
      </c>
      <c r="D393" s="5" t="s">
        <v>324</v>
      </c>
      <c r="E393" s="30">
        <v>32000</v>
      </c>
      <c r="F393" s="30">
        <v>918.4</v>
      </c>
      <c r="G393" s="30">
        <v>0</v>
      </c>
      <c r="H393" s="30">
        <v>972.8</v>
      </c>
      <c r="I393" s="30">
        <v>377.5</v>
      </c>
      <c r="J393" s="30">
        <v>2268.6999999999998</v>
      </c>
      <c r="K393" s="30">
        <v>29731.3</v>
      </c>
    </row>
    <row r="394" spans="1:126" s="5" customFormat="1" x14ac:dyDescent="0.25">
      <c r="A394" s="66" t="s">
        <v>432</v>
      </c>
      <c r="B394" s="66" t="s">
        <v>433</v>
      </c>
      <c r="C394" s="68" t="s">
        <v>491</v>
      </c>
      <c r="D394" s="69" t="s">
        <v>324</v>
      </c>
      <c r="E394" s="30">
        <v>23000</v>
      </c>
      <c r="F394" s="30">
        <v>660.1</v>
      </c>
      <c r="G394" s="30">
        <v>0</v>
      </c>
      <c r="H394" s="30">
        <f>E394*0.0304</f>
        <v>699.2</v>
      </c>
      <c r="I394" s="30">
        <v>995</v>
      </c>
      <c r="J394" s="30">
        <v>2354.3000000000002</v>
      </c>
      <c r="K394" s="30">
        <f t="shared" ref="K394" si="185">E394-J394</f>
        <v>20645.7</v>
      </c>
    </row>
    <row r="395" spans="1:126" s="5" customFormat="1" x14ac:dyDescent="0.25">
      <c r="A395" s="66" t="s">
        <v>409</v>
      </c>
      <c r="B395" s="66" t="s">
        <v>410</v>
      </c>
      <c r="C395" s="68" t="s">
        <v>492</v>
      </c>
      <c r="D395" s="70" t="s">
        <v>324</v>
      </c>
      <c r="E395" s="30">
        <v>50000</v>
      </c>
      <c r="F395" s="30">
        <v>1435</v>
      </c>
      <c r="G395" s="30">
        <v>1854</v>
      </c>
      <c r="H395" s="30">
        <f>E395*0.0304</f>
        <v>1520</v>
      </c>
      <c r="I395" s="30">
        <v>399.4</v>
      </c>
      <c r="J395" s="30">
        <v>5208.3999999999996</v>
      </c>
      <c r="K395" s="30">
        <f>+E395-J395</f>
        <v>44791.6</v>
      </c>
    </row>
    <row r="396" spans="1:126" s="74" customFormat="1" x14ac:dyDescent="0.25">
      <c r="A396" s="71" t="s">
        <v>13</v>
      </c>
      <c r="B396" s="71">
        <v>3</v>
      </c>
      <c r="C396" s="72"/>
      <c r="D396" s="71"/>
      <c r="E396" s="73">
        <f>SUM(E394:E395)+E393</f>
        <v>105000</v>
      </c>
      <c r="F396" s="73">
        <f>SUM(F394:F395)+F393</f>
        <v>3013.5</v>
      </c>
      <c r="G396" s="73">
        <f t="shared" ref="G396" si="186">SUM(G394:G395)</f>
        <v>1854</v>
      </c>
      <c r="H396" s="73">
        <f>SUM(H394:H395)+H393</f>
        <v>3192</v>
      </c>
      <c r="I396" s="73">
        <f>SUM(I394:I395)+I393</f>
        <v>1771.9</v>
      </c>
      <c r="J396" s="73">
        <f>SUM(J394:J395)+J393</f>
        <v>9831.4</v>
      </c>
      <c r="K396" s="73">
        <f>SUM(K394:K395)+K393</f>
        <v>95168.6</v>
      </c>
    </row>
    <row r="397" spans="1:126" s="5" customFormat="1" x14ac:dyDescent="0.25">
      <c r="A397" s="6" t="s">
        <v>533</v>
      </c>
      <c r="B397" s="6"/>
      <c r="C397" s="75"/>
      <c r="D397" s="67"/>
      <c r="E397" s="50"/>
      <c r="F397" s="50"/>
      <c r="G397" s="50"/>
      <c r="H397" s="50"/>
      <c r="I397" s="50"/>
      <c r="J397" s="50"/>
      <c r="K397" s="50"/>
    </row>
    <row r="398" spans="1:126" s="67" customFormat="1" x14ac:dyDescent="0.25">
      <c r="A398" s="67" t="s">
        <v>54</v>
      </c>
      <c r="B398" s="67" t="s">
        <v>433</v>
      </c>
      <c r="C398" s="75" t="s">
        <v>491</v>
      </c>
      <c r="D398" s="67" t="s">
        <v>324</v>
      </c>
      <c r="E398" s="76">
        <v>32000</v>
      </c>
      <c r="F398" s="76">
        <v>918.4</v>
      </c>
      <c r="G398" s="76">
        <v>0</v>
      </c>
      <c r="H398" s="76">
        <v>972.8</v>
      </c>
      <c r="I398" s="76">
        <v>2401.04</v>
      </c>
      <c r="J398" s="76">
        <v>4292.24</v>
      </c>
      <c r="K398" s="76">
        <v>27707.759999999998</v>
      </c>
    </row>
    <row r="399" spans="1:126" s="5" customFormat="1" x14ac:dyDescent="0.25">
      <c r="A399" s="6" t="s">
        <v>13</v>
      </c>
      <c r="B399" s="6"/>
      <c r="C399" s="40"/>
      <c r="D399" s="6"/>
      <c r="E399" s="50">
        <f>E398</f>
        <v>32000</v>
      </c>
      <c r="F399" s="50"/>
      <c r="G399" s="50">
        <f>G398</f>
        <v>0</v>
      </c>
      <c r="H399" s="50">
        <f>H398</f>
        <v>972.8</v>
      </c>
      <c r="I399" s="50">
        <f>I398</f>
        <v>2401.04</v>
      </c>
      <c r="J399" s="50">
        <f>J398</f>
        <v>4292.24</v>
      </c>
      <c r="K399" s="50">
        <f>K398</f>
        <v>27707.759999999998</v>
      </c>
    </row>
    <row r="400" spans="1:126" x14ac:dyDescent="0.25">
      <c r="A400" s="10" t="s">
        <v>480</v>
      </c>
      <c r="B400" s="10"/>
      <c r="C400" s="36"/>
      <c r="D400" s="12"/>
      <c r="E400" s="10"/>
      <c r="F400" s="10"/>
      <c r="G400" s="10"/>
      <c r="H400" s="10"/>
      <c r="I400" s="10"/>
      <c r="J400" s="10"/>
      <c r="K400" s="10"/>
    </row>
    <row r="401" spans="1:126" x14ac:dyDescent="0.25">
      <c r="A401" s="5" t="s">
        <v>332</v>
      </c>
      <c r="B401" t="s">
        <v>15</v>
      </c>
      <c r="C401" s="32" t="s">
        <v>492</v>
      </c>
      <c r="D401" s="11" t="s">
        <v>324</v>
      </c>
      <c r="E401" s="1">
        <v>44000</v>
      </c>
      <c r="F401" s="1">
        <f t="shared" ref="F401:F407" si="187">E401*0.0287</f>
        <v>1262.8</v>
      </c>
      <c r="G401" s="1">
        <v>1007.19</v>
      </c>
      <c r="H401" s="1">
        <f t="shared" ref="H401:H407" si="188">E401*0.0304</f>
        <v>1337.6</v>
      </c>
      <c r="I401" s="1">
        <v>195</v>
      </c>
      <c r="J401" s="1">
        <v>3802.59</v>
      </c>
      <c r="K401" s="1">
        <v>40197.410000000003</v>
      </c>
      <c r="L401"/>
      <c r="M401"/>
      <c r="N401"/>
      <c r="O401"/>
      <c r="P401"/>
      <c r="Q401"/>
      <c r="R401"/>
      <c r="S401"/>
      <c r="T401"/>
      <c r="U401"/>
      <c r="V401"/>
      <c r="W401"/>
      <c r="X401"/>
      <c r="Y401"/>
      <c r="Z401"/>
      <c r="AA401"/>
      <c r="AB401"/>
      <c r="AC401"/>
      <c r="AD401"/>
      <c r="AE401"/>
      <c r="AF401"/>
      <c r="AG401"/>
      <c r="AH401"/>
      <c r="AI401"/>
      <c r="AJ401"/>
      <c r="AK401"/>
      <c r="AL401"/>
      <c r="AM401"/>
      <c r="AN401"/>
      <c r="AO401"/>
      <c r="AP401"/>
      <c r="AQ401"/>
      <c r="AR401"/>
      <c r="AS401"/>
      <c r="AT401"/>
      <c r="AU401"/>
      <c r="AV401"/>
      <c r="AW401"/>
      <c r="AX401"/>
      <c r="AY401"/>
      <c r="AZ401"/>
      <c r="BA401"/>
      <c r="BB401"/>
      <c r="BC401"/>
      <c r="BD401"/>
      <c r="BE401"/>
      <c r="BF401"/>
      <c r="BG401"/>
      <c r="BH401"/>
      <c r="BI401"/>
      <c r="BJ401"/>
      <c r="BK401"/>
      <c r="BL401"/>
      <c r="BM401"/>
      <c r="BN401"/>
      <c r="BO401"/>
      <c r="BP401"/>
      <c r="BQ401"/>
      <c r="BR401"/>
      <c r="BS401"/>
      <c r="BT401"/>
      <c r="BU401"/>
      <c r="BV401"/>
      <c r="BW401"/>
      <c r="BX401"/>
      <c r="BY401"/>
      <c r="BZ401"/>
      <c r="CA401"/>
      <c r="CB401"/>
      <c r="CC401"/>
      <c r="CD401"/>
      <c r="CE401"/>
      <c r="CF401"/>
      <c r="CG401"/>
      <c r="CH401"/>
      <c r="CI401"/>
      <c r="CJ401"/>
      <c r="CK401"/>
      <c r="CL401"/>
      <c r="CM401"/>
      <c r="CN401"/>
      <c r="CO401"/>
      <c r="CP401"/>
      <c r="CQ401"/>
      <c r="CR401"/>
      <c r="CS401"/>
      <c r="CT401"/>
      <c r="CU401"/>
      <c r="CV401"/>
      <c r="CW401"/>
      <c r="CX401"/>
      <c r="CY401"/>
      <c r="CZ401"/>
      <c r="DA401"/>
      <c r="DB401"/>
      <c r="DC401"/>
      <c r="DD401"/>
      <c r="DE401"/>
      <c r="DF401"/>
      <c r="DG401"/>
      <c r="DH401"/>
      <c r="DI401"/>
      <c r="DJ401"/>
      <c r="DK401"/>
      <c r="DL401"/>
      <c r="DM401"/>
      <c r="DN401"/>
      <c r="DO401"/>
      <c r="DP401"/>
      <c r="DQ401"/>
      <c r="DR401"/>
      <c r="DS401"/>
      <c r="DT401"/>
      <c r="DU401"/>
      <c r="DV401"/>
    </row>
    <row r="402" spans="1:126" x14ac:dyDescent="0.25">
      <c r="A402" s="5" t="s">
        <v>142</v>
      </c>
      <c r="B402" t="s">
        <v>143</v>
      </c>
      <c r="C402" s="32" t="s">
        <v>491</v>
      </c>
      <c r="D402" t="s">
        <v>324</v>
      </c>
      <c r="E402" s="1">
        <v>45000</v>
      </c>
      <c r="F402" s="1">
        <f t="shared" si="187"/>
        <v>1291.5</v>
      </c>
      <c r="G402" s="1">
        <v>1148.33</v>
      </c>
      <c r="H402" s="1">
        <f t="shared" si="188"/>
        <v>1368</v>
      </c>
      <c r="I402" s="1">
        <v>277.5</v>
      </c>
      <c r="J402" s="1">
        <v>4085.33</v>
      </c>
      <c r="K402" s="1">
        <v>40914.67</v>
      </c>
    </row>
    <row r="403" spans="1:126" x14ac:dyDescent="0.25">
      <c r="A403" s="5" t="s">
        <v>158</v>
      </c>
      <c r="B403" t="s">
        <v>17</v>
      </c>
      <c r="C403" s="32" t="s">
        <v>492</v>
      </c>
      <c r="D403" t="s">
        <v>324</v>
      </c>
      <c r="E403" s="1">
        <v>41000</v>
      </c>
      <c r="F403" s="1">
        <f t="shared" si="187"/>
        <v>1176.7</v>
      </c>
      <c r="G403" s="1">
        <v>583.79</v>
      </c>
      <c r="H403" s="1">
        <f t="shared" si="188"/>
        <v>1246.4000000000001</v>
      </c>
      <c r="I403" s="1">
        <v>377.5</v>
      </c>
      <c r="J403" s="1">
        <v>3384.39</v>
      </c>
      <c r="K403" s="1">
        <v>37615.61</v>
      </c>
    </row>
    <row r="404" spans="1:126" x14ac:dyDescent="0.25">
      <c r="A404" s="5" t="s">
        <v>359</v>
      </c>
      <c r="B404" t="s">
        <v>358</v>
      </c>
      <c r="C404" s="32" t="s">
        <v>492</v>
      </c>
      <c r="D404" t="s">
        <v>324</v>
      </c>
      <c r="E404" s="1">
        <v>26000</v>
      </c>
      <c r="F404" s="1">
        <f t="shared" si="187"/>
        <v>746.2</v>
      </c>
      <c r="G404" s="1">
        <v>0</v>
      </c>
      <c r="H404" s="1">
        <f t="shared" si="188"/>
        <v>790.4</v>
      </c>
      <c r="I404" s="1">
        <v>25</v>
      </c>
      <c r="J404" s="1">
        <v>1561.6</v>
      </c>
      <c r="K404" s="1">
        <v>24438.400000000001</v>
      </c>
      <c r="L404"/>
      <c r="M404"/>
      <c r="N404"/>
      <c r="O404"/>
      <c r="P404"/>
      <c r="Q404"/>
      <c r="R404"/>
      <c r="S404"/>
      <c r="T404"/>
      <c r="U404"/>
      <c r="V404"/>
      <c r="W404"/>
      <c r="X404"/>
      <c r="Y404"/>
      <c r="Z404"/>
      <c r="AA404"/>
      <c r="AB404"/>
      <c r="AC404"/>
      <c r="AD404"/>
      <c r="AE404"/>
      <c r="AF404"/>
      <c r="AG404"/>
      <c r="AH404"/>
      <c r="AI404"/>
      <c r="AJ404"/>
      <c r="AK404"/>
      <c r="AL404"/>
      <c r="AM404"/>
      <c r="AN404"/>
      <c r="AO404"/>
      <c r="AP404"/>
      <c r="AQ404"/>
      <c r="AR404"/>
      <c r="AS404"/>
      <c r="AT404"/>
      <c r="AU404"/>
      <c r="AV404"/>
      <c r="AW404"/>
      <c r="AX404"/>
      <c r="AY404"/>
      <c r="AZ404"/>
      <c r="BA404"/>
      <c r="BB404"/>
      <c r="BC404"/>
      <c r="BD404"/>
      <c r="BE404"/>
      <c r="BF404"/>
      <c r="BG404"/>
      <c r="BH404"/>
      <c r="BI404"/>
      <c r="BJ404"/>
      <c r="BK404"/>
      <c r="BL404"/>
      <c r="BM404"/>
      <c r="BN404"/>
      <c r="BO404"/>
      <c r="BP404"/>
      <c r="BQ404"/>
      <c r="BR404"/>
      <c r="BS404"/>
      <c r="BT404"/>
      <c r="BU404"/>
      <c r="BV404"/>
      <c r="BW404"/>
      <c r="BX404"/>
      <c r="BY404"/>
      <c r="BZ404"/>
      <c r="CA404"/>
      <c r="CB404"/>
      <c r="CC404"/>
      <c r="CD404"/>
      <c r="CE404"/>
      <c r="CF404"/>
      <c r="CG404"/>
      <c r="CH404"/>
      <c r="CI404"/>
      <c r="CJ404"/>
      <c r="CK404"/>
      <c r="CL404"/>
      <c r="CM404"/>
      <c r="CN404"/>
      <c r="CO404"/>
      <c r="CP404"/>
      <c r="CQ404"/>
      <c r="CR404"/>
      <c r="CS404"/>
      <c r="CT404"/>
      <c r="CU404"/>
      <c r="CV404"/>
      <c r="CW404"/>
      <c r="CX404"/>
      <c r="CY404"/>
      <c r="CZ404"/>
      <c r="DA404"/>
      <c r="DB404"/>
      <c r="DC404"/>
      <c r="DD404"/>
      <c r="DE404"/>
      <c r="DF404"/>
      <c r="DG404"/>
      <c r="DH404"/>
      <c r="DI404"/>
      <c r="DJ404"/>
      <c r="DK404"/>
      <c r="DL404"/>
      <c r="DM404"/>
      <c r="DN404"/>
      <c r="DO404"/>
      <c r="DP404"/>
      <c r="DQ404"/>
      <c r="DR404"/>
      <c r="DS404"/>
      <c r="DT404"/>
      <c r="DU404"/>
      <c r="DV404"/>
    </row>
    <row r="405" spans="1:126" x14ac:dyDescent="0.25">
      <c r="A405" s="5" t="s">
        <v>334</v>
      </c>
      <c r="B405" t="s">
        <v>15</v>
      </c>
      <c r="C405" s="32" t="s">
        <v>492</v>
      </c>
      <c r="D405" t="s">
        <v>324</v>
      </c>
      <c r="E405" s="1">
        <v>28000</v>
      </c>
      <c r="F405" s="1">
        <f t="shared" si="187"/>
        <v>803.6</v>
      </c>
      <c r="G405" s="1">
        <v>0</v>
      </c>
      <c r="H405" s="1">
        <f t="shared" si="188"/>
        <v>851.2</v>
      </c>
      <c r="I405" s="1">
        <v>1215.1199999999999</v>
      </c>
      <c r="J405" s="1">
        <f t="shared" ref="J405:J408" si="189">F405+G405+H405+I405</f>
        <v>2869.92</v>
      </c>
      <c r="K405" s="1">
        <f>E405-J405</f>
        <v>25130.080000000002</v>
      </c>
      <c r="L405"/>
      <c r="M405"/>
      <c r="N405"/>
      <c r="O405"/>
      <c r="P405"/>
      <c r="Q405"/>
      <c r="R405"/>
      <c r="S405"/>
      <c r="T405"/>
      <c r="U405"/>
      <c r="V405"/>
      <c r="W405"/>
      <c r="X405"/>
      <c r="Y405"/>
      <c r="Z405"/>
      <c r="AA405"/>
      <c r="AB405"/>
      <c r="AC405"/>
      <c r="AD405"/>
      <c r="AE405"/>
      <c r="AF405"/>
      <c r="AG405"/>
      <c r="AH405"/>
      <c r="AI405"/>
      <c r="AJ405"/>
      <c r="AK405"/>
      <c r="AL405"/>
      <c r="AM405"/>
      <c r="AN405"/>
      <c r="AO405"/>
      <c r="AP405"/>
      <c r="AQ405"/>
      <c r="AR405"/>
      <c r="AS405"/>
      <c r="AT405"/>
      <c r="AU405"/>
      <c r="AV405"/>
      <c r="AW405"/>
      <c r="AX405"/>
      <c r="AY405"/>
      <c r="AZ405"/>
      <c r="BA405"/>
      <c r="BB405"/>
      <c r="BC405"/>
      <c r="BD405"/>
      <c r="BE405"/>
      <c r="BF405"/>
      <c r="BG405"/>
      <c r="BH405"/>
      <c r="BI405"/>
      <c r="BJ405"/>
      <c r="BK405"/>
      <c r="BL405"/>
      <c r="BM405"/>
      <c r="BN405"/>
      <c r="BO405"/>
      <c r="BP405"/>
      <c r="BQ405"/>
      <c r="BR405"/>
      <c r="BS405"/>
      <c r="BT405"/>
      <c r="BU405"/>
      <c r="BV405"/>
      <c r="BW405"/>
      <c r="BX405"/>
      <c r="BY405"/>
      <c r="BZ405"/>
      <c r="CA405"/>
      <c r="CB405"/>
      <c r="CC405"/>
      <c r="CD405"/>
      <c r="CE405"/>
      <c r="CF405"/>
      <c r="CG405"/>
      <c r="CH405"/>
      <c r="CI405"/>
      <c r="CJ405"/>
      <c r="CK405"/>
      <c r="CL405"/>
      <c r="CM405"/>
      <c r="CN405"/>
      <c r="CO405"/>
      <c r="CP405"/>
      <c r="CQ405"/>
      <c r="CR405"/>
      <c r="CS405"/>
      <c r="CT405"/>
      <c r="CU405"/>
      <c r="CV405"/>
      <c r="CW405"/>
      <c r="CX405"/>
      <c r="CY405"/>
      <c r="CZ405"/>
      <c r="DA405"/>
      <c r="DB405"/>
      <c r="DC405"/>
      <c r="DD405"/>
      <c r="DE405"/>
      <c r="DF405"/>
      <c r="DG405"/>
      <c r="DH405"/>
      <c r="DI405"/>
      <c r="DJ405"/>
      <c r="DK405"/>
      <c r="DL405"/>
      <c r="DM405"/>
      <c r="DN405"/>
      <c r="DO405"/>
      <c r="DP405"/>
      <c r="DQ405"/>
      <c r="DR405"/>
      <c r="DS405"/>
      <c r="DT405"/>
      <c r="DU405"/>
      <c r="DV405"/>
    </row>
    <row r="406" spans="1:126" x14ac:dyDescent="0.25">
      <c r="A406" s="5" t="s">
        <v>364</v>
      </c>
      <c r="B406" t="s">
        <v>166</v>
      </c>
      <c r="C406" s="32" t="s">
        <v>491</v>
      </c>
      <c r="D406" s="11" t="s">
        <v>324</v>
      </c>
      <c r="E406" s="1">
        <v>26000</v>
      </c>
      <c r="F406" s="1">
        <f t="shared" si="187"/>
        <v>746.2</v>
      </c>
      <c r="G406" s="1">
        <v>0</v>
      </c>
      <c r="H406" s="1">
        <f t="shared" si="188"/>
        <v>790.4</v>
      </c>
      <c r="I406" s="1">
        <v>187</v>
      </c>
      <c r="J406" s="1">
        <v>1723.6</v>
      </c>
      <c r="K406" s="1">
        <v>24276.400000000001</v>
      </c>
      <c r="L406"/>
      <c r="M406"/>
      <c r="N406"/>
      <c r="O406"/>
      <c r="P406"/>
      <c r="Q406"/>
      <c r="R406"/>
      <c r="S406"/>
      <c r="T406"/>
      <c r="U406"/>
      <c r="V406"/>
      <c r="W406"/>
      <c r="X406"/>
      <c r="Y406"/>
      <c r="Z406"/>
      <c r="AA406"/>
      <c r="AB406"/>
      <c r="AC406"/>
      <c r="AD406"/>
      <c r="AE406"/>
      <c r="AF406"/>
      <c r="AG406"/>
      <c r="AH406"/>
      <c r="AI406"/>
      <c r="AJ406"/>
      <c r="AK406"/>
      <c r="AL406"/>
      <c r="AM406"/>
      <c r="AN406"/>
      <c r="AO406"/>
      <c r="AP406"/>
      <c r="AQ406"/>
      <c r="AR406"/>
      <c r="AS406"/>
      <c r="AT406"/>
      <c r="AU406"/>
      <c r="AV406"/>
      <c r="AW406"/>
      <c r="AX406"/>
      <c r="AY406"/>
      <c r="AZ406"/>
      <c r="BA406"/>
      <c r="BB406"/>
      <c r="BC406"/>
      <c r="BD406"/>
      <c r="BE406"/>
      <c r="BF406"/>
      <c r="BG406"/>
      <c r="BH406"/>
      <c r="BI406"/>
      <c r="BJ406"/>
      <c r="BK406"/>
      <c r="BL406"/>
      <c r="BM406"/>
      <c r="BN406"/>
      <c r="BO406"/>
      <c r="BP406"/>
      <c r="BQ406"/>
      <c r="BR406"/>
      <c r="BS406"/>
      <c r="BT406"/>
      <c r="BU406"/>
      <c r="BV406"/>
      <c r="BW406"/>
      <c r="BX406"/>
      <c r="BY406"/>
      <c r="BZ406"/>
      <c r="CA406"/>
      <c r="CB406"/>
      <c r="CC406"/>
      <c r="CD406"/>
      <c r="CE406"/>
      <c r="CF406"/>
      <c r="CG406"/>
      <c r="CH406"/>
      <c r="CI406"/>
      <c r="CJ406"/>
      <c r="CK406"/>
      <c r="CL406"/>
      <c r="CM406"/>
      <c r="CN406"/>
      <c r="CO406"/>
      <c r="CP406"/>
      <c r="CQ406"/>
      <c r="CR406"/>
      <c r="CS406"/>
      <c r="CT406"/>
      <c r="CU406"/>
      <c r="CV406"/>
      <c r="CW406"/>
      <c r="CX406"/>
      <c r="CY406"/>
      <c r="CZ406"/>
      <c r="DA406"/>
      <c r="DB406"/>
      <c r="DC406"/>
      <c r="DD406"/>
      <c r="DE406"/>
      <c r="DF406"/>
      <c r="DG406"/>
      <c r="DH406"/>
      <c r="DI406"/>
      <c r="DJ406"/>
      <c r="DK406"/>
      <c r="DL406"/>
      <c r="DM406"/>
      <c r="DN406"/>
      <c r="DO406"/>
      <c r="DP406"/>
      <c r="DQ406"/>
      <c r="DR406"/>
      <c r="DS406"/>
      <c r="DT406"/>
      <c r="DU406"/>
      <c r="DV406"/>
    </row>
    <row r="407" spans="1:126" x14ac:dyDescent="0.25">
      <c r="A407" s="5" t="s">
        <v>393</v>
      </c>
      <c r="B407" s="21" t="s">
        <v>137</v>
      </c>
      <c r="C407" s="32" t="s">
        <v>492</v>
      </c>
      <c r="D407" s="16" t="s">
        <v>324</v>
      </c>
      <c r="E407" s="1">
        <v>26000</v>
      </c>
      <c r="F407" s="1">
        <f t="shared" si="187"/>
        <v>746.2</v>
      </c>
      <c r="G407" s="1">
        <v>0</v>
      </c>
      <c r="H407" s="1">
        <f t="shared" si="188"/>
        <v>790.4</v>
      </c>
      <c r="I407" s="1">
        <v>25</v>
      </c>
      <c r="J407" s="1">
        <v>1561.6</v>
      </c>
      <c r="K407" s="1">
        <f>E407-J407</f>
        <v>24438.400000000001</v>
      </c>
      <c r="M407"/>
      <c r="N407"/>
      <c r="O407"/>
      <c r="P407"/>
      <c r="Q407"/>
      <c r="R407"/>
      <c r="S407"/>
      <c r="T407"/>
      <c r="U407"/>
      <c r="V407"/>
      <c r="W407"/>
      <c r="X407"/>
      <c r="Y407"/>
      <c r="Z407"/>
      <c r="AA407"/>
      <c r="AB407"/>
      <c r="AC407"/>
      <c r="AD407"/>
      <c r="AE407"/>
      <c r="AF407"/>
      <c r="AG407"/>
      <c r="AH407"/>
      <c r="AI407"/>
      <c r="AJ407"/>
      <c r="AK407"/>
      <c r="AL407"/>
      <c r="AM407"/>
      <c r="AN407"/>
      <c r="AO407"/>
      <c r="AP407"/>
      <c r="AQ407"/>
      <c r="AR407"/>
      <c r="AS407"/>
      <c r="AT407"/>
      <c r="AU407"/>
      <c r="AV407"/>
      <c r="AW407"/>
      <c r="AX407"/>
      <c r="AY407"/>
      <c r="AZ407"/>
      <c r="BA407"/>
      <c r="BB407"/>
      <c r="BC407"/>
      <c r="BD407"/>
      <c r="BE407"/>
      <c r="BF407"/>
      <c r="BG407"/>
      <c r="BH407"/>
      <c r="BI407"/>
      <c r="BJ407"/>
      <c r="BK407"/>
      <c r="BL407"/>
      <c r="BM407"/>
      <c r="BN407"/>
      <c r="BO407"/>
      <c r="BP407"/>
      <c r="BQ407"/>
      <c r="BR407"/>
      <c r="BS407"/>
      <c r="BT407"/>
      <c r="BU407"/>
      <c r="BV407"/>
      <c r="BW407"/>
      <c r="BX407"/>
      <c r="BY407"/>
      <c r="BZ407"/>
      <c r="CA407"/>
      <c r="CB407"/>
      <c r="CC407"/>
      <c r="CD407"/>
      <c r="CE407"/>
      <c r="CF407"/>
      <c r="CG407"/>
      <c r="CH407"/>
      <c r="CI407"/>
      <c r="CJ407"/>
      <c r="CK407"/>
      <c r="CL407"/>
      <c r="CM407"/>
      <c r="CN407"/>
      <c r="CO407"/>
      <c r="CP407"/>
      <c r="CQ407"/>
      <c r="CR407"/>
      <c r="CS407"/>
      <c r="CT407"/>
      <c r="CU407"/>
      <c r="CV407"/>
      <c r="CW407"/>
      <c r="CX407"/>
      <c r="CY407"/>
      <c r="CZ407"/>
      <c r="DA407"/>
      <c r="DB407"/>
      <c r="DC407"/>
      <c r="DD407"/>
      <c r="DE407"/>
      <c r="DF407"/>
      <c r="DG407"/>
      <c r="DH407"/>
      <c r="DI407"/>
      <c r="DJ407"/>
      <c r="DK407"/>
      <c r="DL407"/>
      <c r="DM407"/>
      <c r="DN407"/>
      <c r="DO407"/>
      <c r="DP407"/>
      <c r="DQ407"/>
      <c r="DR407"/>
      <c r="DS407"/>
      <c r="DT407"/>
      <c r="DU407"/>
      <c r="DV407"/>
    </row>
    <row r="408" spans="1:126" x14ac:dyDescent="0.25">
      <c r="A408" s="47" t="s">
        <v>363</v>
      </c>
      <c r="B408" s="13" t="s">
        <v>130</v>
      </c>
      <c r="C408" s="38" t="s">
        <v>491</v>
      </c>
      <c r="D408" t="s">
        <v>324</v>
      </c>
      <c r="E408" s="1">
        <v>76000</v>
      </c>
      <c r="F408" s="1">
        <f t="shared" ref="F408:F411" si="190">E408*0.0287</f>
        <v>2181.1999999999998</v>
      </c>
      <c r="G408" s="1">
        <v>6497.56</v>
      </c>
      <c r="H408" s="1">
        <f t="shared" ref="H408:H411" si="191">E408*0.0304</f>
        <v>2310.4</v>
      </c>
      <c r="I408" s="1">
        <v>195</v>
      </c>
      <c r="J408" s="1">
        <f t="shared" si="189"/>
        <v>11184.16</v>
      </c>
      <c r="K408" s="1">
        <f t="shared" ref="K408" si="192">E408-J408</f>
        <v>64815.839999999997</v>
      </c>
      <c r="L408"/>
      <c r="M408"/>
      <c r="N408"/>
      <c r="O408"/>
      <c r="P408"/>
      <c r="Q408"/>
      <c r="R408"/>
      <c r="S408"/>
      <c r="T408"/>
      <c r="U408"/>
      <c r="V408"/>
      <c r="W408"/>
      <c r="X408"/>
      <c r="Y408"/>
      <c r="Z408"/>
      <c r="AA408"/>
      <c r="AB408"/>
      <c r="AC408"/>
      <c r="AD408"/>
      <c r="AE408"/>
      <c r="AF408"/>
      <c r="AG408"/>
      <c r="AH408"/>
      <c r="AI408"/>
      <c r="AJ408"/>
      <c r="AK408"/>
      <c r="AL408"/>
      <c r="AM408"/>
      <c r="AN408"/>
      <c r="AO408"/>
      <c r="AP408"/>
      <c r="AQ408"/>
      <c r="AR408"/>
      <c r="AS408"/>
      <c r="AT408"/>
      <c r="AU408"/>
      <c r="AV408"/>
      <c r="AW408"/>
      <c r="AX408"/>
      <c r="AY408"/>
      <c r="AZ408"/>
      <c r="BA408"/>
      <c r="BB408"/>
      <c r="BC408"/>
      <c r="BD408"/>
      <c r="BE408"/>
      <c r="BF408"/>
      <c r="BG408"/>
      <c r="BH408"/>
      <c r="BI408"/>
      <c r="BJ408"/>
      <c r="BK408"/>
      <c r="BL408"/>
      <c r="BM408"/>
      <c r="BN408"/>
      <c r="BO408"/>
      <c r="BP408"/>
      <c r="BQ408"/>
      <c r="BR408"/>
      <c r="BS408"/>
      <c r="BT408"/>
      <c r="BU408"/>
      <c r="BV408"/>
      <c r="BW408"/>
      <c r="BX408"/>
      <c r="BY408"/>
      <c r="BZ408"/>
      <c r="CA408"/>
      <c r="CB408"/>
      <c r="CC408"/>
      <c r="CD408"/>
      <c r="CE408"/>
      <c r="CF408"/>
      <c r="CG408"/>
      <c r="CH408"/>
      <c r="CI408"/>
      <c r="CJ408"/>
      <c r="CK408"/>
      <c r="CL408"/>
      <c r="CM408"/>
      <c r="CN408"/>
      <c r="CO408"/>
      <c r="CP408"/>
      <c r="CQ408"/>
      <c r="CR408"/>
      <c r="CS408"/>
      <c r="CT408"/>
      <c r="CU408"/>
      <c r="CV408"/>
      <c r="CW408"/>
      <c r="CX408"/>
      <c r="CY408"/>
      <c r="CZ408"/>
      <c r="DA408"/>
      <c r="DB408"/>
      <c r="DC408"/>
      <c r="DD408"/>
      <c r="DE408"/>
      <c r="DF408"/>
      <c r="DG408"/>
      <c r="DH408"/>
      <c r="DI408"/>
      <c r="DJ408"/>
      <c r="DK408"/>
      <c r="DL408"/>
      <c r="DM408"/>
      <c r="DN408"/>
      <c r="DO408"/>
      <c r="DP408"/>
      <c r="DQ408"/>
      <c r="DR408"/>
      <c r="DS408"/>
      <c r="DT408"/>
      <c r="DU408"/>
      <c r="DV408"/>
    </row>
    <row r="409" spans="1:126" x14ac:dyDescent="0.25">
      <c r="A409" s="47" t="s">
        <v>362</v>
      </c>
      <c r="B409" s="13" t="s">
        <v>130</v>
      </c>
      <c r="C409" s="38" t="s">
        <v>491</v>
      </c>
      <c r="D409" t="s">
        <v>324</v>
      </c>
      <c r="E409" s="1">
        <v>39500</v>
      </c>
      <c r="F409" s="1">
        <f t="shared" si="190"/>
        <v>1133.6500000000001</v>
      </c>
      <c r="G409" s="1">
        <v>372.08</v>
      </c>
      <c r="H409" s="1">
        <f t="shared" si="191"/>
        <v>1200.8</v>
      </c>
      <c r="I409" s="1">
        <v>25</v>
      </c>
      <c r="J409" s="1">
        <v>2731.53</v>
      </c>
      <c r="K409" s="1">
        <v>36768.47</v>
      </c>
      <c r="L409"/>
      <c r="M409"/>
      <c r="N409"/>
      <c r="O409"/>
      <c r="P409"/>
      <c r="Q409"/>
      <c r="R409"/>
      <c r="S409"/>
      <c r="T409"/>
      <c r="U409"/>
      <c r="V409"/>
      <c r="W409"/>
      <c r="X409"/>
      <c r="Y409"/>
      <c r="Z409"/>
      <c r="AA409"/>
      <c r="AB409"/>
      <c r="AC409"/>
      <c r="AD409"/>
      <c r="AE409"/>
      <c r="AF409"/>
      <c r="AG409"/>
      <c r="AH409"/>
      <c r="AI409"/>
      <c r="AJ409"/>
      <c r="AK409"/>
      <c r="AL409"/>
      <c r="AM409"/>
      <c r="AN409"/>
      <c r="AO409"/>
      <c r="AP409"/>
      <c r="AQ409"/>
      <c r="AR409"/>
      <c r="AS409"/>
      <c r="AT409"/>
      <c r="AU409"/>
      <c r="AV409"/>
      <c r="AW409"/>
      <c r="AX409"/>
      <c r="AY409"/>
      <c r="AZ409"/>
      <c r="BA409"/>
      <c r="BB409"/>
      <c r="BC409"/>
      <c r="BD409"/>
      <c r="BE409"/>
      <c r="BF409"/>
      <c r="BG409"/>
      <c r="BH409"/>
      <c r="BI409"/>
      <c r="BJ409"/>
      <c r="BK409"/>
      <c r="BL409"/>
      <c r="BM409"/>
      <c r="BN409"/>
      <c r="BO409"/>
      <c r="BP409"/>
      <c r="BQ409"/>
      <c r="BR409"/>
      <c r="BS409"/>
      <c r="BT409"/>
      <c r="BU409"/>
      <c r="BV409"/>
      <c r="BW409"/>
      <c r="BX409"/>
      <c r="BY409"/>
      <c r="BZ409"/>
      <c r="CA409"/>
      <c r="CB409"/>
      <c r="CC409"/>
      <c r="CD409"/>
      <c r="CE409"/>
      <c r="CF409"/>
      <c r="CG409"/>
      <c r="CH409"/>
      <c r="CI409"/>
      <c r="CJ409"/>
      <c r="CK409"/>
      <c r="CL409"/>
      <c r="CM409"/>
      <c r="CN409"/>
      <c r="CO409"/>
      <c r="CP409"/>
      <c r="CQ409"/>
      <c r="CR409"/>
      <c r="CS409"/>
      <c r="CT409"/>
      <c r="CU409"/>
      <c r="CV409"/>
      <c r="CW409"/>
      <c r="CX409"/>
      <c r="CY409"/>
      <c r="CZ409"/>
      <c r="DA409"/>
      <c r="DB409"/>
      <c r="DC409"/>
      <c r="DD409"/>
      <c r="DE409"/>
      <c r="DF409"/>
      <c r="DG409"/>
      <c r="DH409"/>
      <c r="DI409"/>
      <c r="DJ409"/>
      <c r="DK409"/>
      <c r="DL409"/>
      <c r="DM409"/>
      <c r="DN409"/>
      <c r="DO409"/>
      <c r="DP409"/>
      <c r="DQ409"/>
      <c r="DR409"/>
      <c r="DS409"/>
      <c r="DT409"/>
      <c r="DU409"/>
      <c r="DV409"/>
    </row>
    <row r="410" spans="1:126" x14ac:dyDescent="0.25">
      <c r="A410" s="5" t="s">
        <v>312</v>
      </c>
      <c r="B410" s="11" t="s">
        <v>15</v>
      </c>
      <c r="C410" s="33" t="s">
        <v>491</v>
      </c>
      <c r="D410" s="11" t="s">
        <v>324</v>
      </c>
      <c r="E410" s="1">
        <v>42000</v>
      </c>
      <c r="F410" s="1">
        <f t="shared" si="190"/>
        <v>1205.4000000000001</v>
      </c>
      <c r="G410" s="1">
        <v>724</v>
      </c>
      <c r="H410" s="1">
        <f t="shared" si="191"/>
        <v>1276.8</v>
      </c>
      <c r="I410" s="1">
        <v>25</v>
      </c>
      <c r="J410" s="1">
        <v>3232.12</v>
      </c>
      <c r="K410" s="1">
        <v>38767.879999999997</v>
      </c>
      <c r="L410"/>
      <c r="M410"/>
      <c r="N410"/>
      <c r="O410"/>
      <c r="P410"/>
      <c r="Q410"/>
      <c r="R410"/>
      <c r="S410"/>
      <c r="T410"/>
      <c r="U410"/>
      <c r="V410"/>
      <c r="W410"/>
      <c r="X410"/>
      <c r="Y410"/>
      <c r="Z410"/>
      <c r="AA410"/>
      <c r="AB410"/>
      <c r="AC410"/>
      <c r="AD410"/>
      <c r="AE410"/>
      <c r="AF410"/>
      <c r="AG410"/>
      <c r="AH410"/>
      <c r="AI410"/>
      <c r="AJ410"/>
      <c r="AK410"/>
      <c r="AL410"/>
      <c r="AM410"/>
      <c r="AN410"/>
      <c r="AO410"/>
      <c r="AP410"/>
      <c r="AQ410"/>
      <c r="AR410"/>
      <c r="AS410"/>
      <c r="AT410"/>
      <c r="AU410"/>
      <c r="AV410"/>
      <c r="AW410"/>
      <c r="AX410"/>
      <c r="AY410"/>
      <c r="AZ410"/>
      <c r="BA410"/>
      <c r="BB410"/>
      <c r="BC410"/>
      <c r="BD410"/>
      <c r="BE410"/>
      <c r="BF410"/>
      <c r="BG410"/>
      <c r="BH410"/>
      <c r="BI410"/>
      <c r="BJ410"/>
      <c r="BK410"/>
      <c r="BL410"/>
      <c r="BM410"/>
      <c r="BN410"/>
      <c r="BO410"/>
      <c r="BP410"/>
      <c r="BQ410"/>
      <c r="BR410"/>
      <c r="BS410"/>
      <c r="BT410"/>
      <c r="BU410"/>
      <c r="BV410"/>
      <c r="BW410"/>
      <c r="BX410"/>
      <c r="BY410"/>
      <c r="BZ410"/>
      <c r="CA410"/>
      <c r="CB410"/>
      <c r="CC410"/>
      <c r="CD410"/>
      <c r="CE410"/>
      <c r="CF410"/>
      <c r="CG410"/>
      <c r="CH410"/>
      <c r="CI410"/>
      <c r="CJ410"/>
      <c r="CK410"/>
      <c r="CL410"/>
      <c r="CM410"/>
      <c r="CN410"/>
      <c r="CO410"/>
      <c r="CP410"/>
      <c r="CQ410"/>
      <c r="CR410"/>
      <c r="CS410"/>
      <c r="CT410"/>
      <c r="CU410"/>
      <c r="CV410"/>
      <c r="CW410"/>
      <c r="CX410"/>
      <c r="CY410"/>
      <c r="CZ410"/>
      <c r="DA410"/>
      <c r="DB410"/>
      <c r="DC410"/>
      <c r="DD410"/>
      <c r="DE410"/>
      <c r="DF410"/>
      <c r="DG410"/>
      <c r="DH410"/>
      <c r="DI410"/>
      <c r="DJ410"/>
      <c r="DK410"/>
      <c r="DL410"/>
      <c r="DM410"/>
      <c r="DN410"/>
      <c r="DO410"/>
      <c r="DP410"/>
      <c r="DQ410"/>
      <c r="DR410"/>
      <c r="DS410"/>
      <c r="DT410"/>
      <c r="DU410"/>
      <c r="DV410"/>
    </row>
    <row r="411" spans="1:126" x14ac:dyDescent="0.25">
      <c r="A411" s="5" t="s">
        <v>367</v>
      </c>
      <c r="B411" t="s">
        <v>173</v>
      </c>
      <c r="C411" s="32" t="s">
        <v>491</v>
      </c>
      <c r="D411" s="11" t="s">
        <v>324</v>
      </c>
      <c r="E411" s="1">
        <v>44000</v>
      </c>
      <c r="F411" s="1">
        <f t="shared" si="190"/>
        <v>1262.8</v>
      </c>
      <c r="G411" s="1">
        <v>0</v>
      </c>
      <c r="H411" s="1">
        <f t="shared" si="191"/>
        <v>1337.6</v>
      </c>
      <c r="I411" s="1">
        <v>25</v>
      </c>
      <c r="J411" s="1">
        <v>3632.59</v>
      </c>
      <c r="K411" s="1">
        <f t="shared" ref="K411" si="193">E411-J411</f>
        <v>40367.410000000003</v>
      </c>
      <c r="L411"/>
      <c r="M411"/>
      <c r="N411"/>
      <c r="O411"/>
      <c r="P411"/>
      <c r="Q411"/>
      <c r="R411"/>
      <c r="S411"/>
      <c r="T411"/>
      <c r="U411"/>
      <c r="V411"/>
      <c r="W411"/>
      <c r="X411"/>
      <c r="Y411"/>
      <c r="Z411"/>
      <c r="AA411"/>
      <c r="AB411"/>
      <c r="AC411"/>
      <c r="AD411"/>
      <c r="AE411"/>
      <c r="AF411"/>
      <c r="AG411"/>
      <c r="AH411"/>
      <c r="AI411"/>
      <c r="AJ411"/>
      <c r="AK411"/>
      <c r="AL411"/>
      <c r="AM411"/>
      <c r="AN411"/>
      <c r="AO411"/>
      <c r="AP411"/>
      <c r="AQ411"/>
      <c r="AR411"/>
      <c r="AS411"/>
      <c r="AT411"/>
      <c r="AU411"/>
      <c r="AV411"/>
      <c r="AW411"/>
      <c r="AX411"/>
      <c r="AY411"/>
      <c r="AZ411"/>
      <c r="BA411"/>
      <c r="BB411"/>
      <c r="BC411"/>
      <c r="BD411"/>
      <c r="BE411"/>
      <c r="BF411"/>
      <c r="BG411"/>
      <c r="BH411"/>
      <c r="BI411"/>
      <c r="BJ411"/>
      <c r="BK411"/>
      <c r="BL411"/>
      <c r="BM411"/>
      <c r="BN411"/>
      <c r="BO411"/>
      <c r="BP411"/>
      <c r="BQ411"/>
      <c r="BR411"/>
      <c r="BS411"/>
      <c r="BT411"/>
      <c r="BU411"/>
      <c r="BV411"/>
      <c r="BW411"/>
      <c r="BX411"/>
      <c r="BY411"/>
      <c r="BZ411"/>
      <c r="CA411"/>
      <c r="CB411"/>
      <c r="CC411"/>
      <c r="CD411"/>
      <c r="CE411"/>
      <c r="CF411"/>
      <c r="CG411"/>
      <c r="CH411"/>
      <c r="CI411"/>
      <c r="CJ411"/>
      <c r="CK411"/>
      <c r="CL411"/>
      <c r="CM411"/>
      <c r="CN411"/>
      <c r="CO411"/>
      <c r="CP411"/>
      <c r="CQ411"/>
      <c r="CR411"/>
      <c r="CS411"/>
      <c r="CT411"/>
      <c r="CU411"/>
      <c r="CV411"/>
      <c r="CW411"/>
      <c r="CX411"/>
      <c r="CY411"/>
      <c r="CZ411"/>
      <c r="DA411"/>
      <c r="DB411"/>
      <c r="DC411"/>
      <c r="DD411"/>
      <c r="DE411"/>
      <c r="DF411"/>
      <c r="DG411"/>
      <c r="DH411"/>
      <c r="DI411"/>
      <c r="DJ411"/>
      <c r="DK411"/>
      <c r="DL411"/>
      <c r="DM411"/>
      <c r="DN411"/>
      <c r="DO411"/>
      <c r="DP411"/>
      <c r="DQ411"/>
      <c r="DR411"/>
      <c r="DS411"/>
      <c r="DT411"/>
      <c r="DU411"/>
      <c r="DV411"/>
    </row>
    <row r="412" spans="1:126" x14ac:dyDescent="0.25">
      <c r="A412" s="3" t="s">
        <v>13</v>
      </c>
      <c r="B412" s="3">
        <v>11</v>
      </c>
      <c r="C412" s="34"/>
      <c r="D412" s="3"/>
      <c r="E412" s="4">
        <f t="shared" ref="E412:K412" si="194">SUM(E401:E411)</f>
        <v>437500</v>
      </c>
      <c r="F412" s="4">
        <f t="shared" si="194"/>
        <v>12556.25</v>
      </c>
      <c r="G412" s="4">
        <f t="shared" si="194"/>
        <v>10332.950000000001</v>
      </c>
      <c r="H412" s="4">
        <f t="shared" si="194"/>
        <v>13300</v>
      </c>
      <c r="I412" s="4">
        <f t="shared" si="194"/>
        <v>2572.12</v>
      </c>
      <c r="J412" s="4">
        <f t="shared" si="194"/>
        <v>39769.43</v>
      </c>
      <c r="K412" s="4">
        <f t="shared" si="194"/>
        <v>397730.57</v>
      </c>
    </row>
    <row r="414" spans="1:126" x14ac:dyDescent="0.25">
      <c r="A414" s="25" t="s">
        <v>481</v>
      </c>
      <c r="B414" s="25"/>
      <c r="C414" s="36"/>
      <c r="D414" s="25"/>
      <c r="E414" s="25"/>
      <c r="F414" s="25"/>
      <c r="G414" s="25"/>
      <c r="H414" s="25"/>
      <c r="I414" s="25"/>
      <c r="J414" s="25"/>
      <c r="K414" s="25"/>
    </row>
    <row r="415" spans="1:126" x14ac:dyDescent="0.25">
      <c r="A415" t="s">
        <v>333</v>
      </c>
      <c r="B415" t="s">
        <v>147</v>
      </c>
      <c r="C415" s="32" t="s">
        <v>491</v>
      </c>
      <c r="D415" t="s">
        <v>324</v>
      </c>
      <c r="E415" s="1">
        <v>40000</v>
      </c>
      <c r="F415" s="1">
        <f>E415*0.0287</f>
        <v>1148</v>
      </c>
      <c r="G415" s="1">
        <v>0</v>
      </c>
      <c r="H415" s="1">
        <f>E415*0.0304</f>
        <v>1216</v>
      </c>
      <c r="I415" s="1">
        <v>25</v>
      </c>
      <c r="J415" s="1">
        <v>2831.65</v>
      </c>
      <c r="K415" s="1">
        <f>E415-J415</f>
        <v>37168.35</v>
      </c>
      <c r="L415"/>
      <c r="M415"/>
      <c r="N415"/>
      <c r="O415"/>
      <c r="P415"/>
      <c r="Q415"/>
      <c r="R415"/>
      <c r="S415"/>
      <c r="T415"/>
      <c r="U415"/>
      <c r="V415"/>
      <c r="W415"/>
      <c r="X415"/>
      <c r="Y415"/>
      <c r="Z415"/>
      <c r="AA415"/>
      <c r="AB415"/>
      <c r="AC415"/>
      <c r="AD415"/>
      <c r="AE415"/>
      <c r="AF415"/>
      <c r="AG415"/>
      <c r="AH415"/>
      <c r="AI415"/>
      <c r="AJ415"/>
      <c r="AK415"/>
      <c r="AL415"/>
      <c r="AM415"/>
      <c r="AN415"/>
      <c r="AO415"/>
      <c r="AP415"/>
      <c r="AQ415"/>
      <c r="AR415"/>
      <c r="AS415"/>
      <c r="AT415"/>
      <c r="AU415"/>
      <c r="AV415"/>
      <c r="AW415"/>
      <c r="AX415"/>
      <c r="AY415"/>
      <c r="AZ415"/>
      <c r="BA415"/>
      <c r="BB415"/>
      <c r="BC415"/>
      <c r="BD415"/>
      <c r="BE415"/>
      <c r="BF415"/>
      <c r="BG415"/>
      <c r="BH415"/>
      <c r="BI415"/>
      <c r="BJ415"/>
      <c r="BK415"/>
      <c r="BL415"/>
      <c r="BM415"/>
      <c r="BN415"/>
      <c r="BO415"/>
      <c r="BP415"/>
      <c r="BQ415"/>
      <c r="BR415"/>
      <c r="BS415"/>
      <c r="BT415"/>
      <c r="BU415"/>
      <c r="BV415"/>
      <c r="BW415"/>
      <c r="BX415"/>
      <c r="BY415"/>
      <c r="BZ415"/>
      <c r="CA415"/>
      <c r="CB415"/>
      <c r="CC415"/>
      <c r="CD415"/>
      <c r="CE415"/>
      <c r="CF415"/>
      <c r="CG415"/>
      <c r="CH415"/>
      <c r="CI415"/>
      <c r="CJ415"/>
      <c r="CK415"/>
      <c r="CL415"/>
      <c r="CM415"/>
      <c r="CN415"/>
      <c r="CO415"/>
      <c r="CP415"/>
      <c r="CQ415"/>
      <c r="CR415"/>
      <c r="CS415"/>
      <c r="CT415"/>
      <c r="CU415"/>
      <c r="CV415"/>
      <c r="CW415"/>
      <c r="CX415"/>
      <c r="CY415"/>
      <c r="CZ415"/>
      <c r="DA415"/>
      <c r="DB415"/>
      <c r="DC415"/>
      <c r="DD415"/>
      <c r="DE415"/>
      <c r="DF415"/>
      <c r="DG415"/>
      <c r="DH415"/>
      <c r="DI415"/>
      <c r="DJ415"/>
      <c r="DK415"/>
      <c r="DL415"/>
      <c r="DM415"/>
      <c r="DN415"/>
      <c r="DO415"/>
      <c r="DP415"/>
      <c r="DQ415"/>
      <c r="DR415"/>
      <c r="DS415"/>
      <c r="DT415"/>
      <c r="DU415"/>
      <c r="DV415"/>
    </row>
    <row r="416" spans="1:126" s="2" customFormat="1" x14ac:dyDescent="0.25">
      <c r="A416" t="s">
        <v>144</v>
      </c>
      <c r="B416" t="s">
        <v>143</v>
      </c>
      <c r="C416" s="32" t="s">
        <v>491</v>
      </c>
      <c r="D416" t="s">
        <v>324</v>
      </c>
      <c r="E416" s="1">
        <v>40000</v>
      </c>
      <c r="F416" s="1">
        <f>E416*0.0287</f>
        <v>1148</v>
      </c>
      <c r="G416" s="1">
        <v>0</v>
      </c>
      <c r="H416" s="1">
        <f>E416*0.0304</f>
        <v>1216</v>
      </c>
      <c r="I416" s="1">
        <v>1445</v>
      </c>
      <c r="J416" s="1">
        <v>4251.6499999999996</v>
      </c>
      <c r="K416" s="1">
        <v>35748.35</v>
      </c>
      <c r="L416" s="6"/>
      <c r="M416" s="6"/>
      <c r="N416" s="6"/>
      <c r="O416" s="6"/>
      <c r="P416" s="6"/>
      <c r="Q416" s="6"/>
      <c r="R416" s="6"/>
      <c r="S416" s="6"/>
      <c r="T416" s="6"/>
      <c r="U416" s="6"/>
      <c r="V416" s="6"/>
      <c r="W416" s="6"/>
      <c r="X416" s="6"/>
      <c r="Y416" s="6"/>
      <c r="Z416" s="6"/>
      <c r="AA416" s="6"/>
      <c r="AB416" s="6"/>
      <c r="AC416" s="6"/>
      <c r="AD416" s="6"/>
      <c r="AE416" s="6"/>
      <c r="AF416" s="6"/>
      <c r="AG416" s="6"/>
      <c r="AH416" s="6"/>
      <c r="AI416" s="6"/>
      <c r="AJ416" s="6"/>
      <c r="AK416" s="6"/>
      <c r="AL416" s="6"/>
      <c r="AM416" s="6"/>
      <c r="AN416" s="6"/>
      <c r="AO416" s="6"/>
      <c r="AP416" s="6"/>
      <c r="AQ416" s="6"/>
      <c r="AR416" s="6"/>
      <c r="AS416" s="6"/>
      <c r="AT416" s="6"/>
      <c r="AU416" s="6"/>
      <c r="AV416" s="6"/>
      <c r="AW416" s="6"/>
      <c r="AX416" s="6"/>
      <c r="AY416" s="6"/>
      <c r="AZ416" s="6"/>
      <c r="BA416" s="6"/>
      <c r="BB416" s="6"/>
      <c r="BC416" s="6"/>
      <c r="BD416" s="6"/>
      <c r="BE416" s="6"/>
      <c r="BF416" s="6"/>
      <c r="BG416" s="6"/>
      <c r="BH416" s="6"/>
      <c r="BI416" s="6"/>
      <c r="BJ416" s="6"/>
      <c r="BK416" s="6"/>
      <c r="BL416" s="6"/>
      <c r="BM416" s="6"/>
      <c r="BN416" s="6"/>
      <c r="BO416" s="6"/>
      <c r="BP416" s="6"/>
      <c r="BQ416" s="6"/>
      <c r="BR416" s="6"/>
      <c r="BS416" s="6"/>
      <c r="BT416" s="6"/>
      <c r="BU416" s="6"/>
      <c r="BV416" s="6"/>
      <c r="BW416" s="6"/>
      <c r="BX416" s="6"/>
      <c r="BY416" s="6"/>
      <c r="BZ416" s="6"/>
      <c r="CA416" s="6"/>
      <c r="CB416" s="6"/>
      <c r="CC416" s="6"/>
      <c r="CD416" s="6"/>
      <c r="CE416" s="6"/>
      <c r="CF416" s="6"/>
      <c r="CG416" s="6"/>
      <c r="CH416" s="6"/>
      <c r="CI416" s="6"/>
      <c r="CJ416" s="6"/>
      <c r="CK416" s="6"/>
      <c r="CL416" s="6"/>
      <c r="CM416" s="6"/>
      <c r="CN416" s="6"/>
      <c r="CO416" s="6"/>
      <c r="CP416" s="6"/>
      <c r="CQ416" s="6"/>
      <c r="CR416" s="6"/>
      <c r="CS416" s="6"/>
      <c r="CT416" s="6"/>
      <c r="CU416" s="6"/>
      <c r="CV416" s="6"/>
      <c r="CW416" s="6"/>
      <c r="CX416" s="6"/>
      <c r="CY416" s="6"/>
      <c r="CZ416" s="6"/>
      <c r="DA416" s="6"/>
      <c r="DB416" s="6"/>
      <c r="DC416" s="6"/>
      <c r="DD416" s="6"/>
      <c r="DE416" s="6"/>
      <c r="DF416" s="6"/>
      <c r="DG416" s="6"/>
      <c r="DH416" s="6"/>
      <c r="DI416" s="6"/>
      <c r="DJ416" s="6"/>
      <c r="DK416" s="6"/>
      <c r="DL416" s="6"/>
      <c r="DM416" s="6"/>
      <c r="DN416" s="6"/>
      <c r="DO416" s="6"/>
      <c r="DP416" s="6"/>
      <c r="DQ416" s="6"/>
      <c r="DR416" s="6"/>
      <c r="DS416" s="6"/>
      <c r="DT416" s="6"/>
      <c r="DU416" s="6"/>
      <c r="DV416" s="6"/>
    </row>
    <row r="417" spans="1:126" x14ac:dyDescent="0.25">
      <c r="A417" t="s">
        <v>428</v>
      </c>
      <c r="B417" s="17" t="s">
        <v>410</v>
      </c>
      <c r="C417" s="37" t="s">
        <v>491</v>
      </c>
      <c r="D417" t="s">
        <v>324</v>
      </c>
      <c r="E417" s="1">
        <v>64000</v>
      </c>
      <c r="F417" s="1">
        <v>1291.5</v>
      </c>
      <c r="G417" s="1">
        <v>1148.33</v>
      </c>
      <c r="H417" s="1">
        <v>1368</v>
      </c>
      <c r="I417" s="1">
        <v>25</v>
      </c>
      <c r="J417" s="1">
        <v>8046.8</v>
      </c>
      <c r="K417" s="1">
        <v>55953.2</v>
      </c>
      <c r="L417"/>
      <c r="M417"/>
      <c r="N417"/>
      <c r="O417"/>
      <c r="P417"/>
      <c r="Q417"/>
      <c r="R417"/>
      <c r="S417"/>
      <c r="T417"/>
      <c r="U417"/>
      <c r="V417"/>
      <c r="W417"/>
      <c r="X417"/>
      <c r="Y417"/>
      <c r="Z417"/>
      <c r="AA417"/>
      <c r="AB417"/>
      <c r="AC417"/>
      <c r="AD417"/>
      <c r="AE417"/>
      <c r="AF417"/>
      <c r="AG417"/>
      <c r="AH417"/>
      <c r="AI417"/>
      <c r="AJ417"/>
      <c r="AK417"/>
      <c r="AL417"/>
      <c r="AM417"/>
      <c r="AN417"/>
      <c r="AO417"/>
      <c r="AP417"/>
      <c r="AQ417"/>
      <c r="AR417"/>
      <c r="AS417"/>
      <c r="AT417"/>
      <c r="AU417"/>
      <c r="AV417"/>
      <c r="AW417"/>
      <c r="AX417"/>
      <c r="AY417"/>
      <c r="AZ417"/>
      <c r="BA417"/>
      <c r="BB417"/>
      <c r="BC417"/>
      <c r="BD417"/>
      <c r="BE417"/>
      <c r="BF417"/>
      <c r="BG417"/>
      <c r="BH417"/>
      <c r="BI417"/>
      <c r="BJ417"/>
      <c r="BK417"/>
      <c r="BL417"/>
      <c r="BM417"/>
      <c r="BN417"/>
      <c r="BO417"/>
      <c r="BP417"/>
      <c r="BQ417"/>
      <c r="BR417"/>
      <c r="BS417"/>
      <c r="BT417"/>
      <c r="BU417"/>
      <c r="BV417"/>
      <c r="BW417"/>
      <c r="BX417"/>
      <c r="BY417"/>
      <c r="BZ417"/>
      <c r="CA417"/>
      <c r="CB417"/>
      <c r="CC417"/>
      <c r="CD417"/>
      <c r="CE417"/>
      <c r="CF417"/>
      <c r="CG417"/>
      <c r="CH417"/>
      <c r="CI417"/>
      <c r="CJ417"/>
      <c r="CK417"/>
      <c r="CL417"/>
      <c r="CM417"/>
      <c r="CN417"/>
      <c r="CO417"/>
      <c r="CP417"/>
      <c r="CQ417"/>
      <c r="CR417"/>
      <c r="CS417"/>
      <c r="CT417"/>
      <c r="CU417"/>
      <c r="CV417"/>
      <c r="CW417"/>
      <c r="CX417"/>
      <c r="CY417"/>
      <c r="CZ417"/>
      <c r="DA417"/>
      <c r="DB417"/>
      <c r="DC417"/>
      <c r="DD417"/>
      <c r="DE417"/>
      <c r="DF417"/>
      <c r="DG417"/>
      <c r="DH417"/>
      <c r="DI417"/>
      <c r="DJ417"/>
      <c r="DK417"/>
      <c r="DL417"/>
      <c r="DM417"/>
      <c r="DN417"/>
      <c r="DO417"/>
      <c r="DP417"/>
      <c r="DQ417"/>
      <c r="DR417"/>
      <c r="DS417"/>
      <c r="DT417"/>
      <c r="DU417"/>
      <c r="DV417"/>
    </row>
    <row r="418" spans="1:126" x14ac:dyDescent="0.25">
      <c r="A418" s="3" t="s">
        <v>13</v>
      </c>
      <c r="B418" s="3">
        <v>3</v>
      </c>
      <c r="C418" s="34"/>
      <c r="D418" s="3"/>
      <c r="E418" s="4">
        <f>SUM(E415:E417)</f>
        <v>144000</v>
      </c>
      <c r="F418" s="4">
        <f t="shared" ref="F418:K418" si="195">SUM(F415:F417)</f>
        <v>3587.5</v>
      </c>
      <c r="G418" s="4">
        <f t="shared" si="195"/>
        <v>1148.33</v>
      </c>
      <c r="H418" s="4">
        <f t="shared" si="195"/>
        <v>3800</v>
      </c>
      <c r="I418" s="4">
        <f t="shared" si="195"/>
        <v>1495</v>
      </c>
      <c r="J418" s="4">
        <f t="shared" si="195"/>
        <v>15130.1</v>
      </c>
      <c r="K418" s="4">
        <f t="shared" si="195"/>
        <v>128869.9</v>
      </c>
    </row>
    <row r="420" spans="1:126" x14ac:dyDescent="0.25">
      <c r="A420" s="25" t="s">
        <v>482</v>
      </c>
      <c r="B420" s="25"/>
      <c r="C420" s="36"/>
      <c r="D420" s="25"/>
      <c r="E420" s="25"/>
      <c r="F420" s="25"/>
      <c r="G420" s="25"/>
      <c r="H420" s="25"/>
      <c r="I420" s="25"/>
      <c r="J420" s="25"/>
      <c r="K420" s="25"/>
    </row>
    <row r="421" spans="1:126" x14ac:dyDescent="0.25">
      <c r="A421" t="s">
        <v>425</v>
      </c>
      <c r="B421" t="s">
        <v>123</v>
      </c>
      <c r="C421" s="32" t="s">
        <v>492</v>
      </c>
      <c r="D421" t="s">
        <v>324</v>
      </c>
      <c r="E421" s="1">
        <v>85000</v>
      </c>
      <c r="F421" s="1">
        <f>E421*0.0287</f>
        <v>2439.5</v>
      </c>
      <c r="G421" s="1">
        <v>5368.48</v>
      </c>
      <c r="H421" s="1">
        <f>E421*0.0304</f>
        <v>2584</v>
      </c>
      <c r="I421" s="1">
        <v>195</v>
      </c>
      <c r="J421" s="1">
        <v>13795.49</v>
      </c>
      <c r="K421" s="1">
        <v>71204.509999999995</v>
      </c>
      <c r="L421"/>
      <c r="M421"/>
      <c r="N421"/>
      <c r="O421"/>
      <c r="P421"/>
      <c r="Q421"/>
      <c r="R421"/>
      <c r="S421"/>
      <c r="T421"/>
      <c r="U421"/>
      <c r="V421"/>
      <c r="W421"/>
      <c r="X421"/>
      <c r="Y421"/>
      <c r="Z421"/>
      <c r="AA421"/>
      <c r="AB421"/>
      <c r="AC421"/>
      <c r="AD421"/>
      <c r="AE421"/>
      <c r="AF421"/>
      <c r="AG421"/>
      <c r="AH421"/>
      <c r="AI421"/>
      <c r="AJ421"/>
      <c r="AK421"/>
      <c r="AL421"/>
      <c r="AM421"/>
      <c r="AN421"/>
      <c r="AO421"/>
      <c r="AP421"/>
      <c r="AQ421"/>
      <c r="AR421"/>
      <c r="AS421"/>
      <c r="AT421"/>
      <c r="AU421"/>
      <c r="AV421"/>
      <c r="AW421"/>
      <c r="AX421"/>
      <c r="AY421"/>
      <c r="AZ421"/>
      <c r="BA421"/>
      <c r="BB421"/>
      <c r="BC421"/>
      <c r="BD421"/>
      <c r="BE421"/>
      <c r="BF421"/>
      <c r="BG421"/>
      <c r="BH421"/>
      <c r="BI421"/>
      <c r="BJ421"/>
      <c r="BK421"/>
      <c r="BL421"/>
      <c r="BM421"/>
      <c r="BN421"/>
      <c r="BO421"/>
      <c r="BP421"/>
      <c r="BQ421"/>
      <c r="BR421"/>
      <c r="BS421"/>
      <c r="BT421"/>
      <c r="BU421"/>
      <c r="BV421"/>
      <c r="BW421"/>
      <c r="BX421"/>
      <c r="BY421"/>
      <c r="BZ421"/>
      <c r="CA421"/>
      <c r="CB421"/>
      <c r="CC421"/>
      <c r="CD421"/>
      <c r="CE421"/>
      <c r="CF421"/>
      <c r="CG421"/>
      <c r="CH421"/>
      <c r="CI421"/>
      <c r="CJ421"/>
      <c r="CK421"/>
      <c r="CL421"/>
      <c r="CM421"/>
      <c r="CN421"/>
      <c r="CO421"/>
      <c r="CP421"/>
      <c r="CQ421"/>
      <c r="CR421"/>
      <c r="CS421"/>
      <c r="CT421"/>
      <c r="CU421"/>
      <c r="CV421"/>
      <c r="CW421"/>
      <c r="CX421"/>
      <c r="CY421"/>
      <c r="CZ421"/>
      <c r="DA421"/>
      <c r="DB421"/>
      <c r="DC421"/>
      <c r="DD421"/>
      <c r="DE421"/>
      <c r="DF421"/>
      <c r="DG421"/>
      <c r="DH421"/>
      <c r="DI421"/>
      <c r="DJ421"/>
      <c r="DK421"/>
      <c r="DL421"/>
      <c r="DM421"/>
      <c r="DN421"/>
      <c r="DO421"/>
      <c r="DP421"/>
      <c r="DQ421"/>
      <c r="DR421"/>
      <c r="DS421"/>
      <c r="DT421"/>
      <c r="DU421"/>
      <c r="DV421"/>
    </row>
    <row r="422" spans="1:126" x14ac:dyDescent="0.25">
      <c r="A422" t="s">
        <v>357</v>
      </c>
      <c r="B422" t="s">
        <v>147</v>
      </c>
      <c r="C422" s="32" t="s">
        <v>491</v>
      </c>
      <c r="D422" t="s">
        <v>324</v>
      </c>
      <c r="E422" s="1">
        <v>26000</v>
      </c>
      <c r="F422" s="1">
        <f>E422*0.0287</f>
        <v>746.2</v>
      </c>
      <c r="G422" s="1">
        <v>0</v>
      </c>
      <c r="H422" s="1">
        <f>E422*0.0304</f>
        <v>790.4</v>
      </c>
      <c r="I422" s="1">
        <v>25</v>
      </c>
      <c r="J422" s="1">
        <v>1561.6</v>
      </c>
      <c r="K422" s="1">
        <v>24438.400000000001</v>
      </c>
      <c r="L422"/>
      <c r="M422"/>
      <c r="N422"/>
      <c r="O422"/>
      <c r="P422"/>
      <c r="Q422"/>
      <c r="R422"/>
      <c r="S422"/>
      <c r="T422"/>
      <c r="U422"/>
      <c r="V422"/>
      <c r="W422"/>
      <c r="X422"/>
      <c r="Y422"/>
      <c r="Z422"/>
      <c r="AA422"/>
      <c r="AB422"/>
      <c r="AC422"/>
      <c r="AD422"/>
      <c r="AE422"/>
      <c r="AF422"/>
      <c r="AG422"/>
      <c r="AH422"/>
      <c r="AI422"/>
      <c r="AJ422"/>
      <c r="AK422"/>
      <c r="AL422"/>
      <c r="AM422"/>
      <c r="AN422"/>
      <c r="AO422"/>
      <c r="AP422"/>
      <c r="AQ422"/>
      <c r="AR422"/>
      <c r="AS422"/>
      <c r="AT422"/>
      <c r="AU422"/>
      <c r="AV422"/>
      <c r="AW422"/>
      <c r="AX422"/>
      <c r="AY422"/>
      <c r="AZ422"/>
      <c r="BA422"/>
      <c r="BB422"/>
      <c r="BC422"/>
      <c r="BD422"/>
      <c r="BE422"/>
      <c r="BF422"/>
      <c r="BG422"/>
      <c r="BH422"/>
      <c r="BI422"/>
      <c r="BJ422"/>
      <c r="BK422"/>
      <c r="BL422"/>
      <c r="BM422"/>
      <c r="BN422"/>
      <c r="BO422"/>
      <c r="BP422"/>
      <c r="BQ422"/>
      <c r="BR422"/>
      <c r="BS422"/>
      <c r="BT422"/>
      <c r="BU422"/>
      <c r="BV422"/>
      <c r="BW422"/>
      <c r="BX422"/>
      <c r="BY422"/>
      <c r="BZ422"/>
      <c r="CA422"/>
      <c r="CB422"/>
      <c r="CC422"/>
      <c r="CD422"/>
      <c r="CE422"/>
      <c r="CF422"/>
      <c r="CG422"/>
      <c r="CH422"/>
      <c r="CI422"/>
      <c r="CJ422"/>
      <c r="CK422"/>
      <c r="CL422"/>
      <c r="CM422"/>
      <c r="CN422"/>
      <c r="CO422"/>
      <c r="CP422"/>
      <c r="CQ422"/>
      <c r="CR422"/>
      <c r="CS422"/>
      <c r="CT422"/>
      <c r="CU422"/>
      <c r="CV422"/>
      <c r="CW422"/>
      <c r="CX422"/>
      <c r="CY422"/>
      <c r="CZ422"/>
      <c r="DA422"/>
      <c r="DB422"/>
      <c r="DC422"/>
      <c r="DD422"/>
      <c r="DE422"/>
      <c r="DF422"/>
      <c r="DG422"/>
      <c r="DH422"/>
      <c r="DI422"/>
      <c r="DJ422"/>
      <c r="DK422"/>
      <c r="DL422"/>
      <c r="DM422"/>
      <c r="DN422"/>
      <c r="DO422"/>
      <c r="DP422"/>
      <c r="DQ422"/>
      <c r="DR422"/>
      <c r="DS422"/>
      <c r="DT422"/>
      <c r="DU422"/>
      <c r="DV422"/>
    </row>
    <row r="423" spans="1:126" x14ac:dyDescent="0.25">
      <c r="A423" t="s">
        <v>331</v>
      </c>
      <c r="B423" t="s">
        <v>173</v>
      </c>
      <c r="C423" s="32" t="s">
        <v>491</v>
      </c>
      <c r="D423" t="s">
        <v>324</v>
      </c>
      <c r="E423" s="1">
        <v>27000</v>
      </c>
      <c r="F423" s="1">
        <f>E423*0.0287</f>
        <v>774.9</v>
      </c>
      <c r="G423" s="1">
        <v>0</v>
      </c>
      <c r="H423" s="1">
        <f>E423*0.0304</f>
        <v>820.8</v>
      </c>
      <c r="I423" s="1">
        <v>287</v>
      </c>
      <c r="J423" s="1">
        <v>1882.7</v>
      </c>
      <c r="K423" s="1">
        <v>25117.3</v>
      </c>
      <c r="L423"/>
      <c r="M423"/>
      <c r="N423"/>
      <c r="O423"/>
      <c r="P423"/>
      <c r="Q423"/>
      <c r="R423"/>
      <c r="S423"/>
      <c r="T423"/>
      <c r="U423"/>
      <c r="V423"/>
      <c r="W423"/>
      <c r="X423"/>
      <c r="Y423"/>
      <c r="Z423"/>
      <c r="AA423"/>
      <c r="AB423"/>
      <c r="AC423"/>
      <c r="AD423"/>
      <c r="AE423"/>
      <c r="AF423"/>
      <c r="AG423"/>
      <c r="AH423"/>
      <c r="AI423"/>
      <c r="AJ423"/>
      <c r="AK423"/>
      <c r="AL423"/>
      <c r="AM423"/>
      <c r="AN423"/>
      <c r="AO423"/>
      <c r="AP423"/>
      <c r="AQ423"/>
      <c r="AR423"/>
      <c r="AS423"/>
      <c r="AT423"/>
      <c r="AU423"/>
      <c r="AV423"/>
      <c r="AW423"/>
      <c r="AX423"/>
      <c r="AY423"/>
      <c r="AZ423"/>
      <c r="BA423"/>
      <c r="BB423"/>
      <c r="BC423"/>
      <c r="BD423"/>
      <c r="BE423"/>
      <c r="BF423"/>
      <c r="BG423"/>
      <c r="BH423"/>
      <c r="BI423"/>
      <c r="BJ423"/>
      <c r="BK423"/>
      <c r="BL423"/>
      <c r="BM423"/>
      <c r="BN423"/>
      <c r="BO423"/>
      <c r="BP423"/>
      <c r="BQ423"/>
      <c r="BR423"/>
      <c r="BS423"/>
      <c r="BT423"/>
      <c r="BU423"/>
      <c r="BV423"/>
      <c r="BW423"/>
      <c r="BX423"/>
      <c r="BY423"/>
      <c r="BZ423"/>
      <c r="CA423"/>
      <c r="CB423"/>
      <c r="CC423"/>
      <c r="CD423"/>
      <c r="CE423"/>
      <c r="CF423"/>
      <c r="CG423"/>
      <c r="CH423"/>
      <c r="CI423"/>
      <c r="CJ423"/>
      <c r="CK423"/>
      <c r="CL423"/>
      <c r="CM423"/>
      <c r="CN423"/>
      <c r="CO423"/>
      <c r="CP423"/>
      <c r="CQ423"/>
      <c r="CR423"/>
      <c r="CS423"/>
      <c r="CT423"/>
      <c r="CU423"/>
      <c r="CV423"/>
      <c r="CW423"/>
      <c r="CX423"/>
      <c r="CY423"/>
      <c r="CZ423"/>
      <c r="DA423"/>
      <c r="DB423"/>
      <c r="DC423"/>
      <c r="DD423"/>
      <c r="DE423"/>
      <c r="DF423"/>
      <c r="DG423"/>
      <c r="DH423"/>
      <c r="DI423"/>
      <c r="DJ423"/>
      <c r="DK423"/>
      <c r="DL423"/>
      <c r="DM423"/>
      <c r="DN423"/>
      <c r="DO423"/>
      <c r="DP423"/>
      <c r="DQ423"/>
      <c r="DR423"/>
      <c r="DS423"/>
      <c r="DT423"/>
      <c r="DU423"/>
      <c r="DV423"/>
    </row>
    <row r="424" spans="1:126" x14ac:dyDescent="0.25">
      <c r="A424" t="s">
        <v>288</v>
      </c>
      <c r="B424" t="s">
        <v>15</v>
      </c>
      <c r="C424" s="32" t="s">
        <v>491</v>
      </c>
      <c r="D424" t="s">
        <v>324</v>
      </c>
      <c r="E424" s="1">
        <v>33000</v>
      </c>
      <c r="F424" s="1">
        <f t="shared" ref="F424" si="196">E424*0.0287</f>
        <v>947.1</v>
      </c>
      <c r="G424" s="1">
        <v>0</v>
      </c>
      <c r="H424" s="1">
        <f t="shared" ref="H424" si="197">E424*0.0304</f>
        <v>1003.2</v>
      </c>
      <c r="I424" s="1">
        <v>187</v>
      </c>
      <c r="J424" s="1">
        <v>2137.3000000000002</v>
      </c>
      <c r="K424" s="1">
        <v>30862.7</v>
      </c>
      <c r="L424"/>
      <c r="M424"/>
      <c r="N424"/>
      <c r="O424"/>
      <c r="P424"/>
      <c r="Q424"/>
      <c r="R424"/>
      <c r="S424"/>
      <c r="T424"/>
      <c r="U424"/>
      <c r="V424"/>
      <c r="W424"/>
      <c r="X424"/>
      <c r="Y424"/>
      <c r="Z424"/>
      <c r="AA424"/>
      <c r="AB424"/>
      <c r="AC424"/>
      <c r="AD424"/>
      <c r="AE424"/>
      <c r="AF424"/>
      <c r="AG424"/>
      <c r="AH424"/>
      <c r="AI424"/>
      <c r="AJ424"/>
      <c r="AK424"/>
      <c r="AL424"/>
      <c r="AM424"/>
      <c r="AN424"/>
      <c r="AO424"/>
      <c r="AP424"/>
      <c r="AQ424"/>
      <c r="AR424"/>
      <c r="AS424"/>
      <c r="AT424"/>
      <c r="AU424"/>
      <c r="AV424"/>
      <c r="AW424"/>
      <c r="AX424"/>
      <c r="AY424"/>
      <c r="AZ424"/>
      <c r="BA424"/>
      <c r="BB424"/>
      <c r="BC424"/>
      <c r="BD424"/>
      <c r="BE424"/>
      <c r="BF424"/>
      <c r="BG424"/>
      <c r="BH424"/>
      <c r="BI424"/>
      <c r="BJ424"/>
      <c r="BK424"/>
      <c r="BL424"/>
      <c r="BM424"/>
      <c r="BN424"/>
      <c r="BO424"/>
      <c r="BP424"/>
      <c r="BQ424"/>
      <c r="BR424"/>
      <c r="BS424"/>
      <c r="BT424"/>
      <c r="BU424"/>
      <c r="BV424"/>
      <c r="BW424"/>
      <c r="BX424"/>
      <c r="BY424"/>
      <c r="BZ424"/>
      <c r="CA424"/>
      <c r="CB424"/>
      <c r="CC424"/>
      <c r="CD424"/>
      <c r="CE424"/>
      <c r="CF424"/>
      <c r="CG424"/>
      <c r="CH424"/>
      <c r="CI424"/>
      <c r="CJ424"/>
      <c r="CK424"/>
      <c r="CL424"/>
      <c r="CM424"/>
      <c r="CN424"/>
      <c r="CO424"/>
      <c r="CP424"/>
      <c r="CQ424"/>
      <c r="CR424"/>
      <c r="CS424"/>
      <c r="CT424"/>
      <c r="CU424"/>
      <c r="CV424"/>
      <c r="CW424"/>
      <c r="CX424"/>
      <c r="CY424"/>
      <c r="CZ424"/>
      <c r="DA424"/>
      <c r="DB424"/>
      <c r="DC424"/>
      <c r="DD424"/>
      <c r="DE424"/>
      <c r="DF424"/>
      <c r="DG424"/>
      <c r="DH424"/>
      <c r="DI424"/>
      <c r="DJ424"/>
      <c r="DK424"/>
      <c r="DL424"/>
      <c r="DM424"/>
      <c r="DN424"/>
      <c r="DO424"/>
      <c r="DP424"/>
      <c r="DQ424"/>
      <c r="DR424"/>
      <c r="DS424"/>
      <c r="DT424"/>
      <c r="DU424"/>
      <c r="DV424"/>
    </row>
    <row r="425" spans="1:126" x14ac:dyDescent="0.25">
      <c r="A425" t="s">
        <v>368</v>
      </c>
      <c r="B425" t="s">
        <v>147</v>
      </c>
      <c r="C425" s="32" t="s">
        <v>491</v>
      </c>
      <c r="D425" s="11" t="s">
        <v>324</v>
      </c>
      <c r="E425" s="1">
        <v>26000</v>
      </c>
      <c r="F425" s="1">
        <f t="shared" ref="F425" si="198">E425*0.0287</f>
        <v>746.2</v>
      </c>
      <c r="G425" s="1">
        <v>0</v>
      </c>
      <c r="H425" s="1">
        <f t="shared" ref="H425" si="199">E425*0.0304</f>
        <v>790.4</v>
      </c>
      <c r="I425" s="1">
        <v>25</v>
      </c>
      <c r="J425" s="1">
        <v>1561.6</v>
      </c>
      <c r="K425" s="1">
        <v>24438.400000000001</v>
      </c>
      <c r="L425"/>
      <c r="M425"/>
      <c r="N425"/>
      <c r="O425"/>
      <c r="P425"/>
      <c r="Q425"/>
      <c r="R425"/>
      <c r="S425"/>
      <c r="T425"/>
      <c r="U425"/>
      <c r="V425"/>
      <c r="W425"/>
      <c r="X425"/>
      <c r="Y425"/>
      <c r="Z425"/>
      <c r="AA425"/>
      <c r="AB425"/>
      <c r="AC425"/>
      <c r="AD425"/>
      <c r="AE425"/>
      <c r="AF425"/>
      <c r="AG425"/>
      <c r="AH425"/>
      <c r="AI425"/>
      <c r="AJ425"/>
      <c r="AK425"/>
      <c r="AL425"/>
      <c r="AM425"/>
      <c r="AN425"/>
      <c r="AO425"/>
      <c r="AP425"/>
      <c r="AQ425"/>
      <c r="AR425"/>
      <c r="AS425"/>
      <c r="AT425"/>
      <c r="AU425"/>
      <c r="AV425"/>
      <c r="AW425"/>
      <c r="AX425"/>
      <c r="AY425"/>
      <c r="AZ425"/>
      <c r="BA425"/>
      <c r="BB425"/>
      <c r="BC425"/>
      <c r="BD425"/>
      <c r="BE425"/>
      <c r="BF425"/>
      <c r="BG425"/>
      <c r="BH425"/>
      <c r="BI425"/>
      <c r="BJ425"/>
      <c r="BK425"/>
      <c r="BL425"/>
      <c r="BM425"/>
      <c r="BN425"/>
      <c r="BO425"/>
      <c r="BP425"/>
      <c r="BQ425"/>
      <c r="BR425"/>
      <c r="BS425"/>
      <c r="BT425"/>
      <c r="BU425"/>
      <c r="BV425"/>
      <c r="BW425"/>
      <c r="BX425"/>
      <c r="BY425"/>
      <c r="BZ425"/>
      <c r="CA425"/>
      <c r="CB425"/>
      <c r="CC425"/>
      <c r="CD425"/>
      <c r="CE425"/>
      <c r="CF425"/>
      <c r="CG425"/>
      <c r="CH425"/>
      <c r="CI425"/>
      <c r="CJ425"/>
      <c r="CK425"/>
      <c r="CL425"/>
      <c r="CM425"/>
      <c r="CN425"/>
      <c r="CO425"/>
      <c r="CP425"/>
      <c r="CQ425"/>
      <c r="CR425"/>
      <c r="CS425"/>
      <c r="CT425"/>
      <c r="CU425"/>
      <c r="CV425"/>
      <c r="CW425"/>
      <c r="CX425"/>
      <c r="CY425"/>
      <c r="CZ425"/>
      <c r="DA425"/>
      <c r="DB425"/>
      <c r="DC425"/>
      <c r="DD425"/>
      <c r="DE425"/>
      <c r="DF425"/>
      <c r="DG425"/>
      <c r="DH425"/>
      <c r="DI425"/>
      <c r="DJ425"/>
      <c r="DK425"/>
      <c r="DL425"/>
      <c r="DM425"/>
      <c r="DN425"/>
      <c r="DO425"/>
      <c r="DP425"/>
      <c r="DQ425"/>
      <c r="DR425"/>
      <c r="DS425"/>
      <c r="DT425"/>
      <c r="DU425"/>
      <c r="DV425"/>
    </row>
    <row r="426" spans="1:126" x14ac:dyDescent="0.25">
      <c r="A426" t="s">
        <v>378</v>
      </c>
      <c r="B426" t="s">
        <v>15</v>
      </c>
      <c r="C426" s="32" t="s">
        <v>491</v>
      </c>
      <c r="D426" t="s">
        <v>324</v>
      </c>
      <c r="E426" s="1">
        <v>38500</v>
      </c>
      <c r="F426" s="1">
        <f t="shared" ref="F426:F431" si="200">E426*0.0287</f>
        <v>1104.95</v>
      </c>
      <c r="G426" s="1">
        <v>0</v>
      </c>
      <c r="H426" s="1">
        <f t="shared" ref="H426:H431" si="201">E426*0.0304</f>
        <v>1170.4000000000001</v>
      </c>
      <c r="I426" s="1">
        <v>277.5</v>
      </c>
      <c r="J426" s="1">
        <v>2783.8</v>
      </c>
      <c r="K426" s="1">
        <v>35716.199999999997</v>
      </c>
      <c r="L426"/>
      <c r="M426"/>
      <c r="N426"/>
      <c r="O426"/>
      <c r="P426"/>
      <c r="Q426"/>
      <c r="R426"/>
      <c r="S426"/>
      <c r="T426"/>
      <c r="U426"/>
      <c r="V426"/>
      <c r="W426"/>
      <c r="X426"/>
      <c r="Y426"/>
      <c r="Z426"/>
      <c r="AA426"/>
      <c r="AB426"/>
      <c r="AC426"/>
      <c r="AD426"/>
      <c r="AE426"/>
      <c r="AF426"/>
      <c r="AG426"/>
      <c r="AH426"/>
      <c r="AI426"/>
      <c r="AJ426"/>
      <c r="AK426"/>
      <c r="AL426"/>
      <c r="AM426"/>
      <c r="AN426"/>
      <c r="AO426"/>
      <c r="AP426"/>
      <c r="AQ426"/>
      <c r="AR426"/>
      <c r="AS426"/>
      <c r="AT426"/>
      <c r="AU426"/>
      <c r="AV426"/>
      <c r="AW426"/>
      <c r="AX426"/>
      <c r="AY426"/>
      <c r="AZ426"/>
      <c r="BA426"/>
      <c r="BB426"/>
      <c r="BC426"/>
      <c r="BD426"/>
      <c r="BE426"/>
      <c r="BF426"/>
      <c r="BG426"/>
      <c r="BH426"/>
      <c r="BI426"/>
      <c r="BJ426"/>
      <c r="BK426"/>
      <c r="BL426"/>
      <c r="BM426"/>
      <c r="BN426"/>
      <c r="BO426"/>
      <c r="BP426"/>
      <c r="BQ426"/>
      <c r="BR426"/>
      <c r="BS426"/>
      <c r="BT426"/>
      <c r="BU426"/>
      <c r="BV426"/>
      <c r="BW426"/>
      <c r="BX426"/>
      <c r="BY426"/>
      <c r="BZ426"/>
      <c r="CA426"/>
      <c r="CB426"/>
      <c r="CC426"/>
      <c r="CD426"/>
      <c r="CE426"/>
      <c r="CF426"/>
      <c r="CG426"/>
      <c r="CH426"/>
      <c r="CI426"/>
      <c r="CJ426"/>
      <c r="CK426"/>
      <c r="CL426"/>
      <c r="CM426"/>
      <c r="CN426"/>
      <c r="CO426"/>
      <c r="CP426"/>
      <c r="CQ426"/>
      <c r="CR426"/>
      <c r="CS426"/>
      <c r="CT426"/>
      <c r="CU426"/>
      <c r="CV426"/>
      <c r="CW426"/>
      <c r="CX426"/>
      <c r="CY426"/>
      <c r="CZ426"/>
      <c r="DA426"/>
      <c r="DB426"/>
      <c r="DC426"/>
      <c r="DD426"/>
      <c r="DE426"/>
      <c r="DF426"/>
      <c r="DG426"/>
      <c r="DH426"/>
      <c r="DI426"/>
      <c r="DJ426"/>
      <c r="DK426"/>
      <c r="DL426"/>
      <c r="DM426"/>
      <c r="DN426"/>
      <c r="DO426"/>
      <c r="DP426"/>
      <c r="DQ426"/>
      <c r="DR426"/>
      <c r="DS426"/>
      <c r="DT426"/>
      <c r="DU426"/>
      <c r="DV426"/>
    </row>
    <row r="427" spans="1:126" x14ac:dyDescent="0.25">
      <c r="A427" t="s">
        <v>152</v>
      </c>
      <c r="B427" t="s">
        <v>140</v>
      </c>
      <c r="C427" s="32" t="s">
        <v>491</v>
      </c>
      <c r="D427" t="s">
        <v>324</v>
      </c>
      <c r="E427" s="1">
        <v>25000</v>
      </c>
      <c r="F427" s="1">
        <f t="shared" si="200"/>
        <v>717.5</v>
      </c>
      <c r="G427" s="1">
        <v>0</v>
      </c>
      <c r="H427" s="1">
        <v>760</v>
      </c>
      <c r="I427" s="1">
        <v>1517.12</v>
      </c>
      <c r="J427" s="1">
        <v>2994.62</v>
      </c>
      <c r="K427" s="1">
        <v>22118.33</v>
      </c>
      <c r="L427"/>
      <c r="M427"/>
      <c r="N427"/>
      <c r="O427"/>
      <c r="P427"/>
      <c r="Q427"/>
      <c r="R427"/>
      <c r="S427"/>
      <c r="T427"/>
      <c r="U427"/>
      <c r="V427"/>
      <c r="W427"/>
      <c r="X427"/>
      <c r="Y427"/>
      <c r="Z427"/>
      <c r="AA427"/>
      <c r="AB427"/>
      <c r="AC427"/>
      <c r="AD427"/>
      <c r="AE427"/>
      <c r="AF427"/>
      <c r="AG427"/>
      <c r="AH427"/>
      <c r="AI427"/>
      <c r="AJ427"/>
      <c r="AK427"/>
      <c r="AL427"/>
      <c r="AM427"/>
      <c r="AN427"/>
      <c r="AO427"/>
      <c r="AP427"/>
      <c r="AQ427"/>
      <c r="AR427"/>
      <c r="AS427"/>
      <c r="AT427"/>
      <c r="AU427"/>
      <c r="AV427"/>
      <c r="AW427"/>
      <c r="AX427"/>
      <c r="AY427"/>
      <c r="AZ427"/>
      <c r="BA427"/>
      <c r="BB427"/>
      <c r="BC427"/>
      <c r="BD427"/>
      <c r="BE427"/>
      <c r="BF427"/>
      <c r="BG427"/>
      <c r="BH427"/>
      <c r="BI427"/>
      <c r="BJ427"/>
      <c r="BK427"/>
      <c r="BL427"/>
      <c r="BM427"/>
      <c r="BN427"/>
      <c r="BO427"/>
      <c r="BP427"/>
      <c r="BQ427"/>
      <c r="BR427"/>
      <c r="BS427"/>
      <c r="BT427"/>
      <c r="BU427"/>
      <c r="BV427"/>
      <c r="BW427"/>
      <c r="BX427"/>
      <c r="BY427"/>
      <c r="BZ427"/>
      <c r="CA427"/>
      <c r="CB427"/>
      <c r="CC427"/>
      <c r="CD427"/>
      <c r="CE427"/>
      <c r="CF427"/>
      <c r="CG427"/>
      <c r="CH427"/>
      <c r="CI427"/>
      <c r="CJ427"/>
      <c r="CK427"/>
      <c r="CL427"/>
      <c r="CM427"/>
      <c r="CN427"/>
      <c r="CO427"/>
      <c r="CP427"/>
      <c r="CQ427"/>
      <c r="CR427"/>
      <c r="CS427"/>
      <c r="CT427"/>
      <c r="CU427"/>
      <c r="CV427"/>
      <c r="CW427"/>
      <c r="CX427"/>
      <c r="CY427"/>
      <c r="CZ427"/>
      <c r="DA427"/>
      <c r="DB427"/>
      <c r="DC427"/>
      <c r="DD427"/>
      <c r="DE427"/>
      <c r="DF427"/>
      <c r="DG427"/>
      <c r="DH427"/>
      <c r="DI427"/>
      <c r="DJ427"/>
      <c r="DK427"/>
      <c r="DL427"/>
      <c r="DM427"/>
      <c r="DN427"/>
      <c r="DO427"/>
      <c r="DP427"/>
      <c r="DQ427"/>
      <c r="DR427"/>
      <c r="DS427"/>
      <c r="DT427"/>
      <c r="DU427"/>
      <c r="DV427"/>
    </row>
    <row r="428" spans="1:126" x14ac:dyDescent="0.25">
      <c r="A428" t="s">
        <v>165</v>
      </c>
      <c r="B428" t="s">
        <v>140</v>
      </c>
      <c r="C428" s="32" t="s">
        <v>492</v>
      </c>
      <c r="D428" t="s">
        <v>321</v>
      </c>
      <c r="E428" s="1">
        <v>25000</v>
      </c>
      <c r="F428" s="1">
        <f t="shared" si="200"/>
        <v>717.5</v>
      </c>
      <c r="G428" s="1">
        <v>0</v>
      </c>
      <c r="H428" s="1">
        <f t="shared" si="201"/>
        <v>760</v>
      </c>
      <c r="I428" s="1">
        <v>1404.17</v>
      </c>
      <c r="J428" s="1">
        <v>2881.67</v>
      </c>
      <c r="K428" s="1">
        <v>23337.5</v>
      </c>
    </row>
    <row r="429" spans="1:126" x14ac:dyDescent="0.25">
      <c r="A429" t="s">
        <v>151</v>
      </c>
      <c r="B429" t="s">
        <v>140</v>
      </c>
      <c r="C429" s="32" t="s">
        <v>491</v>
      </c>
      <c r="D429" t="s">
        <v>321</v>
      </c>
      <c r="E429" s="1">
        <v>25000</v>
      </c>
      <c r="F429" s="1">
        <f t="shared" si="200"/>
        <v>717.5</v>
      </c>
      <c r="G429" s="1">
        <v>0</v>
      </c>
      <c r="H429" s="1">
        <f t="shared" si="201"/>
        <v>760</v>
      </c>
      <c r="I429" s="1">
        <v>185</v>
      </c>
      <c r="J429" s="1">
        <v>1662.5</v>
      </c>
      <c r="K429" s="1">
        <v>18277.82</v>
      </c>
    </row>
    <row r="430" spans="1:126" x14ac:dyDescent="0.25">
      <c r="A430" t="s">
        <v>162</v>
      </c>
      <c r="B430" t="s">
        <v>163</v>
      </c>
      <c r="C430" s="32" t="s">
        <v>492</v>
      </c>
      <c r="D430" t="s">
        <v>324</v>
      </c>
      <c r="E430" s="1">
        <v>19580</v>
      </c>
      <c r="F430" s="1">
        <f t="shared" si="200"/>
        <v>561.95000000000005</v>
      </c>
      <c r="G430" s="1">
        <v>0</v>
      </c>
      <c r="H430" s="1">
        <f t="shared" si="201"/>
        <v>595.23</v>
      </c>
      <c r="I430" s="1">
        <v>145</v>
      </c>
      <c r="J430" s="1">
        <f>F430+G430+H430+I430</f>
        <v>1302.18</v>
      </c>
      <c r="K430" s="1">
        <v>18604.82</v>
      </c>
    </row>
    <row r="431" spans="1:126" x14ac:dyDescent="0.25">
      <c r="A431" t="s">
        <v>164</v>
      </c>
      <c r="B431" t="s">
        <v>64</v>
      </c>
      <c r="C431" s="32" t="s">
        <v>491</v>
      </c>
      <c r="D431" t="s">
        <v>324</v>
      </c>
      <c r="E431" s="1">
        <v>19800</v>
      </c>
      <c r="F431" s="1">
        <f t="shared" si="200"/>
        <v>568.26</v>
      </c>
      <c r="G431" s="1">
        <v>0</v>
      </c>
      <c r="H431" s="1">
        <f t="shared" si="201"/>
        <v>601.91999999999996</v>
      </c>
      <c r="I431" s="1">
        <v>25</v>
      </c>
      <c r="J431" s="1">
        <v>1195.18</v>
      </c>
      <c r="K431" s="1">
        <v>22005.360000000001</v>
      </c>
    </row>
    <row r="432" spans="1:126" x14ac:dyDescent="0.25">
      <c r="A432" s="3" t="s">
        <v>13</v>
      </c>
      <c r="B432" s="3">
        <v>11</v>
      </c>
      <c r="C432" s="34"/>
      <c r="D432" s="3"/>
      <c r="E432" s="4">
        <f t="shared" ref="E432:J432" si="202">SUM(E421:E431)</f>
        <v>349880</v>
      </c>
      <c r="F432" s="4">
        <f t="shared" si="202"/>
        <v>10041.56</v>
      </c>
      <c r="G432" s="4">
        <f t="shared" si="202"/>
        <v>5368.48</v>
      </c>
      <c r="H432" s="4">
        <f t="shared" si="202"/>
        <v>10636.35</v>
      </c>
      <c r="I432" s="4">
        <f t="shared" si="202"/>
        <v>4272.79</v>
      </c>
      <c r="J432" s="4">
        <f t="shared" si="202"/>
        <v>33758.639999999999</v>
      </c>
      <c r="K432" s="4">
        <f>SUM(K421:K431)</f>
        <v>316121.34000000003</v>
      </c>
    </row>
    <row r="433" spans="1:126" x14ac:dyDescent="0.25">
      <c r="A433" s="5"/>
      <c r="B433" s="5"/>
      <c r="C433" s="39"/>
      <c r="D433" s="5"/>
      <c r="E433" s="30"/>
      <c r="F433" s="30"/>
      <c r="G433" s="30"/>
      <c r="H433" s="30"/>
      <c r="I433" s="30"/>
      <c r="J433" s="30"/>
      <c r="K433" s="30"/>
    </row>
    <row r="434" spans="1:126" x14ac:dyDescent="0.25">
      <c r="A434" s="31" t="s">
        <v>483</v>
      </c>
      <c r="B434" s="31"/>
      <c r="C434" s="40"/>
      <c r="D434" s="31"/>
      <c r="E434" s="31"/>
      <c r="F434" s="31"/>
      <c r="G434" s="31"/>
      <c r="H434" s="31"/>
      <c r="I434" s="31"/>
      <c r="J434" s="31"/>
      <c r="K434" s="31"/>
    </row>
    <row r="435" spans="1:126" x14ac:dyDescent="0.25">
      <c r="A435" t="s">
        <v>149</v>
      </c>
      <c r="B435" t="s">
        <v>123</v>
      </c>
      <c r="C435" s="32" t="s">
        <v>492</v>
      </c>
      <c r="D435" t="s">
        <v>324</v>
      </c>
      <c r="E435" s="1">
        <v>76000</v>
      </c>
      <c r="F435" s="1">
        <f t="shared" ref="F435:F441" si="203">E435*0.0287</f>
        <v>2181.1999999999998</v>
      </c>
      <c r="G435" s="1">
        <v>6497.56</v>
      </c>
      <c r="H435" s="1">
        <f t="shared" ref="H435:H441" si="204">E435*0.0304</f>
        <v>2310.4</v>
      </c>
      <c r="I435" s="1">
        <v>277.5</v>
      </c>
      <c r="J435" s="1">
        <f t="shared" ref="J435:J436" si="205">F435+G435+H435+I435</f>
        <v>11266.66</v>
      </c>
      <c r="K435" s="1">
        <f t="shared" ref="K435:K436" si="206">E435-J435</f>
        <v>64733.34</v>
      </c>
    </row>
    <row r="436" spans="1:126" x14ac:dyDescent="0.25">
      <c r="A436" t="s">
        <v>150</v>
      </c>
      <c r="B436" t="s">
        <v>143</v>
      </c>
      <c r="C436" s="32" t="s">
        <v>491</v>
      </c>
      <c r="D436" t="s">
        <v>324</v>
      </c>
      <c r="E436" s="1">
        <v>41000</v>
      </c>
      <c r="F436" s="1">
        <f t="shared" si="203"/>
        <v>1176.7</v>
      </c>
      <c r="G436" s="1">
        <v>583.79</v>
      </c>
      <c r="H436" s="1">
        <f t="shared" si="204"/>
        <v>1246.4000000000001</v>
      </c>
      <c r="I436" s="1">
        <v>25</v>
      </c>
      <c r="J436" s="1">
        <f t="shared" si="205"/>
        <v>3031.89</v>
      </c>
      <c r="K436" s="1">
        <f t="shared" si="206"/>
        <v>37968.11</v>
      </c>
    </row>
    <row r="437" spans="1:126" x14ac:dyDescent="0.25">
      <c r="A437" t="s">
        <v>148</v>
      </c>
      <c r="B437" t="s">
        <v>15</v>
      </c>
      <c r="C437" s="32" t="s">
        <v>492</v>
      </c>
      <c r="D437" t="s">
        <v>321</v>
      </c>
      <c r="E437" s="1">
        <v>38500</v>
      </c>
      <c r="F437" s="1">
        <f t="shared" si="203"/>
        <v>1104.95</v>
      </c>
      <c r="G437" s="1">
        <v>230.95</v>
      </c>
      <c r="H437" s="1">
        <f t="shared" si="204"/>
        <v>1170.4000000000001</v>
      </c>
      <c r="I437" s="1">
        <v>377.5</v>
      </c>
      <c r="J437" s="1">
        <v>2883.8</v>
      </c>
      <c r="K437" s="1">
        <v>35616.199999999997</v>
      </c>
    </row>
    <row r="438" spans="1:126" x14ac:dyDescent="0.25">
      <c r="A438" t="s">
        <v>310</v>
      </c>
      <c r="B438" t="s">
        <v>130</v>
      </c>
      <c r="C438" s="32" t="s">
        <v>492</v>
      </c>
      <c r="D438" t="s">
        <v>324</v>
      </c>
      <c r="E438" s="1">
        <v>38000</v>
      </c>
      <c r="F438" s="1">
        <f t="shared" si="203"/>
        <v>1090.5999999999999</v>
      </c>
      <c r="G438" s="1">
        <v>160.38</v>
      </c>
      <c r="H438" s="1">
        <f t="shared" si="204"/>
        <v>1155.2</v>
      </c>
      <c r="I438" s="1">
        <v>2075</v>
      </c>
      <c r="J438" s="1">
        <v>4481.18</v>
      </c>
      <c r="K438" s="1">
        <v>33518.22</v>
      </c>
      <c r="L438"/>
      <c r="M438"/>
      <c r="N438"/>
      <c r="O438"/>
      <c r="P438"/>
      <c r="Q438"/>
      <c r="R438"/>
      <c r="S438"/>
      <c r="T438"/>
      <c r="U438"/>
      <c r="V438"/>
      <c r="W438"/>
      <c r="X438"/>
      <c r="Y438"/>
      <c r="Z438"/>
      <c r="AA438"/>
      <c r="AB438"/>
      <c r="AC438"/>
      <c r="AD438"/>
      <c r="AE438"/>
      <c r="AF438"/>
      <c r="AG438"/>
      <c r="AH438"/>
      <c r="AI438"/>
      <c r="AJ438"/>
      <c r="AK438"/>
      <c r="AL438"/>
      <c r="AM438"/>
      <c r="AN438"/>
      <c r="AO438"/>
      <c r="AP438"/>
      <c r="AQ438"/>
      <c r="AR438"/>
      <c r="AS438"/>
      <c r="AT438"/>
      <c r="AU438"/>
      <c r="AV438"/>
      <c r="AW438"/>
      <c r="AX438"/>
      <c r="AY438"/>
      <c r="AZ438"/>
      <c r="BA438"/>
      <c r="BB438"/>
      <c r="BC438"/>
      <c r="BD438"/>
      <c r="BE438"/>
      <c r="BF438"/>
      <c r="BG438"/>
      <c r="BH438"/>
      <c r="BI438"/>
      <c r="BJ438"/>
      <c r="BK438"/>
      <c r="BL438"/>
      <c r="BM438"/>
      <c r="BN438"/>
      <c r="BO438"/>
      <c r="BP438"/>
      <c r="BQ438"/>
      <c r="BR438"/>
      <c r="BS438"/>
      <c r="BT438"/>
      <c r="BU438"/>
      <c r="BV438"/>
      <c r="BW438"/>
      <c r="BX438"/>
      <c r="BY438"/>
      <c r="BZ438"/>
      <c r="CA438"/>
      <c r="CB438"/>
      <c r="CC438"/>
      <c r="CD438"/>
      <c r="CE438"/>
      <c r="CF438"/>
      <c r="CG438"/>
      <c r="CH438"/>
      <c r="CI438"/>
      <c r="CJ438"/>
      <c r="CK438"/>
      <c r="CL438"/>
      <c r="CM438"/>
      <c r="CN438"/>
      <c r="CO438"/>
      <c r="CP438"/>
      <c r="CQ438"/>
      <c r="CR438"/>
      <c r="CS438"/>
      <c r="CT438"/>
      <c r="CU438"/>
      <c r="CV438"/>
      <c r="CW438"/>
      <c r="CX438"/>
      <c r="CY438"/>
      <c r="CZ438"/>
      <c r="DA438"/>
      <c r="DB438"/>
      <c r="DC438"/>
      <c r="DD438"/>
      <c r="DE438"/>
      <c r="DF438"/>
      <c r="DG438"/>
      <c r="DH438"/>
      <c r="DI438"/>
      <c r="DJ438"/>
      <c r="DK438"/>
      <c r="DL438"/>
      <c r="DM438"/>
      <c r="DN438"/>
      <c r="DO438"/>
      <c r="DP438"/>
      <c r="DQ438"/>
      <c r="DR438"/>
      <c r="DS438"/>
      <c r="DT438"/>
      <c r="DU438"/>
      <c r="DV438"/>
    </row>
    <row r="439" spans="1:126" x14ac:dyDescent="0.25">
      <c r="A439" t="s">
        <v>289</v>
      </c>
      <c r="B439" t="s">
        <v>143</v>
      </c>
      <c r="C439" s="32" t="s">
        <v>491</v>
      </c>
      <c r="D439" t="s">
        <v>324</v>
      </c>
      <c r="E439" s="1">
        <v>38000</v>
      </c>
      <c r="F439" s="1">
        <f t="shared" si="203"/>
        <v>1090.5999999999999</v>
      </c>
      <c r="G439" s="1">
        <v>160.38</v>
      </c>
      <c r="H439" s="1">
        <f t="shared" si="204"/>
        <v>1155.2</v>
      </c>
      <c r="I439" s="1">
        <v>25</v>
      </c>
      <c r="J439" s="1">
        <v>2431.1799999999998</v>
      </c>
      <c r="K439" s="1">
        <v>35568.82</v>
      </c>
      <c r="L439"/>
      <c r="M439"/>
      <c r="N439"/>
      <c r="O439"/>
      <c r="P439"/>
      <c r="Q439"/>
      <c r="R439"/>
      <c r="S439"/>
      <c r="T439"/>
      <c r="U439"/>
      <c r="V439"/>
      <c r="W439"/>
      <c r="X439"/>
      <c r="Y439"/>
      <c r="Z439"/>
      <c r="AA439"/>
      <c r="AB439"/>
      <c r="AC439"/>
      <c r="AD439"/>
      <c r="AE439"/>
      <c r="AF439"/>
      <c r="AG439"/>
      <c r="AH439"/>
      <c r="AI439"/>
      <c r="AJ439"/>
      <c r="AK439"/>
      <c r="AL439"/>
      <c r="AM439"/>
      <c r="AN439"/>
      <c r="AO439"/>
      <c r="AP439"/>
      <c r="AQ439"/>
      <c r="AR439"/>
      <c r="AS439"/>
      <c r="AT439"/>
      <c r="AU439"/>
      <c r="AV439"/>
      <c r="AW439"/>
      <c r="AX439"/>
      <c r="AY439"/>
      <c r="AZ439"/>
      <c r="BA439"/>
      <c r="BB439"/>
      <c r="BC439"/>
      <c r="BD439"/>
      <c r="BE439"/>
      <c r="BF439"/>
      <c r="BG439"/>
      <c r="BH439"/>
      <c r="BI439"/>
      <c r="BJ439"/>
      <c r="BK439"/>
      <c r="BL439"/>
      <c r="BM439"/>
      <c r="BN439"/>
      <c r="BO439"/>
      <c r="BP439"/>
      <c r="BQ439"/>
      <c r="BR439"/>
      <c r="BS439"/>
      <c r="BT439"/>
      <c r="BU439"/>
      <c r="BV439"/>
      <c r="BW439"/>
      <c r="BX439"/>
      <c r="BY439"/>
      <c r="BZ439"/>
      <c r="CA439"/>
      <c r="CB439"/>
      <c r="CC439"/>
      <c r="CD439"/>
      <c r="CE439"/>
      <c r="CF439"/>
      <c r="CG439"/>
      <c r="CH439"/>
      <c r="CI439"/>
      <c r="CJ439"/>
      <c r="CK439"/>
      <c r="CL439"/>
      <c r="CM439"/>
      <c r="CN439"/>
      <c r="CO439"/>
      <c r="CP439"/>
      <c r="CQ439"/>
      <c r="CR439"/>
      <c r="CS439"/>
      <c r="CT439"/>
      <c r="CU439"/>
      <c r="CV439"/>
      <c r="CW439"/>
      <c r="CX439"/>
      <c r="CY439"/>
      <c r="CZ439"/>
      <c r="DA439"/>
      <c r="DB439"/>
      <c r="DC439"/>
      <c r="DD439"/>
      <c r="DE439"/>
      <c r="DF439"/>
      <c r="DG439"/>
      <c r="DH439"/>
      <c r="DI439"/>
      <c r="DJ439"/>
      <c r="DK439"/>
      <c r="DL439"/>
      <c r="DM439"/>
      <c r="DN439"/>
      <c r="DO439"/>
      <c r="DP439"/>
      <c r="DQ439"/>
      <c r="DR439"/>
      <c r="DS439"/>
      <c r="DT439"/>
      <c r="DU439"/>
      <c r="DV439"/>
    </row>
    <row r="440" spans="1:126" x14ac:dyDescent="0.25">
      <c r="A440" t="s">
        <v>146</v>
      </c>
      <c r="B440" t="s">
        <v>140</v>
      </c>
      <c r="C440" s="32" t="s">
        <v>492</v>
      </c>
      <c r="D440" t="s">
        <v>324</v>
      </c>
      <c r="E440" s="1">
        <v>38000</v>
      </c>
      <c r="F440" s="1">
        <f t="shared" si="203"/>
        <v>1090.5999999999999</v>
      </c>
      <c r="G440" s="1">
        <v>0</v>
      </c>
      <c r="H440" s="1">
        <f t="shared" si="204"/>
        <v>1155.2</v>
      </c>
      <c r="I440" s="1">
        <v>1385.12</v>
      </c>
      <c r="J440" s="1">
        <v>3630.92</v>
      </c>
      <c r="K440" s="1">
        <v>34369.08</v>
      </c>
    </row>
    <row r="441" spans="1:126" x14ac:dyDescent="0.25">
      <c r="A441" t="s">
        <v>153</v>
      </c>
      <c r="B441" t="s">
        <v>140</v>
      </c>
      <c r="C441" s="32" t="s">
        <v>491</v>
      </c>
      <c r="D441" t="s">
        <v>321</v>
      </c>
      <c r="E441" s="1">
        <v>25000</v>
      </c>
      <c r="F441" s="1">
        <f t="shared" si="203"/>
        <v>717.5</v>
      </c>
      <c r="G441" s="1">
        <v>0</v>
      </c>
      <c r="H441" s="1">
        <f t="shared" si="204"/>
        <v>760</v>
      </c>
      <c r="I441" s="1">
        <v>287</v>
      </c>
      <c r="J441" s="1">
        <v>1764.5</v>
      </c>
      <c r="K441" s="1">
        <v>23235.5</v>
      </c>
    </row>
    <row r="442" spans="1:126" s="2" customFormat="1" x14ac:dyDescent="0.25">
      <c r="A442" t="s">
        <v>145</v>
      </c>
      <c r="B442" t="s">
        <v>64</v>
      </c>
      <c r="C442" s="32" t="s">
        <v>491</v>
      </c>
      <c r="D442" t="s">
        <v>321</v>
      </c>
      <c r="E442" s="1">
        <v>31500</v>
      </c>
      <c r="F442" s="1">
        <f t="shared" ref="F442:F446" si="207">E442*0.0287</f>
        <v>904.05</v>
      </c>
      <c r="G442" s="1">
        <v>0</v>
      </c>
      <c r="H442" s="1">
        <f t="shared" ref="H442:H446" si="208">E442*0.0304</f>
        <v>957.6</v>
      </c>
      <c r="I442" s="1">
        <v>377.5</v>
      </c>
      <c r="J442" s="1">
        <f t="shared" ref="J442" si="209">F442+G442+H442+I442</f>
        <v>2239.15</v>
      </c>
      <c r="K442" s="1">
        <f t="shared" ref="K442:K444" si="210">E442-J442</f>
        <v>29260.85</v>
      </c>
      <c r="L442" s="6"/>
      <c r="M442" s="6"/>
      <c r="N442" s="6"/>
      <c r="O442" s="6"/>
      <c r="P442" s="6"/>
      <c r="Q442" s="6"/>
      <c r="R442" s="6"/>
      <c r="S442" s="6"/>
      <c r="T442" s="6"/>
      <c r="U442" s="6"/>
      <c r="V442" s="6"/>
      <c r="W442" s="6"/>
      <c r="X442" s="6"/>
      <c r="Y442" s="6"/>
      <c r="Z442" s="6"/>
      <c r="AA442" s="6"/>
      <c r="AB442" s="6"/>
      <c r="AC442" s="6"/>
      <c r="AD442" s="6"/>
      <c r="AE442" s="6"/>
      <c r="AF442" s="6"/>
      <c r="AG442" s="6"/>
      <c r="AH442" s="6"/>
      <c r="AI442" s="6"/>
      <c r="AJ442" s="6"/>
      <c r="AK442" s="6"/>
      <c r="AL442" s="6"/>
      <c r="AM442" s="6"/>
      <c r="AN442" s="6"/>
      <c r="AO442" s="6"/>
      <c r="AP442" s="6"/>
      <c r="AQ442" s="6"/>
      <c r="AR442" s="6"/>
      <c r="AS442" s="6"/>
      <c r="AT442" s="6"/>
      <c r="AU442" s="6"/>
      <c r="AV442" s="6"/>
      <c r="AW442" s="6"/>
      <c r="AX442" s="6"/>
      <c r="AY442" s="6"/>
      <c r="AZ442" s="6"/>
      <c r="BA442" s="6"/>
      <c r="BB442" s="6"/>
      <c r="BC442" s="6"/>
      <c r="BD442" s="6"/>
      <c r="BE442" s="6"/>
      <c r="BF442" s="6"/>
      <c r="BG442" s="6"/>
      <c r="BH442" s="6"/>
      <c r="BI442" s="6"/>
      <c r="BJ442" s="6"/>
      <c r="BK442" s="6"/>
      <c r="BL442" s="6"/>
      <c r="BM442" s="6"/>
      <c r="BN442" s="6"/>
      <c r="BO442" s="6"/>
      <c r="BP442" s="6"/>
      <c r="BQ442" s="6"/>
      <c r="BR442" s="6"/>
      <c r="BS442" s="6"/>
      <c r="BT442" s="6"/>
      <c r="BU442" s="6"/>
      <c r="BV442" s="6"/>
      <c r="BW442" s="6"/>
      <c r="BX442" s="6"/>
      <c r="BY442" s="6"/>
      <c r="BZ442" s="6"/>
      <c r="CA442" s="6"/>
      <c r="CB442" s="6"/>
      <c r="CC442" s="6"/>
      <c r="CD442" s="6"/>
      <c r="CE442" s="6"/>
      <c r="CF442" s="6"/>
      <c r="CG442" s="6"/>
      <c r="CH442" s="6"/>
      <c r="CI442" s="6"/>
      <c r="CJ442" s="6"/>
      <c r="CK442" s="6"/>
      <c r="CL442" s="6"/>
      <c r="CM442" s="6"/>
      <c r="CN442" s="6"/>
      <c r="CO442" s="6"/>
      <c r="CP442" s="6"/>
      <c r="CQ442" s="6"/>
      <c r="CR442" s="6"/>
      <c r="CS442" s="6"/>
      <c r="CT442" s="6"/>
      <c r="CU442" s="6"/>
      <c r="CV442" s="6"/>
      <c r="CW442" s="6"/>
      <c r="CX442" s="6"/>
      <c r="CY442" s="6"/>
      <c r="CZ442" s="6"/>
      <c r="DA442" s="6"/>
      <c r="DB442" s="6"/>
      <c r="DC442" s="6"/>
      <c r="DD442" s="6"/>
      <c r="DE442" s="6"/>
      <c r="DF442" s="6"/>
      <c r="DG442" s="6"/>
      <c r="DH442" s="6"/>
      <c r="DI442" s="6"/>
      <c r="DJ442" s="6"/>
      <c r="DK442" s="6"/>
      <c r="DL442" s="6"/>
      <c r="DM442" s="6"/>
      <c r="DN442" s="6"/>
      <c r="DO442" s="6"/>
      <c r="DP442" s="6"/>
      <c r="DQ442" s="6"/>
      <c r="DR442" s="6"/>
      <c r="DS442" s="6"/>
      <c r="DT442" s="6"/>
      <c r="DU442" s="6"/>
      <c r="DV442" s="6"/>
    </row>
    <row r="443" spans="1:126" x14ac:dyDescent="0.25">
      <c r="A443" t="s">
        <v>366</v>
      </c>
      <c r="B443" t="s">
        <v>166</v>
      </c>
      <c r="C443" s="32" t="s">
        <v>491</v>
      </c>
      <c r="D443" s="11" t="s">
        <v>324</v>
      </c>
      <c r="E443" s="1">
        <v>26000</v>
      </c>
      <c r="F443" s="1">
        <f t="shared" si="207"/>
        <v>746.2</v>
      </c>
      <c r="G443" s="1">
        <v>0</v>
      </c>
      <c r="H443" s="1">
        <f t="shared" si="208"/>
        <v>790.4</v>
      </c>
      <c r="I443" s="1">
        <v>25</v>
      </c>
      <c r="J443" s="1">
        <v>1561.6</v>
      </c>
      <c r="K443" s="1">
        <v>24438.400000000001</v>
      </c>
      <c r="L443"/>
      <c r="M443"/>
      <c r="N443"/>
      <c r="O443"/>
      <c r="P443"/>
      <c r="Q443"/>
      <c r="R443"/>
      <c r="S443"/>
      <c r="T443"/>
      <c r="U443"/>
      <c r="V443"/>
      <c r="W443"/>
      <c r="X443"/>
      <c r="Y443"/>
      <c r="Z443"/>
      <c r="AA443"/>
      <c r="AB443"/>
      <c r="AC443"/>
      <c r="AD443"/>
      <c r="AE443"/>
      <c r="AF443"/>
      <c r="AG443"/>
      <c r="AH443"/>
      <c r="AI443"/>
      <c r="AJ443"/>
      <c r="AK443"/>
      <c r="AL443"/>
      <c r="AM443"/>
      <c r="AN443"/>
      <c r="AO443"/>
      <c r="AP443"/>
      <c r="AQ443"/>
      <c r="AR443"/>
      <c r="AS443"/>
      <c r="AT443"/>
      <c r="AU443"/>
      <c r="AV443"/>
      <c r="AW443"/>
      <c r="AX443"/>
      <c r="AY443"/>
      <c r="AZ443"/>
      <c r="BA443"/>
      <c r="BB443"/>
      <c r="BC443"/>
      <c r="BD443"/>
      <c r="BE443"/>
      <c r="BF443"/>
      <c r="BG443"/>
      <c r="BH443"/>
      <c r="BI443"/>
      <c r="BJ443"/>
      <c r="BK443"/>
      <c r="BL443"/>
      <c r="BM443"/>
      <c r="BN443"/>
      <c r="BO443"/>
      <c r="BP443"/>
      <c r="BQ443"/>
      <c r="BR443"/>
      <c r="BS443"/>
      <c r="BT443"/>
      <c r="BU443"/>
      <c r="BV443"/>
      <c r="BW443"/>
      <c r="BX443"/>
      <c r="BY443"/>
      <c r="BZ443"/>
      <c r="CA443"/>
      <c r="CB443"/>
      <c r="CC443"/>
      <c r="CD443"/>
      <c r="CE443"/>
      <c r="CF443"/>
      <c r="CG443"/>
      <c r="CH443"/>
      <c r="CI443"/>
      <c r="CJ443"/>
      <c r="CK443"/>
      <c r="CL443"/>
      <c r="CM443"/>
      <c r="CN443"/>
      <c r="CO443"/>
      <c r="CP443"/>
      <c r="CQ443"/>
      <c r="CR443"/>
      <c r="CS443"/>
      <c r="CT443"/>
      <c r="CU443"/>
      <c r="CV443"/>
      <c r="CW443"/>
      <c r="CX443"/>
      <c r="CY443"/>
      <c r="CZ443"/>
      <c r="DA443"/>
      <c r="DB443"/>
      <c r="DC443"/>
      <c r="DD443"/>
      <c r="DE443"/>
      <c r="DF443"/>
      <c r="DG443"/>
      <c r="DH443"/>
      <c r="DI443"/>
      <c r="DJ443"/>
      <c r="DK443"/>
      <c r="DL443"/>
      <c r="DM443"/>
      <c r="DN443"/>
      <c r="DO443"/>
      <c r="DP443"/>
      <c r="DQ443"/>
      <c r="DR443"/>
      <c r="DS443"/>
      <c r="DT443"/>
      <c r="DU443"/>
      <c r="DV443"/>
    </row>
    <row r="444" spans="1:126" x14ac:dyDescent="0.25">
      <c r="A444" t="s">
        <v>360</v>
      </c>
      <c r="B444" t="s">
        <v>166</v>
      </c>
      <c r="C444" s="32" t="s">
        <v>491</v>
      </c>
      <c r="D444" t="s">
        <v>324</v>
      </c>
      <c r="E444" s="1">
        <v>26000</v>
      </c>
      <c r="F444" s="1">
        <f t="shared" si="207"/>
        <v>746.2</v>
      </c>
      <c r="G444" s="1">
        <v>0</v>
      </c>
      <c r="H444" s="1">
        <f t="shared" si="208"/>
        <v>790.4</v>
      </c>
      <c r="I444" s="1">
        <v>287</v>
      </c>
      <c r="J444" s="1">
        <v>1823.6</v>
      </c>
      <c r="K444" s="1">
        <f t="shared" si="210"/>
        <v>24176.400000000001</v>
      </c>
      <c r="L444"/>
      <c r="M444"/>
      <c r="N444"/>
      <c r="O444"/>
      <c r="P444"/>
      <c r="Q444"/>
      <c r="R444"/>
      <c r="S444"/>
      <c r="T444"/>
      <c r="U444"/>
      <c r="V444"/>
      <c r="W444"/>
      <c r="X444"/>
      <c r="Y444"/>
      <c r="Z444"/>
      <c r="AA444"/>
      <c r="AB444"/>
      <c r="AC444"/>
      <c r="AD444"/>
      <c r="AE444"/>
      <c r="AF444"/>
      <c r="AG444"/>
      <c r="AH444"/>
      <c r="AI444"/>
      <c r="AJ444"/>
      <c r="AK444"/>
      <c r="AL444"/>
      <c r="AM444"/>
      <c r="AN444"/>
      <c r="AO444"/>
      <c r="AP444"/>
      <c r="AQ444"/>
      <c r="AR444"/>
      <c r="AS444"/>
      <c r="AT444"/>
      <c r="AU444"/>
      <c r="AV444"/>
      <c r="AW444"/>
      <c r="AX444"/>
      <c r="AY444"/>
      <c r="AZ444"/>
      <c r="BA444"/>
      <c r="BB444"/>
      <c r="BC444"/>
      <c r="BD444"/>
      <c r="BE444"/>
      <c r="BF444"/>
      <c r="BG444"/>
      <c r="BH444"/>
      <c r="BI444"/>
      <c r="BJ444"/>
      <c r="BK444"/>
      <c r="BL444"/>
      <c r="BM444"/>
      <c r="BN444"/>
      <c r="BO444"/>
      <c r="BP444"/>
      <c r="BQ444"/>
      <c r="BR444"/>
      <c r="BS444"/>
      <c r="BT444"/>
      <c r="BU444"/>
      <c r="BV444"/>
      <c r="BW444"/>
      <c r="BX444"/>
      <c r="BY444"/>
      <c r="BZ444"/>
      <c r="CA444"/>
      <c r="CB444"/>
      <c r="CC444"/>
      <c r="CD444"/>
      <c r="CE444"/>
      <c r="CF444"/>
      <c r="CG444"/>
      <c r="CH444"/>
      <c r="CI444"/>
      <c r="CJ444"/>
      <c r="CK444"/>
      <c r="CL444"/>
      <c r="CM444"/>
      <c r="CN444"/>
      <c r="CO444"/>
      <c r="CP444"/>
      <c r="CQ444"/>
      <c r="CR444"/>
      <c r="CS444"/>
      <c r="CT444"/>
      <c r="CU444"/>
      <c r="CV444"/>
      <c r="CW444"/>
      <c r="CX444"/>
      <c r="CY444"/>
      <c r="CZ444"/>
      <c r="DA444"/>
      <c r="DB444"/>
      <c r="DC444"/>
      <c r="DD444"/>
      <c r="DE444"/>
      <c r="DF444"/>
      <c r="DG444"/>
      <c r="DH444"/>
      <c r="DI444"/>
      <c r="DJ444"/>
      <c r="DK444"/>
      <c r="DL444"/>
      <c r="DM444"/>
      <c r="DN444"/>
      <c r="DO444"/>
      <c r="DP444"/>
      <c r="DQ444"/>
      <c r="DR444"/>
      <c r="DS444"/>
      <c r="DT444"/>
      <c r="DU444"/>
      <c r="DV444"/>
    </row>
    <row r="445" spans="1:126" x14ac:dyDescent="0.25">
      <c r="A445" t="s">
        <v>365</v>
      </c>
      <c r="B445" t="s">
        <v>23</v>
      </c>
      <c r="C445" s="32" t="s">
        <v>491</v>
      </c>
      <c r="D445" s="11" t="s">
        <v>324</v>
      </c>
      <c r="E445" s="1">
        <v>26000</v>
      </c>
      <c r="F445" s="1">
        <f t="shared" si="207"/>
        <v>746.2</v>
      </c>
      <c r="G445" s="1">
        <v>0</v>
      </c>
      <c r="H445" s="1">
        <f t="shared" si="208"/>
        <v>790.4</v>
      </c>
      <c r="I445" s="1">
        <v>307</v>
      </c>
      <c r="J445" s="1">
        <v>1843.6</v>
      </c>
      <c r="K445" s="1">
        <v>24156.400000000001</v>
      </c>
      <c r="L445"/>
      <c r="M445"/>
      <c r="N445"/>
      <c r="O445"/>
      <c r="P445"/>
      <c r="Q445"/>
      <c r="R445"/>
      <c r="S445"/>
      <c r="T445"/>
      <c r="U445"/>
      <c r="V445"/>
      <c r="W445"/>
      <c r="X445"/>
      <c r="Y445"/>
      <c r="Z445"/>
      <c r="AA445"/>
      <c r="AB445"/>
      <c r="AC445"/>
      <c r="AD445"/>
      <c r="AE445"/>
      <c r="AF445"/>
      <c r="AG445"/>
      <c r="AH445"/>
      <c r="AI445"/>
      <c r="AJ445"/>
      <c r="AK445"/>
      <c r="AL445"/>
      <c r="AM445"/>
      <c r="AN445"/>
      <c r="AO445"/>
      <c r="AP445"/>
      <c r="AQ445"/>
      <c r="AR445"/>
      <c r="AS445"/>
      <c r="AT445"/>
      <c r="AU445"/>
      <c r="AV445"/>
      <c r="AW445"/>
      <c r="AX445"/>
      <c r="AY445"/>
      <c r="AZ445"/>
      <c r="BA445"/>
      <c r="BB445"/>
      <c r="BC445"/>
      <c r="BD445"/>
      <c r="BE445"/>
      <c r="BF445"/>
      <c r="BG445"/>
      <c r="BH445"/>
      <c r="BI445"/>
      <c r="BJ445"/>
      <c r="BK445"/>
      <c r="BL445"/>
      <c r="BM445"/>
      <c r="BN445"/>
      <c r="BO445"/>
      <c r="BP445"/>
      <c r="BQ445"/>
      <c r="BR445"/>
      <c r="BS445"/>
      <c r="BT445"/>
      <c r="BU445"/>
      <c r="BV445"/>
      <c r="BW445"/>
      <c r="BX445"/>
      <c r="BY445"/>
      <c r="BZ445"/>
      <c r="CA445"/>
      <c r="CB445"/>
      <c r="CC445"/>
      <c r="CD445"/>
      <c r="CE445"/>
      <c r="CF445"/>
      <c r="CG445"/>
      <c r="CH445"/>
      <c r="CI445"/>
      <c r="CJ445"/>
      <c r="CK445"/>
      <c r="CL445"/>
      <c r="CM445"/>
      <c r="CN445"/>
      <c r="CO445"/>
      <c r="CP445"/>
      <c r="CQ445"/>
      <c r="CR445"/>
      <c r="CS445"/>
      <c r="CT445"/>
      <c r="CU445"/>
      <c r="CV445"/>
      <c r="CW445"/>
      <c r="CX445"/>
      <c r="CY445"/>
      <c r="CZ445"/>
      <c r="DA445"/>
      <c r="DB445"/>
      <c r="DC445"/>
      <c r="DD445"/>
      <c r="DE445"/>
      <c r="DF445"/>
      <c r="DG445"/>
      <c r="DH445"/>
      <c r="DI445"/>
      <c r="DJ445"/>
      <c r="DK445"/>
      <c r="DL445"/>
      <c r="DM445"/>
      <c r="DN445"/>
      <c r="DO445"/>
      <c r="DP445"/>
      <c r="DQ445"/>
      <c r="DR445"/>
      <c r="DS445"/>
      <c r="DT445"/>
      <c r="DU445"/>
      <c r="DV445"/>
    </row>
    <row r="446" spans="1:126" x14ac:dyDescent="0.25">
      <c r="A446" t="s">
        <v>361</v>
      </c>
      <c r="B446" t="s">
        <v>358</v>
      </c>
      <c r="C446" s="32" t="s">
        <v>492</v>
      </c>
      <c r="D446" t="s">
        <v>324</v>
      </c>
      <c r="E446" s="1">
        <v>33000</v>
      </c>
      <c r="F446" s="1">
        <f t="shared" si="207"/>
        <v>947.1</v>
      </c>
      <c r="G446" s="1">
        <v>0</v>
      </c>
      <c r="H446" s="1">
        <f t="shared" si="208"/>
        <v>1003.2</v>
      </c>
      <c r="I446" s="1">
        <v>375.8</v>
      </c>
      <c r="J446" s="1">
        <v>2326.1</v>
      </c>
      <c r="K446" s="1">
        <v>30673.9</v>
      </c>
      <c r="L446"/>
      <c r="M446"/>
      <c r="N446"/>
      <c r="O446"/>
      <c r="P446"/>
      <c r="Q446"/>
      <c r="R446"/>
      <c r="S446"/>
      <c r="T446"/>
      <c r="U446"/>
      <c r="V446"/>
      <c r="W446"/>
      <c r="X446"/>
      <c r="Y446"/>
      <c r="Z446"/>
      <c r="AA446"/>
      <c r="AB446"/>
      <c r="AC446"/>
      <c r="AD446"/>
      <c r="AE446"/>
      <c r="AF446"/>
      <c r="AG446"/>
      <c r="AH446"/>
      <c r="AI446"/>
      <c r="AJ446"/>
      <c r="AK446"/>
      <c r="AL446"/>
      <c r="AM446"/>
      <c r="AN446"/>
      <c r="AO446"/>
      <c r="AP446"/>
      <c r="AQ446"/>
      <c r="AR446"/>
      <c r="AS446"/>
      <c r="AT446"/>
      <c r="AU446"/>
      <c r="AV446"/>
      <c r="AW446"/>
      <c r="AX446"/>
      <c r="AY446"/>
      <c r="AZ446"/>
      <c r="BA446"/>
      <c r="BB446"/>
      <c r="BC446"/>
      <c r="BD446"/>
      <c r="BE446"/>
      <c r="BF446"/>
      <c r="BG446"/>
      <c r="BH446"/>
      <c r="BI446"/>
      <c r="BJ446"/>
      <c r="BK446"/>
      <c r="BL446"/>
      <c r="BM446"/>
      <c r="BN446"/>
      <c r="BO446"/>
      <c r="BP446"/>
      <c r="BQ446"/>
      <c r="BR446"/>
      <c r="BS446"/>
      <c r="BT446"/>
      <c r="BU446"/>
      <c r="BV446"/>
      <c r="BW446"/>
      <c r="BX446"/>
      <c r="BY446"/>
      <c r="BZ446"/>
      <c r="CA446"/>
      <c r="CB446"/>
      <c r="CC446"/>
      <c r="CD446"/>
      <c r="CE446"/>
      <c r="CF446"/>
      <c r="CG446"/>
      <c r="CH446"/>
      <c r="CI446"/>
      <c r="CJ446"/>
      <c r="CK446"/>
      <c r="CL446"/>
      <c r="CM446"/>
      <c r="CN446"/>
      <c r="CO446"/>
      <c r="CP446"/>
      <c r="CQ446"/>
      <c r="CR446"/>
      <c r="CS446"/>
      <c r="CT446"/>
      <c r="CU446"/>
      <c r="CV446"/>
      <c r="CW446"/>
      <c r="CX446"/>
      <c r="CY446"/>
      <c r="CZ446"/>
      <c r="DA446"/>
      <c r="DB446"/>
      <c r="DC446"/>
      <c r="DD446"/>
      <c r="DE446"/>
      <c r="DF446"/>
      <c r="DG446"/>
      <c r="DH446"/>
      <c r="DI446"/>
      <c r="DJ446"/>
      <c r="DK446"/>
      <c r="DL446"/>
      <c r="DM446"/>
      <c r="DN446"/>
      <c r="DO446"/>
      <c r="DP446"/>
      <c r="DQ446"/>
      <c r="DR446"/>
      <c r="DS446"/>
      <c r="DT446"/>
      <c r="DU446"/>
      <c r="DV446"/>
    </row>
    <row r="447" spans="1:126" x14ac:dyDescent="0.25">
      <c r="A447" s="3" t="s">
        <v>13</v>
      </c>
      <c r="B447" s="3">
        <v>12</v>
      </c>
      <c r="C447" s="34"/>
      <c r="D447" s="3"/>
      <c r="E447" s="4">
        <f>SUM(E435:E446)</f>
        <v>437000</v>
      </c>
      <c r="F447" s="4">
        <f t="shared" ref="F447:K447" si="211">SUM(F435:F446)</f>
        <v>12541.9</v>
      </c>
      <c r="G447" s="4">
        <f t="shared" si="211"/>
        <v>7633.06</v>
      </c>
      <c r="H447" s="4">
        <f t="shared" si="211"/>
        <v>13284.8</v>
      </c>
      <c r="I447" s="4">
        <f t="shared" si="211"/>
        <v>5824.42</v>
      </c>
      <c r="J447" s="4">
        <f t="shared" si="211"/>
        <v>39284.18</v>
      </c>
      <c r="K447" s="4">
        <f t="shared" si="211"/>
        <v>397715.22</v>
      </c>
    </row>
    <row r="449" spans="1:126" x14ac:dyDescent="0.25">
      <c r="A449" s="2" t="s">
        <v>484</v>
      </c>
    </row>
    <row r="450" spans="1:126" x14ac:dyDescent="0.25">
      <c r="A450" t="s">
        <v>159</v>
      </c>
      <c r="B450" t="s">
        <v>17</v>
      </c>
      <c r="C450" s="32" t="s">
        <v>492</v>
      </c>
      <c r="D450" t="s">
        <v>321</v>
      </c>
      <c r="E450" s="1">
        <v>110000</v>
      </c>
      <c r="F450" s="1">
        <f>E450*0.0287</f>
        <v>3157</v>
      </c>
      <c r="G450" s="1">
        <v>14457.62</v>
      </c>
      <c r="H450" s="1">
        <f>E450*0.0304</f>
        <v>3344</v>
      </c>
      <c r="I450" s="1">
        <v>165</v>
      </c>
      <c r="J450" s="1">
        <f>F450+G450+H450+I450</f>
        <v>21123.62</v>
      </c>
      <c r="K450" s="1">
        <f>E450-J450</f>
        <v>88876.38</v>
      </c>
    </row>
    <row r="451" spans="1:126" x14ac:dyDescent="0.25">
      <c r="A451" s="3" t="s">
        <v>13</v>
      </c>
      <c r="B451" s="3">
        <v>1</v>
      </c>
      <c r="C451" s="34"/>
      <c r="D451" s="3"/>
      <c r="E451" s="4">
        <f t="shared" ref="E451:K451" si="212">SUM(E450:E450)</f>
        <v>110000</v>
      </c>
      <c r="F451" s="4">
        <f t="shared" si="212"/>
        <v>3157</v>
      </c>
      <c r="G451" s="4">
        <f t="shared" si="212"/>
        <v>14457.62</v>
      </c>
      <c r="H451" s="4">
        <f t="shared" si="212"/>
        <v>3344</v>
      </c>
      <c r="I451" s="4">
        <f t="shared" si="212"/>
        <v>165</v>
      </c>
      <c r="J451" s="4">
        <f t="shared" si="212"/>
        <v>21123.62</v>
      </c>
      <c r="K451" s="4">
        <f t="shared" si="212"/>
        <v>88876.38</v>
      </c>
    </row>
    <row r="453" spans="1:126" s="2" customFormat="1" x14ac:dyDescent="0.25">
      <c r="A453" s="10" t="s">
        <v>485</v>
      </c>
      <c r="B453" s="10"/>
      <c r="C453" s="36"/>
      <c r="D453" s="12"/>
      <c r="E453" s="10"/>
      <c r="F453" s="10"/>
      <c r="G453" s="10"/>
      <c r="H453" s="10"/>
      <c r="I453" s="10"/>
      <c r="J453" s="10"/>
      <c r="K453" s="10"/>
      <c r="L453" s="6"/>
      <c r="M453" s="6"/>
      <c r="N453" s="6"/>
      <c r="O453" s="6"/>
      <c r="P453" s="6"/>
      <c r="Q453" s="6"/>
      <c r="R453" s="6"/>
      <c r="S453" s="6"/>
      <c r="T453" s="6"/>
      <c r="U453" s="6"/>
      <c r="V453" s="6"/>
      <c r="W453" s="6"/>
      <c r="X453" s="6"/>
      <c r="Y453" s="6"/>
      <c r="Z453" s="6"/>
      <c r="AA453" s="6"/>
      <c r="AB453" s="6"/>
      <c r="AC453" s="6"/>
      <c r="AD453" s="6"/>
      <c r="AE453" s="6"/>
      <c r="AF453" s="6"/>
      <c r="AG453" s="6"/>
      <c r="AH453" s="6"/>
      <c r="AI453" s="6"/>
      <c r="AJ453" s="6"/>
      <c r="AK453" s="6"/>
      <c r="AL453" s="6"/>
      <c r="AM453" s="6"/>
      <c r="AN453" s="6"/>
      <c r="AO453" s="6"/>
      <c r="AP453" s="6"/>
      <c r="AQ453" s="6"/>
      <c r="AR453" s="6"/>
      <c r="AS453" s="6"/>
      <c r="AT453" s="6"/>
      <c r="AU453" s="6"/>
      <c r="AV453" s="6"/>
      <c r="AW453" s="6"/>
      <c r="AX453" s="6"/>
      <c r="AY453" s="6"/>
      <c r="AZ453" s="6"/>
      <c r="BA453" s="6"/>
      <c r="BB453" s="6"/>
      <c r="BC453" s="6"/>
      <c r="BD453" s="6"/>
      <c r="BE453" s="6"/>
      <c r="BF453" s="6"/>
      <c r="BG453" s="6"/>
      <c r="BH453" s="6"/>
      <c r="BI453" s="6"/>
      <c r="BJ453" s="6"/>
      <c r="BK453" s="6"/>
      <c r="BL453" s="6"/>
      <c r="BM453" s="6"/>
      <c r="BN453" s="6"/>
      <c r="BO453" s="6"/>
      <c r="BP453" s="6"/>
      <c r="BQ453" s="6"/>
      <c r="BR453" s="6"/>
      <c r="BS453" s="6"/>
      <c r="BT453" s="6"/>
      <c r="BU453" s="6"/>
      <c r="BV453" s="6"/>
      <c r="BW453" s="6"/>
      <c r="BX453" s="6"/>
      <c r="BY453" s="6"/>
      <c r="BZ453" s="6"/>
      <c r="CA453" s="6"/>
      <c r="CB453" s="6"/>
      <c r="CC453" s="6"/>
      <c r="CD453" s="6"/>
      <c r="CE453" s="6"/>
      <c r="CF453" s="6"/>
      <c r="CG453" s="6"/>
      <c r="CH453" s="6"/>
      <c r="CI453" s="6"/>
      <c r="CJ453" s="6"/>
      <c r="CK453" s="6"/>
      <c r="CL453" s="6"/>
      <c r="CM453" s="6"/>
      <c r="CN453" s="6"/>
      <c r="CO453" s="6"/>
      <c r="CP453" s="6"/>
      <c r="CQ453" s="6"/>
      <c r="CR453" s="6"/>
      <c r="CS453" s="6"/>
      <c r="CT453" s="6"/>
      <c r="CU453" s="6"/>
      <c r="CV453" s="6"/>
      <c r="CW453" s="6"/>
      <c r="CX453" s="6"/>
      <c r="CY453" s="6"/>
      <c r="CZ453" s="6"/>
      <c r="DA453" s="6"/>
      <c r="DB453" s="6"/>
      <c r="DC453" s="6"/>
      <c r="DD453" s="6"/>
      <c r="DE453" s="6"/>
      <c r="DF453" s="6"/>
      <c r="DG453" s="6"/>
      <c r="DH453" s="6"/>
      <c r="DI453" s="6"/>
      <c r="DJ453" s="6"/>
      <c r="DK453" s="6"/>
      <c r="DL453" s="6"/>
      <c r="DM453" s="6"/>
      <c r="DN453" s="6"/>
      <c r="DO453" s="6"/>
      <c r="DP453" s="6"/>
      <c r="DQ453" s="6"/>
      <c r="DR453" s="6"/>
      <c r="DS453" s="6"/>
      <c r="DT453" s="6"/>
      <c r="DU453" s="6"/>
      <c r="DV453" s="6"/>
    </row>
    <row r="454" spans="1:126" x14ac:dyDescent="0.25">
      <c r="A454" t="s">
        <v>262</v>
      </c>
      <c r="B454" t="s">
        <v>123</v>
      </c>
      <c r="C454" s="32" t="s">
        <v>492</v>
      </c>
      <c r="D454" t="s">
        <v>324</v>
      </c>
      <c r="E454" s="1">
        <v>100000</v>
      </c>
      <c r="F454" s="1">
        <f>E454*0.0287</f>
        <v>2870</v>
      </c>
      <c r="G454" s="1">
        <v>12105.37</v>
      </c>
      <c r="H454" s="1">
        <f>E454*0.0304</f>
        <v>3040</v>
      </c>
      <c r="I454" s="1">
        <v>187</v>
      </c>
      <c r="J454" s="1">
        <f>F454+G454+H454+I454</f>
        <v>18202.37</v>
      </c>
      <c r="K454" s="1">
        <f>E454-J454</f>
        <v>81797.63</v>
      </c>
    </row>
    <row r="455" spans="1:126" x14ac:dyDescent="0.25">
      <c r="A455" t="s">
        <v>161</v>
      </c>
      <c r="B455" t="s">
        <v>294</v>
      </c>
      <c r="C455" s="32" t="s">
        <v>491</v>
      </c>
      <c r="D455" t="s">
        <v>321</v>
      </c>
      <c r="E455" s="1">
        <v>38000</v>
      </c>
      <c r="F455" s="1">
        <f>E455*0.0287</f>
        <v>1090.5999999999999</v>
      </c>
      <c r="G455" s="1">
        <v>0</v>
      </c>
      <c r="H455" s="1">
        <f>E455*0.0304</f>
        <v>1155.2</v>
      </c>
      <c r="I455" s="1">
        <v>327</v>
      </c>
      <c r="J455" s="1">
        <v>2733.18</v>
      </c>
      <c r="K455" s="1">
        <v>35266.82</v>
      </c>
    </row>
    <row r="456" spans="1:126" x14ac:dyDescent="0.25">
      <c r="A456" t="s">
        <v>313</v>
      </c>
      <c r="B456" t="s">
        <v>294</v>
      </c>
      <c r="C456" s="32" t="s">
        <v>492</v>
      </c>
      <c r="D456" t="s">
        <v>324</v>
      </c>
      <c r="E456" s="1">
        <v>56000</v>
      </c>
      <c r="F456" s="1">
        <v>1607.2</v>
      </c>
      <c r="G456" s="1">
        <v>2343.77</v>
      </c>
      <c r="H456" s="1">
        <v>1702.4</v>
      </c>
      <c r="I456" s="1">
        <v>2405.2399999999998</v>
      </c>
      <c r="J456" s="1">
        <v>8589.61</v>
      </c>
      <c r="K456" s="1">
        <v>47410.39</v>
      </c>
    </row>
    <row r="457" spans="1:126" s="3" customFormat="1" x14ac:dyDescent="0.25">
      <c r="A457" s="3" t="s">
        <v>13</v>
      </c>
      <c r="B457" s="3">
        <v>3</v>
      </c>
      <c r="C457" s="34"/>
      <c r="E457" s="4">
        <f t="shared" ref="E457:K457" si="213">SUM(E454:E455)+E456</f>
        <v>194000</v>
      </c>
      <c r="F457" s="4">
        <f t="shared" si="213"/>
        <v>5567.8</v>
      </c>
      <c r="G457" s="4">
        <f t="shared" si="213"/>
        <v>14449.14</v>
      </c>
      <c r="H457" s="4">
        <f t="shared" si="213"/>
        <v>5897.6</v>
      </c>
      <c r="I457" s="4">
        <f t="shared" si="213"/>
        <v>2919.24</v>
      </c>
      <c r="J457" s="4">
        <f t="shared" si="213"/>
        <v>29525.16</v>
      </c>
      <c r="K457" s="4">
        <f t="shared" si="213"/>
        <v>164474.84</v>
      </c>
      <c r="L457" s="6"/>
      <c r="M457" s="6"/>
      <c r="N457" s="6"/>
      <c r="O457" s="6"/>
      <c r="P457" s="6"/>
      <c r="Q457" s="6"/>
      <c r="R457" s="6"/>
      <c r="S457" s="6"/>
      <c r="T457" s="6"/>
      <c r="U457" s="6"/>
      <c r="V457" s="6"/>
      <c r="W457" s="6"/>
      <c r="X457" s="6"/>
      <c r="Y457" s="6"/>
      <c r="Z457" s="6"/>
      <c r="AA457" s="6"/>
      <c r="AB457" s="6"/>
      <c r="AC457" s="6"/>
      <c r="AD457" s="6"/>
      <c r="AE457" s="6"/>
      <c r="AF457" s="6"/>
      <c r="AG457" s="6"/>
      <c r="AH457" s="6"/>
      <c r="AI457" s="6"/>
      <c r="AJ457" s="6"/>
      <c r="AK457" s="6"/>
      <c r="AL457" s="6"/>
      <c r="AM457" s="6"/>
      <c r="AN457" s="6"/>
      <c r="AO457" s="6"/>
      <c r="AP457" s="6"/>
      <c r="AQ457" s="6"/>
      <c r="AR457" s="6"/>
      <c r="AS457" s="6"/>
      <c r="AT457" s="6"/>
      <c r="AU457" s="6"/>
      <c r="AV457" s="6"/>
      <c r="AW457" s="6"/>
      <c r="AX457" s="6"/>
      <c r="AY457" s="6"/>
      <c r="AZ457" s="6"/>
      <c r="BA457" s="6"/>
      <c r="BB457" s="6"/>
      <c r="BC457" s="6"/>
      <c r="BD457" s="6"/>
      <c r="BE457" s="6"/>
      <c r="BF457" s="6"/>
      <c r="BG457" s="6"/>
      <c r="BH457" s="6"/>
      <c r="BI457" s="6"/>
      <c r="BJ457" s="6"/>
      <c r="BK457" s="6"/>
      <c r="BL457" s="6"/>
      <c r="BM457" s="6"/>
      <c r="BN457" s="6"/>
      <c r="BO457" s="6"/>
      <c r="BP457" s="6"/>
      <c r="BQ457" s="6"/>
      <c r="BR457" s="6"/>
      <c r="BS457" s="6"/>
      <c r="BT457" s="6"/>
      <c r="BU457" s="6"/>
      <c r="BV457" s="6"/>
      <c r="BW457" s="6"/>
      <c r="BX457" s="6"/>
      <c r="BY457" s="6"/>
      <c r="BZ457" s="6"/>
      <c r="CA457" s="6"/>
      <c r="CB457" s="6"/>
      <c r="CC457" s="6"/>
      <c r="CD457" s="6"/>
      <c r="CE457" s="6"/>
      <c r="CF457" s="6"/>
      <c r="CG457" s="6"/>
      <c r="CH457" s="6"/>
      <c r="CI457" s="6"/>
      <c r="CJ457" s="6"/>
      <c r="CK457" s="6"/>
      <c r="CL457" s="6"/>
      <c r="CM457" s="6"/>
      <c r="CN457" s="6"/>
      <c r="CO457" s="6"/>
      <c r="CP457" s="6"/>
      <c r="CQ457" s="6"/>
      <c r="CR457" s="6"/>
      <c r="CS457" s="6"/>
      <c r="CT457" s="6"/>
      <c r="CU457" s="6"/>
      <c r="CV457" s="6"/>
      <c r="CW457" s="6"/>
      <c r="CX457" s="6"/>
      <c r="CY457" s="6"/>
      <c r="CZ457" s="6"/>
      <c r="DA457" s="6"/>
      <c r="DB457" s="6"/>
      <c r="DC457" s="6"/>
      <c r="DD457" s="6"/>
      <c r="DE457" s="6"/>
      <c r="DF457" s="6"/>
      <c r="DG457" s="6"/>
      <c r="DH457" s="6"/>
      <c r="DI457" s="6"/>
      <c r="DJ457" s="6"/>
      <c r="DK457" s="6"/>
      <c r="DL457" s="6"/>
      <c r="DM457" s="6"/>
      <c r="DN457" s="6"/>
      <c r="DO457" s="6"/>
      <c r="DP457" s="6"/>
      <c r="DQ457" s="6"/>
      <c r="DR457" s="6"/>
      <c r="DS457" s="6"/>
      <c r="DT457" s="6"/>
      <c r="DU457" s="6"/>
      <c r="DV457" s="6"/>
    </row>
    <row r="458" spans="1:126" s="26" customFormat="1" x14ac:dyDescent="0.25">
      <c r="C458" s="35"/>
      <c r="E458" s="27"/>
      <c r="F458" s="27"/>
      <c r="G458" s="27"/>
      <c r="H458" s="27"/>
      <c r="I458" s="27"/>
      <c r="J458" s="27"/>
      <c r="K458" s="27"/>
    </row>
    <row r="459" spans="1:126" s="26" customFormat="1" x14ac:dyDescent="0.25">
      <c r="C459" s="35"/>
      <c r="E459" s="27"/>
      <c r="F459" s="27"/>
      <c r="G459" s="27"/>
      <c r="H459" s="27"/>
      <c r="I459" s="27"/>
      <c r="J459" s="27"/>
      <c r="K459" s="27"/>
    </row>
    <row r="460" spans="1:126" s="26" customFormat="1" x14ac:dyDescent="0.25">
      <c r="A460" s="10" t="s">
        <v>486</v>
      </c>
      <c r="C460" s="35"/>
      <c r="E460" s="27"/>
      <c r="F460" s="27"/>
      <c r="G460" s="27"/>
      <c r="H460" s="27"/>
      <c r="I460" s="27"/>
      <c r="J460" s="27"/>
      <c r="K460" s="27"/>
    </row>
    <row r="461" spans="1:126" x14ac:dyDescent="0.25">
      <c r="A461" t="s">
        <v>487</v>
      </c>
      <c r="B461" s="17" t="s">
        <v>15</v>
      </c>
      <c r="C461" s="37" t="s">
        <v>492</v>
      </c>
      <c r="D461" t="s">
        <v>324</v>
      </c>
      <c r="E461" s="1">
        <v>35000</v>
      </c>
      <c r="F461" s="1">
        <v>1004.5</v>
      </c>
      <c r="G461" s="1">
        <v>0</v>
      </c>
      <c r="H461" s="1">
        <v>1064</v>
      </c>
      <c r="I461" s="1">
        <v>25</v>
      </c>
      <c r="J461" s="1">
        <f>F461+G461+H461+I461</f>
        <v>2093.5</v>
      </c>
      <c r="K461" s="1">
        <f>E461-J461</f>
        <v>32906.5</v>
      </c>
      <c r="L461"/>
      <c r="M461"/>
      <c r="N461"/>
      <c r="O461"/>
      <c r="P461"/>
      <c r="Q461"/>
      <c r="R461"/>
      <c r="S461"/>
      <c r="T461"/>
      <c r="U461"/>
      <c r="V461"/>
      <c r="W461"/>
      <c r="X461"/>
      <c r="Y461"/>
      <c r="Z461"/>
      <c r="AA461"/>
      <c r="AB461"/>
      <c r="AC461"/>
      <c r="AD461"/>
      <c r="AE461"/>
      <c r="AF461"/>
      <c r="AG461"/>
      <c r="AH461"/>
      <c r="AI461"/>
      <c r="AJ461"/>
      <c r="AK461"/>
      <c r="AL461"/>
      <c r="AM461"/>
      <c r="AN461"/>
      <c r="AO461"/>
      <c r="AP461"/>
      <c r="AQ461"/>
      <c r="AR461"/>
      <c r="AS461"/>
      <c r="AT461"/>
      <c r="AU461"/>
      <c r="AV461"/>
      <c r="AW461"/>
      <c r="AX461"/>
      <c r="AY461"/>
      <c r="AZ461"/>
      <c r="BA461"/>
      <c r="BB461"/>
      <c r="BC461"/>
      <c r="BD461"/>
      <c r="BE461"/>
      <c r="BF461"/>
      <c r="BG461"/>
      <c r="BH461"/>
      <c r="BI461"/>
      <c r="BJ461"/>
      <c r="BK461"/>
      <c r="BL461"/>
      <c r="BM461"/>
      <c r="BN461"/>
      <c r="BO461"/>
      <c r="BP461"/>
      <c r="BQ461"/>
      <c r="BR461"/>
      <c r="BS461"/>
      <c r="BT461"/>
      <c r="BU461"/>
      <c r="BV461"/>
      <c r="BW461"/>
      <c r="BX461"/>
      <c r="BY461"/>
      <c r="BZ461"/>
      <c r="CA461"/>
      <c r="CB461"/>
      <c r="CC461"/>
      <c r="CD461"/>
      <c r="CE461"/>
      <c r="CF461"/>
      <c r="CG461"/>
      <c r="CH461"/>
      <c r="CI461"/>
      <c r="CJ461"/>
      <c r="CK461"/>
      <c r="CL461"/>
      <c r="CM461"/>
      <c r="CN461"/>
      <c r="CO461"/>
      <c r="CP461"/>
      <c r="CQ461"/>
      <c r="CR461"/>
      <c r="CS461"/>
      <c r="CT461"/>
      <c r="CU461"/>
      <c r="CV461"/>
      <c r="CW461"/>
      <c r="CX461"/>
      <c r="CY461"/>
      <c r="CZ461"/>
      <c r="DA461"/>
      <c r="DB461"/>
      <c r="DC461"/>
      <c r="DD461"/>
      <c r="DE461"/>
      <c r="DF461"/>
      <c r="DG461"/>
      <c r="DH461"/>
      <c r="DI461"/>
      <c r="DJ461"/>
      <c r="DK461"/>
      <c r="DL461"/>
      <c r="DM461"/>
      <c r="DN461"/>
      <c r="DO461"/>
      <c r="DP461"/>
      <c r="DQ461"/>
      <c r="DR461"/>
      <c r="DS461"/>
      <c r="DT461"/>
      <c r="DU461"/>
      <c r="DV461"/>
    </row>
    <row r="462" spans="1:126" x14ac:dyDescent="0.25">
      <c r="A462" t="s">
        <v>141</v>
      </c>
      <c r="B462" t="s">
        <v>123</v>
      </c>
      <c r="C462" s="32" t="s">
        <v>491</v>
      </c>
      <c r="D462" t="s">
        <v>324</v>
      </c>
      <c r="E462" s="1">
        <v>100000</v>
      </c>
      <c r="F462" s="1">
        <f>E462*0.0287</f>
        <v>2870</v>
      </c>
      <c r="G462" s="1">
        <v>12105.37</v>
      </c>
      <c r="H462" s="1">
        <f>E462*0.0304</f>
        <v>3040</v>
      </c>
      <c r="I462" s="1">
        <v>1357.5</v>
      </c>
      <c r="J462" s="1">
        <f>F462+G462+H462+I462</f>
        <v>19372.87</v>
      </c>
      <c r="K462" s="1">
        <f>E462-J462</f>
        <v>80627.13</v>
      </c>
    </row>
    <row r="463" spans="1:126" x14ac:dyDescent="0.25">
      <c r="A463" t="s">
        <v>287</v>
      </c>
      <c r="B463" t="s">
        <v>123</v>
      </c>
      <c r="C463" s="32" t="s">
        <v>492</v>
      </c>
      <c r="D463" t="s">
        <v>324</v>
      </c>
      <c r="E463" s="1">
        <v>65000</v>
      </c>
      <c r="F463" s="1">
        <f>E463*0.0287</f>
        <v>1865.5</v>
      </c>
      <c r="G463" s="1">
        <v>4427.58</v>
      </c>
      <c r="H463" s="1">
        <f>E463*0.0304</f>
        <v>1976</v>
      </c>
      <c r="I463" s="1">
        <v>187</v>
      </c>
      <c r="J463" s="1">
        <f>F463+G463+H463+I463</f>
        <v>8456.08</v>
      </c>
      <c r="K463" s="1">
        <f>E463-J463</f>
        <v>56543.92</v>
      </c>
      <c r="L463"/>
      <c r="M463"/>
      <c r="N463"/>
      <c r="O463"/>
      <c r="P463"/>
      <c r="Q463"/>
      <c r="R463"/>
      <c r="S463"/>
      <c r="T463"/>
      <c r="U463"/>
      <c r="V463"/>
      <c r="W463"/>
      <c r="X463"/>
      <c r="Y463"/>
      <c r="Z463"/>
      <c r="AA463"/>
      <c r="AB463"/>
      <c r="AC463"/>
      <c r="AD463"/>
      <c r="AE463"/>
      <c r="AF463"/>
      <c r="AG463"/>
      <c r="AH463"/>
      <c r="AI463"/>
      <c r="AJ463"/>
      <c r="AK463"/>
      <c r="AL463"/>
      <c r="AM463"/>
      <c r="AN463"/>
      <c r="AO463"/>
      <c r="AP463"/>
      <c r="AQ463"/>
      <c r="AR463"/>
      <c r="AS463"/>
      <c r="AT463"/>
      <c r="AU463"/>
      <c r="AV463"/>
      <c r="AW463"/>
      <c r="AX463"/>
      <c r="AY463"/>
      <c r="AZ463"/>
      <c r="BA463"/>
      <c r="BB463"/>
      <c r="BC463"/>
      <c r="BD463"/>
      <c r="BE463"/>
      <c r="BF463"/>
      <c r="BG463"/>
      <c r="BH463"/>
      <c r="BI463"/>
      <c r="BJ463"/>
      <c r="BK463"/>
      <c r="BL463"/>
      <c r="BM463"/>
      <c r="BN463"/>
      <c r="BO463"/>
      <c r="BP463"/>
      <c r="BQ463"/>
      <c r="BR463"/>
      <c r="BS463"/>
      <c r="BT463"/>
      <c r="BU463"/>
      <c r="BV463"/>
      <c r="BW463"/>
      <c r="BX463"/>
      <c r="BY463"/>
      <c r="BZ463"/>
      <c r="CA463"/>
      <c r="CB463"/>
      <c r="CC463"/>
      <c r="CD463"/>
      <c r="CE463"/>
      <c r="CF463"/>
      <c r="CG463"/>
      <c r="CH463"/>
      <c r="CI463"/>
      <c r="CJ463"/>
      <c r="CK463"/>
      <c r="CL463"/>
      <c r="CM463"/>
      <c r="CN463"/>
      <c r="CO463"/>
      <c r="CP463"/>
      <c r="CQ463"/>
      <c r="CR463"/>
      <c r="CS463"/>
      <c r="CT463"/>
      <c r="CU463"/>
      <c r="CV463"/>
      <c r="CW463"/>
      <c r="CX463"/>
      <c r="CY463"/>
      <c r="CZ463"/>
      <c r="DA463"/>
      <c r="DB463"/>
      <c r="DC463"/>
      <c r="DD463"/>
      <c r="DE463"/>
      <c r="DF463"/>
      <c r="DG463"/>
      <c r="DH463"/>
      <c r="DI463"/>
      <c r="DJ463"/>
      <c r="DK463"/>
      <c r="DL463"/>
      <c r="DM463"/>
      <c r="DN463"/>
      <c r="DO463"/>
      <c r="DP463"/>
      <c r="DQ463"/>
      <c r="DR463"/>
      <c r="DS463"/>
      <c r="DT463"/>
      <c r="DU463"/>
      <c r="DV463"/>
    </row>
    <row r="464" spans="1:126" x14ac:dyDescent="0.25">
      <c r="A464" t="s">
        <v>157</v>
      </c>
      <c r="B464" t="s">
        <v>15</v>
      </c>
      <c r="C464" s="32" t="s">
        <v>491</v>
      </c>
      <c r="D464" t="s">
        <v>321</v>
      </c>
      <c r="E464" s="1">
        <v>32500</v>
      </c>
      <c r="F464" s="1">
        <f>E464*0.0287</f>
        <v>932.75</v>
      </c>
      <c r="G464" s="1">
        <v>0</v>
      </c>
      <c r="H464" s="1">
        <f>E464*0.0304</f>
        <v>988</v>
      </c>
      <c r="I464" s="1">
        <v>125</v>
      </c>
      <c r="J464" s="1">
        <f>+F464+G464+H464+I464</f>
        <v>2045.75</v>
      </c>
      <c r="K464" s="1">
        <f>+E464-J464</f>
        <v>30454.25</v>
      </c>
    </row>
    <row r="465" spans="1:126" x14ac:dyDescent="0.25">
      <c r="A465" t="s">
        <v>160</v>
      </c>
      <c r="B465" t="s">
        <v>155</v>
      </c>
      <c r="C465" s="32" t="s">
        <v>491</v>
      </c>
      <c r="D465" t="s">
        <v>324</v>
      </c>
      <c r="E465" s="1">
        <v>32500</v>
      </c>
      <c r="F465" s="1">
        <f>E465*0.0287</f>
        <v>932.75</v>
      </c>
      <c r="G465" s="1">
        <v>0</v>
      </c>
      <c r="H465" s="1">
        <f>E465*0.0304</f>
        <v>988</v>
      </c>
      <c r="I465" s="1">
        <v>327.5</v>
      </c>
      <c r="J465" s="1">
        <f>+F465+G465+H465+I465</f>
        <v>2248.25</v>
      </c>
      <c r="K465" s="1">
        <f>+E465-J465</f>
        <v>30251.75</v>
      </c>
    </row>
    <row r="466" spans="1:126" x14ac:dyDescent="0.25">
      <c r="A466" t="s">
        <v>497</v>
      </c>
      <c r="B466" t="s">
        <v>130</v>
      </c>
      <c r="C466" s="32" t="s">
        <v>492</v>
      </c>
      <c r="D466" t="s">
        <v>324</v>
      </c>
      <c r="E466" s="1">
        <v>58000</v>
      </c>
      <c r="F466" s="1">
        <f>E466*0.0287</f>
        <v>1664.6</v>
      </c>
      <c r="G466" s="1">
        <v>3110.32</v>
      </c>
      <c r="H466" s="1">
        <f>E466*0.0304</f>
        <v>1763.2</v>
      </c>
      <c r="I466" s="1">
        <v>25</v>
      </c>
      <c r="J466" s="1">
        <v>6563.12</v>
      </c>
      <c r="K466" s="1">
        <v>51436.88</v>
      </c>
    </row>
    <row r="467" spans="1:126" x14ac:dyDescent="0.25">
      <c r="A467" s="3" t="s">
        <v>13</v>
      </c>
      <c r="B467" s="3">
        <v>6</v>
      </c>
      <c r="C467" s="34"/>
      <c r="D467" s="3"/>
      <c r="E467" s="4">
        <f>SUM(E461:E466)</f>
        <v>323000</v>
      </c>
      <c r="F467" s="4">
        <f>SUM(F461:F466)</f>
        <v>9270.1</v>
      </c>
      <c r="G467" s="4">
        <f>SUM(G461:G466)</f>
        <v>19643.27</v>
      </c>
      <c r="H467" s="4">
        <f>SUM(H461:H466)</f>
        <v>9819.2000000000007</v>
      </c>
      <c r="I467" s="4">
        <f>SUM(I461:I466)</f>
        <v>2047</v>
      </c>
      <c r="J467" s="4">
        <f>SUM(J461:J465)+J466</f>
        <v>40779.57</v>
      </c>
      <c r="K467" s="4">
        <f>SUM(K461:K465)+K466</f>
        <v>282220.43</v>
      </c>
    </row>
    <row r="469" spans="1:126" s="3" customFormat="1" x14ac:dyDescent="0.25">
      <c r="A469"/>
      <c r="B469"/>
      <c r="C469" s="32"/>
      <c r="D469"/>
      <c r="E469" s="1"/>
      <c r="F469" s="1"/>
      <c r="G469" s="1"/>
      <c r="H469" s="1"/>
      <c r="I469" s="1"/>
      <c r="J469" s="1"/>
      <c r="K469" s="1"/>
      <c r="L469" s="6"/>
      <c r="M469" s="6"/>
      <c r="N469" s="6"/>
      <c r="O469" s="6"/>
      <c r="P469" s="6"/>
      <c r="Q469" s="6"/>
      <c r="R469" s="6"/>
      <c r="S469" s="6"/>
      <c r="T469" s="6"/>
      <c r="U469" s="6"/>
      <c r="V469" s="6"/>
      <c r="W469" s="6"/>
      <c r="X469" s="6"/>
      <c r="Y469" s="6"/>
      <c r="Z469" s="6"/>
      <c r="AA469" s="6"/>
      <c r="AB469" s="6"/>
      <c r="AC469" s="6"/>
      <c r="AD469" s="6"/>
      <c r="AE469" s="6"/>
      <c r="AF469" s="6"/>
      <c r="AG469" s="6"/>
      <c r="AH469" s="6"/>
      <c r="AI469" s="6"/>
      <c r="AJ469" s="6"/>
      <c r="AK469" s="6"/>
      <c r="AL469" s="6"/>
      <c r="AM469" s="6"/>
      <c r="AN469" s="6"/>
      <c r="AO469" s="6"/>
      <c r="AP469" s="6"/>
      <c r="AQ469" s="6"/>
      <c r="AR469" s="6"/>
      <c r="AS469" s="6"/>
      <c r="AT469" s="6"/>
      <c r="AU469" s="6"/>
      <c r="AV469" s="6"/>
      <c r="AW469" s="6"/>
      <c r="AX469" s="6"/>
      <c r="AY469" s="6"/>
      <c r="AZ469" s="6"/>
      <c r="BA469" s="6"/>
      <c r="BB469" s="6"/>
      <c r="BC469" s="6"/>
      <c r="BD469" s="6"/>
      <c r="BE469" s="6"/>
      <c r="BF469" s="6"/>
      <c r="BG469" s="6"/>
      <c r="BH469" s="6"/>
      <c r="BI469" s="6"/>
      <c r="BJ469" s="6"/>
      <c r="BK469" s="6"/>
      <c r="BL469" s="6"/>
      <c r="BM469" s="6"/>
      <c r="BN469" s="6"/>
      <c r="BO469" s="6"/>
      <c r="BP469" s="6"/>
      <c r="BQ469" s="6"/>
      <c r="BR469" s="6"/>
      <c r="BS469" s="6"/>
      <c r="BT469" s="6"/>
      <c r="BU469" s="6"/>
      <c r="BV469" s="6"/>
      <c r="BW469" s="6"/>
      <c r="BX469" s="6"/>
      <c r="BY469" s="6"/>
      <c r="BZ469" s="6"/>
      <c r="CA469" s="6"/>
      <c r="CB469" s="6"/>
      <c r="CC469" s="6"/>
      <c r="CD469" s="6"/>
      <c r="CE469" s="6"/>
      <c r="CF469" s="6"/>
      <c r="CG469" s="6"/>
      <c r="CH469" s="6"/>
      <c r="CI469" s="6"/>
      <c r="CJ469" s="6"/>
      <c r="CK469" s="6"/>
      <c r="CL469" s="6"/>
      <c r="CM469" s="6"/>
      <c r="CN469" s="6"/>
      <c r="CO469" s="6"/>
      <c r="CP469" s="6"/>
      <c r="CQ469" s="6"/>
      <c r="CR469" s="6"/>
      <c r="CS469" s="6"/>
      <c r="CT469" s="6"/>
      <c r="CU469" s="6"/>
      <c r="CV469" s="6"/>
      <c r="CW469" s="6"/>
      <c r="CX469" s="6"/>
      <c r="CY469" s="6"/>
      <c r="CZ469" s="6"/>
      <c r="DA469" s="6"/>
      <c r="DB469" s="6"/>
      <c r="DC469" s="6"/>
      <c r="DD469" s="6"/>
      <c r="DE469" s="6"/>
      <c r="DF469" s="6"/>
      <c r="DG469" s="6"/>
      <c r="DH469" s="6"/>
      <c r="DI469" s="6"/>
      <c r="DJ469" s="6"/>
      <c r="DK469" s="6"/>
      <c r="DL469" s="6"/>
      <c r="DM469" s="6"/>
      <c r="DN469" s="6"/>
      <c r="DO469" s="6"/>
      <c r="DP469" s="6"/>
      <c r="DQ469" s="6"/>
      <c r="DR469" s="6"/>
      <c r="DS469" s="6"/>
      <c r="DT469" s="6"/>
      <c r="DU469" s="6"/>
      <c r="DV469" s="6"/>
    </row>
    <row r="470" spans="1:126" s="3" customFormat="1" x14ac:dyDescent="0.25">
      <c r="A470" s="10" t="s">
        <v>183</v>
      </c>
      <c r="B470" s="10"/>
      <c r="C470" s="36"/>
      <c r="D470" s="12"/>
      <c r="E470" s="10"/>
      <c r="F470" s="10"/>
      <c r="G470" s="10"/>
      <c r="H470" s="10"/>
      <c r="I470" s="10"/>
      <c r="J470" s="10"/>
      <c r="K470" s="10"/>
      <c r="L470" s="6"/>
      <c r="M470" s="6"/>
      <c r="N470" s="6"/>
      <c r="O470" s="6"/>
      <c r="P470" s="6"/>
      <c r="Q470" s="6"/>
      <c r="R470" s="6"/>
      <c r="S470" s="6"/>
      <c r="T470" s="6"/>
      <c r="U470" s="6"/>
      <c r="V470" s="6"/>
      <c r="W470" s="6"/>
      <c r="X470" s="6"/>
      <c r="Y470" s="6"/>
      <c r="Z470" s="6"/>
      <c r="AA470" s="6"/>
      <c r="AB470" s="6"/>
      <c r="AC470" s="6"/>
      <c r="AD470" s="6"/>
      <c r="AE470" s="6"/>
      <c r="AF470" s="6"/>
      <c r="AG470" s="6"/>
      <c r="AH470" s="6"/>
      <c r="AI470" s="6"/>
      <c r="AJ470" s="6"/>
      <c r="AK470" s="6"/>
      <c r="AL470" s="6"/>
      <c r="AM470" s="6"/>
      <c r="AN470" s="6"/>
      <c r="AO470" s="6"/>
      <c r="AP470" s="6"/>
      <c r="AQ470" s="6"/>
      <c r="AR470" s="6"/>
      <c r="AS470" s="6"/>
      <c r="AT470" s="6"/>
      <c r="AU470" s="6"/>
      <c r="AV470" s="6"/>
      <c r="AW470" s="6"/>
      <c r="AX470" s="6"/>
      <c r="AY470" s="6"/>
      <c r="AZ470" s="6"/>
      <c r="BA470" s="6"/>
      <c r="BB470" s="6"/>
      <c r="BC470" s="6"/>
      <c r="BD470" s="6"/>
      <c r="BE470" s="6"/>
      <c r="BF470" s="6"/>
      <c r="BG470" s="6"/>
      <c r="BH470" s="6"/>
      <c r="BI470" s="6"/>
      <c r="BJ470" s="6"/>
      <c r="BK470" s="6"/>
      <c r="BL470" s="6"/>
      <c r="BM470" s="6"/>
      <c r="BN470" s="6"/>
      <c r="BO470" s="6"/>
      <c r="BP470" s="6"/>
      <c r="BQ470" s="6"/>
      <c r="BR470" s="6"/>
      <c r="BS470" s="6"/>
      <c r="BT470" s="6"/>
      <c r="BU470" s="6"/>
      <c r="BV470" s="6"/>
      <c r="BW470" s="6"/>
      <c r="BX470" s="6"/>
      <c r="BY470" s="6"/>
      <c r="BZ470" s="6"/>
      <c r="CA470" s="6"/>
      <c r="CB470" s="6"/>
      <c r="CC470" s="6"/>
      <c r="CD470" s="6"/>
      <c r="CE470" s="6"/>
      <c r="CF470" s="6"/>
      <c r="CG470" s="6"/>
      <c r="CH470" s="6"/>
      <c r="CI470" s="6"/>
      <c r="CJ470" s="6"/>
      <c r="CK470" s="6"/>
      <c r="CL470" s="6"/>
      <c r="CM470" s="6"/>
      <c r="CN470" s="6"/>
      <c r="CO470" s="6"/>
      <c r="CP470" s="6"/>
      <c r="CQ470" s="6"/>
      <c r="CR470" s="6"/>
      <c r="CS470" s="6"/>
      <c r="CT470" s="6"/>
      <c r="CU470" s="6"/>
      <c r="CV470" s="6"/>
      <c r="CW470" s="6"/>
      <c r="CX470" s="6"/>
      <c r="CY470" s="6"/>
      <c r="CZ470" s="6"/>
      <c r="DA470" s="6"/>
      <c r="DB470" s="6"/>
      <c r="DC470" s="6"/>
      <c r="DD470" s="6"/>
      <c r="DE470" s="6"/>
      <c r="DF470" s="6"/>
      <c r="DG470" s="6"/>
      <c r="DH470" s="6"/>
      <c r="DI470" s="6"/>
      <c r="DJ470" s="6"/>
      <c r="DK470" s="6"/>
      <c r="DL470" s="6"/>
      <c r="DM470" s="6"/>
      <c r="DN470" s="6"/>
      <c r="DO470" s="6"/>
      <c r="DP470" s="6"/>
      <c r="DQ470" s="6"/>
      <c r="DR470" s="6"/>
      <c r="DS470" s="6"/>
      <c r="DT470" s="6"/>
      <c r="DU470" s="6"/>
      <c r="DV470" s="6"/>
    </row>
    <row r="471" spans="1:126" x14ac:dyDescent="0.25">
      <c r="A471" s="5" t="s">
        <v>419</v>
      </c>
      <c r="B471" s="23" t="s">
        <v>15</v>
      </c>
      <c r="C471" s="32" t="s">
        <v>492</v>
      </c>
      <c r="D471" t="s">
        <v>324</v>
      </c>
      <c r="E471" s="1">
        <v>35000</v>
      </c>
      <c r="F471" s="1">
        <f t="shared" ref="F471:F475" si="214">E471*0.0287</f>
        <v>1004.5</v>
      </c>
      <c r="G471" s="1">
        <v>0</v>
      </c>
      <c r="H471" s="1">
        <f t="shared" ref="H471:H475" si="215">E471*0.0304</f>
        <v>1064</v>
      </c>
      <c r="I471" s="1">
        <v>187</v>
      </c>
      <c r="J471" s="1">
        <v>2255.5</v>
      </c>
      <c r="K471" s="1">
        <v>32744.5</v>
      </c>
      <c r="L471"/>
      <c r="M471"/>
      <c r="N471"/>
      <c r="O471"/>
      <c r="P471"/>
      <c r="Q471"/>
      <c r="R471"/>
      <c r="S471"/>
      <c r="T471"/>
      <c r="U471"/>
      <c r="V471"/>
      <c r="W471"/>
      <c r="X471"/>
      <c r="Y471"/>
      <c r="Z471"/>
      <c r="AA471"/>
      <c r="AB471"/>
      <c r="AC471"/>
      <c r="AD471"/>
      <c r="AE471"/>
      <c r="AF471"/>
      <c r="AG471"/>
      <c r="AH471"/>
      <c r="AI471"/>
      <c r="AJ471"/>
      <c r="AK471"/>
      <c r="AL471"/>
      <c r="AM471"/>
      <c r="AN471"/>
      <c r="AO471"/>
      <c r="AP471"/>
      <c r="AQ471"/>
      <c r="AR471"/>
      <c r="AS471"/>
      <c r="AT471"/>
      <c r="AU471"/>
      <c r="AV471"/>
      <c r="AW471"/>
      <c r="AX471"/>
      <c r="AY471"/>
      <c r="AZ471"/>
      <c r="BA471"/>
      <c r="BB471"/>
      <c r="BC471"/>
      <c r="BD471"/>
      <c r="BE471"/>
      <c r="BF471"/>
      <c r="BG471"/>
      <c r="BH471"/>
      <c r="BI471"/>
      <c r="BJ471"/>
      <c r="BK471"/>
      <c r="BL471"/>
      <c r="BM471"/>
      <c r="BN471"/>
      <c r="BO471"/>
      <c r="BP471"/>
      <c r="BQ471"/>
      <c r="BR471"/>
      <c r="BS471"/>
      <c r="BT471"/>
      <c r="BU471"/>
      <c r="BV471"/>
      <c r="BW471"/>
      <c r="BX471"/>
      <c r="BY471"/>
      <c r="BZ471"/>
      <c r="CA471"/>
      <c r="CB471"/>
      <c r="CC471"/>
      <c r="CD471"/>
      <c r="CE471"/>
      <c r="CF471"/>
      <c r="CG471"/>
      <c r="CH471"/>
      <c r="CI471"/>
      <c r="CJ471"/>
      <c r="CK471"/>
      <c r="CL471"/>
      <c r="CM471"/>
      <c r="CN471"/>
      <c r="CO471"/>
      <c r="CP471"/>
      <c r="CQ471"/>
      <c r="CR471"/>
      <c r="CS471"/>
      <c r="CT471"/>
      <c r="CU471"/>
      <c r="CV471"/>
      <c r="CW471"/>
      <c r="CX471"/>
      <c r="CY471"/>
      <c r="CZ471"/>
      <c r="DA471"/>
      <c r="DB471"/>
      <c r="DC471"/>
      <c r="DD471"/>
      <c r="DE471"/>
      <c r="DF471"/>
      <c r="DG471"/>
      <c r="DH471"/>
      <c r="DI471"/>
      <c r="DJ471"/>
      <c r="DK471"/>
      <c r="DL471"/>
      <c r="DM471"/>
      <c r="DN471"/>
      <c r="DO471"/>
      <c r="DP471"/>
      <c r="DQ471"/>
      <c r="DR471"/>
      <c r="DS471"/>
      <c r="DT471"/>
      <c r="DU471"/>
      <c r="DV471"/>
    </row>
    <row r="472" spans="1:126" x14ac:dyDescent="0.25">
      <c r="A472" s="5" t="s">
        <v>420</v>
      </c>
      <c r="B472" s="23" t="s">
        <v>15</v>
      </c>
      <c r="C472" s="32" t="s">
        <v>491</v>
      </c>
      <c r="D472" t="s">
        <v>324</v>
      </c>
      <c r="E472" s="1">
        <v>44000</v>
      </c>
      <c r="F472" s="1">
        <f t="shared" si="214"/>
        <v>1262.8</v>
      </c>
      <c r="G472" s="1">
        <v>1007.19</v>
      </c>
      <c r="H472" s="1">
        <f t="shared" si="215"/>
        <v>1337.6</v>
      </c>
      <c r="I472" s="1">
        <v>195</v>
      </c>
      <c r="J472" s="1">
        <v>3802.59</v>
      </c>
      <c r="K472" s="1">
        <v>40197.410000000003</v>
      </c>
      <c r="L472"/>
      <c r="M472"/>
      <c r="N472"/>
      <c r="O472"/>
      <c r="P472"/>
      <c r="Q472"/>
      <c r="R472"/>
      <c r="S472"/>
      <c r="T472"/>
      <c r="U472"/>
      <c r="V472"/>
      <c r="W472"/>
      <c r="X472"/>
      <c r="Y472"/>
      <c r="Z472"/>
      <c r="AA472"/>
      <c r="AB472"/>
      <c r="AC472"/>
      <c r="AD472"/>
      <c r="AE472"/>
      <c r="AF472"/>
      <c r="AG472"/>
      <c r="AH472"/>
      <c r="AI472"/>
      <c r="AJ472"/>
      <c r="AK472"/>
      <c r="AL472"/>
      <c r="AM472"/>
      <c r="AN472"/>
      <c r="AO472"/>
      <c r="AP472"/>
      <c r="AQ472"/>
      <c r="AR472"/>
      <c r="AS472"/>
      <c r="AT472"/>
      <c r="AU472"/>
      <c r="AV472"/>
      <c r="AW472"/>
      <c r="AX472"/>
      <c r="AY472"/>
      <c r="AZ472"/>
      <c r="BA472"/>
      <c r="BB472"/>
      <c r="BC472"/>
      <c r="BD472"/>
      <c r="BE472"/>
      <c r="BF472"/>
      <c r="BG472"/>
      <c r="BH472"/>
      <c r="BI472"/>
      <c r="BJ472"/>
      <c r="BK472"/>
      <c r="BL472"/>
      <c r="BM472"/>
      <c r="BN472"/>
      <c r="BO472"/>
      <c r="BP472"/>
      <c r="BQ472"/>
      <c r="BR472"/>
      <c r="BS472"/>
      <c r="BT472"/>
      <c r="BU472"/>
      <c r="BV472"/>
      <c r="BW472"/>
      <c r="BX472"/>
      <c r="BY472"/>
      <c r="BZ472"/>
      <c r="CA472"/>
      <c r="CB472"/>
      <c r="CC472"/>
      <c r="CD472"/>
      <c r="CE472"/>
      <c r="CF472"/>
      <c r="CG472"/>
      <c r="CH472"/>
      <c r="CI472"/>
      <c r="CJ472"/>
      <c r="CK472"/>
      <c r="CL472"/>
      <c r="CM472"/>
      <c r="CN472"/>
      <c r="CO472"/>
      <c r="CP472"/>
      <c r="CQ472"/>
      <c r="CR472"/>
      <c r="CS472"/>
      <c r="CT472"/>
      <c r="CU472"/>
      <c r="CV472"/>
      <c r="CW472"/>
      <c r="CX472"/>
      <c r="CY472"/>
      <c r="CZ472"/>
      <c r="DA472"/>
      <c r="DB472"/>
      <c r="DC472"/>
      <c r="DD472"/>
      <c r="DE472"/>
      <c r="DF472"/>
      <c r="DG472"/>
      <c r="DH472"/>
      <c r="DI472"/>
      <c r="DJ472"/>
      <c r="DK472"/>
      <c r="DL472"/>
      <c r="DM472"/>
      <c r="DN472"/>
      <c r="DO472"/>
      <c r="DP472"/>
      <c r="DQ472"/>
      <c r="DR472"/>
      <c r="DS472"/>
      <c r="DT472"/>
      <c r="DU472"/>
      <c r="DV472"/>
    </row>
    <row r="473" spans="1:126" x14ac:dyDescent="0.25">
      <c r="A473" s="5" t="s">
        <v>422</v>
      </c>
      <c r="B473" s="23" t="s">
        <v>15</v>
      </c>
      <c r="C473" s="32" t="s">
        <v>492</v>
      </c>
      <c r="D473" t="s">
        <v>324</v>
      </c>
      <c r="E473" s="1">
        <v>44000</v>
      </c>
      <c r="F473" s="1">
        <f t="shared" si="214"/>
        <v>1262.8</v>
      </c>
      <c r="G473" s="1">
        <v>1007.19</v>
      </c>
      <c r="H473" s="1">
        <f t="shared" si="215"/>
        <v>1337.6</v>
      </c>
      <c r="I473" s="1">
        <v>25</v>
      </c>
      <c r="J473" s="1">
        <f t="shared" ref="J473:J476" si="216">F473+G473+H473+I473</f>
        <v>3632.59</v>
      </c>
      <c r="K473" s="1">
        <f t="shared" ref="K473" si="217">E473-J473</f>
        <v>40367.410000000003</v>
      </c>
      <c r="L473"/>
      <c r="M473"/>
      <c r="N473"/>
      <c r="O473"/>
      <c r="P473"/>
      <c r="Q473"/>
      <c r="R473"/>
      <c r="S473"/>
      <c r="T473"/>
      <c r="U473"/>
      <c r="V473"/>
      <c r="W473"/>
      <c r="X473"/>
      <c r="Y473"/>
      <c r="Z473"/>
      <c r="AA473"/>
      <c r="AB473"/>
      <c r="AC473"/>
      <c r="AD473"/>
      <c r="AE473"/>
      <c r="AF473"/>
      <c r="AG473"/>
      <c r="AH473"/>
      <c r="AI473"/>
      <c r="AJ473"/>
      <c r="AK473"/>
      <c r="AL473"/>
      <c r="AM473"/>
      <c r="AN473"/>
      <c r="AO473"/>
      <c r="AP473"/>
      <c r="AQ473"/>
      <c r="AR473"/>
      <c r="AS473"/>
      <c r="AT473"/>
      <c r="AU473"/>
      <c r="AV473"/>
      <c r="AW473"/>
      <c r="AX473"/>
      <c r="AY473"/>
      <c r="AZ473"/>
      <c r="BA473"/>
      <c r="BB473"/>
      <c r="BC473"/>
      <c r="BD473"/>
      <c r="BE473"/>
      <c r="BF473"/>
      <c r="BG473"/>
      <c r="BH473"/>
      <c r="BI473"/>
      <c r="BJ473"/>
      <c r="BK473"/>
      <c r="BL473"/>
      <c r="BM473"/>
      <c r="BN473"/>
      <c r="BO473"/>
      <c r="BP473"/>
      <c r="BQ473"/>
      <c r="BR473"/>
      <c r="BS473"/>
      <c r="BT473"/>
      <c r="BU473"/>
      <c r="BV473"/>
      <c r="BW473"/>
      <c r="BX473"/>
      <c r="BY473"/>
      <c r="BZ473"/>
      <c r="CA473"/>
      <c r="CB473"/>
      <c r="CC473"/>
      <c r="CD473"/>
      <c r="CE473"/>
      <c r="CF473"/>
      <c r="CG473"/>
      <c r="CH473"/>
      <c r="CI473"/>
      <c r="CJ473"/>
      <c r="CK473"/>
      <c r="CL473"/>
      <c r="CM473"/>
      <c r="CN473"/>
      <c r="CO473"/>
      <c r="CP473"/>
      <c r="CQ473"/>
      <c r="CR473"/>
      <c r="CS473"/>
      <c r="CT473"/>
      <c r="CU473"/>
      <c r="CV473"/>
      <c r="CW473"/>
      <c r="CX473"/>
      <c r="CY473"/>
      <c r="CZ473"/>
      <c r="DA473"/>
      <c r="DB473"/>
      <c r="DC473"/>
      <c r="DD473"/>
      <c r="DE473"/>
      <c r="DF473"/>
      <c r="DG473"/>
      <c r="DH473"/>
      <c r="DI473"/>
      <c r="DJ473"/>
      <c r="DK473"/>
      <c r="DL473"/>
      <c r="DM473"/>
      <c r="DN473"/>
      <c r="DO473"/>
      <c r="DP473"/>
      <c r="DQ473"/>
      <c r="DR473"/>
      <c r="DS473"/>
      <c r="DT473"/>
      <c r="DU473"/>
      <c r="DV473"/>
    </row>
    <row r="474" spans="1:126" x14ac:dyDescent="0.25">
      <c r="A474" s="5" t="s">
        <v>423</v>
      </c>
      <c r="B474" s="23" t="s">
        <v>15</v>
      </c>
      <c r="C474" s="32" t="s">
        <v>491</v>
      </c>
      <c r="D474" t="s">
        <v>324</v>
      </c>
      <c r="E474" s="1">
        <v>35000</v>
      </c>
      <c r="F474" s="1">
        <f t="shared" si="214"/>
        <v>1004.5</v>
      </c>
      <c r="G474" s="1">
        <v>0</v>
      </c>
      <c r="H474" s="1">
        <f t="shared" si="215"/>
        <v>1064</v>
      </c>
      <c r="I474" s="1">
        <v>25</v>
      </c>
      <c r="J474" s="1">
        <f t="shared" si="216"/>
        <v>2093.5</v>
      </c>
      <c r="K474" s="1">
        <v>32906.5</v>
      </c>
      <c r="L474"/>
      <c r="M474"/>
      <c r="N474"/>
      <c r="O474"/>
      <c r="P474"/>
      <c r="Q474"/>
      <c r="R474"/>
      <c r="S474"/>
      <c r="T474"/>
      <c r="U474"/>
      <c r="V474"/>
      <c r="W474"/>
      <c r="X474"/>
      <c r="Y474"/>
      <c r="Z474"/>
      <c r="AA474"/>
      <c r="AB474"/>
      <c r="AC474"/>
      <c r="AD474"/>
      <c r="AE474"/>
      <c r="AF474"/>
      <c r="AG474"/>
      <c r="AH474"/>
      <c r="AI474"/>
      <c r="AJ474"/>
      <c r="AK474"/>
      <c r="AL474"/>
      <c r="AM474"/>
      <c r="AN474"/>
      <c r="AO474"/>
      <c r="AP474"/>
      <c r="AQ474"/>
      <c r="AR474"/>
      <c r="AS474"/>
      <c r="AT474"/>
      <c r="AU474"/>
      <c r="AV474"/>
      <c r="AW474"/>
      <c r="AX474"/>
      <c r="AY474"/>
      <c r="AZ474"/>
      <c r="BA474"/>
      <c r="BB474"/>
      <c r="BC474"/>
      <c r="BD474"/>
      <c r="BE474"/>
      <c r="BF474"/>
      <c r="BG474"/>
      <c r="BH474"/>
      <c r="BI474"/>
      <c r="BJ474"/>
      <c r="BK474"/>
      <c r="BL474"/>
      <c r="BM474"/>
      <c r="BN474"/>
      <c r="BO474"/>
      <c r="BP474"/>
      <c r="BQ474"/>
      <c r="BR474"/>
      <c r="BS474"/>
      <c r="BT474"/>
      <c r="BU474"/>
      <c r="BV474"/>
      <c r="BW474"/>
      <c r="BX474"/>
      <c r="BY474"/>
      <c r="BZ474"/>
      <c r="CA474"/>
      <c r="CB474"/>
      <c r="CC474"/>
      <c r="CD474"/>
      <c r="CE474"/>
      <c r="CF474"/>
      <c r="CG474"/>
      <c r="CH474"/>
      <c r="CI474"/>
      <c r="CJ474"/>
      <c r="CK474"/>
      <c r="CL474"/>
      <c r="CM474"/>
      <c r="CN474"/>
      <c r="CO474"/>
      <c r="CP474"/>
      <c r="CQ474"/>
      <c r="CR474"/>
      <c r="CS474"/>
      <c r="CT474"/>
      <c r="CU474"/>
      <c r="CV474"/>
      <c r="CW474"/>
      <c r="CX474"/>
      <c r="CY474"/>
      <c r="CZ474"/>
      <c r="DA474"/>
      <c r="DB474"/>
      <c r="DC474"/>
      <c r="DD474"/>
      <c r="DE474"/>
      <c r="DF474"/>
      <c r="DG474"/>
      <c r="DH474"/>
      <c r="DI474"/>
      <c r="DJ474"/>
      <c r="DK474"/>
      <c r="DL474"/>
      <c r="DM474"/>
      <c r="DN474"/>
      <c r="DO474"/>
      <c r="DP474"/>
      <c r="DQ474"/>
      <c r="DR474"/>
      <c r="DS474"/>
      <c r="DT474"/>
      <c r="DU474"/>
      <c r="DV474"/>
    </row>
    <row r="475" spans="1:126" s="3" customFormat="1" x14ac:dyDescent="0.25">
      <c r="A475" s="5" t="s">
        <v>424</v>
      </c>
      <c r="B475" s="23" t="s">
        <v>15</v>
      </c>
      <c r="C475" s="32" t="s">
        <v>492</v>
      </c>
      <c r="D475" t="s">
        <v>324</v>
      </c>
      <c r="E475" s="1">
        <v>38500</v>
      </c>
      <c r="F475" s="1">
        <f t="shared" si="214"/>
        <v>1104.95</v>
      </c>
      <c r="G475" s="1">
        <v>230.95</v>
      </c>
      <c r="H475" s="1">
        <f t="shared" si="215"/>
        <v>1170.4000000000001</v>
      </c>
      <c r="I475" s="1">
        <v>25</v>
      </c>
      <c r="J475" s="1">
        <v>2531.3000000000002</v>
      </c>
      <c r="K475" s="1">
        <v>35968.699999999997</v>
      </c>
      <c r="L475" s="6"/>
      <c r="M475" s="6"/>
      <c r="N475" s="6"/>
      <c r="O475" s="6"/>
      <c r="P475" s="6"/>
      <c r="Q475" s="6"/>
      <c r="R475" s="6"/>
      <c r="S475" s="6"/>
      <c r="T475" s="6"/>
      <c r="U475" s="6"/>
      <c r="V475" s="6"/>
      <c r="W475" s="6"/>
      <c r="X475" s="6"/>
      <c r="Y475" s="6"/>
      <c r="Z475" s="6"/>
      <c r="AA475" s="6"/>
      <c r="AB475" s="6"/>
      <c r="AC475" s="6"/>
      <c r="AD475" s="6"/>
      <c r="AE475" s="6"/>
      <c r="AF475" s="6"/>
      <c r="AG475" s="6"/>
      <c r="AH475" s="6"/>
      <c r="AI475" s="6"/>
      <c r="AJ475" s="6"/>
      <c r="AK475" s="6"/>
      <c r="AL475" s="6"/>
      <c r="AM475" s="6"/>
      <c r="AN475" s="6"/>
      <c r="AO475" s="6"/>
      <c r="AP475" s="6"/>
      <c r="AQ475" s="6"/>
      <c r="AR475" s="6"/>
      <c r="AS475" s="6"/>
      <c r="AT475" s="6"/>
      <c r="AU475" s="6"/>
      <c r="AV475" s="6"/>
      <c r="AW475" s="6"/>
      <c r="AX475" s="6"/>
      <c r="AY475" s="6"/>
      <c r="AZ475" s="6"/>
      <c r="BA475" s="6"/>
      <c r="BB475" s="6"/>
      <c r="BC475" s="6"/>
      <c r="BD475" s="6"/>
      <c r="BE475" s="6"/>
      <c r="BF475" s="6"/>
      <c r="BG475" s="6"/>
      <c r="BH475" s="6"/>
      <c r="BI475" s="6"/>
      <c r="BJ475" s="6"/>
      <c r="BK475" s="6"/>
      <c r="BL475" s="6"/>
      <c r="BM475" s="6"/>
      <c r="BN475" s="6"/>
      <c r="BO475" s="6"/>
      <c r="BP475" s="6"/>
      <c r="BQ475" s="6"/>
      <c r="BR475" s="6"/>
      <c r="BS475" s="6"/>
      <c r="BT475" s="6"/>
      <c r="BU475" s="6"/>
      <c r="BV475" s="6"/>
      <c r="BW475" s="6"/>
      <c r="BX475" s="6"/>
      <c r="BY475" s="6"/>
      <c r="BZ475" s="6"/>
      <c r="CA475" s="6"/>
      <c r="CB475" s="6"/>
      <c r="CC475" s="6"/>
      <c r="CD475" s="6"/>
      <c r="CE475" s="6"/>
      <c r="CF475" s="6"/>
      <c r="CG475" s="6"/>
      <c r="CH475" s="6"/>
      <c r="CI475" s="6"/>
      <c r="CJ475" s="6"/>
      <c r="CK475" s="6"/>
      <c r="CL475" s="6"/>
      <c r="CM475" s="6"/>
      <c r="CN475" s="6"/>
      <c r="CO475" s="6"/>
      <c r="CP475" s="6"/>
      <c r="CQ475" s="6"/>
      <c r="CR475" s="6"/>
      <c r="CS475" s="6"/>
      <c r="CT475" s="6"/>
      <c r="CU475" s="6"/>
      <c r="CV475" s="6"/>
      <c r="CW475" s="6"/>
      <c r="CX475" s="6"/>
      <c r="CY475" s="6"/>
      <c r="CZ475" s="6"/>
      <c r="DA475" s="6"/>
      <c r="DB475" s="6"/>
      <c r="DC475" s="6"/>
      <c r="DD475" s="6"/>
      <c r="DE475" s="6"/>
      <c r="DF475" s="6"/>
      <c r="DG475" s="6"/>
      <c r="DH475" s="6"/>
      <c r="DI475" s="6"/>
      <c r="DJ475" s="6"/>
      <c r="DK475" s="6"/>
      <c r="DL475" s="6"/>
      <c r="DM475" s="6"/>
      <c r="DN475" s="6"/>
      <c r="DO475" s="6"/>
      <c r="DP475" s="6"/>
      <c r="DQ475" s="6"/>
      <c r="DR475" s="6"/>
      <c r="DS475" s="6"/>
      <c r="DT475" s="6"/>
      <c r="DU475" s="6"/>
      <c r="DV475" s="6"/>
    </row>
    <row r="476" spans="1:126" x14ac:dyDescent="0.25">
      <c r="A476" s="5" t="s">
        <v>429</v>
      </c>
      <c r="B476" t="s">
        <v>311</v>
      </c>
      <c r="C476" s="32" t="s">
        <v>491</v>
      </c>
      <c r="D476" t="s">
        <v>324</v>
      </c>
      <c r="E476" s="1">
        <v>45000</v>
      </c>
      <c r="F476" s="1">
        <v>1291.5</v>
      </c>
      <c r="G476" s="1">
        <v>1148.33</v>
      </c>
      <c r="H476" s="1">
        <v>1368</v>
      </c>
      <c r="I476" s="1">
        <v>195</v>
      </c>
      <c r="J476" s="1">
        <f t="shared" si="216"/>
        <v>4002.83</v>
      </c>
      <c r="K476" s="1">
        <v>40997.17</v>
      </c>
      <c r="L476"/>
      <c r="M476"/>
      <c r="N476"/>
      <c r="O476"/>
      <c r="P476"/>
      <c r="Q476"/>
      <c r="R476"/>
      <c r="S476"/>
      <c r="T476"/>
      <c r="U476"/>
      <c r="V476"/>
      <c r="W476"/>
      <c r="X476"/>
      <c r="Y476"/>
      <c r="Z476"/>
      <c r="AA476"/>
      <c r="AB476"/>
      <c r="AC476"/>
      <c r="AD476"/>
      <c r="AE476"/>
      <c r="AF476"/>
      <c r="AG476"/>
      <c r="AH476"/>
      <c r="AI476"/>
      <c r="AJ476"/>
      <c r="AK476"/>
      <c r="AL476"/>
      <c r="AM476"/>
      <c r="AN476"/>
      <c r="AO476"/>
      <c r="AP476"/>
      <c r="AQ476"/>
      <c r="AR476"/>
      <c r="AS476"/>
      <c r="AT476"/>
      <c r="AU476"/>
      <c r="AV476"/>
      <c r="AW476"/>
      <c r="AX476"/>
      <c r="AY476"/>
      <c r="AZ476"/>
      <c r="BA476"/>
      <c r="BB476"/>
      <c r="BC476"/>
      <c r="BD476"/>
      <c r="BE476"/>
      <c r="BF476"/>
      <c r="BG476"/>
      <c r="BH476"/>
      <c r="BI476"/>
      <c r="BJ476"/>
      <c r="BK476"/>
      <c r="BL476"/>
      <c r="BM476"/>
      <c r="BN476"/>
      <c r="BO476"/>
      <c r="BP476"/>
      <c r="BQ476"/>
      <c r="BR476"/>
      <c r="BS476"/>
      <c r="BT476"/>
      <c r="BU476"/>
      <c r="BV476"/>
      <c r="BW476"/>
      <c r="BX476"/>
      <c r="BY476"/>
      <c r="BZ476"/>
      <c r="CA476"/>
      <c r="CB476"/>
      <c r="CC476"/>
      <c r="CD476"/>
      <c r="CE476"/>
      <c r="CF476"/>
      <c r="CG476"/>
      <c r="CH476"/>
      <c r="CI476"/>
      <c r="CJ476"/>
      <c r="CK476"/>
      <c r="CL476"/>
      <c r="CM476"/>
      <c r="CN476"/>
      <c r="CO476"/>
      <c r="CP476"/>
      <c r="CQ476"/>
      <c r="CR476"/>
      <c r="CS476"/>
      <c r="CT476"/>
      <c r="CU476"/>
      <c r="CV476"/>
      <c r="CW476"/>
      <c r="CX476"/>
      <c r="CY476"/>
      <c r="CZ476"/>
      <c r="DA476"/>
      <c r="DB476"/>
      <c r="DC476"/>
      <c r="DD476"/>
      <c r="DE476"/>
      <c r="DF476"/>
      <c r="DG476"/>
      <c r="DH476"/>
      <c r="DI476"/>
      <c r="DJ476"/>
      <c r="DK476"/>
      <c r="DL476"/>
      <c r="DM476"/>
      <c r="DN476"/>
      <c r="DO476"/>
      <c r="DP476"/>
      <c r="DQ476"/>
      <c r="DR476"/>
      <c r="DS476"/>
      <c r="DT476"/>
      <c r="DU476"/>
      <c r="DV476"/>
    </row>
    <row r="477" spans="1:126" s="3" customFormat="1" x14ac:dyDescent="0.25">
      <c r="A477" s="3" t="s">
        <v>13</v>
      </c>
      <c r="B477" s="3">
        <v>6</v>
      </c>
      <c r="C477" s="34"/>
      <c r="E477" s="4">
        <f t="shared" ref="E477:K477" si="218">SUM(E471:E476)</f>
        <v>241500</v>
      </c>
      <c r="F477" s="4">
        <f t="shared" si="218"/>
        <v>6931.05</v>
      </c>
      <c r="G477" s="4">
        <f t="shared" si="218"/>
        <v>3393.66</v>
      </c>
      <c r="H477" s="4">
        <f t="shared" si="218"/>
        <v>7341.6</v>
      </c>
      <c r="I477" s="4">
        <f t="shared" si="218"/>
        <v>652</v>
      </c>
      <c r="J477" s="4">
        <f t="shared" si="218"/>
        <v>18318.310000000001</v>
      </c>
      <c r="K477" s="4">
        <f t="shared" si="218"/>
        <v>223181.69</v>
      </c>
      <c r="L477" s="6"/>
      <c r="M477" s="6"/>
      <c r="N477" s="6"/>
      <c r="O477" s="6"/>
      <c r="P477" s="6"/>
      <c r="Q477" s="6"/>
      <c r="R477" s="6"/>
      <c r="S477" s="6"/>
      <c r="T477" s="6"/>
      <c r="U477" s="6"/>
      <c r="V477" s="6"/>
      <c r="W477" s="6"/>
      <c r="X477" s="6"/>
      <c r="Y477" s="6"/>
      <c r="Z477" s="6"/>
      <c r="AA477" s="6"/>
      <c r="AB477" s="6"/>
      <c r="AC477" s="6"/>
      <c r="AD477" s="6"/>
      <c r="AE477" s="6"/>
      <c r="AF477" s="6"/>
      <c r="AG477" s="6"/>
      <c r="AH477" s="6"/>
      <c r="AI477" s="6"/>
      <c r="AJ477" s="6"/>
      <c r="AK477" s="6"/>
      <c r="AL477" s="6"/>
      <c r="AM477" s="6"/>
      <c r="AN477" s="6"/>
      <c r="AO477" s="6"/>
      <c r="AP477" s="6"/>
      <c r="AQ477" s="6"/>
      <c r="AR477" s="6"/>
      <c r="AS477" s="6"/>
      <c r="AT477" s="6"/>
      <c r="AU477" s="6"/>
      <c r="AV477" s="6"/>
      <c r="AW477" s="6"/>
      <c r="AX477" s="6"/>
      <c r="AY477" s="6"/>
      <c r="AZ477" s="6"/>
      <c r="BA477" s="6"/>
      <c r="BB477" s="6"/>
      <c r="BC477" s="6"/>
      <c r="BD477" s="6"/>
      <c r="BE477" s="6"/>
      <c r="BF477" s="6"/>
      <c r="BG477" s="6"/>
      <c r="BH477" s="6"/>
      <c r="BI477" s="6"/>
      <c r="BJ477" s="6"/>
      <c r="BK477" s="6"/>
      <c r="BL477" s="6"/>
      <c r="BM477" s="6"/>
      <c r="BN477" s="6"/>
      <c r="BO477" s="6"/>
      <c r="BP477" s="6"/>
      <c r="BQ477" s="6"/>
      <c r="BR477" s="6"/>
      <c r="BS477" s="6"/>
      <c r="BT477" s="6"/>
      <c r="BU477" s="6"/>
      <c r="BV477" s="6"/>
      <c r="BW477" s="6"/>
      <c r="BX477" s="6"/>
      <c r="BY477" s="6"/>
      <c r="BZ477" s="6"/>
      <c r="CA477" s="6"/>
      <c r="CB477" s="6"/>
      <c r="CC477" s="6"/>
      <c r="CD477" s="6"/>
      <c r="CE477" s="6"/>
      <c r="CF477" s="6"/>
      <c r="CG477" s="6"/>
      <c r="CH477" s="6"/>
      <c r="CI477" s="6"/>
      <c r="CJ477" s="6"/>
      <c r="CK477" s="6"/>
      <c r="CL477" s="6"/>
      <c r="CM477" s="6"/>
      <c r="CN477" s="6"/>
      <c r="CO477" s="6"/>
      <c r="CP477" s="6"/>
      <c r="CQ477" s="6"/>
      <c r="CR477" s="6"/>
      <c r="CS477" s="6"/>
      <c r="CT477" s="6"/>
      <c r="CU477" s="6"/>
      <c r="CV477" s="6"/>
      <c r="CW477" s="6"/>
      <c r="CX477" s="6"/>
      <c r="CY477" s="6"/>
      <c r="CZ477" s="6"/>
      <c r="DA477" s="6"/>
      <c r="DB477" s="6"/>
      <c r="DC477" s="6"/>
      <c r="DD477" s="6"/>
      <c r="DE477" s="6"/>
      <c r="DF477" s="6"/>
      <c r="DG477" s="6"/>
      <c r="DH477" s="6"/>
      <c r="DI477" s="6"/>
      <c r="DJ477" s="6"/>
      <c r="DK477" s="6"/>
      <c r="DL477" s="6"/>
      <c r="DM477" s="6"/>
      <c r="DN477" s="6"/>
      <c r="DO477" s="6"/>
      <c r="DP477" s="6"/>
      <c r="DQ477" s="6"/>
      <c r="DR477" s="6"/>
      <c r="DS477" s="6"/>
      <c r="DT477" s="6"/>
      <c r="DU477" s="6"/>
      <c r="DV477" s="6"/>
    </row>
    <row r="478" spans="1:126" s="3" customFormat="1" x14ac:dyDescent="0.25">
      <c r="A478" s="5"/>
      <c r="B478" s="5"/>
      <c r="C478" s="32"/>
      <c r="D478"/>
      <c r="E478" s="1"/>
      <c r="F478" s="1"/>
      <c r="G478" s="1"/>
      <c r="H478" s="1"/>
      <c r="I478" s="1"/>
      <c r="J478" s="1"/>
      <c r="K478" s="1"/>
      <c r="L478" s="6"/>
      <c r="M478" s="6"/>
      <c r="N478" s="6"/>
      <c r="O478" s="6"/>
      <c r="P478" s="6"/>
      <c r="Q478" s="6"/>
      <c r="R478" s="6"/>
      <c r="S478" s="6"/>
      <c r="T478" s="6"/>
      <c r="U478" s="6"/>
      <c r="V478" s="6"/>
      <c r="W478" s="6"/>
      <c r="X478" s="6"/>
      <c r="Y478" s="6"/>
      <c r="Z478" s="6"/>
      <c r="AA478" s="6"/>
      <c r="AB478" s="6"/>
      <c r="AC478" s="6"/>
      <c r="AD478" s="6"/>
      <c r="AE478" s="6"/>
      <c r="AF478" s="6"/>
      <c r="AG478" s="6"/>
      <c r="AH478" s="6"/>
      <c r="AI478" s="6"/>
      <c r="AJ478" s="6"/>
      <c r="AK478" s="6"/>
      <c r="AL478" s="6"/>
      <c r="AM478" s="6"/>
      <c r="AN478" s="6"/>
      <c r="AO478" s="6"/>
      <c r="AP478" s="6"/>
      <c r="AQ478" s="6"/>
      <c r="AR478" s="6"/>
      <c r="AS478" s="6"/>
      <c r="AT478" s="6"/>
      <c r="AU478" s="6"/>
      <c r="AV478" s="6"/>
      <c r="AW478" s="6"/>
      <c r="AX478" s="6"/>
      <c r="AY478" s="6"/>
      <c r="AZ478" s="6"/>
      <c r="BA478" s="6"/>
      <c r="BB478" s="6"/>
      <c r="BC478" s="6"/>
      <c r="BD478" s="6"/>
      <c r="BE478" s="6"/>
      <c r="BF478" s="6"/>
      <c r="BG478" s="6"/>
      <c r="BH478" s="6"/>
      <c r="BI478" s="6"/>
      <c r="BJ478" s="6"/>
      <c r="BK478" s="6"/>
      <c r="BL478" s="6"/>
      <c r="BM478" s="6"/>
      <c r="BN478" s="6"/>
      <c r="BO478" s="6"/>
      <c r="BP478" s="6"/>
      <c r="BQ478" s="6"/>
      <c r="BR478" s="6"/>
      <c r="BS478" s="6"/>
      <c r="BT478" s="6"/>
      <c r="BU478" s="6"/>
      <c r="BV478" s="6"/>
      <c r="BW478" s="6"/>
      <c r="BX478" s="6"/>
      <c r="BY478" s="6"/>
      <c r="BZ478" s="6"/>
      <c r="CA478" s="6"/>
      <c r="CB478" s="6"/>
      <c r="CC478" s="6"/>
      <c r="CD478" s="6"/>
      <c r="CE478" s="6"/>
      <c r="CF478" s="6"/>
      <c r="CG478" s="6"/>
      <c r="CH478" s="6"/>
      <c r="CI478" s="6"/>
      <c r="CJ478" s="6"/>
      <c r="CK478" s="6"/>
      <c r="CL478" s="6"/>
      <c r="CM478" s="6"/>
      <c r="CN478" s="6"/>
      <c r="CO478" s="6"/>
      <c r="CP478" s="6"/>
      <c r="CQ478" s="6"/>
      <c r="CR478" s="6"/>
      <c r="CS478" s="6"/>
      <c r="CT478" s="6"/>
      <c r="CU478" s="6"/>
      <c r="CV478" s="6"/>
      <c r="CW478" s="6"/>
      <c r="CX478" s="6"/>
      <c r="CY478" s="6"/>
      <c r="CZ478" s="6"/>
      <c r="DA478" s="6"/>
      <c r="DB478" s="6"/>
      <c r="DC478" s="6"/>
      <c r="DD478" s="6"/>
      <c r="DE478" s="6"/>
      <c r="DF478" s="6"/>
      <c r="DG478" s="6"/>
      <c r="DH478" s="6"/>
      <c r="DI478" s="6"/>
      <c r="DJ478" s="6"/>
      <c r="DK478" s="6"/>
      <c r="DL478" s="6"/>
      <c r="DM478" s="6"/>
      <c r="DN478" s="6"/>
      <c r="DO478" s="6"/>
      <c r="DP478" s="6"/>
      <c r="DQ478" s="6"/>
      <c r="DR478" s="6"/>
      <c r="DS478" s="6"/>
      <c r="DT478" s="6"/>
      <c r="DU478" s="6"/>
      <c r="DV478" s="6"/>
    </row>
    <row r="479" spans="1:126" s="3" customFormat="1" x14ac:dyDescent="0.25">
      <c r="A479" s="10" t="s">
        <v>488</v>
      </c>
      <c r="B479" s="10"/>
      <c r="C479" s="36"/>
      <c r="D479" s="12"/>
      <c r="E479" s="10"/>
      <c r="F479" s="10"/>
      <c r="G479" s="10"/>
      <c r="H479" s="10"/>
      <c r="I479" s="10"/>
      <c r="J479" s="10"/>
      <c r="K479" s="10"/>
      <c r="L479" s="6"/>
      <c r="M479" s="6"/>
      <c r="N479" s="6"/>
      <c r="O479" s="6"/>
      <c r="P479" s="6"/>
      <c r="Q479" s="6"/>
      <c r="R479" s="6"/>
      <c r="S479" s="6"/>
      <c r="T479" s="6"/>
      <c r="U479" s="6"/>
      <c r="V479" s="6"/>
      <c r="W479" s="6"/>
      <c r="X479" s="6"/>
      <c r="Y479" s="6"/>
      <c r="Z479" s="6"/>
      <c r="AA479" s="6"/>
      <c r="AB479" s="6"/>
      <c r="AC479" s="6"/>
      <c r="AD479" s="6"/>
      <c r="AE479" s="6"/>
      <c r="AF479" s="6"/>
      <c r="AG479" s="6"/>
      <c r="AH479" s="6"/>
      <c r="AI479" s="6"/>
      <c r="AJ479" s="6"/>
      <c r="AK479" s="6"/>
      <c r="AL479" s="6"/>
      <c r="AM479" s="6"/>
      <c r="AN479" s="6"/>
      <c r="AO479" s="6"/>
      <c r="AP479" s="6"/>
      <c r="AQ479" s="6"/>
      <c r="AR479" s="6"/>
      <c r="AS479" s="6"/>
      <c r="AT479" s="6"/>
      <c r="AU479" s="6"/>
      <c r="AV479" s="6"/>
      <c r="AW479" s="6"/>
      <c r="AX479" s="6"/>
      <c r="AY479" s="6"/>
      <c r="AZ479" s="6"/>
      <c r="BA479" s="6"/>
      <c r="BB479" s="6"/>
      <c r="BC479" s="6"/>
      <c r="BD479" s="6"/>
      <c r="BE479" s="6"/>
      <c r="BF479" s="6"/>
      <c r="BG479" s="6"/>
      <c r="BH479" s="6"/>
      <c r="BI479" s="6"/>
      <c r="BJ479" s="6"/>
      <c r="BK479" s="6"/>
      <c r="BL479" s="6"/>
      <c r="BM479" s="6"/>
      <c r="BN479" s="6"/>
      <c r="BO479" s="6"/>
      <c r="BP479" s="6"/>
      <c r="BQ479" s="6"/>
      <c r="BR479" s="6"/>
      <c r="BS479" s="6"/>
      <c r="BT479" s="6"/>
      <c r="BU479" s="6"/>
      <c r="BV479" s="6"/>
      <c r="BW479" s="6"/>
      <c r="BX479" s="6"/>
      <c r="BY479" s="6"/>
      <c r="BZ479" s="6"/>
      <c r="CA479" s="6"/>
      <c r="CB479" s="6"/>
      <c r="CC479" s="6"/>
      <c r="CD479" s="6"/>
      <c r="CE479" s="6"/>
      <c r="CF479" s="6"/>
      <c r="CG479" s="6"/>
      <c r="CH479" s="6"/>
      <c r="CI479" s="6"/>
      <c r="CJ479" s="6"/>
      <c r="CK479" s="6"/>
      <c r="CL479" s="6"/>
      <c r="CM479" s="6"/>
      <c r="CN479" s="6"/>
      <c r="CO479" s="6"/>
      <c r="CP479" s="6"/>
      <c r="CQ479" s="6"/>
      <c r="CR479" s="6"/>
      <c r="CS479" s="6"/>
      <c r="CT479" s="6"/>
      <c r="CU479" s="6"/>
      <c r="CV479" s="6"/>
      <c r="CW479" s="6"/>
      <c r="CX479" s="6"/>
      <c r="CY479" s="6"/>
      <c r="CZ479" s="6"/>
      <c r="DA479" s="6"/>
      <c r="DB479" s="6"/>
      <c r="DC479" s="6"/>
      <c r="DD479" s="6"/>
      <c r="DE479" s="6"/>
      <c r="DF479" s="6"/>
      <c r="DG479" s="6"/>
      <c r="DH479" s="6"/>
      <c r="DI479" s="6"/>
      <c r="DJ479" s="6"/>
      <c r="DK479" s="6"/>
      <c r="DL479" s="6"/>
      <c r="DM479" s="6"/>
      <c r="DN479" s="6"/>
      <c r="DO479" s="6"/>
      <c r="DP479" s="6"/>
      <c r="DQ479" s="6"/>
      <c r="DR479" s="6"/>
      <c r="DS479" s="6"/>
      <c r="DT479" s="6"/>
      <c r="DU479" s="6"/>
      <c r="DV479" s="6"/>
    </row>
    <row r="480" spans="1:126" s="3" customFormat="1" x14ac:dyDescent="0.25">
      <c r="A480" t="s">
        <v>184</v>
      </c>
      <c r="B480" t="s">
        <v>441</v>
      </c>
      <c r="C480" s="32" t="s">
        <v>491</v>
      </c>
      <c r="D480" t="s">
        <v>323</v>
      </c>
      <c r="E480" s="1">
        <v>45000</v>
      </c>
      <c r="F480" s="1">
        <v>1291.5</v>
      </c>
      <c r="G480" s="1">
        <v>1148.33</v>
      </c>
      <c r="H480" s="1">
        <v>1368</v>
      </c>
      <c r="I480" s="1">
        <v>25</v>
      </c>
      <c r="J480" s="1">
        <f t="shared" ref="J480" si="219">F480+G480+H480+I480</f>
        <v>3832.83</v>
      </c>
      <c r="K480" s="1">
        <f t="shared" ref="K480" si="220">E480-J480</f>
        <v>41167.17</v>
      </c>
      <c r="L480" s="6"/>
      <c r="M480" s="6"/>
      <c r="N480" s="6"/>
      <c r="O480" s="6"/>
      <c r="P480" s="6"/>
      <c r="Q480" s="6"/>
      <c r="R480" s="6"/>
      <c r="S480" s="6"/>
      <c r="T480" s="6"/>
      <c r="U480" s="6"/>
      <c r="V480" s="6"/>
      <c r="W480" s="6"/>
      <c r="X480" s="6"/>
      <c r="Y480" s="6"/>
      <c r="Z480" s="6"/>
      <c r="AA480" s="6"/>
      <c r="AB480" s="6"/>
      <c r="AC480" s="6"/>
      <c r="AD480" s="6"/>
      <c r="AE480" s="6"/>
      <c r="AF480" s="6"/>
      <c r="AG480" s="6"/>
      <c r="AH480" s="6"/>
      <c r="AI480" s="6"/>
      <c r="AJ480" s="6"/>
      <c r="AK480" s="6"/>
      <c r="AL480" s="6"/>
      <c r="AM480" s="6"/>
      <c r="AN480" s="6"/>
      <c r="AO480" s="6"/>
      <c r="AP480" s="6"/>
      <c r="AQ480" s="6"/>
      <c r="AR480" s="6"/>
      <c r="AS480" s="6"/>
      <c r="AT480" s="6"/>
      <c r="AU480" s="6"/>
      <c r="AV480" s="6"/>
      <c r="AW480" s="6"/>
      <c r="AX480" s="6"/>
      <c r="AY480" s="6"/>
      <c r="AZ480" s="6"/>
      <c r="BA480" s="6"/>
      <c r="BB480" s="6"/>
      <c r="BC480" s="6"/>
      <c r="BD480" s="6"/>
      <c r="BE480" s="6"/>
      <c r="BF480" s="6"/>
      <c r="BG480" s="6"/>
      <c r="BH480" s="6"/>
      <c r="BI480" s="6"/>
      <c r="BJ480" s="6"/>
      <c r="BK480" s="6"/>
      <c r="BL480" s="6"/>
      <c r="BM480" s="6"/>
      <c r="BN480" s="6"/>
      <c r="BO480" s="6"/>
      <c r="BP480" s="6"/>
      <c r="BQ480" s="6"/>
      <c r="BR480" s="6"/>
      <c r="BS480" s="6"/>
      <c r="BT480" s="6"/>
      <c r="BU480" s="6"/>
      <c r="BV480" s="6"/>
      <c r="BW480" s="6"/>
      <c r="BX480" s="6"/>
      <c r="BY480" s="6"/>
      <c r="BZ480" s="6"/>
      <c r="CA480" s="6"/>
      <c r="CB480" s="6"/>
      <c r="CC480" s="6"/>
      <c r="CD480" s="6"/>
      <c r="CE480" s="6"/>
      <c r="CF480" s="6"/>
      <c r="CG480" s="6"/>
      <c r="CH480" s="6"/>
      <c r="CI480" s="6"/>
      <c r="CJ480" s="6"/>
      <c r="CK480" s="6"/>
      <c r="CL480" s="6"/>
      <c r="CM480" s="6"/>
      <c r="CN480" s="6"/>
      <c r="CO480" s="6"/>
      <c r="CP480" s="6"/>
      <c r="CQ480" s="6"/>
      <c r="CR480" s="6"/>
      <c r="CS480" s="6"/>
      <c r="CT480" s="6"/>
      <c r="CU480" s="6"/>
      <c r="CV480" s="6"/>
      <c r="CW480" s="6"/>
      <c r="CX480" s="6"/>
      <c r="CY480" s="6"/>
      <c r="CZ480" s="6"/>
      <c r="DA480" s="6"/>
      <c r="DB480" s="6"/>
      <c r="DC480" s="6"/>
      <c r="DD480" s="6"/>
      <c r="DE480" s="6"/>
      <c r="DF480" s="6"/>
      <c r="DG480" s="6"/>
      <c r="DH480" s="6"/>
      <c r="DI480" s="6"/>
      <c r="DJ480" s="6"/>
      <c r="DK480" s="6"/>
      <c r="DL480" s="6"/>
      <c r="DM480" s="6"/>
      <c r="DN480" s="6"/>
      <c r="DO480" s="6"/>
      <c r="DP480" s="6"/>
      <c r="DQ480" s="6"/>
      <c r="DR480" s="6"/>
      <c r="DS480" s="6"/>
      <c r="DT480" s="6"/>
      <c r="DU480" s="6"/>
      <c r="DV480" s="6"/>
    </row>
    <row r="481" spans="1:126" x14ac:dyDescent="0.25">
      <c r="A481" t="s">
        <v>430</v>
      </c>
      <c r="B481" s="21" t="s">
        <v>441</v>
      </c>
      <c r="C481" s="32" t="s">
        <v>492</v>
      </c>
      <c r="D481" s="16" t="s">
        <v>324</v>
      </c>
      <c r="E481" s="1">
        <v>45000</v>
      </c>
      <c r="F481" s="1">
        <v>1291.5</v>
      </c>
      <c r="G481" s="1">
        <v>1148.33</v>
      </c>
      <c r="H481" s="1">
        <v>1368</v>
      </c>
      <c r="I481" s="1">
        <v>25</v>
      </c>
      <c r="J481" s="1">
        <f>+F481+G481+H481+I481</f>
        <v>3832.83</v>
      </c>
      <c r="K481" s="1">
        <f>+E481-J481</f>
        <v>41167.17</v>
      </c>
      <c r="M481"/>
      <c r="N481"/>
      <c r="O481"/>
      <c r="P481"/>
      <c r="Q481"/>
      <c r="R481"/>
      <c r="S481"/>
      <c r="T481"/>
      <c r="U481"/>
      <c r="V481"/>
      <c r="W481"/>
      <c r="X481"/>
      <c r="Y481"/>
      <c r="Z481"/>
      <c r="AA481"/>
      <c r="AB481"/>
      <c r="AC481"/>
      <c r="AD481"/>
      <c r="AE481"/>
      <c r="AF481"/>
      <c r="AG481"/>
      <c r="AH481"/>
      <c r="AI481"/>
      <c r="AJ481"/>
      <c r="AK481"/>
      <c r="AL481"/>
      <c r="AM481"/>
      <c r="AN481"/>
      <c r="AO481"/>
      <c r="AP481"/>
      <c r="AQ481"/>
      <c r="AR481"/>
      <c r="AS481"/>
      <c r="AT481"/>
      <c r="AU481"/>
      <c r="AV481"/>
      <c r="AW481"/>
      <c r="AX481"/>
      <c r="AY481"/>
      <c r="AZ481"/>
      <c r="BA481"/>
      <c r="BB481"/>
      <c r="BC481"/>
      <c r="BD481"/>
      <c r="BE481"/>
      <c r="BF481"/>
      <c r="BG481"/>
      <c r="BH481"/>
      <c r="BI481"/>
      <c r="BJ481"/>
      <c r="BK481"/>
      <c r="BL481"/>
      <c r="BM481"/>
      <c r="BN481"/>
      <c r="BO481"/>
      <c r="BP481"/>
      <c r="BQ481"/>
      <c r="BR481"/>
      <c r="BS481"/>
      <c r="BT481"/>
      <c r="BU481"/>
      <c r="BV481"/>
      <c r="BW481"/>
      <c r="BX481"/>
      <c r="BY481"/>
      <c r="BZ481"/>
      <c r="CA481"/>
      <c r="CB481"/>
      <c r="CC481"/>
      <c r="CD481"/>
      <c r="CE481"/>
      <c r="CF481"/>
      <c r="CG481"/>
      <c r="CH481"/>
      <c r="CI481"/>
      <c r="CJ481"/>
      <c r="CK481"/>
      <c r="CL481"/>
      <c r="CM481"/>
      <c r="CN481"/>
      <c r="CO481"/>
      <c r="CP481"/>
      <c r="CQ481"/>
      <c r="CR481"/>
      <c r="CS481"/>
      <c r="CT481"/>
      <c r="CU481"/>
      <c r="CV481"/>
      <c r="CW481"/>
      <c r="CX481"/>
      <c r="CY481"/>
      <c r="CZ481"/>
      <c r="DA481"/>
      <c r="DB481"/>
      <c r="DC481"/>
      <c r="DD481"/>
      <c r="DE481"/>
      <c r="DF481"/>
      <c r="DG481"/>
      <c r="DH481"/>
      <c r="DI481"/>
      <c r="DJ481"/>
      <c r="DK481"/>
      <c r="DL481"/>
      <c r="DM481"/>
      <c r="DN481"/>
      <c r="DO481"/>
      <c r="DP481"/>
      <c r="DQ481"/>
      <c r="DR481"/>
      <c r="DS481"/>
      <c r="DT481"/>
      <c r="DU481"/>
      <c r="DV481"/>
    </row>
    <row r="482" spans="1:126" s="3" customFormat="1" x14ac:dyDescent="0.25">
      <c r="A482" s="3" t="s">
        <v>13</v>
      </c>
      <c r="B482" s="3">
        <v>2</v>
      </c>
      <c r="C482" s="34"/>
      <c r="E482" s="4">
        <f t="shared" ref="E482:K482" si="221">SUM(E480:E481)</f>
        <v>90000</v>
      </c>
      <c r="F482" s="4">
        <f t="shared" si="221"/>
        <v>2583</v>
      </c>
      <c r="G482" s="4">
        <f t="shared" si="221"/>
        <v>2296.66</v>
      </c>
      <c r="H482" s="4">
        <f t="shared" si="221"/>
        <v>2736</v>
      </c>
      <c r="I482" s="4">
        <f t="shared" si="221"/>
        <v>50</v>
      </c>
      <c r="J482" s="4">
        <f t="shared" si="221"/>
        <v>7665.66</v>
      </c>
      <c r="K482" s="4">
        <f t="shared" si="221"/>
        <v>82334.34</v>
      </c>
      <c r="L482" s="6"/>
      <c r="M482" s="6"/>
      <c r="N482" s="6"/>
      <c r="O482" s="6"/>
      <c r="P482" s="6"/>
      <c r="Q482" s="6"/>
      <c r="R482" s="6"/>
      <c r="S482" s="6"/>
      <c r="T482" s="6"/>
      <c r="U482" s="6"/>
      <c r="V482" s="6"/>
      <c r="W482" s="6"/>
      <c r="X482" s="6"/>
      <c r="Y482" s="6"/>
      <c r="Z482" s="6"/>
      <c r="AA482" s="6"/>
      <c r="AB482" s="6"/>
      <c r="AC482" s="6"/>
      <c r="AD482" s="6"/>
      <c r="AE482" s="6"/>
      <c r="AF482" s="6"/>
      <c r="AG482" s="6"/>
      <c r="AH482" s="6"/>
      <c r="AI482" s="6"/>
      <c r="AJ482" s="6"/>
      <c r="AK482" s="6"/>
      <c r="AL482" s="6"/>
      <c r="AM482" s="6"/>
      <c r="AN482" s="6"/>
      <c r="AO482" s="6"/>
      <c r="AP482" s="6"/>
      <c r="AQ482" s="6"/>
      <c r="AR482" s="6"/>
      <c r="AS482" s="6"/>
      <c r="AT482" s="6"/>
      <c r="AU482" s="6"/>
      <c r="AV482" s="6"/>
      <c r="AW482" s="6"/>
      <c r="AX482" s="6"/>
      <c r="AY482" s="6"/>
      <c r="AZ482" s="6"/>
      <c r="BA482" s="6"/>
      <c r="BB482" s="6"/>
      <c r="BC482" s="6"/>
      <c r="BD482" s="6"/>
      <c r="BE482" s="6"/>
      <c r="BF482" s="6"/>
      <c r="BG482" s="6"/>
      <c r="BH482" s="6"/>
      <c r="BI482" s="6"/>
      <c r="BJ482" s="6"/>
      <c r="BK482" s="6"/>
      <c r="BL482" s="6"/>
      <c r="BM482" s="6"/>
      <c r="BN482" s="6"/>
      <c r="BO482" s="6"/>
      <c r="BP482" s="6"/>
      <c r="BQ482" s="6"/>
      <c r="BR482" s="6"/>
      <c r="BS482" s="6"/>
      <c r="BT482" s="6"/>
      <c r="BU482" s="6"/>
      <c r="BV482" s="6"/>
      <c r="BW482" s="6"/>
      <c r="BX482" s="6"/>
      <c r="BY482" s="6"/>
      <c r="BZ482" s="6"/>
      <c r="CA482" s="6"/>
      <c r="CB482" s="6"/>
      <c r="CC482" s="6"/>
      <c r="CD482" s="6"/>
      <c r="CE482" s="6"/>
      <c r="CF482" s="6"/>
      <c r="CG482" s="6"/>
      <c r="CH482" s="6"/>
      <c r="CI482" s="6"/>
      <c r="CJ482" s="6"/>
      <c r="CK482" s="6"/>
      <c r="CL482" s="6"/>
      <c r="CM482" s="6"/>
      <c r="CN482" s="6"/>
      <c r="CO482" s="6"/>
      <c r="CP482" s="6"/>
      <c r="CQ482" s="6"/>
      <c r="CR482" s="6"/>
      <c r="CS482" s="6"/>
      <c r="CT482" s="6"/>
      <c r="CU482" s="6"/>
      <c r="CV482" s="6"/>
      <c r="CW482" s="6"/>
      <c r="CX482" s="6"/>
      <c r="CY482" s="6"/>
      <c r="CZ482" s="6"/>
      <c r="DA482" s="6"/>
      <c r="DB482" s="6"/>
      <c r="DC482" s="6"/>
      <c r="DD482" s="6"/>
      <c r="DE482" s="6"/>
      <c r="DF482" s="6"/>
      <c r="DG482" s="6"/>
      <c r="DH482" s="6"/>
      <c r="DI482" s="6"/>
      <c r="DJ482" s="6"/>
      <c r="DK482" s="6"/>
      <c r="DL482" s="6"/>
      <c r="DM482" s="6"/>
      <c r="DN482" s="6"/>
      <c r="DO482" s="6"/>
      <c r="DP482" s="6"/>
      <c r="DQ482" s="6"/>
      <c r="DR482" s="6"/>
      <c r="DS482" s="6"/>
      <c r="DT482" s="6"/>
      <c r="DU482" s="6"/>
      <c r="DV482" s="6"/>
    </row>
    <row r="483" spans="1:126" s="3" customFormat="1" x14ac:dyDescent="0.25">
      <c r="A483"/>
      <c r="B483"/>
      <c r="C483" s="32"/>
      <c r="D483"/>
      <c r="E483" s="1"/>
      <c r="F483" s="1"/>
      <c r="G483" s="1"/>
      <c r="H483" s="1"/>
      <c r="I483" s="1"/>
      <c r="J483" s="1"/>
      <c r="K483" s="1"/>
      <c r="L483" s="6"/>
      <c r="M483" s="6"/>
      <c r="N483" s="6"/>
      <c r="O483" s="6"/>
      <c r="P483" s="6"/>
      <c r="Q483" s="6"/>
      <c r="R483" s="6"/>
      <c r="S483" s="6"/>
      <c r="T483" s="6"/>
      <c r="U483" s="6"/>
      <c r="V483" s="6"/>
      <c r="W483" s="6"/>
      <c r="X483" s="6"/>
      <c r="Y483" s="6"/>
      <c r="Z483" s="6"/>
      <c r="AA483" s="6"/>
      <c r="AB483" s="6"/>
      <c r="AC483" s="6"/>
      <c r="AD483" s="6"/>
      <c r="AE483" s="6"/>
      <c r="AF483" s="6"/>
      <c r="AG483" s="6"/>
      <c r="AH483" s="6"/>
      <c r="AI483" s="6"/>
      <c r="AJ483" s="6"/>
      <c r="AK483" s="6"/>
      <c r="AL483" s="6"/>
      <c r="AM483" s="6"/>
      <c r="AN483" s="6"/>
      <c r="AO483" s="6"/>
      <c r="AP483" s="6"/>
      <c r="AQ483" s="6"/>
      <c r="AR483" s="6"/>
      <c r="AS483" s="6"/>
      <c r="AT483" s="6"/>
      <c r="AU483" s="6"/>
      <c r="AV483" s="6"/>
      <c r="AW483" s="6"/>
      <c r="AX483" s="6"/>
      <c r="AY483" s="6"/>
      <c r="AZ483" s="6"/>
      <c r="BA483" s="6"/>
      <c r="BB483" s="6"/>
      <c r="BC483" s="6"/>
      <c r="BD483" s="6"/>
      <c r="BE483" s="6"/>
      <c r="BF483" s="6"/>
      <c r="BG483" s="6"/>
      <c r="BH483" s="6"/>
      <c r="BI483" s="6"/>
      <c r="BJ483" s="6"/>
      <c r="BK483" s="6"/>
      <c r="BL483" s="6"/>
      <c r="BM483" s="6"/>
      <c r="BN483" s="6"/>
      <c r="BO483" s="6"/>
      <c r="BP483" s="6"/>
      <c r="BQ483" s="6"/>
      <c r="BR483" s="6"/>
      <c r="BS483" s="6"/>
      <c r="BT483" s="6"/>
      <c r="BU483" s="6"/>
      <c r="BV483" s="6"/>
      <c r="BW483" s="6"/>
      <c r="BX483" s="6"/>
      <c r="BY483" s="6"/>
      <c r="BZ483" s="6"/>
      <c r="CA483" s="6"/>
      <c r="CB483" s="6"/>
      <c r="CC483" s="6"/>
      <c r="CD483" s="6"/>
      <c r="CE483" s="6"/>
      <c r="CF483" s="6"/>
      <c r="CG483" s="6"/>
      <c r="CH483" s="6"/>
      <c r="CI483" s="6"/>
      <c r="CJ483" s="6"/>
      <c r="CK483" s="6"/>
      <c r="CL483" s="6"/>
      <c r="CM483" s="6"/>
      <c r="CN483" s="6"/>
      <c r="CO483" s="6"/>
      <c r="CP483" s="6"/>
      <c r="CQ483" s="6"/>
      <c r="CR483" s="6"/>
      <c r="CS483" s="6"/>
      <c r="CT483" s="6"/>
      <c r="CU483" s="6"/>
      <c r="CV483" s="6"/>
      <c r="CW483" s="6"/>
      <c r="CX483" s="6"/>
      <c r="CY483" s="6"/>
      <c r="CZ483" s="6"/>
      <c r="DA483" s="6"/>
      <c r="DB483" s="6"/>
      <c r="DC483" s="6"/>
      <c r="DD483" s="6"/>
      <c r="DE483" s="6"/>
      <c r="DF483" s="6"/>
      <c r="DG483" s="6"/>
      <c r="DH483" s="6"/>
      <c r="DI483" s="6"/>
      <c r="DJ483" s="6"/>
      <c r="DK483" s="6"/>
      <c r="DL483" s="6"/>
      <c r="DM483" s="6"/>
      <c r="DN483" s="6"/>
      <c r="DO483" s="6"/>
      <c r="DP483" s="6"/>
      <c r="DQ483" s="6"/>
      <c r="DR483" s="6"/>
      <c r="DS483" s="6"/>
      <c r="DT483" s="6"/>
      <c r="DU483" s="6"/>
      <c r="DV483" s="6"/>
    </row>
    <row r="484" spans="1:126" s="3" customFormat="1" x14ac:dyDescent="0.25">
      <c r="A484" s="10" t="s">
        <v>523</v>
      </c>
      <c r="B484" s="10"/>
      <c r="C484" s="36"/>
      <c r="D484" s="12"/>
      <c r="E484" s="10"/>
      <c r="F484" s="10"/>
      <c r="G484" s="10"/>
      <c r="H484" s="10"/>
      <c r="I484" s="10"/>
      <c r="J484" s="10"/>
      <c r="K484" s="10"/>
      <c r="L484" s="6"/>
      <c r="M484" s="6"/>
      <c r="N484" s="6"/>
      <c r="O484" s="6"/>
      <c r="P484" s="6"/>
      <c r="Q484" s="6"/>
      <c r="R484" s="6"/>
      <c r="S484" s="6"/>
      <c r="T484" s="6"/>
      <c r="U484" s="6"/>
      <c r="V484" s="6"/>
      <c r="W484" s="6"/>
      <c r="X484" s="6"/>
      <c r="Y484" s="6"/>
      <c r="Z484" s="6"/>
      <c r="AA484" s="6"/>
      <c r="AB484" s="6"/>
      <c r="AC484" s="6"/>
      <c r="AD484" s="6"/>
      <c r="AE484" s="6"/>
      <c r="AF484" s="6"/>
      <c r="AG484" s="6"/>
      <c r="AH484" s="6"/>
      <c r="AI484" s="6"/>
      <c r="AJ484" s="6"/>
      <c r="AK484" s="6"/>
      <c r="AL484" s="6"/>
      <c r="AM484" s="6"/>
      <c r="AN484" s="6"/>
      <c r="AO484" s="6"/>
      <c r="AP484" s="6"/>
      <c r="AQ484" s="6"/>
      <c r="AR484" s="6"/>
      <c r="AS484" s="6"/>
      <c r="AT484" s="6"/>
      <c r="AU484" s="6"/>
      <c r="AV484" s="6"/>
      <c r="AW484" s="6"/>
      <c r="AX484" s="6"/>
      <c r="AY484" s="6"/>
      <c r="AZ484" s="6"/>
      <c r="BA484" s="6"/>
      <c r="BB484" s="6"/>
      <c r="BC484" s="6"/>
      <c r="BD484" s="6"/>
      <c r="BE484" s="6"/>
      <c r="BF484" s="6"/>
      <c r="BG484" s="6"/>
      <c r="BH484" s="6"/>
      <c r="BI484" s="6"/>
      <c r="BJ484" s="6"/>
      <c r="BK484" s="6"/>
      <c r="BL484" s="6"/>
      <c r="BM484" s="6"/>
      <c r="BN484" s="6"/>
      <c r="BO484" s="6"/>
      <c r="BP484" s="6"/>
      <c r="BQ484" s="6"/>
      <c r="BR484" s="6"/>
      <c r="BS484" s="6"/>
      <c r="BT484" s="6"/>
      <c r="BU484" s="6"/>
      <c r="BV484" s="6"/>
      <c r="BW484" s="6"/>
      <c r="BX484" s="6"/>
      <c r="BY484" s="6"/>
      <c r="BZ484" s="6"/>
      <c r="CA484" s="6"/>
      <c r="CB484" s="6"/>
      <c r="CC484" s="6"/>
      <c r="CD484" s="6"/>
      <c r="CE484" s="6"/>
      <c r="CF484" s="6"/>
      <c r="CG484" s="6"/>
      <c r="CH484" s="6"/>
      <c r="CI484" s="6"/>
      <c r="CJ484" s="6"/>
      <c r="CK484" s="6"/>
      <c r="CL484" s="6"/>
      <c r="CM484" s="6"/>
      <c r="CN484" s="6"/>
      <c r="CO484" s="6"/>
      <c r="CP484" s="6"/>
      <c r="CQ484" s="6"/>
      <c r="CR484" s="6"/>
      <c r="CS484" s="6"/>
      <c r="CT484" s="6"/>
      <c r="CU484" s="6"/>
      <c r="CV484" s="6"/>
      <c r="CW484" s="6"/>
      <c r="CX484" s="6"/>
      <c r="CY484" s="6"/>
      <c r="CZ484" s="6"/>
      <c r="DA484" s="6"/>
      <c r="DB484" s="6"/>
      <c r="DC484" s="6"/>
      <c r="DD484" s="6"/>
      <c r="DE484" s="6"/>
      <c r="DF484" s="6"/>
      <c r="DG484" s="6"/>
      <c r="DH484" s="6"/>
      <c r="DI484" s="6"/>
      <c r="DJ484" s="6"/>
      <c r="DK484" s="6"/>
      <c r="DL484" s="6"/>
      <c r="DM484" s="6"/>
      <c r="DN484" s="6"/>
      <c r="DO484" s="6"/>
      <c r="DP484" s="6"/>
      <c r="DQ484" s="6"/>
      <c r="DR484" s="6"/>
      <c r="DS484" s="6"/>
      <c r="DT484" s="6"/>
      <c r="DU484" s="6"/>
      <c r="DV484" s="6"/>
    </row>
    <row r="485" spans="1:126" s="3" customFormat="1" x14ac:dyDescent="0.25">
      <c r="A485" s="5" t="s">
        <v>185</v>
      </c>
      <c r="B485" t="s">
        <v>186</v>
      </c>
      <c r="C485" s="32" t="s">
        <v>492</v>
      </c>
      <c r="D485" t="s">
        <v>324</v>
      </c>
      <c r="E485" s="1">
        <v>51000</v>
      </c>
      <c r="F485" s="1">
        <f>E485*0.0287</f>
        <v>1463.7</v>
      </c>
      <c r="G485" s="1">
        <v>1995.14</v>
      </c>
      <c r="H485" s="1">
        <f>E485*0.0304</f>
        <v>1550.4</v>
      </c>
      <c r="I485" s="1">
        <v>187</v>
      </c>
      <c r="J485" s="1">
        <f t="shared" ref="J485" si="222">F485+G485+H485+I485</f>
        <v>5196.24</v>
      </c>
      <c r="K485" s="1">
        <f>+E485-J485</f>
        <v>45803.76</v>
      </c>
      <c r="L485" s="6"/>
      <c r="M485" s="6"/>
      <c r="N485" s="6"/>
      <c r="O485" s="6"/>
      <c r="P485" s="6"/>
      <c r="Q485" s="6"/>
      <c r="R485" s="6"/>
      <c r="S485" s="6"/>
      <c r="T485" s="6"/>
      <c r="U485" s="6"/>
      <c r="V485" s="6"/>
      <c r="W485" s="6"/>
      <c r="X485" s="6"/>
      <c r="Y485" s="6"/>
      <c r="Z485" s="6"/>
      <c r="AA485" s="6"/>
      <c r="AB485" s="6"/>
      <c r="AC485" s="6"/>
      <c r="AD485" s="6"/>
      <c r="AE485" s="6"/>
      <c r="AF485" s="6"/>
      <c r="AG485" s="6"/>
      <c r="AH485" s="6"/>
      <c r="AI485" s="6"/>
      <c r="AJ485" s="6"/>
      <c r="AK485" s="6"/>
      <c r="AL485" s="6"/>
      <c r="AM485" s="6"/>
      <c r="AN485" s="6"/>
      <c r="AO485" s="6"/>
      <c r="AP485" s="6"/>
      <c r="AQ485" s="6"/>
      <c r="AR485" s="6"/>
      <c r="AS485" s="6"/>
      <c r="AT485" s="6"/>
      <c r="AU485" s="6"/>
      <c r="AV485" s="6"/>
      <c r="AW485" s="6"/>
      <c r="AX485" s="6"/>
      <c r="AY485" s="6"/>
      <c r="AZ485" s="6"/>
      <c r="BA485" s="6"/>
      <c r="BB485" s="6"/>
      <c r="BC485" s="6"/>
      <c r="BD485" s="6"/>
      <c r="BE485" s="6"/>
      <c r="BF485" s="6"/>
      <c r="BG485" s="6"/>
      <c r="BH485" s="6"/>
      <c r="BI485" s="6"/>
      <c r="BJ485" s="6"/>
      <c r="BK485" s="6"/>
      <c r="BL485" s="6"/>
      <c r="BM485" s="6"/>
      <c r="BN485" s="6"/>
      <c r="BO485" s="6"/>
      <c r="BP485" s="6"/>
      <c r="BQ485" s="6"/>
      <c r="BR485" s="6"/>
      <c r="BS485" s="6"/>
      <c r="BT485" s="6"/>
      <c r="BU485" s="6"/>
      <c r="BV485" s="6"/>
      <c r="BW485" s="6"/>
      <c r="BX485" s="6"/>
      <c r="BY485" s="6"/>
      <c r="BZ485" s="6"/>
      <c r="CA485" s="6"/>
      <c r="CB485" s="6"/>
      <c r="CC485" s="6"/>
      <c r="CD485" s="6"/>
      <c r="CE485" s="6"/>
      <c r="CF485" s="6"/>
      <c r="CG485" s="6"/>
      <c r="CH485" s="6"/>
      <c r="CI485" s="6"/>
      <c r="CJ485" s="6"/>
      <c r="CK485" s="6"/>
      <c r="CL485" s="6"/>
      <c r="CM485" s="6"/>
      <c r="CN485" s="6"/>
      <c r="CO485" s="6"/>
      <c r="CP485" s="6"/>
      <c r="CQ485" s="6"/>
      <c r="CR485" s="6"/>
      <c r="CS485" s="6"/>
      <c r="CT485" s="6"/>
      <c r="CU485" s="6"/>
      <c r="CV485" s="6"/>
      <c r="CW485" s="6"/>
      <c r="CX485" s="6"/>
      <c r="CY485" s="6"/>
      <c r="CZ485" s="6"/>
      <c r="DA485" s="6"/>
      <c r="DB485" s="6"/>
      <c r="DC485" s="6"/>
      <c r="DD485" s="6"/>
      <c r="DE485" s="6"/>
      <c r="DF485" s="6"/>
      <c r="DG485" s="6"/>
      <c r="DH485" s="6"/>
      <c r="DI485" s="6"/>
      <c r="DJ485" s="6"/>
      <c r="DK485" s="6"/>
      <c r="DL485" s="6"/>
      <c r="DM485" s="6"/>
      <c r="DN485" s="6"/>
      <c r="DO485" s="6"/>
      <c r="DP485" s="6"/>
      <c r="DQ485" s="6"/>
      <c r="DR485" s="6"/>
      <c r="DS485" s="6"/>
      <c r="DT485" s="6"/>
      <c r="DU485" s="6"/>
      <c r="DV485" s="6"/>
    </row>
    <row r="486" spans="1:126" x14ac:dyDescent="0.25">
      <c r="A486" s="5" t="s">
        <v>335</v>
      </c>
      <c r="B486" t="s">
        <v>311</v>
      </c>
      <c r="C486" s="32" t="s">
        <v>491</v>
      </c>
      <c r="D486" s="11" t="s">
        <v>324</v>
      </c>
      <c r="E486" s="1">
        <v>76000</v>
      </c>
      <c r="F486" s="1">
        <f t="shared" ref="F486" si="223">E486*0.0287</f>
        <v>2181.1999999999998</v>
      </c>
      <c r="G486" s="1">
        <v>1995.14</v>
      </c>
      <c r="H486" s="1">
        <f t="shared" ref="H486" si="224">E486*0.0304</f>
        <v>2310.4</v>
      </c>
      <c r="I486" s="1">
        <v>187</v>
      </c>
      <c r="J486" s="1">
        <v>11176.16</v>
      </c>
      <c r="K486" s="1">
        <f t="shared" ref="K486" si="225">+E486-J486</f>
        <v>64823.839999999997</v>
      </c>
      <c r="L486"/>
      <c r="M486"/>
      <c r="N486"/>
      <c r="O486"/>
      <c r="P486"/>
      <c r="Q486"/>
      <c r="R486"/>
      <c r="S486"/>
      <c r="T486"/>
      <c r="U486"/>
      <c r="V486"/>
      <c r="W486"/>
      <c r="X486"/>
      <c r="Y486"/>
      <c r="Z486"/>
      <c r="AA486"/>
      <c r="AB486"/>
      <c r="AC486"/>
      <c r="AD486"/>
      <c r="AE486"/>
      <c r="AF486"/>
      <c r="AG486"/>
      <c r="AH486"/>
      <c r="AI486"/>
      <c r="AJ486"/>
      <c r="AK486"/>
      <c r="AL486"/>
      <c r="AM486"/>
      <c r="AN486"/>
      <c r="AO486"/>
      <c r="AP486"/>
      <c r="AQ486"/>
      <c r="AR486"/>
      <c r="AS486"/>
      <c r="AT486"/>
      <c r="AU486"/>
      <c r="AV486"/>
      <c r="AW486"/>
      <c r="AX486"/>
      <c r="AY486"/>
      <c r="AZ486"/>
      <c r="BA486"/>
      <c r="BB486"/>
      <c r="BC486"/>
      <c r="BD486"/>
      <c r="BE486"/>
      <c r="BF486"/>
      <c r="BG486"/>
      <c r="BH486"/>
      <c r="BI486"/>
      <c r="BJ486"/>
      <c r="BK486"/>
      <c r="BL486"/>
      <c r="BM486"/>
      <c r="BN486"/>
      <c r="BO486"/>
      <c r="BP486"/>
      <c r="BQ486"/>
      <c r="BR486"/>
      <c r="BS486"/>
      <c r="BT486"/>
      <c r="BU486"/>
      <c r="BV486"/>
      <c r="BW486"/>
      <c r="BX486"/>
      <c r="BY486"/>
      <c r="BZ486"/>
      <c r="CA486"/>
      <c r="CB486"/>
      <c r="CC486"/>
      <c r="CD486"/>
      <c r="CE486"/>
      <c r="CF486"/>
      <c r="CG486"/>
      <c r="CH486"/>
      <c r="CI486"/>
      <c r="CJ486"/>
      <c r="CK486"/>
      <c r="CL486"/>
      <c r="CM486"/>
      <c r="CN486"/>
      <c r="CO486"/>
      <c r="CP486"/>
      <c r="CQ486"/>
      <c r="CR486"/>
      <c r="CS486"/>
      <c r="CT486"/>
      <c r="CU486"/>
      <c r="CV486"/>
      <c r="CW486"/>
      <c r="CX486"/>
      <c r="CY486"/>
      <c r="CZ486"/>
      <c r="DA486"/>
      <c r="DB486"/>
      <c r="DC486"/>
      <c r="DD486"/>
      <c r="DE486"/>
      <c r="DF486"/>
      <c r="DG486"/>
      <c r="DH486"/>
      <c r="DI486"/>
      <c r="DJ486"/>
      <c r="DK486"/>
      <c r="DL486"/>
      <c r="DM486"/>
      <c r="DN486"/>
      <c r="DO486"/>
      <c r="DP486"/>
      <c r="DQ486"/>
      <c r="DR486"/>
      <c r="DS486"/>
      <c r="DT486"/>
      <c r="DU486"/>
      <c r="DV486"/>
    </row>
    <row r="487" spans="1:126" x14ac:dyDescent="0.25">
      <c r="A487" s="5" t="s">
        <v>524</v>
      </c>
      <c r="B487" t="s">
        <v>21</v>
      </c>
      <c r="C487" s="32" t="s">
        <v>491</v>
      </c>
      <c r="D487" s="11" t="s">
        <v>324</v>
      </c>
      <c r="E487" s="1">
        <v>36000</v>
      </c>
      <c r="F487" s="1">
        <v>1033.2</v>
      </c>
      <c r="G487" s="1">
        <v>0</v>
      </c>
      <c r="H487" s="1">
        <v>1094.4000000000001</v>
      </c>
      <c r="I487" s="1">
        <v>377.5</v>
      </c>
      <c r="J487" s="1">
        <v>2505.1</v>
      </c>
      <c r="K487" s="1">
        <v>33494.9</v>
      </c>
      <c r="L487"/>
      <c r="M487"/>
      <c r="N487"/>
      <c r="O487"/>
      <c r="P487"/>
      <c r="Q487"/>
      <c r="R487"/>
      <c r="S487"/>
      <c r="T487"/>
      <c r="U487"/>
      <c r="V487"/>
      <c r="W487"/>
      <c r="X487"/>
      <c r="Y487"/>
      <c r="Z487"/>
      <c r="AA487"/>
      <c r="AB487"/>
      <c r="AC487"/>
      <c r="AD487"/>
      <c r="AE487"/>
      <c r="AF487"/>
      <c r="AG487"/>
      <c r="AH487"/>
      <c r="AI487"/>
      <c r="AJ487"/>
      <c r="AK487"/>
      <c r="AL487"/>
      <c r="AM487"/>
      <c r="AN487"/>
      <c r="AO487"/>
      <c r="AP487"/>
      <c r="AQ487"/>
      <c r="AR487"/>
      <c r="AS487"/>
      <c r="AT487"/>
      <c r="AU487"/>
      <c r="AV487"/>
      <c r="AW487"/>
      <c r="AX487"/>
      <c r="AY487"/>
      <c r="AZ487"/>
      <c r="BA487"/>
      <c r="BB487"/>
      <c r="BC487"/>
      <c r="BD487"/>
      <c r="BE487"/>
      <c r="BF487"/>
      <c r="BG487"/>
      <c r="BH487"/>
      <c r="BI487"/>
      <c r="BJ487"/>
      <c r="BK487"/>
      <c r="BL487"/>
      <c r="BM487"/>
      <c r="BN487"/>
      <c r="BO487"/>
      <c r="BP487"/>
      <c r="BQ487"/>
      <c r="BR487"/>
      <c r="BS487"/>
      <c r="BT487"/>
      <c r="BU487"/>
      <c r="BV487"/>
      <c r="BW487"/>
      <c r="BX487"/>
      <c r="BY487"/>
      <c r="BZ487"/>
      <c r="CA487"/>
      <c r="CB487"/>
      <c r="CC487"/>
      <c r="CD487"/>
      <c r="CE487"/>
      <c r="CF487"/>
      <c r="CG487"/>
      <c r="CH487"/>
      <c r="CI487"/>
      <c r="CJ487"/>
      <c r="CK487"/>
      <c r="CL487"/>
      <c r="CM487"/>
      <c r="CN487"/>
      <c r="CO487"/>
      <c r="CP487"/>
      <c r="CQ487"/>
      <c r="CR487"/>
      <c r="CS487"/>
      <c r="CT487"/>
      <c r="CU487"/>
      <c r="CV487"/>
      <c r="CW487"/>
      <c r="CX487"/>
      <c r="CY487"/>
      <c r="CZ487"/>
      <c r="DA487"/>
      <c r="DB487"/>
      <c r="DC487"/>
      <c r="DD487"/>
      <c r="DE487"/>
      <c r="DF487"/>
      <c r="DG487"/>
      <c r="DH487"/>
      <c r="DI487"/>
      <c r="DJ487"/>
      <c r="DK487"/>
      <c r="DL487"/>
      <c r="DM487"/>
      <c r="DN487"/>
      <c r="DO487"/>
      <c r="DP487"/>
      <c r="DQ487"/>
      <c r="DR487"/>
      <c r="DS487"/>
      <c r="DT487"/>
      <c r="DU487"/>
      <c r="DV487"/>
    </row>
    <row r="488" spans="1:126" s="3" customFormat="1" x14ac:dyDescent="0.25">
      <c r="A488" s="3" t="s">
        <v>13</v>
      </c>
      <c r="B488" s="3">
        <v>3</v>
      </c>
      <c r="C488" s="34"/>
      <c r="E488" s="4">
        <f>SUM(E485:E487)</f>
        <v>163000</v>
      </c>
      <c r="F488" s="4">
        <f>SUM(F485:F486)+F487</f>
        <v>4678.1000000000004</v>
      </c>
      <c r="G488" s="4">
        <f>SUM(G485:G487)</f>
        <v>3990.28</v>
      </c>
      <c r="H488" s="4">
        <f>SUM(H485:H486)+H487</f>
        <v>4955.2</v>
      </c>
      <c r="I488" s="4">
        <f>SUM(I485:I487)</f>
        <v>751.5</v>
      </c>
      <c r="J488" s="4">
        <f>SUM(J485:J486)+J487</f>
        <v>18877.5</v>
      </c>
      <c r="K488" s="4">
        <f>SUM(K485:K486)+K487</f>
        <v>144122.5</v>
      </c>
      <c r="L488" s="6"/>
      <c r="M488" s="6"/>
      <c r="N488" s="6"/>
      <c r="O488" s="6"/>
      <c r="P488" s="6"/>
      <c r="Q488" s="6"/>
      <c r="R488" s="6"/>
      <c r="S488" s="6"/>
      <c r="T488" s="6"/>
      <c r="U488" s="6"/>
      <c r="V488" s="6"/>
      <c r="W488" s="6"/>
      <c r="X488" s="6"/>
      <c r="Y488" s="6"/>
      <c r="Z488" s="6"/>
      <c r="AA488" s="6"/>
      <c r="AB488" s="6"/>
      <c r="AC488" s="6"/>
      <c r="AD488" s="6"/>
      <c r="AE488" s="6"/>
      <c r="AF488" s="6"/>
      <c r="AG488" s="6"/>
      <c r="AH488" s="6"/>
      <c r="AI488" s="6"/>
      <c r="AJ488" s="6"/>
      <c r="AK488" s="6"/>
      <c r="AL488" s="6"/>
      <c r="AM488" s="6"/>
      <c r="AN488" s="6"/>
      <c r="AO488" s="6"/>
      <c r="AP488" s="6"/>
      <c r="AQ488" s="6"/>
      <c r="AR488" s="6"/>
      <c r="AS488" s="6"/>
      <c r="AT488" s="6"/>
      <c r="AU488" s="6"/>
      <c r="AV488" s="6"/>
      <c r="AW488" s="6"/>
      <c r="AX488" s="6"/>
      <c r="AY488" s="6"/>
      <c r="AZ488" s="6"/>
      <c r="BA488" s="6"/>
      <c r="BB488" s="6"/>
      <c r="BC488" s="6"/>
      <c r="BD488" s="6"/>
      <c r="BE488" s="6"/>
      <c r="BF488" s="6"/>
      <c r="BG488" s="6"/>
      <c r="BH488" s="6"/>
      <c r="BI488" s="6"/>
      <c r="BJ488" s="6"/>
      <c r="BK488" s="6"/>
      <c r="BL488" s="6"/>
      <c r="BM488" s="6"/>
      <c r="BN488" s="6"/>
      <c r="BO488" s="6"/>
      <c r="BP488" s="6"/>
      <c r="BQ488" s="6"/>
      <c r="BR488" s="6"/>
      <c r="BS488" s="6"/>
      <c r="BT488" s="6"/>
      <c r="BU488" s="6"/>
      <c r="BV488" s="6"/>
      <c r="BW488" s="6"/>
      <c r="BX488" s="6"/>
      <c r="BY488" s="6"/>
      <c r="BZ488" s="6"/>
      <c r="CA488" s="6"/>
      <c r="CB488" s="6"/>
      <c r="CC488" s="6"/>
      <c r="CD488" s="6"/>
      <c r="CE488" s="6"/>
      <c r="CF488" s="6"/>
      <c r="CG488" s="6"/>
      <c r="CH488" s="6"/>
      <c r="CI488" s="6"/>
      <c r="CJ488" s="6"/>
      <c r="CK488" s="6"/>
      <c r="CL488" s="6"/>
      <c r="CM488" s="6"/>
      <c r="CN488" s="6"/>
      <c r="CO488" s="6"/>
      <c r="CP488" s="6"/>
      <c r="CQ488" s="6"/>
      <c r="CR488" s="6"/>
      <c r="CS488" s="6"/>
      <c r="CT488" s="6"/>
      <c r="CU488" s="6"/>
      <c r="CV488" s="6"/>
      <c r="CW488" s="6"/>
      <c r="CX488" s="6"/>
      <c r="CY488" s="6"/>
      <c r="CZ488" s="6"/>
      <c r="DA488" s="6"/>
      <c r="DB488" s="6"/>
      <c r="DC488" s="6"/>
      <c r="DD488" s="6"/>
      <c r="DE488" s="6"/>
      <c r="DF488" s="6"/>
      <c r="DG488" s="6"/>
      <c r="DH488" s="6"/>
      <c r="DI488" s="6"/>
      <c r="DJ488" s="6"/>
      <c r="DK488" s="6"/>
      <c r="DL488" s="6"/>
      <c r="DM488" s="6"/>
      <c r="DN488" s="6"/>
      <c r="DO488" s="6"/>
      <c r="DP488" s="6"/>
      <c r="DQ488" s="6"/>
      <c r="DR488" s="6"/>
      <c r="DS488" s="6"/>
      <c r="DT488" s="6"/>
      <c r="DU488" s="6"/>
      <c r="DV488" s="6"/>
    </row>
    <row r="489" spans="1:126" s="3" customFormat="1" x14ac:dyDescent="0.25">
      <c r="A489"/>
      <c r="B489"/>
      <c r="C489" s="32"/>
      <c r="D489"/>
      <c r="E489" s="1"/>
      <c r="F489" s="1"/>
      <c r="G489" s="1"/>
      <c r="H489" s="1"/>
      <c r="I489" s="1"/>
      <c r="J489" s="1"/>
      <c r="K489" s="1"/>
      <c r="L489" s="6"/>
      <c r="M489" s="6"/>
      <c r="N489" s="6"/>
      <c r="O489" s="6"/>
      <c r="P489" s="6"/>
      <c r="Q489" s="6"/>
      <c r="R489" s="6"/>
      <c r="S489" s="6"/>
      <c r="T489" s="6"/>
      <c r="U489" s="6"/>
      <c r="V489" s="6"/>
      <c r="W489" s="6"/>
      <c r="X489" s="6"/>
      <c r="Y489" s="6"/>
      <c r="Z489" s="6"/>
      <c r="AA489" s="6"/>
      <c r="AB489" s="6"/>
      <c r="AC489" s="6"/>
      <c r="AD489" s="6"/>
      <c r="AE489" s="6"/>
      <c r="AF489" s="6"/>
      <c r="AG489" s="6"/>
      <c r="AH489" s="6"/>
      <c r="AI489" s="6"/>
      <c r="AJ489" s="6"/>
      <c r="AK489" s="6"/>
      <c r="AL489" s="6"/>
      <c r="AM489" s="6"/>
      <c r="AN489" s="6"/>
      <c r="AO489" s="6"/>
      <c r="AP489" s="6"/>
      <c r="AQ489" s="6"/>
      <c r="AR489" s="6"/>
      <c r="AS489" s="6"/>
      <c r="AT489" s="6"/>
      <c r="AU489" s="6"/>
      <c r="AV489" s="6"/>
      <c r="AW489" s="6"/>
      <c r="AX489" s="6"/>
      <c r="AY489" s="6"/>
      <c r="AZ489" s="6"/>
      <c r="BA489" s="6"/>
      <c r="BB489" s="6"/>
      <c r="BC489" s="6"/>
      <c r="BD489" s="6"/>
      <c r="BE489" s="6"/>
      <c r="BF489" s="6"/>
      <c r="BG489" s="6"/>
      <c r="BH489" s="6"/>
      <c r="BI489" s="6"/>
      <c r="BJ489" s="6"/>
      <c r="BK489" s="6"/>
      <c r="BL489" s="6"/>
      <c r="BM489" s="6"/>
      <c r="BN489" s="6"/>
      <c r="BO489" s="6"/>
      <c r="BP489" s="6"/>
      <c r="BQ489" s="6"/>
      <c r="BR489" s="6"/>
      <c r="BS489" s="6"/>
      <c r="BT489" s="6"/>
      <c r="BU489" s="6"/>
      <c r="BV489" s="6"/>
      <c r="BW489" s="6"/>
      <c r="BX489" s="6"/>
      <c r="BY489" s="6"/>
      <c r="BZ489" s="6"/>
      <c r="CA489" s="6"/>
      <c r="CB489" s="6"/>
      <c r="CC489" s="6"/>
      <c r="CD489" s="6"/>
      <c r="CE489" s="6"/>
      <c r="CF489" s="6"/>
      <c r="CG489" s="6"/>
      <c r="CH489" s="6"/>
      <c r="CI489" s="6"/>
      <c r="CJ489" s="6"/>
      <c r="CK489" s="6"/>
      <c r="CL489" s="6"/>
      <c r="CM489" s="6"/>
      <c r="CN489" s="6"/>
      <c r="CO489" s="6"/>
      <c r="CP489" s="6"/>
      <c r="CQ489" s="6"/>
      <c r="CR489" s="6"/>
      <c r="CS489" s="6"/>
      <c r="CT489" s="6"/>
      <c r="CU489" s="6"/>
      <c r="CV489" s="6"/>
      <c r="CW489" s="6"/>
      <c r="CX489" s="6"/>
      <c r="CY489" s="6"/>
      <c r="CZ489" s="6"/>
      <c r="DA489" s="6"/>
      <c r="DB489" s="6"/>
      <c r="DC489" s="6"/>
      <c r="DD489" s="6"/>
      <c r="DE489" s="6"/>
      <c r="DF489" s="6"/>
      <c r="DG489" s="6"/>
      <c r="DH489" s="6"/>
      <c r="DI489" s="6"/>
      <c r="DJ489" s="6"/>
      <c r="DK489" s="6"/>
      <c r="DL489" s="6"/>
      <c r="DM489" s="6"/>
      <c r="DN489" s="6"/>
      <c r="DO489" s="6"/>
      <c r="DP489" s="6"/>
      <c r="DQ489" s="6"/>
      <c r="DR489" s="6"/>
      <c r="DS489" s="6"/>
      <c r="DT489" s="6"/>
      <c r="DU489" s="6"/>
      <c r="DV489" s="6"/>
    </row>
    <row r="490" spans="1:126" s="3" customFormat="1" x14ac:dyDescent="0.25">
      <c r="A490" s="10" t="s">
        <v>489</v>
      </c>
      <c r="B490" s="10"/>
      <c r="C490" s="36"/>
      <c r="D490" s="12"/>
      <c r="E490" s="10"/>
      <c r="F490" s="10"/>
      <c r="G490" s="10"/>
      <c r="H490" s="10"/>
      <c r="I490" s="10"/>
      <c r="J490" s="10"/>
      <c r="K490" s="10"/>
      <c r="L490" s="6"/>
      <c r="M490" s="6"/>
      <c r="N490" s="6"/>
      <c r="O490" s="6"/>
      <c r="P490" s="6"/>
      <c r="Q490" s="6"/>
      <c r="R490" s="6"/>
      <c r="S490" s="6"/>
      <c r="T490" s="6"/>
      <c r="U490" s="6"/>
      <c r="V490" s="6"/>
      <c r="W490" s="6"/>
      <c r="X490" s="6"/>
      <c r="Y490" s="6"/>
      <c r="Z490" s="6"/>
      <c r="AA490" s="6"/>
      <c r="AB490" s="6"/>
      <c r="AC490" s="6"/>
      <c r="AD490" s="6"/>
      <c r="AE490" s="6"/>
      <c r="AF490" s="6"/>
      <c r="AG490" s="6"/>
      <c r="AH490" s="6"/>
      <c r="AI490" s="6"/>
      <c r="AJ490" s="6"/>
      <c r="AK490" s="6"/>
      <c r="AL490" s="6"/>
      <c r="AM490" s="6"/>
      <c r="AN490" s="6"/>
      <c r="AO490" s="6"/>
      <c r="AP490" s="6"/>
      <c r="AQ490" s="6"/>
      <c r="AR490" s="6"/>
      <c r="AS490" s="6"/>
      <c r="AT490" s="6"/>
      <c r="AU490" s="6"/>
      <c r="AV490" s="6"/>
      <c r="AW490" s="6"/>
      <c r="AX490" s="6"/>
      <c r="AY490" s="6"/>
      <c r="AZ490" s="6"/>
      <c r="BA490" s="6"/>
      <c r="BB490" s="6"/>
      <c r="BC490" s="6"/>
      <c r="BD490" s="6"/>
      <c r="BE490" s="6"/>
      <c r="BF490" s="6"/>
      <c r="BG490" s="6"/>
      <c r="BH490" s="6"/>
      <c r="BI490" s="6"/>
      <c r="BJ490" s="6"/>
      <c r="BK490" s="6"/>
      <c r="BL490" s="6"/>
      <c r="BM490" s="6"/>
      <c r="BN490" s="6"/>
      <c r="BO490" s="6"/>
      <c r="BP490" s="6"/>
      <c r="BQ490" s="6"/>
      <c r="BR490" s="6"/>
      <c r="BS490" s="6"/>
      <c r="BT490" s="6"/>
      <c r="BU490" s="6"/>
      <c r="BV490" s="6"/>
      <c r="BW490" s="6"/>
      <c r="BX490" s="6"/>
      <c r="BY490" s="6"/>
      <c r="BZ490" s="6"/>
      <c r="CA490" s="6"/>
      <c r="CB490" s="6"/>
      <c r="CC490" s="6"/>
      <c r="CD490" s="6"/>
      <c r="CE490" s="6"/>
      <c r="CF490" s="6"/>
      <c r="CG490" s="6"/>
      <c r="CH490" s="6"/>
      <c r="CI490" s="6"/>
      <c r="CJ490" s="6"/>
      <c r="CK490" s="6"/>
      <c r="CL490" s="6"/>
      <c r="CM490" s="6"/>
      <c r="CN490" s="6"/>
      <c r="CO490" s="6"/>
      <c r="CP490" s="6"/>
      <c r="CQ490" s="6"/>
      <c r="CR490" s="6"/>
      <c r="CS490" s="6"/>
      <c r="CT490" s="6"/>
      <c r="CU490" s="6"/>
      <c r="CV490" s="6"/>
      <c r="CW490" s="6"/>
      <c r="CX490" s="6"/>
      <c r="CY490" s="6"/>
      <c r="CZ490" s="6"/>
      <c r="DA490" s="6"/>
      <c r="DB490" s="6"/>
      <c r="DC490" s="6"/>
      <c r="DD490" s="6"/>
      <c r="DE490" s="6"/>
      <c r="DF490" s="6"/>
      <c r="DG490" s="6"/>
      <c r="DH490" s="6"/>
      <c r="DI490" s="6"/>
      <c r="DJ490" s="6"/>
      <c r="DK490" s="6"/>
      <c r="DL490" s="6"/>
      <c r="DM490" s="6"/>
      <c r="DN490" s="6"/>
      <c r="DO490" s="6"/>
      <c r="DP490" s="6"/>
      <c r="DQ490" s="6"/>
      <c r="DR490" s="6"/>
      <c r="DS490" s="6"/>
      <c r="DT490" s="6"/>
      <c r="DU490" s="6"/>
      <c r="DV490" s="6"/>
    </row>
    <row r="491" spans="1:126" x14ac:dyDescent="0.25">
      <c r="A491" s="5" t="s">
        <v>369</v>
      </c>
      <c r="B491" t="s">
        <v>64</v>
      </c>
      <c r="C491" s="32" t="s">
        <v>491</v>
      </c>
      <c r="D491" t="s">
        <v>324</v>
      </c>
      <c r="E491" s="1">
        <v>25200</v>
      </c>
      <c r="F491" s="1">
        <f t="shared" ref="F491:F498" si="226">E491*0.0287</f>
        <v>723.24</v>
      </c>
      <c r="G491" s="1">
        <v>0</v>
      </c>
      <c r="H491" s="1">
        <f t="shared" ref="H491:H498" si="227">E491*0.0304</f>
        <v>766.08</v>
      </c>
      <c r="I491" s="1">
        <v>25</v>
      </c>
      <c r="J491" s="1">
        <f t="shared" ref="J491:J498" si="228">+F491+G491+H491+I491</f>
        <v>1514.32</v>
      </c>
      <c r="K491" s="1">
        <f t="shared" ref="K491:K498" si="229">+E491-J491</f>
        <v>23685.68</v>
      </c>
      <c r="L491"/>
      <c r="M491"/>
      <c r="N491"/>
      <c r="O491"/>
      <c r="P491"/>
      <c r="Q491"/>
      <c r="R491"/>
      <c r="S491"/>
      <c r="T491"/>
      <c r="U491"/>
      <c r="V491"/>
      <c r="W491"/>
      <c r="X491"/>
      <c r="Y491"/>
      <c r="Z491"/>
      <c r="AA491"/>
      <c r="AB491"/>
      <c r="AC491"/>
      <c r="AD491"/>
      <c r="AE491"/>
      <c r="AF491"/>
      <c r="AG491"/>
      <c r="AH491"/>
      <c r="AI491"/>
      <c r="AJ491"/>
      <c r="AK491"/>
      <c r="AL491"/>
      <c r="AM491"/>
      <c r="AN491"/>
      <c r="AO491"/>
      <c r="AP491"/>
      <c r="AQ491"/>
      <c r="AR491"/>
      <c r="AS491"/>
      <c r="AT491"/>
      <c r="AU491"/>
      <c r="AV491"/>
      <c r="AW491"/>
      <c r="AX491"/>
      <c r="AY491"/>
      <c r="AZ491"/>
      <c r="BA491"/>
      <c r="BB491"/>
      <c r="BC491"/>
      <c r="BD491"/>
      <c r="BE491"/>
      <c r="BF491"/>
      <c r="BG491"/>
      <c r="BH491"/>
      <c r="BI491"/>
      <c r="BJ491"/>
      <c r="BK491"/>
      <c r="BL491"/>
      <c r="BM491"/>
      <c r="BN491"/>
      <c r="BO491"/>
      <c r="BP491"/>
      <c r="BQ491"/>
      <c r="BR491"/>
      <c r="BS491"/>
      <c r="BT491"/>
      <c r="BU491"/>
      <c r="BV491"/>
      <c r="BW491"/>
      <c r="BX491"/>
      <c r="BY491"/>
      <c r="BZ491"/>
      <c r="CA491"/>
      <c r="CB491"/>
      <c r="CC491"/>
      <c r="CD491"/>
      <c r="CE491"/>
      <c r="CF491"/>
      <c r="CG491"/>
      <c r="CH491"/>
      <c r="CI491"/>
      <c r="CJ491"/>
      <c r="CK491"/>
      <c r="CL491"/>
      <c r="CM491"/>
      <c r="CN491"/>
      <c r="CO491"/>
      <c r="CP491"/>
      <c r="CQ491"/>
      <c r="CR491"/>
      <c r="CS491"/>
      <c r="CT491"/>
      <c r="CU491"/>
      <c r="CV491"/>
      <c r="CW491"/>
      <c r="CX491"/>
      <c r="CY491"/>
      <c r="CZ491"/>
      <c r="DA491"/>
      <c r="DB491"/>
      <c r="DC491"/>
      <c r="DD491"/>
      <c r="DE491"/>
      <c r="DF491"/>
      <c r="DG491"/>
      <c r="DH491"/>
      <c r="DI491"/>
      <c r="DJ491"/>
      <c r="DK491"/>
      <c r="DL491"/>
      <c r="DM491"/>
      <c r="DN491"/>
      <c r="DO491"/>
      <c r="DP491"/>
      <c r="DQ491"/>
      <c r="DR491"/>
      <c r="DS491"/>
      <c r="DT491"/>
      <c r="DU491"/>
      <c r="DV491"/>
    </row>
    <row r="492" spans="1:126" x14ac:dyDescent="0.25">
      <c r="A492" s="5" t="s">
        <v>314</v>
      </c>
      <c r="B492" t="s">
        <v>279</v>
      </c>
      <c r="C492" s="32" t="s">
        <v>492</v>
      </c>
      <c r="D492" t="s">
        <v>324</v>
      </c>
      <c r="E492" s="1">
        <v>44000</v>
      </c>
      <c r="F492" s="1">
        <f t="shared" si="226"/>
        <v>1262.8</v>
      </c>
      <c r="G492" s="1">
        <v>828.67</v>
      </c>
      <c r="H492" s="1">
        <f t="shared" si="227"/>
        <v>1337.6</v>
      </c>
      <c r="I492" s="1">
        <v>1215.1199999999999</v>
      </c>
      <c r="J492" s="1">
        <f t="shared" si="228"/>
        <v>4644.1899999999996</v>
      </c>
      <c r="K492" s="1">
        <f t="shared" si="229"/>
        <v>39355.81</v>
      </c>
      <c r="L492"/>
      <c r="M492"/>
      <c r="N492"/>
      <c r="O492"/>
      <c r="P492"/>
      <c r="Q492"/>
      <c r="R492"/>
      <c r="S492"/>
      <c r="T492"/>
      <c r="U492"/>
      <c r="V492"/>
      <c r="W492"/>
      <c r="X492"/>
      <c r="Y492"/>
      <c r="Z492"/>
      <c r="AA492"/>
      <c r="AB492"/>
      <c r="AC492"/>
      <c r="AD492"/>
      <c r="AE492"/>
      <c r="AF492"/>
      <c r="AG492"/>
      <c r="AH492"/>
      <c r="AI492"/>
      <c r="AJ492"/>
      <c r="AK492"/>
      <c r="AL492"/>
      <c r="AM492"/>
      <c r="AN492"/>
      <c r="AO492"/>
      <c r="AP492"/>
      <c r="AQ492"/>
      <c r="AR492"/>
      <c r="AS492"/>
      <c r="AT492"/>
      <c r="AU492"/>
      <c r="AV492"/>
      <c r="AW492"/>
      <c r="AX492"/>
      <c r="AY492"/>
      <c r="AZ492"/>
      <c r="BA492"/>
      <c r="BB492"/>
      <c r="BC492"/>
      <c r="BD492"/>
      <c r="BE492"/>
      <c r="BF492"/>
      <c r="BG492"/>
      <c r="BH492"/>
      <c r="BI492"/>
      <c r="BJ492"/>
      <c r="BK492"/>
      <c r="BL492"/>
      <c r="BM492"/>
      <c r="BN492"/>
      <c r="BO492"/>
      <c r="BP492"/>
      <c r="BQ492"/>
      <c r="BR492"/>
      <c r="BS492"/>
      <c r="BT492"/>
      <c r="BU492"/>
      <c r="BV492"/>
      <c r="BW492"/>
      <c r="BX492"/>
      <c r="BY492"/>
      <c r="BZ492"/>
      <c r="CA492"/>
      <c r="CB492"/>
      <c r="CC492"/>
      <c r="CD492"/>
      <c r="CE492"/>
      <c r="CF492"/>
      <c r="CG492"/>
      <c r="CH492"/>
      <c r="CI492"/>
      <c r="CJ492"/>
      <c r="CK492"/>
      <c r="CL492"/>
      <c r="CM492"/>
      <c r="CN492"/>
      <c r="CO492"/>
      <c r="CP492"/>
      <c r="CQ492"/>
      <c r="CR492"/>
      <c r="CS492"/>
      <c r="CT492"/>
      <c r="CU492"/>
      <c r="CV492"/>
      <c r="CW492"/>
      <c r="CX492"/>
      <c r="CY492"/>
      <c r="CZ492"/>
      <c r="DA492"/>
      <c r="DB492"/>
      <c r="DC492"/>
      <c r="DD492"/>
      <c r="DE492"/>
      <c r="DF492"/>
      <c r="DG492"/>
      <c r="DH492"/>
      <c r="DI492"/>
      <c r="DJ492"/>
      <c r="DK492"/>
      <c r="DL492"/>
      <c r="DM492"/>
      <c r="DN492"/>
      <c r="DO492"/>
      <c r="DP492"/>
      <c r="DQ492"/>
      <c r="DR492"/>
      <c r="DS492"/>
      <c r="DT492"/>
      <c r="DU492"/>
      <c r="DV492"/>
    </row>
    <row r="493" spans="1:126" s="3" customFormat="1" x14ac:dyDescent="0.25">
      <c r="A493" s="5" t="s">
        <v>188</v>
      </c>
      <c r="B493" t="s">
        <v>64</v>
      </c>
      <c r="C493" s="32" t="s">
        <v>491</v>
      </c>
      <c r="D493" t="s">
        <v>324</v>
      </c>
      <c r="E493" s="1">
        <v>10000</v>
      </c>
      <c r="F493" s="1">
        <f t="shared" si="226"/>
        <v>287</v>
      </c>
      <c r="G493" s="1">
        <v>0</v>
      </c>
      <c r="H493" s="1">
        <f t="shared" si="227"/>
        <v>304</v>
      </c>
      <c r="I493" s="1">
        <v>25</v>
      </c>
      <c r="J493" s="1">
        <f t="shared" si="228"/>
        <v>616</v>
      </c>
      <c r="K493" s="1">
        <f t="shared" si="229"/>
        <v>9384</v>
      </c>
      <c r="L493" s="6"/>
      <c r="M493" s="6"/>
      <c r="N493" s="6"/>
      <c r="O493" s="6"/>
      <c r="P493" s="6"/>
      <c r="Q493" s="6"/>
      <c r="R493" s="6"/>
      <c r="S493" s="6"/>
      <c r="T493" s="6"/>
      <c r="U493" s="6"/>
      <c r="V493" s="6"/>
      <c r="W493" s="6"/>
      <c r="X493" s="6"/>
      <c r="Y493" s="6"/>
      <c r="Z493" s="6"/>
      <c r="AA493" s="6"/>
      <c r="AB493" s="6"/>
      <c r="AC493" s="6"/>
      <c r="AD493" s="6"/>
      <c r="AE493" s="6"/>
      <c r="AF493" s="6"/>
      <c r="AG493" s="6"/>
      <c r="AH493" s="6"/>
      <c r="AI493" s="6"/>
      <c r="AJ493" s="6"/>
      <c r="AK493" s="6"/>
      <c r="AL493" s="6"/>
      <c r="AM493" s="6"/>
      <c r="AN493" s="6"/>
      <c r="AO493" s="6"/>
      <c r="AP493" s="6"/>
      <c r="AQ493" s="6"/>
      <c r="AR493" s="6"/>
      <c r="AS493" s="6"/>
      <c r="AT493" s="6"/>
      <c r="AU493" s="6"/>
      <c r="AV493" s="6"/>
      <c r="AW493" s="6"/>
      <c r="AX493" s="6"/>
      <c r="AY493" s="6"/>
      <c r="AZ493" s="6"/>
      <c r="BA493" s="6"/>
      <c r="BB493" s="6"/>
      <c r="BC493" s="6"/>
      <c r="BD493" s="6"/>
      <c r="BE493" s="6"/>
      <c r="BF493" s="6"/>
      <c r="BG493" s="6"/>
      <c r="BH493" s="6"/>
      <c r="BI493" s="6"/>
      <c r="BJ493" s="6"/>
      <c r="BK493" s="6"/>
      <c r="BL493" s="6"/>
      <c r="BM493" s="6"/>
      <c r="BN493" s="6"/>
      <c r="BO493" s="6"/>
      <c r="BP493" s="6"/>
      <c r="BQ493" s="6"/>
      <c r="BR493" s="6"/>
      <c r="BS493" s="6"/>
      <c r="BT493" s="6"/>
      <c r="BU493" s="6"/>
      <c r="BV493" s="6"/>
      <c r="BW493" s="6"/>
      <c r="BX493" s="6"/>
      <c r="BY493" s="6"/>
      <c r="BZ493" s="6"/>
      <c r="CA493" s="6"/>
      <c r="CB493" s="6"/>
      <c r="CC493" s="6"/>
      <c r="CD493" s="6"/>
      <c r="CE493" s="6"/>
      <c r="CF493" s="6"/>
      <c r="CG493" s="6"/>
      <c r="CH493" s="6"/>
      <c r="CI493" s="6"/>
      <c r="CJ493" s="6"/>
      <c r="CK493" s="6"/>
      <c r="CL493" s="6"/>
      <c r="CM493" s="6"/>
      <c r="CN493" s="6"/>
      <c r="CO493" s="6"/>
      <c r="CP493" s="6"/>
      <c r="CQ493" s="6"/>
      <c r="CR493" s="6"/>
      <c r="CS493" s="6"/>
      <c r="CT493" s="6"/>
      <c r="CU493" s="6"/>
      <c r="CV493" s="6"/>
      <c r="CW493" s="6"/>
      <c r="CX493" s="6"/>
      <c r="CY493" s="6"/>
      <c r="CZ493" s="6"/>
      <c r="DA493" s="6"/>
      <c r="DB493" s="6"/>
      <c r="DC493" s="6"/>
      <c r="DD493" s="6"/>
      <c r="DE493" s="6"/>
      <c r="DF493" s="6"/>
      <c r="DG493" s="6"/>
      <c r="DH493" s="6"/>
      <c r="DI493" s="6"/>
      <c r="DJ493" s="6"/>
      <c r="DK493" s="6"/>
      <c r="DL493" s="6"/>
      <c r="DM493" s="6"/>
      <c r="DN493" s="6"/>
      <c r="DO493" s="6"/>
      <c r="DP493" s="6"/>
      <c r="DQ493" s="6"/>
      <c r="DR493" s="6"/>
      <c r="DS493" s="6"/>
      <c r="DT493" s="6"/>
      <c r="DU493" s="6"/>
      <c r="DV493" s="6"/>
    </row>
    <row r="494" spans="1:126" x14ac:dyDescent="0.25">
      <c r="A494" s="5" t="s">
        <v>189</v>
      </c>
      <c r="B494" t="s">
        <v>187</v>
      </c>
      <c r="C494" s="32" t="s">
        <v>491</v>
      </c>
      <c r="D494" t="s">
        <v>321</v>
      </c>
      <c r="E494" s="1">
        <v>20900</v>
      </c>
      <c r="F494" s="1">
        <f t="shared" si="226"/>
        <v>599.83000000000004</v>
      </c>
      <c r="G494" s="1">
        <v>0</v>
      </c>
      <c r="H494" s="1">
        <f t="shared" si="227"/>
        <v>635.36</v>
      </c>
      <c r="I494" s="1">
        <v>1315.12</v>
      </c>
      <c r="J494" s="1">
        <f t="shared" si="228"/>
        <v>2550.31</v>
      </c>
      <c r="K494" s="1">
        <f t="shared" si="229"/>
        <v>18349.689999999999</v>
      </c>
    </row>
    <row r="495" spans="1:126" x14ac:dyDescent="0.25">
      <c r="A495" s="5" t="s">
        <v>191</v>
      </c>
      <c r="B495" t="s">
        <v>279</v>
      </c>
      <c r="C495" s="32" t="s">
        <v>491</v>
      </c>
      <c r="D495" t="s">
        <v>321</v>
      </c>
      <c r="E495" s="1">
        <v>35750</v>
      </c>
      <c r="F495" s="1">
        <f t="shared" si="226"/>
        <v>1026.03</v>
      </c>
      <c r="G495" s="1">
        <v>0</v>
      </c>
      <c r="H495" s="1">
        <f t="shared" si="227"/>
        <v>1086.8</v>
      </c>
      <c r="I495" s="1">
        <v>125</v>
      </c>
      <c r="J495" s="1">
        <f t="shared" si="228"/>
        <v>2237.83</v>
      </c>
      <c r="K495" s="1">
        <f t="shared" si="229"/>
        <v>33512.17</v>
      </c>
    </row>
    <row r="496" spans="1:126" x14ac:dyDescent="0.25">
      <c r="A496" s="5" t="s">
        <v>192</v>
      </c>
      <c r="B496" t="s">
        <v>17</v>
      </c>
      <c r="C496" s="32" t="s">
        <v>491</v>
      </c>
      <c r="D496" t="s">
        <v>324</v>
      </c>
      <c r="E496" s="1">
        <v>22000</v>
      </c>
      <c r="F496" s="1">
        <f t="shared" si="226"/>
        <v>631.4</v>
      </c>
      <c r="G496" s="1">
        <v>0</v>
      </c>
      <c r="H496" s="1">
        <f t="shared" si="227"/>
        <v>668.8</v>
      </c>
      <c r="I496" s="1">
        <v>25</v>
      </c>
      <c r="J496" s="1">
        <f t="shared" si="228"/>
        <v>1325.2</v>
      </c>
      <c r="K496" s="1">
        <f t="shared" si="229"/>
        <v>20674.8</v>
      </c>
    </row>
    <row r="497" spans="1:126" x14ac:dyDescent="0.25">
      <c r="A497" s="5" t="s">
        <v>193</v>
      </c>
      <c r="B497" t="s">
        <v>83</v>
      </c>
      <c r="C497" s="32" t="s">
        <v>492</v>
      </c>
      <c r="D497" t="s">
        <v>321</v>
      </c>
      <c r="E497" s="1">
        <v>10000</v>
      </c>
      <c r="F497" s="1">
        <f t="shared" si="226"/>
        <v>287</v>
      </c>
      <c r="G497" s="1">
        <v>0</v>
      </c>
      <c r="H497" s="1">
        <f t="shared" si="227"/>
        <v>304</v>
      </c>
      <c r="I497" s="1">
        <v>25</v>
      </c>
      <c r="J497" s="1">
        <f t="shared" si="228"/>
        <v>616</v>
      </c>
      <c r="K497" s="1">
        <f t="shared" si="229"/>
        <v>9384</v>
      </c>
    </row>
    <row r="498" spans="1:126" x14ac:dyDescent="0.25">
      <c r="A498" s="5" t="s">
        <v>194</v>
      </c>
      <c r="B498" t="s">
        <v>17</v>
      </c>
      <c r="C498" s="32" t="s">
        <v>491</v>
      </c>
      <c r="D498" t="s">
        <v>321</v>
      </c>
      <c r="E498" s="1">
        <v>60000</v>
      </c>
      <c r="F498" s="1">
        <f t="shared" si="226"/>
        <v>1722</v>
      </c>
      <c r="G498" s="1">
        <v>3486.68</v>
      </c>
      <c r="H498" s="1">
        <f t="shared" si="227"/>
        <v>1824</v>
      </c>
      <c r="I498" s="1">
        <v>277.5</v>
      </c>
      <c r="J498" s="1">
        <f t="shared" si="228"/>
        <v>7310.18</v>
      </c>
      <c r="K498" s="1">
        <f t="shared" si="229"/>
        <v>52689.82</v>
      </c>
    </row>
    <row r="499" spans="1:126" x14ac:dyDescent="0.25">
      <c r="A499" s="3" t="s">
        <v>13</v>
      </c>
      <c r="B499" s="3">
        <v>8</v>
      </c>
      <c r="C499" s="34"/>
      <c r="D499" s="3"/>
      <c r="E499" s="4">
        <f t="shared" ref="E499:K499" si="230">SUM(E491:E498)</f>
        <v>227850</v>
      </c>
      <c r="F499" s="4">
        <f t="shared" si="230"/>
        <v>6539.3</v>
      </c>
      <c r="G499" s="4">
        <f t="shared" si="230"/>
        <v>4315.3500000000004</v>
      </c>
      <c r="H499" s="4">
        <f t="shared" si="230"/>
        <v>6926.64</v>
      </c>
      <c r="I499" s="4">
        <f t="shared" si="230"/>
        <v>3032.74</v>
      </c>
      <c r="J499" s="4">
        <f t="shared" si="230"/>
        <v>20814.03</v>
      </c>
      <c r="K499" s="4">
        <f t="shared" si="230"/>
        <v>207035.97</v>
      </c>
    </row>
    <row r="501" spans="1:126" x14ac:dyDescent="0.25">
      <c r="M501"/>
      <c r="N501"/>
      <c r="O501"/>
      <c r="P501"/>
      <c r="Q501"/>
      <c r="R501"/>
      <c r="S501"/>
      <c r="T501"/>
      <c r="U501"/>
      <c r="V501"/>
      <c r="W501"/>
      <c r="X501"/>
      <c r="Y501"/>
      <c r="Z501"/>
      <c r="AA501"/>
      <c r="AB501"/>
      <c r="AC501"/>
      <c r="AD501"/>
      <c r="AE501"/>
      <c r="AF501"/>
      <c r="AG501"/>
      <c r="AH501"/>
      <c r="AI501"/>
      <c r="AJ501"/>
      <c r="AK501"/>
      <c r="AL501"/>
      <c r="AM501"/>
      <c r="AN501"/>
      <c r="AO501"/>
      <c r="AP501"/>
      <c r="AQ501"/>
      <c r="AR501"/>
      <c r="AS501"/>
      <c r="AT501"/>
      <c r="AU501"/>
      <c r="AV501"/>
      <c r="AW501"/>
      <c r="AX501"/>
      <c r="AY501"/>
      <c r="AZ501"/>
      <c r="BA501"/>
      <c r="BB501"/>
      <c r="BC501"/>
      <c r="BD501"/>
      <c r="BE501"/>
      <c r="BF501"/>
      <c r="BG501"/>
      <c r="BH501"/>
      <c r="BI501"/>
      <c r="BJ501"/>
      <c r="BK501"/>
      <c r="BL501"/>
      <c r="BM501"/>
      <c r="BN501"/>
      <c r="BO501"/>
      <c r="BP501"/>
      <c r="BQ501"/>
      <c r="BR501"/>
      <c r="BS501"/>
      <c r="BT501"/>
      <c r="BU501"/>
      <c r="BV501"/>
      <c r="BW501"/>
      <c r="BX501"/>
      <c r="BY501"/>
      <c r="BZ501"/>
      <c r="CA501"/>
      <c r="CB501"/>
      <c r="CC501"/>
      <c r="CD501"/>
      <c r="CE501"/>
      <c r="CF501"/>
      <c r="CG501"/>
      <c r="CH501"/>
      <c r="CI501"/>
      <c r="CJ501"/>
      <c r="CK501"/>
      <c r="CL501"/>
      <c r="CM501"/>
      <c r="CN501"/>
      <c r="CO501"/>
      <c r="CP501"/>
      <c r="CQ501"/>
      <c r="CR501"/>
      <c r="CS501"/>
      <c r="CT501"/>
      <c r="CU501"/>
      <c r="CV501"/>
      <c r="CW501"/>
      <c r="CX501"/>
      <c r="CY501"/>
      <c r="CZ501"/>
      <c r="DA501"/>
      <c r="DB501"/>
      <c r="DC501"/>
      <c r="DD501"/>
      <c r="DE501"/>
      <c r="DF501"/>
      <c r="DG501"/>
      <c r="DH501"/>
      <c r="DI501"/>
      <c r="DJ501"/>
      <c r="DK501"/>
      <c r="DL501"/>
      <c r="DM501"/>
      <c r="DN501"/>
      <c r="DO501"/>
      <c r="DP501"/>
      <c r="DQ501"/>
      <c r="DR501"/>
      <c r="DS501"/>
      <c r="DT501"/>
      <c r="DU501"/>
      <c r="DV501"/>
    </row>
    <row r="502" spans="1:126" ht="15.75" x14ac:dyDescent="0.25">
      <c r="A502" s="7" t="s">
        <v>254</v>
      </c>
      <c r="B502" s="7">
        <f>+B499+B488+B482+B477+B467+B457+B451+B447+B432+B418+B412+B396+B390+B383+B374+B367+B363+B357+B351+B341+B329+B325+B311+B305+B295+B287+B283+B277+B267+B262++B254+B249+B243+B235+B201+B196+B186+B180+B175+B174+B164+B139+B118+B113+B109+B103+B97+B91+B83+B75+B60+B54+B49+B42+B37+B33+B27</f>
        <v>319</v>
      </c>
      <c r="C502" s="41"/>
      <c r="D502" s="7"/>
      <c r="E502" s="24">
        <f>E499+E488+E482+E477+E467+E457+E451+E447+E432+E418+E412+E396+E390+E383+E374+E367+E363+E357+E351+E341+E329+E325+E311+E305+E295+E287+E283+E277+E267+E262++E254+E249+E243+E235+E201+E196+E186+E180+E174+E164+E139+E118+E113+E109+E103+E97+E91+E83+E75+E60+E54+E49+E42+E37+E33+E27</f>
        <v>15487405.949999999</v>
      </c>
      <c r="F502" s="24" t="e">
        <f>+#REF!+F499+F488+F482+F477+F467+F457+F451+F447+F432+F418+F412+F396+F390+F383+F374+F367+F363+F357+F351+F341+F329+F325+F311+F305+F295+F287+F283+F277+F267+F262+F254+F249+F243+F235+F201+F196+F186+F180+F174+F164+F139+F118+F113+F109+F103+F97+F91+F83+F75+F60+F54+F49+F42+F37+F33+F27</f>
        <v>#REF!</v>
      </c>
      <c r="G502" s="24">
        <f>+G499+G488+G482+G477+G467+G457+G451+G447+G432+G418+G412+G396+G390+G383+G374+G367+G363+G357+G351+G341+G329+G325+G311+G305+G295+G287+G283+G277+G267+G262+G254+G249+G243+G235+G201+G196+G186+G180+G174+G164+G139+G118+G113+G109+G103+G97+G91+G83+G75+G60+G54+G49+G42+G37+G33+G27</f>
        <v>868408.73</v>
      </c>
      <c r="H502" s="24">
        <f>+H499+H488+H482+H477+H467+H457+H451+H447+H432+H418+H412+H396+H390+H383+H374+H367+H363+H357+H351+H341+H329+H325+H311+H305+H295+H287+H283+H277+H267+H262+H254+H249+H243+H235+H201+H196+H186+H180+H174+H164+H139+H118+H113+H109+H103+H97+H91+H83+H75+H60+H54+H49+H42+H37+H33+H27</f>
        <v>466192.72</v>
      </c>
      <c r="I502" s="24">
        <f>+I499+I488+I482+I477+I467+I457+I451+I447+I432+I418+I412+I396+I390+I383+I374+I367+I363+I357+I351+I341+I329+I325+I311+I305+I295+I287+I283+I277+I267+I262+I254+I249+I243+I235+I201+I196+I186+I180+I174+I164+I139+I118+I113+I109+I103+I97+I91+I83+I75+I60+I54+I49+I42+I37+I33+I27</f>
        <v>245940.21</v>
      </c>
      <c r="J502" s="24">
        <f>+J499+J488+J482+J477+J467+J457+J451+J447+J432+J418+J412+J396+J390+J383+J374+J367+J363+J357+J351+J341+J329+J325+J311+J305+J295+J287+J283+J277+J267+J262+J254+J249+J243+J235+J201+J196+J186+J180+J174+J164+J139+J118+J113+J109+J103+J97+J91+J83+J75+J60+J54+J49+J42+J37+J33+J27</f>
        <v>2059339.81</v>
      </c>
      <c r="K502" s="24">
        <f>+K499+K488+K482+K477+K467+K457+K451+K447+K432+K418+K412+K396+K390+K383+K374+K367+K363+K357+K351+K341+K329+K325+K311+K305+K295+K287+K283+K277+K267+K262+K254+K249+K243+K235+K201+K196+K186+K180+K174+K164+K139+K118+K113+K109+K103+K97+K91+K83+K75+K60+K54+K49+K42+K37+K33+K27</f>
        <v>13426685.73</v>
      </c>
      <c r="M502"/>
      <c r="N502"/>
      <c r="O502"/>
      <c r="P502"/>
      <c r="Q502"/>
      <c r="R502"/>
      <c r="S502"/>
      <c r="T502"/>
      <c r="U502"/>
      <c r="V502"/>
      <c r="W502"/>
      <c r="X502"/>
      <c r="Y502"/>
      <c r="Z502"/>
      <c r="AA502"/>
      <c r="AB502"/>
      <c r="AC502"/>
      <c r="AD502"/>
      <c r="AE502"/>
      <c r="AF502"/>
      <c r="AG502"/>
      <c r="AH502"/>
      <c r="AI502"/>
      <c r="AJ502"/>
      <c r="AK502"/>
      <c r="AL502"/>
      <c r="AM502"/>
      <c r="AN502"/>
      <c r="AO502"/>
      <c r="AP502"/>
      <c r="AQ502"/>
      <c r="AR502"/>
      <c r="AS502"/>
      <c r="AT502"/>
      <c r="AU502"/>
      <c r="AV502"/>
      <c r="AW502"/>
      <c r="AX502"/>
      <c r="AY502"/>
      <c r="AZ502"/>
      <c r="BA502"/>
      <c r="BB502"/>
      <c r="BC502"/>
      <c r="BD502"/>
      <c r="BE502"/>
      <c r="BF502"/>
      <c r="BG502"/>
      <c r="BH502"/>
      <c r="BI502"/>
      <c r="BJ502"/>
      <c r="BK502"/>
      <c r="BL502"/>
      <c r="BM502"/>
      <c r="BN502"/>
      <c r="BO502"/>
      <c r="BP502"/>
      <c r="BQ502"/>
      <c r="BR502"/>
      <c r="BS502"/>
      <c r="BT502"/>
      <c r="BU502"/>
      <c r="BV502"/>
      <c r="BW502"/>
      <c r="BX502"/>
      <c r="BY502"/>
      <c r="BZ502"/>
      <c r="CA502"/>
      <c r="CB502"/>
      <c r="CC502"/>
      <c r="CD502"/>
      <c r="CE502"/>
      <c r="CF502"/>
      <c r="CG502"/>
      <c r="CH502"/>
      <c r="CI502"/>
      <c r="CJ502"/>
      <c r="CK502"/>
      <c r="CL502"/>
      <c r="CM502"/>
      <c r="CN502"/>
      <c r="CO502"/>
      <c r="CP502"/>
      <c r="CQ502"/>
      <c r="CR502"/>
      <c r="CS502"/>
      <c r="CT502"/>
      <c r="CU502"/>
      <c r="CV502"/>
      <c r="CW502"/>
      <c r="CX502"/>
      <c r="CY502"/>
      <c r="CZ502"/>
      <c r="DA502"/>
      <c r="DB502"/>
      <c r="DC502"/>
      <c r="DD502"/>
      <c r="DE502"/>
      <c r="DF502"/>
      <c r="DG502"/>
      <c r="DH502"/>
      <c r="DI502"/>
      <c r="DJ502"/>
      <c r="DK502"/>
      <c r="DL502"/>
      <c r="DM502"/>
      <c r="DN502"/>
      <c r="DO502"/>
      <c r="DP502"/>
      <c r="DQ502"/>
      <c r="DR502"/>
      <c r="DS502"/>
      <c r="DT502"/>
      <c r="DU502"/>
      <c r="DV502"/>
    </row>
    <row r="503" spans="1:126" ht="15.75" x14ac:dyDescent="0.25">
      <c r="A503" s="8"/>
      <c r="B503" s="8"/>
      <c r="C503" s="42"/>
      <c r="D503" s="8"/>
      <c r="E503" s="9"/>
      <c r="F503" s="9"/>
      <c r="G503" s="9"/>
      <c r="H503" s="9"/>
      <c r="I503" s="9"/>
      <c r="J503" s="9"/>
      <c r="K503" s="9"/>
      <c r="M503"/>
      <c r="N503"/>
      <c r="O503"/>
      <c r="P503"/>
      <c r="Q503"/>
      <c r="R503"/>
      <c r="S503"/>
      <c r="T503"/>
      <c r="U503"/>
      <c r="V503"/>
      <c r="W503"/>
      <c r="X503"/>
      <c r="Y503"/>
      <c r="Z503"/>
      <c r="AA503"/>
      <c r="AB503"/>
      <c r="AC503"/>
      <c r="AD503"/>
      <c r="AE503"/>
      <c r="AF503"/>
      <c r="AG503"/>
      <c r="AH503"/>
      <c r="AI503"/>
      <c r="AJ503"/>
      <c r="AK503"/>
      <c r="AL503"/>
      <c r="AM503"/>
      <c r="AN503"/>
      <c r="AO503"/>
      <c r="AP503"/>
      <c r="AQ503"/>
      <c r="AR503"/>
      <c r="AS503"/>
      <c r="AT503"/>
      <c r="AU503"/>
      <c r="AV503"/>
      <c r="AW503"/>
      <c r="AX503"/>
      <c r="AY503"/>
      <c r="AZ503"/>
      <c r="BA503"/>
      <c r="BB503"/>
      <c r="BC503"/>
      <c r="BD503"/>
      <c r="BE503"/>
      <c r="BF503"/>
      <c r="BG503"/>
      <c r="BH503"/>
      <c r="BI503"/>
      <c r="BJ503"/>
      <c r="BK503"/>
      <c r="BL503"/>
      <c r="BM503"/>
      <c r="BN503"/>
      <c r="BO503"/>
      <c r="BP503"/>
      <c r="BQ503"/>
      <c r="BR503"/>
      <c r="BS503"/>
      <c r="BT503"/>
      <c r="BU503"/>
      <c r="BV503"/>
      <c r="BW503"/>
      <c r="BX503"/>
      <c r="BY503"/>
      <c r="BZ503"/>
      <c r="CA503"/>
      <c r="CB503"/>
      <c r="CC503"/>
      <c r="CD503"/>
      <c r="CE503"/>
      <c r="CF503"/>
      <c r="CG503"/>
      <c r="CH503"/>
      <c r="CI503"/>
      <c r="CJ503"/>
      <c r="CK503"/>
      <c r="CL503"/>
      <c r="CM503"/>
      <c r="CN503"/>
      <c r="CO503"/>
      <c r="CP503"/>
      <c r="CQ503"/>
      <c r="CR503"/>
      <c r="CS503"/>
      <c r="CT503"/>
      <c r="CU503"/>
      <c r="CV503"/>
      <c r="CW503"/>
      <c r="CX503"/>
      <c r="CY503"/>
      <c r="CZ503"/>
      <c r="DA503"/>
      <c r="DB503"/>
      <c r="DC503"/>
      <c r="DD503"/>
      <c r="DE503"/>
      <c r="DF503"/>
      <c r="DG503"/>
      <c r="DH503"/>
      <c r="DI503"/>
      <c r="DJ503"/>
      <c r="DK503"/>
      <c r="DL503"/>
      <c r="DM503"/>
      <c r="DN503"/>
      <c r="DO503"/>
      <c r="DP503"/>
      <c r="DQ503"/>
      <c r="DR503"/>
      <c r="DS503"/>
      <c r="DT503"/>
      <c r="DU503"/>
      <c r="DV503"/>
    </row>
    <row r="504" spans="1:126" ht="15.75" x14ac:dyDescent="0.25">
      <c r="A504" s="8"/>
      <c r="B504" s="8"/>
      <c r="C504" s="42"/>
      <c r="D504" s="8"/>
      <c r="E504" s="9"/>
      <c r="F504" s="9"/>
      <c r="G504" s="9"/>
      <c r="H504" s="9"/>
      <c r="I504" s="9"/>
      <c r="J504" s="9"/>
      <c r="K504" s="9"/>
      <c r="M504"/>
      <c r="N504"/>
      <c r="O504"/>
      <c r="P504"/>
      <c r="Q504"/>
      <c r="R504"/>
      <c r="S504"/>
      <c r="T504"/>
      <c r="U504"/>
      <c r="V504"/>
      <c r="W504"/>
      <c r="X504"/>
      <c r="Y504"/>
      <c r="Z504"/>
      <c r="AA504"/>
      <c r="AB504"/>
      <c r="AC504"/>
      <c r="AD504"/>
      <c r="AE504"/>
      <c r="AF504"/>
      <c r="AG504"/>
      <c r="AH504"/>
      <c r="AI504"/>
      <c r="AJ504"/>
      <c r="AK504"/>
      <c r="AL504"/>
      <c r="AM504"/>
      <c r="AN504"/>
      <c r="AO504"/>
      <c r="AP504"/>
      <c r="AQ504"/>
      <c r="AR504"/>
      <c r="AS504"/>
      <c r="AT504"/>
      <c r="AU504"/>
      <c r="AV504"/>
      <c r="AW504"/>
      <c r="AX504"/>
      <c r="AY504"/>
      <c r="AZ504"/>
      <c r="BA504"/>
      <c r="BB504"/>
      <c r="BC504"/>
      <c r="BD504"/>
      <c r="BE504"/>
      <c r="BF504"/>
      <c r="BG504"/>
      <c r="BH504"/>
      <c r="BI504"/>
      <c r="BJ504"/>
      <c r="BK504"/>
      <c r="BL504"/>
      <c r="BM504"/>
      <c r="BN504"/>
      <c r="BO504"/>
      <c r="BP504"/>
      <c r="BQ504"/>
      <c r="BR504"/>
      <c r="BS504"/>
      <c r="BT504"/>
      <c r="BU504"/>
      <c r="BV504"/>
      <c r="BW504"/>
      <c r="BX504"/>
      <c r="BY504"/>
      <c r="BZ504"/>
      <c r="CA504"/>
      <c r="CB504"/>
      <c r="CC504"/>
      <c r="CD504"/>
      <c r="CE504"/>
      <c r="CF504"/>
      <c r="CG504"/>
      <c r="CH504"/>
      <c r="CI504"/>
      <c r="CJ504"/>
      <c r="CK504"/>
      <c r="CL504"/>
      <c r="CM504"/>
      <c r="CN504"/>
      <c r="CO504"/>
      <c r="CP504"/>
      <c r="CQ504"/>
      <c r="CR504"/>
      <c r="CS504"/>
      <c r="CT504"/>
      <c r="CU504"/>
      <c r="CV504"/>
      <c r="CW504"/>
      <c r="CX504"/>
      <c r="CY504"/>
      <c r="CZ504"/>
      <c r="DA504"/>
      <c r="DB504"/>
      <c r="DC504"/>
      <c r="DD504"/>
      <c r="DE504"/>
      <c r="DF504"/>
      <c r="DG504"/>
      <c r="DH504"/>
      <c r="DI504"/>
      <c r="DJ504"/>
      <c r="DK504"/>
      <c r="DL504"/>
      <c r="DM504"/>
      <c r="DN504"/>
      <c r="DO504"/>
      <c r="DP504"/>
      <c r="DQ504"/>
      <c r="DR504"/>
      <c r="DS504"/>
      <c r="DT504"/>
      <c r="DU504"/>
      <c r="DV504"/>
    </row>
    <row r="505" spans="1:126" ht="15.75" x14ac:dyDescent="0.25">
      <c r="A505" s="8"/>
      <c r="B505" s="8"/>
      <c r="C505" s="42"/>
      <c r="D505" s="8"/>
      <c r="E505" s="9"/>
      <c r="F505" s="9"/>
      <c r="G505" s="9"/>
      <c r="H505" s="9"/>
      <c r="I505" s="9"/>
      <c r="J505" s="9"/>
      <c r="K505" s="9"/>
    </row>
    <row r="506" spans="1:126" ht="24.95" customHeight="1" x14ac:dyDescent="0.25"/>
    <row r="507" spans="1:126" s="5" customFormat="1" x14ac:dyDescent="0.25">
      <c r="A507"/>
      <c r="B507"/>
      <c r="C507" s="32"/>
      <c r="D507"/>
      <c r="E507" s="1"/>
      <c r="F507" s="1"/>
      <c r="G507" s="1"/>
      <c r="H507" s="1"/>
      <c r="I507" s="1"/>
      <c r="J507" s="1"/>
      <c r="K507" s="1"/>
    </row>
    <row r="508" spans="1:126" s="5" customFormat="1" x14ac:dyDescent="0.25">
      <c r="A508"/>
      <c r="B508"/>
      <c r="C508" s="32"/>
      <c r="D508"/>
      <c r="E508" s="1"/>
      <c r="F508" s="1"/>
      <c r="G508" s="1"/>
      <c r="H508" s="1"/>
      <c r="I508" s="1"/>
      <c r="J508" s="1"/>
      <c r="K508" s="1"/>
    </row>
    <row r="509" spans="1:126" s="5" customFormat="1" x14ac:dyDescent="0.25">
      <c r="A509"/>
      <c r="B509"/>
      <c r="C509" s="32"/>
      <c r="D509"/>
      <c r="E509" s="1"/>
      <c r="F509" s="1"/>
      <c r="G509" s="1"/>
      <c r="H509" s="1"/>
      <c r="I509" s="1"/>
      <c r="J509" s="1"/>
      <c r="K509" s="1"/>
    </row>
    <row r="510" spans="1:126" x14ac:dyDescent="0.25">
      <c r="DV510"/>
    </row>
  </sheetData>
  <mergeCells count="46">
    <mergeCell ref="A313:K313"/>
    <mergeCell ref="A289:K289"/>
    <mergeCell ref="A297:K297"/>
    <mergeCell ref="A245:K245"/>
    <mergeCell ref="A307:K307"/>
    <mergeCell ref="A256:K256"/>
    <mergeCell ref="A251:K251"/>
    <mergeCell ref="A6:K6"/>
    <mergeCell ref="A7:A8"/>
    <mergeCell ref="B7:B8"/>
    <mergeCell ref="E7:E8"/>
    <mergeCell ref="F7:F8"/>
    <mergeCell ref="G7:G8"/>
    <mergeCell ref="H7:H8"/>
    <mergeCell ref="I7:I8"/>
    <mergeCell ref="J7:J8"/>
    <mergeCell ref="K7:K8"/>
    <mergeCell ref="D7:D8"/>
    <mergeCell ref="C7:C8"/>
    <mergeCell ref="A1:K1"/>
    <mergeCell ref="A2:K2"/>
    <mergeCell ref="A3:K3"/>
    <mergeCell ref="A4:K4"/>
    <mergeCell ref="A5:K5"/>
    <mergeCell ref="A115:K115"/>
    <mergeCell ref="A285:K285"/>
    <mergeCell ref="A237:K237"/>
    <mergeCell ref="A99:K99"/>
    <mergeCell ref="A182:K182"/>
    <mergeCell ref="A188:K188"/>
    <mergeCell ref="A198:K198"/>
    <mergeCell ref="A203:K203"/>
    <mergeCell ref="A176:K176"/>
    <mergeCell ref="A269:K269"/>
    <mergeCell ref="A264:K264"/>
    <mergeCell ref="A279:K279"/>
    <mergeCell ref="A10:K10"/>
    <mergeCell ref="A56:K56"/>
    <mergeCell ref="A39:K39"/>
    <mergeCell ref="A44:K44"/>
    <mergeCell ref="A111:K111"/>
    <mergeCell ref="A105:K105"/>
    <mergeCell ref="A29:K29"/>
    <mergeCell ref="A35:K35"/>
    <mergeCell ref="A51:K51"/>
    <mergeCell ref="A93:K93"/>
  </mergeCells>
  <pageMargins left="0.76916666666666667" right="0.53083333333333338" top="0.74803149606299213" bottom="0.74803149606299213" header="0.31496062992125984" footer="0.31496062992125984"/>
  <pageSetup paperSize="5" scale="52" orientation="landscape" r:id="rId1"/>
  <rowBreaks count="7" manualBreakCount="7">
    <brk id="75" max="9" man="1"/>
    <brk id="28" max="9" man="1"/>
    <brk id="300" max="9" man="1"/>
    <brk id="181" max="9" man="1"/>
    <brk id="228" max="9" man="1"/>
    <brk id="477" max="9" man="1"/>
    <brk id="525" max="9" man="1"/>
  </rowBreaks>
  <colBreaks count="1" manualBreakCount="1">
    <brk id="11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New Text Document</vt:lpstr>
      <vt:lpstr>'New Text Document'!Área_de_impresión</vt:lpstr>
      <vt:lpstr>'New Text Document'!Títulos_a_imprimir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2021-08-30T13:11:11Z</cp:lastPrinted>
  <dcterms:created xsi:type="dcterms:W3CDTF">2017-02-23T14:23:40Z</dcterms:created>
  <dcterms:modified xsi:type="dcterms:W3CDTF">2022-01-12T16:00:04Z</dcterms:modified>
</cp:coreProperties>
</file>