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5E5A0624-0A28-4B14-86F7-B9B6CFD595C0}" xr6:coauthVersionLast="47" xr6:coauthVersionMax="47" xr10:uidLastSave="{00000000-0000-0000-0000-000000000000}"/>
  <bookViews>
    <workbookView xWindow="-23148" yWindow="720" windowWidth="23256" windowHeight="12456" activeTab="7" xr2:uid="{C38BF322-68E3-4997-ABC5-BD5168325C77}"/>
  </bookViews>
  <sheets>
    <sheet name="2019" sheetId="2" r:id="rId1"/>
    <sheet name="2020" sheetId="3" r:id="rId2"/>
    <sheet name="2021" sheetId="4" r:id="rId3"/>
    <sheet name="2022" sheetId="5" r:id="rId4"/>
    <sheet name="2023" sheetId="6" r:id="rId5"/>
    <sheet name="2024" sheetId="7" r:id="rId6"/>
    <sheet name="2025" sheetId="8" r:id="rId7"/>
    <sheet name="2026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8" i="8"/>
  <c r="B9" i="8"/>
  <c r="B10" i="8" l="1"/>
  <c r="C15" i="9"/>
  <c r="C14" i="9"/>
  <c r="N35" i="9"/>
  <c r="M35" i="9"/>
  <c r="L35" i="9"/>
  <c r="K35" i="9"/>
  <c r="J35" i="9"/>
  <c r="I35" i="9"/>
  <c r="H35" i="9"/>
  <c r="G35" i="9"/>
  <c r="F35" i="9"/>
  <c r="E35" i="9"/>
  <c r="D35" i="9"/>
  <c r="C35" i="9"/>
  <c r="N34" i="9"/>
  <c r="M34" i="9"/>
  <c r="L34" i="9"/>
  <c r="K34" i="9"/>
  <c r="J34" i="9"/>
  <c r="I34" i="9"/>
  <c r="H34" i="9"/>
  <c r="G34" i="9"/>
  <c r="F34" i="9"/>
  <c r="E34" i="9"/>
  <c r="D34" i="9"/>
  <c r="C34" i="9"/>
  <c r="B33" i="9"/>
  <c r="B32" i="9"/>
  <c r="N30" i="9"/>
  <c r="M30" i="9"/>
  <c r="L30" i="9"/>
  <c r="K30" i="9"/>
  <c r="J30" i="9"/>
  <c r="I30" i="9"/>
  <c r="H30" i="9"/>
  <c r="G30" i="9"/>
  <c r="F30" i="9"/>
  <c r="E30" i="9"/>
  <c r="D30" i="9"/>
  <c r="C30" i="9"/>
  <c r="N29" i="9"/>
  <c r="M29" i="9"/>
  <c r="L29" i="9"/>
  <c r="K29" i="9"/>
  <c r="J29" i="9"/>
  <c r="I29" i="9"/>
  <c r="H29" i="9"/>
  <c r="G29" i="9"/>
  <c r="F29" i="9"/>
  <c r="E29" i="9"/>
  <c r="D29" i="9"/>
  <c r="C29" i="9"/>
  <c r="B28" i="9"/>
  <c r="B27" i="9"/>
  <c r="B30" i="9" s="1"/>
  <c r="N25" i="9"/>
  <c r="M25" i="9"/>
  <c r="L25" i="9"/>
  <c r="K25" i="9"/>
  <c r="J25" i="9"/>
  <c r="I25" i="9"/>
  <c r="H25" i="9"/>
  <c r="G25" i="9"/>
  <c r="F25" i="9"/>
  <c r="E25" i="9"/>
  <c r="D25" i="9"/>
  <c r="C25" i="9"/>
  <c r="N24" i="9"/>
  <c r="M24" i="9"/>
  <c r="L24" i="9"/>
  <c r="K24" i="9"/>
  <c r="J24" i="9"/>
  <c r="I24" i="9"/>
  <c r="H24" i="9"/>
  <c r="G24" i="9"/>
  <c r="F24" i="9"/>
  <c r="E24" i="9"/>
  <c r="D24" i="9"/>
  <c r="C24" i="9"/>
  <c r="B23" i="9"/>
  <c r="B22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B18" i="9"/>
  <c r="B17" i="9"/>
  <c r="B20" i="9" s="1"/>
  <c r="N15" i="9"/>
  <c r="M15" i="9"/>
  <c r="L15" i="9"/>
  <c r="K15" i="9"/>
  <c r="J15" i="9"/>
  <c r="I15" i="9"/>
  <c r="H15" i="9"/>
  <c r="G15" i="9"/>
  <c r="F15" i="9"/>
  <c r="E15" i="9"/>
  <c r="D15" i="9"/>
  <c r="N14" i="9"/>
  <c r="M14" i="9"/>
  <c r="L14" i="9"/>
  <c r="K14" i="9"/>
  <c r="J14" i="9"/>
  <c r="I14" i="9"/>
  <c r="H14" i="9"/>
  <c r="G14" i="9"/>
  <c r="F14" i="9"/>
  <c r="E14" i="9"/>
  <c r="D14" i="9"/>
  <c r="B13" i="9"/>
  <c r="B12" i="9"/>
  <c r="N8" i="9"/>
  <c r="M8" i="9"/>
  <c r="L8" i="9"/>
  <c r="K8" i="9"/>
  <c r="K10" i="9" s="1"/>
  <c r="J8" i="9"/>
  <c r="I8" i="9"/>
  <c r="H8" i="9"/>
  <c r="G8" i="9"/>
  <c r="F8" i="9"/>
  <c r="E8" i="9"/>
  <c r="D8" i="9"/>
  <c r="C8" i="9"/>
  <c r="N7" i="9"/>
  <c r="M7" i="9"/>
  <c r="L7" i="9"/>
  <c r="L10" i="9" s="1"/>
  <c r="K7" i="9"/>
  <c r="J7" i="9"/>
  <c r="J10" i="9" s="1"/>
  <c r="I7" i="9"/>
  <c r="H7" i="9"/>
  <c r="G7" i="9"/>
  <c r="G10" i="9" s="1"/>
  <c r="F7" i="9"/>
  <c r="F10" i="9" s="1"/>
  <c r="E7" i="9"/>
  <c r="D7" i="9"/>
  <c r="C7" i="9"/>
  <c r="N35" i="8"/>
  <c r="M35" i="8"/>
  <c r="L35" i="8"/>
  <c r="K35" i="8"/>
  <c r="J35" i="8"/>
  <c r="I35" i="8"/>
  <c r="H35" i="8"/>
  <c r="G35" i="8"/>
  <c r="F35" i="8"/>
  <c r="E35" i="8"/>
  <c r="D35" i="8"/>
  <c r="N34" i="8"/>
  <c r="M34" i="8"/>
  <c r="L34" i="8"/>
  <c r="K34" i="8"/>
  <c r="J34" i="8"/>
  <c r="I34" i="8"/>
  <c r="H34" i="8"/>
  <c r="G34" i="8"/>
  <c r="F34" i="8"/>
  <c r="E34" i="8"/>
  <c r="D34" i="8"/>
  <c r="B33" i="8"/>
  <c r="B32" i="8"/>
  <c r="N30" i="8"/>
  <c r="M30" i="8"/>
  <c r="L30" i="8"/>
  <c r="K30" i="8"/>
  <c r="J30" i="8"/>
  <c r="I30" i="8"/>
  <c r="H30" i="8"/>
  <c r="G30" i="8"/>
  <c r="F30" i="8"/>
  <c r="E30" i="8"/>
  <c r="D30" i="8"/>
  <c r="N29" i="8"/>
  <c r="M29" i="8"/>
  <c r="L29" i="8"/>
  <c r="K29" i="8"/>
  <c r="J29" i="8"/>
  <c r="I29" i="8"/>
  <c r="H29" i="8"/>
  <c r="G29" i="8"/>
  <c r="F29" i="8"/>
  <c r="E29" i="8"/>
  <c r="D29" i="8"/>
  <c r="B28" i="8"/>
  <c r="B27" i="8"/>
  <c r="N25" i="8"/>
  <c r="M25" i="8"/>
  <c r="L25" i="8"/>
  <c r="K25" i="8"/>
  <c r="J25" i="8"/>
  <c r="I25" i="8"/>
  <c r="H25" i="8"/>
  <c r="G25" i="8"/>
  <c r="F25" i="8"/>
  <c r="E25" i="8"/>
  <c r="D25" i="8"/>
  <c r="N24" i="8"/>
  <c r="M24" i="8"/>
  <c r="L24" i="8"/>
  <c r="K24" i="8"/>
  <c r="J24" i="8"/>
  <c r="I24" i="8"/>
  <c r="H24" i="8"/>
  <c r="G24" i="8"/>
  <c r="F24" i="8"/>
  <c r="E24" i="8"/>
  <c r="D24" i="8"/>
  <c r="B23" i="8"/>
  <c r="B22" i="8"/>
  <c r="N20" i="8"/>
  <c r="M20" i="8"/>
  <c r="L20" i="8"/>
  <c r="K20" i="8"/>
  <c r="J20" i="8"/>
  <c r="I20" i="8"/>
  <c r="H20" i="8"/>
  <c r="G20" i="8"/>
  <c r="F20" i="8"/>
  <c r="E20" i="8"/>
  <c r="D20" i="8"/>
  <c r="N19" i="8"/>
  <c r="M19" i="8"/>
  <c r="L19" i="8"/>
  <c r="K19" i="8"/>
  <c r="J19" i="8"/>
  <c r="I19" i="8"/>
  <c r="H19" i="8"/>
  <c r="G19" i="8"/>
  <c r="F19" i="8"/>
  <c r="E19" i="8"/>
  <c r="D19" i="8"/>
  <c r="B18" i="8"/>
  <c r="B17" i="8"/>
  <c r="N15" i="8"/>
  <c r="M15" i="8"/>
  <c r="L15" i="8"/>
  <c r="K15" i="8"/>
  <c r="J15" i="8"/>
  <c r="I15" i="8"/>
  <c r="H15" i="8"/>
  <c r="G15" i="8"/>
  <c r="F15" i="8"/>
  <c r="E15" i="8"/>
  <c r="D15" i="8"/>
  <c r="N14" i="8"/>
  <c r="M14" i="8"/>
  <c r="L14" i="8"/>
  <c r="K14" i="8"/>
  <c r="J14" i="8"/>
  <c r="I14" i="8"/>
  <c r="H14" i="8"/>
  <c r="G14" i="8"/>
  <c r="F14" i="8"/>
  <c r="E14" i="8"/>
  <c r="D14" i="8"/>
  <c r="B13" i="8"/>
  <c r="B12" i="8"/>
  <c r="N8" i="8"/>
  <c r="M8" i="8"/>
  <c r="L8" i="8"/>
  <c r="K8" i="8"/>
  <c r="K9" i="8" s="1"/>
  <c r="J8" i="8"/>
  <c r="J9" i="8" s="1"/>
  <c r="I8" i="8"/>
  <c r="I9" i="8" s="1"/>
  <c r="H8" i="8"/>
  <c r="G8" i="8"/>
  <c r="F8" i="8"/>
  <c r="E8" i="8"/>
  <c r="D8" i="8"/>
  <c r="N7" i="8"/>
  <c r="M7" i="8"/>
  <c r="L7" i="8"/>
  <c r="K7" i="8"/>
  <c r="J7" i="8"/>
  <c r="I7" i="8"/>
  <c r="H7" i="8"/>
  <c r="G7" i="8"/>
  <c r="F7" i="8"/>
  <c r="E7" i="8"/>
  <c r="D7" i="8"/>
  <c r="D8" i="7"/>
  <c r="E8" i="7"/>
  <c r="F8" i="7"/>
  <c r="G8" i="7"/>
  <c r="H8" i="7"/>
  <c r="I8" i="7"/>
  <c r="J8" i="7"/>
  <c r="K8" i="7"/>
  <c r="L8" i="7"/>
  <c r="M8" i="7"/>
  <c r="N8" i="7"/>
  <c r="D7" i="7"/>
  <c r="E7" i="7"/>
  <c r="F7" i="7"/>
  <c r="G7" i="7"/>
  <c r="H7" i="7"/>
  <c r="I7" i="7"/>
  <c r="J7" i="7"/>
  <c r="K7" i="7"/>
  <c r="L7" i="7"/>
  <c r="M7" i="7"/>
  <c r="N7" i="7"/>
  <c r="C8" i="7"/>
  <c r="C7" i="7"/>
  <c r="C35" i="7"/>
  <c r="N35" i="7"/>
  <c r="M35" i="7"/>
  <c r="L35" i="7"/>
  <c r="K35" i="7"/>
  <c r="J35" i="7"/>
  <c r="I35" i="7"/>
  <c r="H35" i="7"/>
  <c r="G35" i="7"/>
  <c r="F35" i="7"/>
  <c r="E35" i="7"/>
  <c r="D35" i="7"/>
  <c r="N34" i="7"/>
  <c r="M34" i="7"/>
  <c r="L34" i="7"/>
  <c r="K34" i="7"/>
  <c r="J34" i="7"/>
  <c r="I34" i="7"/>
  <c r="H34" i="7"/>
  <c r="G34" i="7"/>
  <c r="F34" i="7"/>
  <c r="E34" i="7"/>
  <c r="D34" i="7"/>
  <c r="C34" i="7"/>
  <c r="N30" i="7"/>
  <c r="M30" i="7"/>
  <c r="L30" i="7"/>
  <c r="K30" i="7"/>
  <c r="J30" i="7"/>
  <c r="I30" i="7"/>
  <c r="H30" i="7"/>
  <c r="G30" i="7"/>
  <c r="F30" i="7"/>
  <c r="E30" i="7"/>
  <c r="D30" i="7"/>
  <c r="C30" i="7"/>
  <c r="N29" i="7"/>
  <c r="M29" i="7"/>
  <c r="L29" i="7"/>
  <c r="K29" i="7"/>
  <c r="J29" i="7"/>
  <c r="I29" i="7"/>
  <c r="H29" i="7"/>
  <c r="G29" i="7"/>
  <c r="F29" i="7"/>
  <c r="E29" i="7"/>
  <c r="D29" i="7"/>
  <c r="C29" i="7"/>
  <c r="N25" i="7"/>
  <c r="M25" i="7"/>
  <c r="L25" i="7"/>
  <c r="K25" i="7"/>
  <c r="J25" i="7"/>
  <c r="I25" i="7"/>
  <c r="H25" i="7"/>
  <c r="G25" i="7"/>
  <c r="F25" i="7"/>
  <c r="E25" i="7"/>
  <c r="D25" i="7"/>
  <c r="C25" i="7"/>
  <c r="N24" i="7"/>
  <c r="M24" i="7"/>
  <c r="L24" i="7"/>
  <c r="K24" i="7"/>
  <c r="J24" i="7"/>
  <c r="I24" i="7"/>
  <c r="H24" i="7"/>
  <c r="G24" i="7"/>
  <c r="F24" i="7"/>
  <c r="E24" i="7"/>
  <c r="D24" i="7"/>
  <c r="C24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5" i="7"/>
  <c r="M15" i="7"/>
  <c r="L15" i="7"/>
  <c r="K15" i="7"/>
  <c r="J15" i="7"/>
  <c r="I15" i="7"/>
  <c r="H15" i="7"/>
  <c r="G15" i="7"/>
  <c r="F15" i="7"/>
  <c r="E15" i="7"/>
  <c r="D15" i="7"/>
  <c r="C15" i="7"/>
  <c r="N14" i="7"/>
  <c r="M14" i="7"/>
  <c r="L14" i="7"/>
  <c r="K14" i="7"/>
  <c r="J14" i="7"/>
  <c r="I14" i="7"/>
  <c r="H14" i="7"/>
  <c r="G14" i="7"/>
  <c r="F14" i="7"/>
  <c r="E14" i="7"/>
  <c r="D14" i="7"/>
  <c r="C14" i="7"/>
  <c r="B13" i="7"/>
  <c r="B33" i="7"/>
  <c r="B35" i="7" s="1"/>
  <c r="B32" i="7"/>
  <c r="B28" i="7"/>
  <c r="B27" i="7"/>
  <c r="B23" i="7"/>
  <c r="B22" i="7"/>
  <c r="B18" i="7"/>
  <c r="B17" i="7"/>
  <c r="B12" i="7"/>
  <c r="B12" i="6"/>
  <c r="B35" i="5"/>
  <c r="B33" i="4"/>
  <c r="B35" i="4" s="1"/>
  <c r="B30" i="4"/>
  <c r="B20" i="2"/>
  <c r="C15" i="6"/>
  <c r="C14" i="6"/>
  <c r="C19" i="6"/>
  <c r="C20" i="6"/>
  <c r="C24" i="6"/>
  <c r="C29" i="6"/>
  <c r="C30" i="6"/>
  <c r="C34" i="6"/>
  <c r="C35" i="6"/>
  <c r="C25" i="6"/>
  <c r="N35" i="5"/>
  <c r="N30" i="5"/>
  <c r="N25" i="5"/>
  <c r="N20" i="5"/>
  <c r="N35" i="4"/>
  <c r="N30" i="4"/>
  <c r="N25" i="4"/>
  <c r="N20" i="4"/>
  <c r="N15" i="4"/>
  <c r="N35" i="3"/>
  <c r="N30" i="3"/>
  <c r="N25" i="3"/>
  <c r="N20" i="3"/>
  <c r="C34" i="4"/>
  <c r="C35" i="4"/>
  <c r="N35" i="6"/>
  <c r="M35" i="6"/>
  <c r="L35" i="6"/>
  <c r="K35" i="6"/>
  <c r="J35" i="6"/>
  <c r="I35" i="6"/>
  <c r="H35" i="6"/>
  <c r="G35" i="6"/>
  <c r="F35" i="6"/>
  <c r="E35" i="6"/>
  <c r="D35" i="6"/>
  <c r="N34" i="6"/>
  <c r="M34" i="6"/>
  <c r="L34" i="6"/>
  <c r="K34" i="6"/>
  <c r="J34" i="6"/>
  <c r="I34" i="6"/>
  <c r="H34" i="6"/>
  <c r="G34" i="6"/>
  <c r="F34" i="6"/>
  <c r="E34" i="6"/>
  <c r="D34" i="6"/>
  <c r="B33" i="6"/>
  <c r="B32" i="6"/>
  <c r="N30" i="6"/>
  <c r="M30" i="6"/>
  <c r="L30" i="6"/>
  <c r="K30" i="6"/>
  <c r="J30" i="6"/>
  <c r="I30" i="6"/>
  <c r="H30" i="6"/>
  <c r="G30" i="6"/>
  <c r="F30" i="6"/>
  <c r="E30" i="6"/>
  <c r="D30" i="6"/>
  <c r="N29" i="6"/>
  <c r="M29" i="6"/>
  <c r="L29" i="6"/>
  <c r="K29" i="6"/>
  <c r="J29" i="6"/>
  <c r="I29" i="6"/>
  <c r="H29" i="6"/>
  <c r="G29" i="6"/>
  <c r="F29" i="6"/>
  <c r="E29" i="6"/>
  <c r="D29" i="6"/>
  <c r="B28" i="6"/>
  <c r="B27" i="6"/>
  <c r="N25" i="6"/>
  <c r="M25" i="6"/>
  <c r="L25" i="6"/>
  <c r="K25" i="6"/>
  <c r="J25" i="6"/>
  <c r="I25" i="6"/>
  <c r="H25" i="6"/>
  <c r="G25" i="6"/>
  <c r="F25" i="6"/>
  <c r="E25" i="6"/>
  <c r="D25" i="6"/>
  <c r="N24" i="6"/>
  <c r="M24" i="6"/>
  <c r="L24" i="6"/>
  <c r="K24" i="6"/>
  <c r="J24" i="6"/>
  <c r="I24" i="6"/>
  <c r="H24" i="6"/>
  <c r="G24" i="6"/>
  <c r="F24" i="6"/>
  <c r="E24" i="6"/>
  <c r="D24" i="6"/>
  <c r="B23" i="6"/>
  <c r="B22" i="6"/>
  <c r="N20" i="6"/>
  <c r="M20" i="6"/>
  <c r="L20" i="6"/>
  <c r="K20" i="6"/>
  <c r="J20" i="6"/>
  <c r="I20" i="6"/>
  <c r="H20" i="6"/>
  <c r="G20" i="6"/>
  <c r="F20" i="6"/>
  <c r="E20" i="6"/>
  <c r="D20" i="6"/>
  <c r="N19" i="6"/>
  <c r="M19" i="6"/>
  <c r="L19" i="6"/>
  <c r="K19" i="6"/>
  <c r="J19" i="6"/>
  <c r="I19" i="6"/>
  <c r="H19" i="6"/>
  <c r="G19" i="6"/>
  <c r="F19" i="6"/>
  <c r="E19" i="6"/>
  <c r="D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N14" i="6"/>
  <c r="M14" i="6"/>
  <c r="L14" i="6"/>
  <c r="K14" i="6"/>
  <c r="J14" i="6"/>
  <c r="I14" i="6"/>
  <c r="H14" i="6"/>
  <c r="G14" i="6"/>
  <c r="F14" i="6"/>
  <c r="E14" i="6"/>
  <c r="D14" i="6"/>
  <c r="B13" i="6"/>
  <c r="N8" i="6"/>
  <c r="M8" i="6"/>
  <c r="L8" i="6"/>
  <c r="K8" i="6"/>
  <c r="J8" i="6"/>
  <c r="I8" i="6"/>
  <c r="H8" i="6"/>
  <c r="G8" i="6"/>
  <c r="F8" i="6"/>
  <c r="E8" i="6"/>
  <c r="D8" i="6"/>
  <c r="C8" i="6"/>
  <c r="C10" i="6" s="1"/>
  <c r="N7" i="6"/>
  <c r="M7" i="6"/>
  <c r="L7" i="6"/>
  <c r="K7" i="6"/>
  <c r="J7" i="6"/>
  <c r="I7" i="6"/>
  <c r="H7" i="6"/>
  <c r="G7" i="6"/>
  <c r="F7" i="6"/>
  <c r="E7" i="6"/>
  <c r="D7" i="6"/>
  <c r="C7" i="6"/>
  <c r="M35" i="5"/>
  <c r="L35" i="5"/>
  <c r="K35" i="5"/>
  <c r="J35" i="5"/>
  <c r="I35" i="5"/>
  <c r="H35" i="5"/>
  <c r="G35" i="5"/>
  <c r="F35" i="5"/>
  <c r="E35" i="5"/>
  <c r="D35" i="5"/>
  <c r="C35" i="5"/>
  <c r="N34" i="5"/>
  <c r="M34" i="5"/>
  <c r="L34" i="5"/>
  <c r="K34" i="5"/>
  <c r="J34" i="5"/>
  <c r="I34" i="5"/>
  <c r="H34" i="5"/>
  <c r="G34" i="5"/>
  <c r="F34" i="5"/>
  <c r="E34" i="5"/>
  <c r="D34" i="5"/>
  <c r="C34" i="5"/>
  <c r="B33" i="5"/>
  <c r="B32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B28" i="5"/>
  <c r="B30" i="5" s="1"/>
  <c r="B27" i="5"/>
  <c r="M25" i="5"/>
  <c r="L25" i="5"/>
  <c r="K25" i="5"/>
  <c r="J25" i="5"/>
  <c r="I25" i="5"/>
  <c r="H25" i="5"/>
  <c r="G25" i="5"/>
  <c r="F25" i="5"/>
  <c r="E25" i="5"/>
  <c r="D25" i="5"/>
  <c r="C25" i="5"/>
  <c r="N24" i="5"/>
  <c r="M24" i="5"/>
  <c r="L24" i="5"/>
  <c r="K24" i="5"/>
  <c r="J24" i="5"/>
  <c r="I24" i="5"/>
  <c r="H24" i="5"/>
  <c r="G24" i="5"/>
  <c r="F24" i="5"/>
  <c r="E24" i="5"/>
  <c r="D24" i="5"/>
  <c r="C24" i="5"/>
  <c r="B23" i="5"/>
  <c r="B25" i="5" s="1"/>
  <c r="B22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B18" i="5"/>
  <c r="B20" i="5" s="1"/>
  <c r="B17" i="5"/>
  <c r="N15" i="5"/>
  <c r="M15" i="5"/>
  <c r="L15" i="5"/>
  <c r="K15" i="5"/>
  <c r="J15" i="5"/>
  <c r="I15" i="5"/>
  <c r="H15" i="5"/>
  <c r="G15" i="5"/>
  <c r="F15" i="5"/>
  <c r="E15" i="5"/>
  <c r="D15" i="5"/>
  <c r="C15" i="5"/>
  <c r="N14" i="5"/>
  <c r="M14" i="5"/>
  <c r="L14" i="5"/>
  <c r="K14" i="5"/>
  <c r="J14" i="5"/>
  <c r="I14" i="5"/>
  <c r="H14" i="5"/>
  <c r="G14" i="5"/>
  <c r="F14" i="5"/>
  <c r="E14" i="5"/>
  <c r="D14" i="5"/>
  <c r="C14" i="5"/>
  <c r="B13" i="5"/>
  <c r="B15" i="5" s="1"/>
  <c r="B12" i="5"/>
  <c r="N8" i="5"/>
  <c r="N10" i="5" s="1"/>
  <c r="M8" i="5"/>
  <c r="L8" i="5"/>
  <c r="K8" i="5"/>
  <c r="J8" i="5"/>
  <c r="I8" i="5"/>
  <c r="H8" i="5"/>
  <c r="G8" i="5"/>
  <c r="F8" i="5"/>
  <c r="E8" i="5"/>
  <c r="D8" i="5"/>
  <c r="C8" i="5"/>
  <c r="N7" i="5"/>
  <c r="M7" i="5"/>
  <c r="L7" i="5"/>
  <c r="K7" i="5"/>
  <c r="J7" i="5"/>
  <c r="I7" i="5"/>
  <c r="H7" i="5"/>
  <c r="G7" i="5"/>
  <c r="F7" i="5"/>
  <c r="E7" i="5"/>
  <c r="D7" i="5"/>
  <c r="C7" i="5"/>
  <c r="M35" i="4"/>
  <c r="L35" i="4"/>
  <c r="K35" i="4"/>
  <c r="J35" i="4"/>
  <c r="I35" i="4"/>
  <c r="H35" i="4"/>
  <c r="G35" i="4"/>
  <c r="F35" i="4"/>
  <c r="E35" i="4"/>
  <c r="D35" i="4"/>
  <c r="N34" i="4"/>
  <c r="M34" i="4"/>
  <c r="L34" i="4"/>
  <c r="K34" i="4"/>
  <c r="J34" i="4"/>
  <c r="I34" i="4"/>
  <c r="H34" i="4"/>
  <c r="G34" i="4"/>
  <c r="F34" i="4"/>
  <c r="E34" i="4"/>
  <c r="D34" i="4"/>
  <c r="B32" i="4"/>
  <c r="M30" i="4"/>
  <c r="L30" i="4"/>
  <c r="K30" i="4"/>
  <c r="J30" i="4"/>
  <c r="I30" i="4"/>
  <c r="H30" i="4"/>
  <c r="G30" i="4"/>
  <c r="F30" i="4"/>
  <c r="E30" i="4"/>
  <c r="D30" i="4"/>
  <c r="C30" i="4"/>
  <c r="N29" i="4"/>
  <c r="M29" i="4"/>
  <c r="L29" i="4"/>
  <c r="K29" i="4"/>
  <c r="J29" i="4"/>
  <c r="I29" i="4"/>
  <c r="H29" i="4"/>
  <c r="G29" i="4"/>
  <c r="F29" i="4"/>
  <c r="E29" i="4"/>
  <c r="D29" i="4"/>
  <c r="C29" i="4"/>
  <c r="B28" i="4"/>
  <c r="B27" i="4"/>
  <c r="M25" i="4"/>
  <c r="L25" i="4"/>
  <c r="K25" i="4"/>
  <c r="J25" i="4"/>
  <c r="I25" i="4"/>
  <c r="H25" i="4"/>
  <c r="G25" i="4"/>
  <c r="F25" i="4"/>
  <c r="E25" i="4"/>
  <c r="D25" i="4"/>
  <c r="C25" i="4"/>
  <c r="N24" i="4"/>
  <c r="M24" i="4"/>
  <c r="L24" i="4"/>
  <c r="K24" i="4"/>
  <c r="J24" i="4"/>
  <c r="I24" i="4"/>
  <c r="H24" i="4"/>
  <c r="G24" i="4"/>
  <c r="F24" i="4"/>
  <c r="E24" i="4"/>
  <c r="D24" i="4"/>
  <c r="C24" i="4"/>
  <c r="B23" i="4"/>
  <c r="B25" i="4" s="1"/>
  <c r="B22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B18" i="4"/>
  <c r="B20" i="4" s="1"/>
  <c r="B17" i="4"/>
  <c r="M15" i="4"/>
  <c r="L15" i="4"/>
  <c r="K15" i="4"/>
  <c r="J15" i="4"/>
  <c r="I15" i="4"/>
  <c r="H15" i="4"/>
  <c r="G15" i="4"/>
  <c r="F15" i="4"/>
  <c r="E15" i="4"/>
  <c r="D15" i="4"/>
  <c r="C15" i="4"/>
  <c r="N14" i="4"/>
  <c r="M14" i="4"/>
  <c r="L14" i="4"/>
  <c r="K14" i="4"/>
  <c r="J14" i="4"/>
  <c r="I14" i="4"/>
  <c r="H14" i="4"/>
  <c r="G14" i="4"/>
  <c r="F14" i="4"/>
  <c r="E14" i="4"/>
  <c r="D14" i="4"/>
  <c r="C14" i="4"/>
  <c r="B13" i="4"/>
  <c r="B15" i="4" s="1"/>
  <c r="B12" i="4"/>
  <c r="N8" i="4"/>
  <c r="N10" i="4" s="1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N34" i="3"/>
  <c r="M34" i="3"/>
  <c r="L34" i="3"/>
  <c r="K34" i="3"/>
  <c r="J34" i="3"/>
  <c r="I34" i="3"/>
  <c r="H34" i="3"/>
  <c r="G34" i="3"/>
  <c r="F34" i="3"/>
  <c r="E34" i="3"/>
  <c r="D34" i="3"/>
  <c r="C34" i="3"/>
  <c r="N29" i="3"/>
  <c r="M29" i="3"/>
  <c r="L29" i="3"/>
  <c r="K29" i="3"/>
  <c r="J29" i="3"/>
  <c r="I29" i="3"/>
  <c r="H29" i="3"/>
  <c r="G29" i="3"/>
  <c r="F29" i="3"/>
  <c r="E29" i="3"/>
  <c r="D29" i="3"/>
  <c r="C29" i="3"/>
  <c r="N24" i="3"/>
  <c r="M24" i="3"/>
  <c r="L24" i="3"/>
  <c r="K24" i="3"/>
  <c r="J24" i="3"/>
  <c r="I24" i="3"/>
  <c r="H24" i="3"/>
  <c r="G24" i="3"/>
  <c r="F24" i="3"/>
  <c r="E24" i="3"/>
  <c r="D24" i="3"/>
  <c r="C24" i="3"/>
  <c r="N19" i="3"/>
  <c r="M19" i="3"/>
  <c r="L19" i="3"/>
  <c r="K19" i="3"/>
  <c r="J19" i="3"/>
  <c r="I19" i="3"/>
  <c r="H19" i="3"/>
  <c r="G19" i="3"/>
  <c r="F19" i="3"/>
  <c r="E19" i="3"/>
  <c r="D19" i="3"/>
  <c r="C19" i="3"/>
  <c r="N14" i="3"/>
  <c r="M14" i="3"/>
  <c r="L14" i="3"/>
  <c r="K14" i="3"/>
  <c r="J14" i="3"/>
  <c r="I14" i="3"/>
  <c r="H14" i="3"/>
  <c r="G14" i="3"/>
  <c r="F14" i="3"/>
  <c r="E14" i="3"/>
  <c r="D14" i="3"/>
  <c r="C14" i="3"/>
  <c r="C15" i="3"/>
  <c r="D15" i="3"/>
  <c r="E15" i="3"/>
  <c r="F15" i="3"/>
  <c r="G15" i="3"/>
  <c r="H15" i="3"/>
  <c r="I15" i="3"/>
  <c r="J15" i="3"/>
  <c r="K15" i="3"/>
  <c r="L15" i="3"/>
  <c r="M15" i="3"/>
  <c r="N15" i="3"/>
  <c r="C20" i="3"/>
  <c r="D20" i="3"/>
  <c r="E20" i="3"/>
  <c r="F20" i="3"/>
  <c r="G20" i="3"/>
  <c r="H20" i="3"/>
  <c r="I20" i="3"/>
  <c r="J20" i="3"/>
  <c r="K20" i="3"/>
  <c r="L20" i="3"/>
  <c r="M20" i="3"/>
  <c r="C25" i="3"/>
  <c r="D25" i="3"/>
  <c r="E25" i="3"/>
  <c r="F25" i="3"/>
  <c r="G25" i="3"/>
  <c r="H25" i="3"/>
  <c r="I25" i="3"/>
  <c r="J25" i="3"/>
  <c r="K25" i="3"/>
  <c r="L25" i="3"/>
  <c r="M25" i="3"/>
  <c r="C30" i="3"/>
  <c r="D30" i="3"/>
  <c r="E30" i="3"/>
  <c r="F30" i="3"/>
  <c r="G30" i="3"/>
  <c r="H30" i="3"/>
  <c r="I30" i="3"/>
  <c r="J30" i="3"/>
  <c r="K30" i="3"/>
  <c r="L30" i="3"/>
  <c r="M30" i="3"/>
  <c r="C35" i="3"/>
  <c r="D35" i="3"/>
  <c r="E35" i="3"/>
  <c r="F35" i="3"/>
  <c r="G35" i="3"/>
  <c r="H35" i="3"/>
  <c r="I35" i="3"/>
  <c r="J35" i="3"/>
  <c r="K35" i="3"/>
  <c r="L35" i="3"/>
  <c r="M35" i="3"/>
  <c r="B33" i="3"/>
  <c r="B35" i="3" s="1"/>
  <c r="B32" i="3"/>
  <c r="B28" i="3"/>
  <c r="B30" i="3" s="1"/>
  <c r="B27" i="3"/>
  <c r="B23" i="3"/>
  <c r="B25" i="3" s="1"/>
  <c r="B22" i="3"/>
  <c r="B18" i="3"/>
  <c r="B20" i="3" s="1"/>
  <c r="B17" i="3"/>
  <c r="B13" i="3"/>
  <c r="B15" i="3" s="1"/>
  <c r="B12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M10" i="3" s="1"/>
  <c r="L7" i="3"/>
  <c r="K7" i="3"/>
  <c r="J7" i="3"/>
  <c r="I7" i="3"/>
  <c r="H7" i="3"/>
  <c r="G7" i="3"/>
  <c r="F7" i="3"/>
  <c r="E7" i="3"/>
  <c r="E10" i="3" s="1"/>
  <c r="D7" i="3"/>
  <c r="C7" i="3"/>
  <c r="C20" i="2"/>
  <c r="B34" i="2"/>
  <c r="B33" i="2"/>
  <c r="B35" i="2" s="1"/>
  <c r="B32" i="2"/>
  <c r="B29" i="2"/>
  <c r="B28" i="2"/>
  <c r="B30" i="2" s="1"/>
  <c r="B27" i="2"/>
  <c r="B24" i="2"/>
  <c r="B23" i="2"/>
  <c r="B25" i="2" s="1"/>
  <c r="B22" i="2"/>
  <c r="B19" i="2"/>
  <c r="B18" i="2"/>
  <c r="B17" i="2"/>
  <c r="B14" i="2"/>
  <c r="B13" i="2"/>
  <c r="B15" i="2" s="1"/>
  <c r="B12" i="2"/>
  <c r="N35" i="2"/>
  <c r="M35" i="2"/>
  <c r="L35" i="2"/>
  <c r="K35" i="2"/>
  <c r="J35" i="2"/>
  <c r="I35" i="2"/>
  <c r="H35" i="2"/>
  <c r="G35" i="2"/>
  <c r="F35" i="2"/>
  <c r="E35" i="2"/>
  <c r="D35" i="2"/>
  <c r="C35" i="2"/>
  <c r="N30" i="2"/>
  <c r="M30" i="2"/>
  <c r="L30" i="2"/>
  <c r="K30" i="2"/>
  <c r="J30" i="2"/>
  <c r="I30" i="2"/>
  <c r="H30" i="2"/>
  <c r="G30" i="2"/>
  <c r="F30" i="2"/>
  <c r="E30" i="2"/>
  <c r="D30" i="2"/>
  <c r="C30" i="2"/>
  <c r="N25" i="2"/>
  <c r="M25" i="2"/>
  <c r="L25" i="2"/>
  <c r="K25" i="2"/>
  <c r="J25" i="2"/>
  <c r="I25" i="2"/>
  <c r="H25" i="2"/>
  <c r="G25" i="2"/>
  <c r="F25" i="2"/>
  <c r="E25" i="2"/>
  <c r="D25" i="2"/>
  <c r="C25" i="2"/>
  <c r="N20" i="2"/>
  <c r="M20" i="2"/>
  <c r="L20" i="2"/>
  <c r="K20" i="2"/>
  <c r="J20" i="2"/>
  <c r="I20" i="2"/>
  <c r="H20" i="2"/>
  <c r="G20" i="2"/>
  <c r="F20" i="2"/>
  <c r="E20" i="2"/>
  <c r="D20" i="2"/>
  <c r="N15" i="2"/>
  <c r="M15" i="2"/>
  <c r="L15" i="2"/>
  <c r="K15" i="2"/>
  <c r="J15" i="2"/>
  <c r="I15" i="2"/>
  <c r="H15" i="2"/>
  <c r="G15" i="2"/>
  <c r="F15" i="2"/>
  <c r="E15" i="2"/>
  <c r="D15" i="2"/>
  <c r="C15" i="2"/>
  <c r="D7" i="2"/>
  <c r="E7" i="2"/>
  <c r="F7" i="2"/>
  <c r="G7" i="2"/>
  <c r="H7" i="2"/>
  <c r="I7" i="2"/>
  <c r="J7" i="2"/>
  <c r="K7" i="2"/>
  <c r="L7" i="2"/>
  <c r="M7" i="2"/>
  <c r="N7" i="2"/>
  <c r="D8" i="2"/>
  <c r="D10" i="2" s="1"/>
  <c r="E8" i="2"/>
  <c r="F8" i="2"/>
  <c r="G8" i="2"/>
  <c r="H8" i="2"/>
  <c r="H10" i="2" s="1"/>
  <c r="I8" i="2"/>
  <c r="J8" i="2"/>
  <c r="K8" i="2"/>
  <c r="L8" i="2"/>
  <c r="M8" i="2"/>
  <c r="N8" i="2"/>
  <c r="C8" i="2"/>
  <c r="C10" i="2" s="1"/>
  <c r="C7" i="2"/>
  <c r="L9" i="8" l="1"/>
  <c r="E9" i="8"/>
  <c r="M9" i="8"/>
  <c r="F9" i="8"/>
  <c r="N9" i="8"/>
  <c r="G9" i="8"/>
  <c r="H9" i="8"/>
  <c r="B34" i="9"/>
  <c r="B15" i="9"/>
  <c r="B35" i="9"/>
  <c r="C9" i="9"/>
  <c r="B29" i="9"/>
  <c r="B24" i="9"/>
  <c r="B25" i="9"/>
  <c r="G9" i="9"/>
  <c r="B19" i="9"/>
  <c r="K9" i="9"/>
  <c r="L9" i="9"/>
  <c r="F9" i="9"/>
  <c r="H10" i="9"/>
  <c r="I10" i="9"/>
  <c r="J9" i="9"/>
  <c r="B14" i="9"/>
  <c r="M9" i="9"/>
  <c r="B7" i="9"/>
  <c r="N10" i="9"/>
  <c r="D9" i="9"/>
  <c r="E10" i="9"/>
  <c r="M10" i="9"/>
  <c r="C10" i="9"/>
  <c r="E9" i="9"/>
  <c r="D10" i="9"/>
  <c r="N9" i="9"/>
  <c r="H9" i="9"/>
  <c r="I9" i="9"/>
  <c r="B8" i="9"/>
  <c r="M10" i="8"/>
  <c r="L10" i="8"/>
  <c r="B34" i="8"/>
  <c r="B35" i="8"/>
  <c r="B29" i="8"/>
  <c r="B30" i="8"/>
  <c r="B25" i="8"/>
  <c r="B24" i="8"/>
  <c r="I10" i="8"/>
  <c r="B19" i="8"/>
  <c r="B20" i="8"/>
  <c r="E10" i="8"/>
  <c r="J10" i="8"/>
  <c r="B15" i="8"/>
  <c r="N10" i="8"/>
  <c r="D9" i="8"/>
  <c r="B14" i="8"/>
  <c r="G10" i="8"/>
  <c r="D10" i="8"/>
  <c r="H10" i="8"/>
  <c r="K10" i="8"/>
  <c r="F10" i="8"/>
  <c r="C9" i="6"/>
  <c r="G9" i="6"/>
  <c r="H9" i="6"/>
  <c r="L9" i="2"/>
  <c r="G10" i="2"/>
  <c r="B19" i="7"/>
  <c r="B7" i="7"/>
  <c r="C10" i="7"/>
  <c r="B34" i="7"/>
  <c r="J10" i="7"/>
  <c r="B14" i="7"/>
  <c r="B24" i="7"/>
  <c r="B29" i="7"/>
  <c r="C9" i="7"/>
  <c r="K10" i="7"/>
  <c r="B20" i="7"/>
  <c r="B25" i="7"/>
  <c r="B30" i="7"/>
  <c r="G9" i="7"/>
  <c r="D10" i="7"/>
  <c r="L10" i="7"/>
  <c r="E9" i="7"/>
  <c r="M9" i="7"/>
  <c r="F10" i="7"/>
  <c r="N10" i="7"/>
  <c r="D9" i="7"/>
  <c r="H10" i="7"/>
  <c r="H9" i="7"/>
  <c r="I10" i="7"/>
  <c r="L9" i="7"/>
  <c r="F9" i="7"/>
  <c r="N9" i="7"/>
  <c r="B15" i="7"/>
  <c r="B8" i="7"/>
  <c r="K9" i="7"/>
  <c r="G10" i="7"/>
  <c r="I9" i="7"/>
  <c r="J9" i="7"/>
  <c r="E10" i="7"/>
  <c r="M10" i="7"/>
  <c r="E9" i="6"/>
  <c r="F9" i="6"/>
  <c r="B25" i="6"/>
  <c r="K10" i="6"/>
  <c r="B35" i="6"/>
  <c r="B30" i="6"/>
  <c r="I10" i="6"/>
  <c r="J10" i="6"/>
  <c r="K9" i="6"/>
  <c r="L9" i="6"/>
  <c r="N10" i="6"/>
  <c r="M9" i="6"/>
  <c r="D10" i="6"/>
  <c r="J9" i="6"/>
  <c r="G10" i="6"/>
  <c r="F10" i="6"/>
  <c r="M10" i="6"/>
  <c r="L10" i="6"/>
  <c r="E10" i="6"/>
  <c r="B20" i="6"/>
  <c r="I9" i="6"/>
  <c r="B7" i="6"/>
  <c r="H10" i="6"/>
  <c r="D9" i="6"/>
  <c r="B15" i="6"/>
  <c r="B8" i="6"/>
  <c r="B10" i="6" s="1"/>
  <c r="N9" i="6"/>
  <c r="B24" i="4"/>
  <c r="I9" i="5"/>
  <c r="B34" i="6"/>
  <c r="B29" i="6"/>
  <c r="B24" i="6"/>
  <c r="B19" i="6"/>
  <c r="B14" i="6"/>
  <c r="N9" i="5"/>
  <c r="B34" i="5"/>
  <c r="B29" i="5"/>
  <c r="B24" i="5"/>
  <c r="J10" i="5"/>
  <c r="B19" i="5"/>
  <c r="B7" i="5"/>
  <c r="B8" i="5"/>
  <c r="B10" i="5" s="1"/>
  <c r="K9" i="5"/>
  <c r="C10" i="5"/>
  <c r="B14" i="5"/>
  <c r="D9" i="5"/>
  <c r="L9" i="5"/>
  <c r="D10" i="5"/>
  <c r="E9" i="5"/>
  <c r="M9" i="5"/>
  <c r="I10" i="5"/>
  <c r="F10" i="5"/>
  <c r="K10" i="5"/>
  <c r="G9" i="5"/>
  <c r="F9" i="5"/>
  <c r="L10" i="5"/>
  <c r="H10" i="5"/>
  <c r="H9" i="5"/>
  <c r="B34" i="4"/>
  <c r="B29" i="4"/>
  <c r="C10" i="4"/>
  <c r="H9" i="4"/>
  <c r="B19" i="4"/>
  <c r="G9" i="4"/>
  <c r="J10" i="4"/>
  <c r="H10" i="4"/>
  <c r="L9" i="4"/>
  <c r="I10" i="4"/>
  <c r="B8" i="4"/>
  <c r="K9" i="4"/>
  <c r="K10" i="4"/>
  <c r="E9" i="4"/>
  <c r="M9" i="4"/>
  <c r="D9" i="4"/>
  <c r="B7" i="4"/>
  <c r="F10" i="4"/>
  <c r="B14" i="4"/>
  <c r="F9" i="4"/>
  <c r="I9" i="4"/>
  <c r="N9" i="4"/>
  <c r="J9" i="5"/>
  <c r="E10" i="5"/>
  <c r="M10" i="5"/>
  <c r="C9" i="5"/>
  <c r="G10" i="5"/>
  <c r="D10" i="4"/>
  <c r="L10" i="4"/>
  <c r="J9" i="4"/>
  <c r="E10" i="4"/>
  <c r="M10" i="4"/>
  <c r="C9" i="4"/>
  <c r="G10" i="4"/>
  <c r="B19" i="3"/>
  <c r="B34" i="3"/>
  <c r="F10" i="3"/>
  <c r="N10" i="3"/>
  <c r="B29" i="3"/>
  <c r="B24" i="3"/>
  <c r="B14" i="3"/>
  <c r="C10" i="3"/>
  <c r="K10" i="3"/>
  <c r="K9" i="3"/>
  <c r="I10" i="3"/>
  <c r="J10" i="3"/>
  <c r="J9" i="3"/>
  <c r="H9" i="3"/>
  <c r="D10" i="3"/>
  <c r="L10" i="3"/>
  <c r="I9" i="3"/>
  <c r="F9" i="3"/>
  <c r="N9" i="3"/>
  <c r="B7" i="3"/>
  <c r="G9" i="3"/>
  <c r="C9" i="3"/>
  <c r="D9" i="3"/>
  <c r="L9" i="3"/>
  <c r="G10" i="3"/>
  <c r="B8" i="3"/>
  <c r="E9" i="3"/>
  <c r="M9" i="3"/>
  <c r="H10" i="3"/>
  <c r="I9" i="2"/>
  <c r="L10" i="2"/>
  <c r="H9" i="2"/>
  <c r="G9" i="2"/>
  <c r="J9" i="2"/>
  <c r="K10" i="2"/>
  <c r="D9" i="2"/>
  <c r="K9" i="2"/>
  <c r="N10" i="2"/>
  <c r="F10" i="2"/>
  <c r="E10" i="2"/>
  <c r="B7" i="2"/>
  <c r="M10" i="2"/>
  <c r="N9" i="2"/>
  <c r="F9" i="2"/>
  <c r="J10" i="2"/>
  <c r="M9" i="2"/>
  <c r="E9" i="2"/>
  <c r="I10" i="2"/>
  <c r="B8" i="2"/>
  <c r="B10" i="2" s="1"/>
  <c r="C9" i="2"/>
  <c r="B9" i="9" l="1"/>
  <c r="B10" i="9"/>
  <c r="B9" i="6"/>
  <c r="B10" i="4"/>
  <c r="B10" i="3"/>
  <c r="B10" i="7"/>
  <c r="B9" i="7"/>
  <c r="B9" i="5"/>
  <c r="B9" i="4"/>
  <c r="B9" i="3"/>
  <c r="B9" i="2"/>
</calcChain>
</file>

<file path=xl/sharedStrings.xml><?xml version="1.0" encoding="utf-8"?>
<sst xmlns="http://schemas.openxmlformats.org/spreadsheetml/2006/main" count="413" uniqueCount="39">
  <si>
    <t>Residencial</t>
  </si>
  <si>
    <t>Industrial</t>
  </si>
  <si>
    <t xml:space="preserve">Comercial </t>
  </si>
  <si>
    <t>Oficiales</t>
  </si>
  <si>
    <t>Mixto</t>
  </si>
  <si>
    <t>Facturado</t>
  </si>
  <si>
    <t xml:space="preserve">Cobrado </t>
  </si>
  <si>
    <t>Saldo</t>
  </si>
  <si>
    <t>%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</si>
  <si>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</si>
  <si>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</si>
  <si>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</si>
  <si>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</si>
  <si>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</si>
  <si>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</si>
  <si>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</si>
  <si>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</si>
  <si>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</si>
  <si>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</si>
  <si>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</si>
  <si>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</si>
  <si>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</si>
  <si>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Corporación de Acueducto y Alcantarillado de Santo Domingo (CAASD)</t>
  </si>
  <si>
    <t>Clientes</t>
  </si>
  <si>
    <t>Conceptos</t>
  </si>
  <si>
    <t>*Cifras sujetas a rectificación</t>
  </si>
  <si>
    <t xml:space="preserve">                  (Valores en RD$)</t>
  </si>
  <si>
    <t>Notas: Datos Preliminares tomados del informe GES-0010 INGRESOS POR ENTIDAD DETALLADO, se presenta el total recaudado, debido a que la data no permite la segregación de los ingresos que son tanto de alcantarillado, como de agua potable .</t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</si>
  <si>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2019*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</si>
  <si>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2020*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</si>
  <si>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2021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</si>
  <si>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2022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</si>
  <si>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2023*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</si>
  <si>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2024*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</si>
  <si>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2025*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</si>
  <si>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2026*</t>
    </r>
  </si>
  <si>
    <t>Facturación y Recaudo incluyen el concept de Mora, no incluye el concepto de OTROS (deshabitados, inmueble construcción, proyectos construcción, sin definir, sin fin de lucro, solares)</t>
  </si>
  <si>
    <t>n/d</t>
  </si>
  <si>
    <t>n/d: información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</si>
</sst>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9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vertical="top" shrinkToFit="1"/>
    </xf>
    <xf numFmtId="0" fontId="2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1" fillId="2" borderId="1" xfId="0" applyFont="1" applyFill="1" applyBorder="1" applyAlignment="1">
      <alignment horizontal="left"/>
    </xf>
    <xf numFmtId="165" fontId="1" fillId="2" borderId="0" xfId="1" applyNumberFormat="1" applyFont="1" applyFill="1" applyAlignment="1">
      <alignment horizontal="right"/>
    </xf>
    <xf numFmtId="165" fontId="2" fillId="2" borderId="0" xfId="0" applyNumberFormat="1" applyFont="1" applyFill="1"/>
    <xf numFmtId="165" fontId="1" fillId="2" borderId="0" xfId="0" applyNumberFormat="1" applyFont="1" applyFill="1"/>
    <xf numFmtId="165" fontId="2" fillId="2" borderId="1" xfId="0" applyNumberFormat="1" applyFont="1" applyFill="1" applyBorder="1"/>
    <xf numFmtId="165" fontId="1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E2F3B01-473B-4AED-A00D-7F2530EA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6D91499-AB42-4E68-A1F4-673CAEB8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CC6C1F2-3C2B-45E0-82D3-3FECD66C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04345CF-AD6D-4ADD-A51D-BAC7375B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3F2C9EE-2947-4ABB-A411-DA8E99B7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522E148-A221-4BCE-8460-3BB89C30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0D80C1A-4354-4D74-8B85-D56525FB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7085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B0FC5A6-E64D-4C31-8CAF-FB22B6E8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karlina.silfa/AppData/Local/Microsoft/Windows/Temporary%20Internet%20Files/Low/Content.IE5/C2WQB4H0/Documents%20and%20Settings/pedro.alvarez/Configuraci&#243;n%20local/Archivos%20temporales%20de%20Internet/OLK6/Documents%20and%20Settings/neuta.ramos/Configuraci&#243;" TargetMode="External"/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9166-A81D-4CB7-8C52-139DD5AC7B1A}">
  <dimension ref="A2:N37"/>
  <sheetViews>
    <sheetView workbookViewId="0">
      <selection activeCell="C21" sqref="C21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14" width="12.7109375" style="1" bestFit="1" customWidth="1"/>
    <col min="15" max="16384" width="11.42578125" style="1"/>
  </cols>
  <sheetData>
    <row r="2" spans="1:14" x14ac:dyDescent="0.2">
      <c r="A2" s="1" t="s">
        <v>28</v>
      </c>
    </row>
    <row r="3" spans="1:14" x14ac:dyDescent="0.2">
      <c r="A3" s="1" t="s">
        <v>26</v>
      </c>
    </row>
    <row r="5" spans="1:14" x14ac:dyDescent="0.2">
      <c r="A5" s="5" t="s">
        <v>24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22">
        <f>SUM(C7:N7)</f>
        <v>1895201954</v>
      </c>
      <c r="C7" s="22">
        <f>SUM(C12,C17,C22,C27,C32)</f>
        <v>157653909</v>
      </c>
      <c r="D7" s="22">
        <f t="shared" ref="D7:N7" si="0">SUM(D12,D17,D22,D27,D32)</f>
        <v>157875612</v>
      </c>
      <c r="E7" s="22">
        <f t="shared" si="0"/>
        <v>150473491</v>
      </c>
      <c r="F7" s="22">
        <f t="shared" si="0"/>
        <v>158156204</v>
      </c>
      <c r="G7" s="22">
        <f t="shared" si="0"/>
        <v>158246767</v>
      </c>
      <c r="H7" s="22">
        <f t="shared" si="0"/>
        <v>158417210</v>
      </c>
      <c r="I7" s="22">
        <f t="shared" si="0"/>
        <v>158357796</v>
      </c>
      <c r="J7" s="22">
        <f t="shared" si="0"/>
        <v>158781084</v>
      </c>
      <c r="K7" s="22">
        <f t="shared" si="0"/>
        <v>159024107</v>
      </c>
      <c r="L7" s="22">
        <f t="shared" si="0"/>
        <v>159464000</v>
      </c>
      <c r="M7" s="22">
        <f t="shared" si="0"/>
        <v>159356370</v>
      </c>
      <c r="N7" s="22">
        <f t="shared" si="0"/>
        <v>159395404</v>
      </c>
    </row>
    <row r="8" spans="1:14" x14ac:dyDescent="0.2">
      <c r="A8" s="18" t="s">
        <v>6</v>
      </c>
      <c r="B8" s="22">
        <f>SUM(C8:N8)</f>
        <v>1006358143</v>
      </c>
      <c r="C8" s="22">
        <f>SUM(C13,C18,C23,C28,C33)</f>
        <v>87987730</v>
      </c>
      <c r="D8" s="22">
        <f t="shared" ref="D8:N8" si="1">SUM(D13,D18,D23,D28,D33)</f>
        <v>77012678</v>
      </c>
      <c r="E8" s="22">
        <f t="shared" si="1"/>
        <v>85369851</v>
      </c>
      <c r="F8" s="22">
        <f t="shared" si="1"/>
        <v>79495144</v>
      </c>
      <c r="G8" s="22">
        <f t="shared" si="1"/>
        <v>86156479</v>
      </c>
      <c r="H8" s="22">
        <f t="shared" si="1"/>
        <v>78989621</v>
      </c>
      <c r="I8" s="22">
        <f t="shared" si="1"/>
        <v>88074297</v>
      </c>
      <c r="J8" s="22">
        <f t="shared" si="1"/>
        <v>84087883</v>
      </c>
      <c r="K8" s="22">
        <f t="shared" si="1"/>
        <v>82877311</v>
      </c>
      <c r="L8" s="22">
        <f t="shared" si="1"/>
        <v>86090120</v>
      </c>
      <c r="M8" s="22">
        <f t="shared" si="1"/>
        <v>84454581</v>
      </c>
      <c r="N8" s="22">
        <f t="shared" si="1"/>
        <v>85762448</v>
      </c>
    </row>
    <row r="9" spans="1:14" x14ac:dyDescent="0.2">
      <c r="A9" s="18" t="s">
        <v>7</v>
      </c>
      <c r="B9" s="22">
        <f>SUM(C9:N9)</f>
        <v>-888843811</v>
      </c>
      <c r="C9" s="22">
        <f>C8-C7</f>
        <v>-69666179</v>
      </c>
      <c r="D9" s="22">
        <f t="shared" ref="D9:N9" si="2">D8-D7</f>
        <v>-80862934</v>
      </c>
      <c r="E9" s="22">
        <f t="shared" si="2"/>
        <v>-65103640</v>
      </c>
      <c r="F9" s="22">
        <f t="shared" si="2"/>
        <v>-78661060</v>
      </c>
      <c r="G9" s="22">
        <f t="shared" si="2"/>
        <v>-72090288</v>
      </c>
      <c r="H9" s="22">
        <f t="shared" si="2"/>
        <v>-79427589</v>
      </c>
      <c r="I9" s="22">
        <f t="shared" si="2"/>
        <v>-70283499</v>
      </c>
      <c r="J9" s="22">
        <f t="shared" si="2"/>
        <v>-74693201</v>
      </c>
      <c r="K9" s="22">
        <f t="shared" si="2"/>
        <v>-76146796</v>
      </c>
      <c r="L9" s="22">
        <f t="shared" si="2"/>
        <v>-73373880</v>
      </c>
      <c r="M9" s="22">
        <f t="shared" si="2"/>
        <v>-74901789</v>
      </c>
      <c r="N9" s="22">
        <f t="shared" si="2"/>
        <v>-73632956</v>
      </c>
    </row>
    <row r="10" spans="1:14" x14ac:dyDescent="0.2">
      <c r="A10" s="4" t="s">
        <v>8</v>
      </c>
      <c r="B10" s="22">
        <f>B8/B7*100</f>
        <v>53.100311598771178</v>
      </c>
      <c r="C10" s="22">
        <f>C8/C7*100</f>
        <v>55.810687193300105</v>
      </c>
      <c r="D10" s="22">
        <f t="shared" ref="D10:N10" si="3">D8/D7*100</f>
        <v>48.780604568614436</v>
      </c>
      <c r="E10" s="22">
        <f t="shared" si="3"/>
        <v>56.7341466145688</v>
      </c>
      <c r="F10" s="22">
        <f t="shared" si="3"/>
        <v>50.263689940357949</v>
      </c>
      <c r="G10" s="22">
        <f t="shared" si="3"/>
        <v>54.444384952268891</v>
      </c>
      <c r="H10" s="22">
        <f t="shared" si="3"/>
        <v>49.861767544069238</v>
      </c>
      <c r="I10" s="22">
        <f t="shared" si="3"/>
        <v>55.617278861345099</v>
      </c>
      <c r="J10" s="22">
        <f t="shared" si="3"/>
        <v>52.958375696691931</v>
      </c>
      <c r="K10" s="22">
        <f t="shared" si="3"/>
        <v>52.116193301434478</v>
      </c>
      <c r="L10" s="22">
        <f t="shared" si="3"/>
        <v>53.987182059900661</v>
      </c>
      <c r="M10" s="22">
        <f t="shared" si="3"/>
        <v>52.997304720231767</v>
      </c>
      <c r="N10" s="22">
        <f t="shared" si="3"/>
        <v>53.804843708040664</v>
      </c>
    </row>
    <row r="11" spans="1:14" x14ac:dyDescent="0.2">
      <c r="A11" s="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">
      <c r="A12" s="19" t="s">
        <v>5</v>
      </c>
      <c r="B12" s="22">
        <f>SUM(C12:N12)</f>
        <v>1166294991</v>
      </c>
      <c r="C12" s="23">
        <v>96124984</v>
      </c>
      <c r="D12" s="23">
        <v>97134854</v>
      </c>
      <c r="E12" s="23">
        <v>92477489</v>
      </c>
      <c r="F12" s="23">
        <v>97339988</v>
      </c>
      <c r="G12" s="23">
        <v>97409774</v>
      </c>
      <c r="H12" s="23">
        <v>97509824</v>
      </c>
      <c r="I12" s="23">
        <v>97528905</v>
      </c>
      <c r="J12" s="23">
        <v>97748209</v>
      </c>
      <c r="K12" s="23">
        <v>98038230</v>
      </c>
      <c r="L12" s="23">
        <v>98379959</v>
      </c>
      <c r="M12" s="23">
        <v>98264152</v>
      </c>
      <c r="N12" s="23">
        <v>98338623</v>
      </c>
    </row>
    <row r="13" spans="1:14" x14ac:dyDescent="0.2">
      <c r="A13" s="19" t="s">
        <v>6</v>
      </c>
      <c r="B13" s="22">
        <f>SUM(C13:N13)</f>
        <v>635308561</v>
      </c>
      <c r="C13" s="23">
        <v>56616548</v>
      </c>
      <c r="D13" s="23">
        <v>48569284</v>
      </c>
      <c r="E13" s="23">
        <v>53654604</v>
      </c>
      <c r="F13" s="23">
        <v>49229908</v>
      </c>
      <c r="G13" s="23">
        <v>54979625</v>
      </c>
      <c r="H13" s="23">
        <v>48932138</v>
      </c>
      <c r="I13" s="23">
        <v>55550935</v>
      </c>
      <c r="J13" s="23">
        <v>53600682</v>
      </c>
      <c r="K13" s="23">
        <v>51693830</v>
      </c>
      <c r="L13" s="23">
        <v>54924869</v>
      </c>
      <c r="M13" s="23">
        <v>52616865</v>
      </c>
      <c r="N13" s="23">
        <v>54939273</v>
      </c>
    </row>
    <row r="14" spans="1:14" x14ac:dyDescent="0.2">
      <c r="A14" s="19" t="s">
        <v>7</v>
      </c>
      <c r="B14" s="22">
        <f>SUM(C14:N14)</f>
        <v>-530986430</v>
      </c>
      <c r="C14" s="23">
        <v>-39508436</v>
      </c>
      <c r="D14" s="23">
        <v>-48565570</v>
      </c>
      <c r="E14" s="23">
        <v>-38822885</v>
      </c>
      <c r="F14" s="23">
        <v>-48110080</v>
      </c>
      <c r="G14" s="23">
        <v>-42430149</v>
      </c>
      <c r="H14" s="23">
        <v>-48577686</v>
      </c>
      <c r="I14" s="23">
        <v>-41977970</v>
      </c>
      <c r="J14" s="23">
        <v>-44147527</v>
      </c>
      <c r="K14" s="23">
        <v>-46344400</v>
      </c>
      <c r="L14" s="23">
        <v>-43455090</v>
      </c>
      <c r="M14" s="23">
        <v>-45647287</v>
      </c>
      <c r="N14" s="23">
        <v>-43399350</v>
      </c>
    </row>
    <row r="15" spans="1:14" x14ac:dyDescent="0.2">
      <c r="A15" s="4" t="s">
        <v>8</v>
      </c>
      <c r="B15" s="22">
        <f>B13/B12*100</f>
        <v>54.472373276273466</v>
      </c>
      <c r="C15" s="23">
        <f t="shared" ref="C15:N15" si="4">C13/C12*100</f>
        <v>58.898889387591467</v>
      </c>
      <c r="D15" s="23">
        <f t="shared" si="4"/>
        <v>50.001911775149225</v>
      </c>
      <c r="E15" s="23">
        <f t="shared" si="4"/>
        <v>58.019096950177783</v>
      </c>
      <c r="F15" s="23">
        <f t="shared" si="4"/>
        <v>50.575214782233182</v>
      </c>
      <c r="G15" s="23">
        <f t="shared" si="4"/>
        <v>56.441589732052968</v>
      </c>
      <c r="H15" s="23">
        <f t="shared" si="4"/>
        <v>50.181751943270868</v>
      </c>
      <c r="I15" s="23">
        <f t="shared" si="4"/>
        <v>56.958431964349444</v>
      </c>
      <c r="J15" s="23">
        <f t="shared" si="4"/>
        <v>54.835461998081215</v>
      </c>
      <c r="K15" s="23">
        <f t="shared" si="4"/>
        <v>52.728236729692078</v>
      </c>
      <c r="L15" s="23">
        <f t="shared" si="4"/>
        <v>55.829326987216973</v>
      </c>
      <c r="M15" s="23">
        <f t="shared" si="4"/>
        <v>53.546348214555394</v>
      </c>
      <c r="N15" s="23">
        <f t="shared" si="4"/>
        <v>55.867441829035982</v>
      </c>
    </row>
    <row r="16" spans="1:14" x14ac:dyDescent="0.2">
      <c r="A16" s="4" t="s">
        <v>1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">
      <c r="A17" s="19" t="s">
        <v>5</v>
      </c>
      <c r="B17" s="22">
        <f>SUM(C17:N17)</f>
        <v>123568902</v>
      </c>
      <c r="C17" s="23">
        <v>10981080</v>
      </c>
      <c r="D17" s="23">
        <v>10219996</v>
      </c>
      <c r="E17" s="23">
        <v>9743732</v>
      </c>
      <c r="F17" s="23">
        <v>10232184</v>
      </c>
      <c r="G17" s="23">
        <v>10242316</v>
      </c>
      <c r="H17" s="23">
        <v>10299905</v>
      </c>
      <c r="I17" s="23">
        <v>10256654</v>
      </c>
      <c r="J17" s="23">
        <v>10341435</v>
      </c>
      <c r="K17" s="23">
        <v>10286344</v>
      </c>
      <c r="L17" s="23">
        <v>10356195</v>
      </c>
      <c r="M17" s="23">
        <v>10341357</v>
      </c>
      <c r="N17" s="23">
        <v>10267704</v>
      </c>
    </row>
    <row r="18" spans="1:14" x14ac:dyDescent="0.2">
      <c r="A18" s="19" t="s">
        <v>6</v>
      </c>
      <c r="B18" s="22">
        <f>SUM(C18:N18)</f>
        <v>124382193</v>
      </c>
      <c r="C18" s="23">
        <v>9633148</v>
      </c>
      <c r="D18" s="23">
        <v>10453504</v>
      </c>
      <c r="E18" s="23">
        <v>9210132</v>
      </c>
      <c r="F18" s="23">
        <v>10208018</v>
      </c>
      <c r="G18" s="23">
        <v>10768503</v>
      </c>
      <c r="H18" s="23">
        <v>10621057</v>
      </c>
      <c r="I18" s="23">
        <v>10374518</v>
      </c>
      <c r="J18" s="23">
        <v>9459832</v>
      </c>
      <c r="K18" s="23">
        <v>10970072</v>
      </c>
      <c r="L18" s="23">
        <v>10302198</v>
      </c>
      <c r="M18" s="23">
        <v>12196116</v>
      </c>
      <c r="N18" s="23">
        <v>10185095</v>
      </c>
    </row>
    <row r="19" spans="1:14" x14ac:dyDescent="0.2">
      <c r="A19" s="19" t="s">
        <v>7</v>
      </c>
      <c r="B19" s="22">
        <f>SUM(C19:N19)</f>
        <v>813291</v>
      </c>
      <c r="C19" s="23">
        <v>-1347932</v>
      </c>
      <c r="D19" s="23">
        <v>233508</v>
      </c>
      <c r="E19" s="23">
        <v>-533600</v>
      </c>
      <c r="F19" s="23">
        <v>-24166</v>
      </c>
      <c r="G19" s="23">
        <v>526187</v>
      </c>
      <c r="H19" s="23">
        <v>321152</v>
      </c>
      <c r="I19" s="23">
        <v>117864</v>
      </c>
      <c r="J19" s="23">
        <v>-881603</v>
      </c>
      <c r="K19" s="23">
        <v>683728</v>
      </c>
      <c r="L19" s="23">
        <v>-53997</v>
      </c>
      <c r="M19" s="23">
        <v>1854759</v>
      </c>
      <c r="N19" s="23">
        <v>-82609</v>
      </c>
    </row>
    <row r="20" spans="1:14" x14ac:dyDescent="0.2">
      <c r="A20" s="4" t="s">
        <v>8</v>
      </c>
      <c r="B20" s="22">
        <f>B18/B17*100</f>
        <v>100.65816802353717</v>
      </c>
      <c r="C20" s="23">
        <f>C18/C17*100</f>
        <v>87.724959657884284</v>
      </c>
      <c r="D20" s="23">
        <f t="shared" ref="D20:N20" si="5">D18/D17*100</f>
        <v>102.284814984272</v>
      </c>
      <c r="E20" s="23">
        <f t="shared" si="5"/>
        <v>94.523658901948451</v>
      </c>
      <c r="F20" s="23">
        <f t="shared" si="5"/>
        <v>99.763823637260629</v>
      </c>
      <c r="G20" s="23">
        <f t="shared" si="5"/>
        <v>105.13738299033149</v>
      </c>
      <c r="H20" s="23">
        <f t="shared" si="5"/>
        <v>103.11800934086286</v>
      </c>
      <c r="I20" s="23">
        <f t="shared" si="5"/>
        <v>101.14914669052891</v>
      </c>
      <c r="J20" s="23">
        <f t="shared" si="5"/>
        <v>91.475041906659953</v>
      </c>
      <c r="K20" s="23">
        <f t="shared" si="5"/>
        <v>106.64694861459037</v>
      </c>
      <c r="L20" s="23">
        <f t="shared" si="5"/>
        <v>99.478601938260141</v>
      </c>
      <c r="M20" s="23">
        <f t="shared" si="5"/>
        <v>117.93535413195772</v>
      </c>
      <c r="N20" s="23">
        <f t="shared" si="5"/>
        <v>99.195448174197466</v>
      </c>
    </row>
    <row r="21" spans="1:14" x14ac:dyDescent="0.2">
      <c r="A21" s="4" t="s">
        <v>2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9" t="s">
        <v>5</v>
      </c>
      <c r="B22" s="22">
        <f>SUM(C22:N22)</f>
        <v>216061842</v>
      </c>
      <c r="C22" s="23">
        <v>17908165</v>
      </c>
      <c r="D22" s="23">
        <v>18006546</v>
      </c>
      <c r="E22" s="23">
        <v>17504481</v>
      </c>
      <c r="F22" s="23">
        <v>18025703</v>
      </c>
      <c r="G22" s="23">
        <v>18031183</v>
      </c>
      <c r="H22" s="23">
        <v>18033395</v>
      </c>
      <c r="I22" s="23">
        <v>18009147</v>
      </c>
      <c r="J22" s="23">
        <v>18055278</v>
      </c>
      <c r="K22" s="23">
        <v>18068599</v>
      </c>
      <c r="L22" s="23">
        <v>18111740</v>
      </c>
      <c r="M22" s="23">
        <v>18128576</v>
      </c>
      <c r="N22" s="23">
        <v>18179029</v>
      </c>
    </row>
    <row r="23" spans="1:14" x14ac:dyDescent="0.2">
      <c r="A23" s="19" t="s">
        <v>6</v>
      </c>
      <c r="B23" s="22">
        <f>SUM(C23:N23)</f>
        <v>138629745</v>
      </c>
      <c r="C23" s="23">
        <v>12140824</v>
      </c>
      <c r="D23" s="23">
        <v>10388418</v>
      </c>
      <c r="E23" s="23">
        <v>12095439</v>
      </c>
      <c r="F23" s="23">
        <v>11454685</v>
      </c>
      <c r="G23" s="23">
        <v>11622582</v>
      </c>
      <c r="H23" s="23">
        <v>11278315</v>
      </c>
      <c r="I23" s="23">
        <v>13013124</v>
      </c>
      <c r="J23" s="23">
        <v>11287898</v>
      </c>
      <c r="K23" s="23">
        <v>11334390</v>
      </c>
      <c r="L23" s="23">
        <v>11751084</v>
      </c>
      <c r="M23" s="23">
        <v>11059075</v>
      </c>
      <c r="N23" s="23">
        <v>11203911</v>
      </c>
    </row>
    <row r="24" spans="1:14" x14ac:dyDescent="0.2">
      <c r="A24" s="19" t="s">
        <v>7</v>
      </c>
      <c r="B24" s="22">
        <f>SUM(C24:N24)</f>
        <v>-77432097</v>
      </c>
      <c r="C24" s="23">
        <v>-5767341</v>
      </c>
      <c r="D24" s="23">
        <v>-7618128</v>
      </c>
      <c r="E24" s="23">
        <v>-5409042</v>
      </c>
      <c r="F24" s="23">
        <v>-6571018</v>
      </c>
      <c r="G24" s="23">
        <v>-6408601</v>
      </c>
      <c r="H24" s="23">
        <v>-6755080</v>
      </c>
      <c r="I24" s="23">
        <v>-4996023</v>
      </c>
      <c r="J24" s="23">
        <v>-6767380</v>
      </c>
      <c r="K24" s="23">
        <v>-6734209</v>
      </c>
      <c r="L24" s="23">
        <v>-6360656</v>
      </c>
      <c r="M24" s="23">
        <v>-7069501</v>
      </c>
      <c r="N24" s="23">
        <v>-6975118</v>
      </c>
    </row>
    <row r="25" spans="1:14" x14ac:dyDescent="0.2">
      <c r="A25" s="4" t="s">
        <v>8</v>
      </c>
      <c r="B25" s="22">
        <f t="shared" ref="B25:N25" si="6">B23/B22*100</f>
        <v>64.162067543606341</v>
      </c>
      <c r="C25" s="23">
        <f t="shared" si="6"/>
        <v>67.794908076846511</v>
      </c>
      <c r="D25" s="23">
        <f t="shared" si="6"/>
        <v>57.692452511436677</v>
      </c>
      <c r="E25" s="23">
        <f t="shared" si="6"/>
        <v>69.099100967346601</v>
      </c>
      <c r="F25" s="23">
        <f t="shared" si="6"/>
        <v>63.546398162668048</v>
      </c>
      <c r="G25" s="23">
        <f t="shared" si="6"/>
        <v>64.458233272880648</v>
      </c>
      <c r="H25" s="23">
        <f t="shared" si="6"/>
        <v>62.541274119487767</v>
      </c>
      <c r="I25" s="23">
        <f t="shared" si="6"/>
        <v>72.258414015944226</v>
      </c>
      <c r="J25" s="23">
        <f t="shared" si="6"/>
        <v>62.518549977463657</v>
      </c>
      <c r="K25" s="23">
        <f t="shared" si="6"/>
        <v>62.729766707424297</v>
      </c>
      <c r="L25" s="23">
        <f t="shared" si="6"/>
        <v>64.881032965358372</v>
      </c>
      <c r="M25" s="23">
        <f t="shared" si="6"/>
        <v>61.00355041675639</v>
      </c>
      <c r="N25" s="23">
        <f t="shared" si="6"/>
        <v>61.630964998185547</v>
      </c>
    </row>
    <row r="26" spans="1:14" x14ac:dyDescent="0.2">
      <c r="A26" s="4" t="s">
        <v>3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19" t="s">
        <v>5</v>
      </c>
      <c r="B27" s="22">
        <f>SUM(C27:N27)</f>
        <v>127822630</v>
      </c>
      <c r="C27" s="23">
        <v>11726966</v>
      </c>
      <c r="D27" s="23">
        <v>10622711</v>
      </c>
      <c r="E27" s="23">
        <v>9558527</v>
      </c>
      <c r="F27" s="23">
        <v>10646113</v>
      </c>
      <c r="G27" s="23">
        <v>10651136</v>
      </c>
      <c r="H27" s="23">
        <v>10653036</v>
      </c>
      <c r="I27" s="23">
        <v>10636693</v>
      </c>
      <c r="J27" s="23">
        <v>10677493</v>
      </c>
      <c r="K27" s="23">
        <v>10658909</v>
      </c>
      <c r="L27" s="23">
        <v>10662479</v>
      </c>
      <c r="M27" s="23">
        <v>10665978</v>
      </c>
      <c r="N27" s="23">
        <v>10662589</v>
      </c>
    </row>
    <row r="28" spans="1:14" x14ac:dyDescent="0.2">
      <c r="A28" s="19" t="s">
        <v>6</v>
      </c>
      <c r="B28" s="22">
        <f>SUM(C28:N28)</f>
        <v>26854413</v>
      </c>
      <c r="C28" s="23">
        <v>2473949</v>
      </c>
      <c r="D28" s="23">
        <v>1408322</v>
      </c>
      <c r="E28" s="23">
        <v>3360577</v>
      </c>
      <c r="F28" s="23">
        <v>2075244</v>
      </c>
      <c r="G28" s="23">
        <v>1722531</v>
      </c>
      <c r="H28" s="23">
        <v>2042715</v>
      </c>
      <c r="I28" s="23">
        <v>2020438</v>
      </c>
      <c r="J28" s="23">
        <v>3161117</v>
      </c>
      <c r="K28" s="23">
        <v>2228142</v>
      </c>
      <c r="L28" s="23">
        <v>1730412</v>
      </c>
      <c r="M28" s="23">
        <v>2150753</v>
      </c>
      <c r="N28" s="23">
        <v>2480213</v>
      </c>
    </row>
    <row r="29" spans="1:14" x14ac:dyDescent="0.2">
      <c r="A29" s="19" t="s">
        <v>7</v>
      </c>
      <c r="B29" s="22">
        <f>SUM(C29:N29)</f>
        <v>-100968217</v>
      </c>
      <c r="C29" s="23">
        <v>-9253017</v>
      </c>
      <c r="D29" s="23">
        <v>-9214389</v>
      </c>
      <c r="E29" s="23">
        <v>-6197950</v>
      </c>
      <c r="F29" s="23">
        <v>-8570869</v>
      </c>
      <c r="G29" s="23">
        <v>-8928605</v>
      </c>
      <c r="H29" s="23">
        <v>-8610321</v>
      </c>
      <c r="I29" s="23">
        <v>-8616255</v>
      </c>
      <c r="J29" s="23">
        <v>-7516376</v>
      </c>
      <c r="K29" s="23">
        <v>-8430767</v>
      </c>
      <c r="L29" s="23">
        <v>-8932067</v>
      </c>
      <c r="M29" s="23">
        <v>-8515225</v>
      </c>
      <c r="N29" s="23">
        <v>-8182376</v>
      </c>
    </row>
    <row r="30" spans="1:14" x14ac:dyDescent="0.2">
      <c r="A30" s="4" t="s">
        <v>8</v>
      </c>
      <c r="B30" s="22">
        <f t="shared" ref="B30" si="7">B28/B27*100</f>
        <v>21.009122563039114</v>
      </c>
      <c r="C30" s="23">
        <f t="shared" ref="C30:N30" si="8">C28/C27*100</f>
        <v>21.096240920285776</v>
      </c>
      <c r="D30" s="23">
        <f t="shared" si="8"/>
        <v>13.257651460159275</v>
      </c>
      <c r="E30" s="23">
        <f t="shared" si="8"/>
        <v>35.15789619049044</v>
      </c>
      <c r="F30" s="23">
        <f t="shared" si="8"/>
        <v>19.492973632723981</v>
      </c>
      <c r="G30" s="23">
        <f t="shared" si="8"/>
        <v>16.172274957337883</v>
      </c>
      <c r="H30" s="23">
        <f t="shared" si="8"/>
        <v>19.174956322310372</v>
      </c>
      <c r="I30" s="23">
        <f t="shared" si="8"/>
        <v>18.994982745106963</v>
      </c>
      <c r="J30" s="23">
        <f t="shared" si="8"/>
        <v>29.60542329552452</v>
      </c>
      <c r="K30" s="23">
        <f t="shared" si="8"/>
        <v>20.904034362241013</v>
      </c>
      <c r="L30" s="23">
        <f t="shared" si="8"/>
        <v>16.228983897647069</v>
      </c>
      <c r="M30" s="23">
        <f t="shared" si="8"/>
        <v>20.164611252714003</v>
      </c>
      <c r="N30" s="23">
        <f t="shared" si="8"/>
        <v>23.260889076752374</v>
      </c>
    </row>
    <row r="31" spans="1:14" x14ac:dyDescent="0.2">
      <c r="A31" s="4" t="s">
        <v>4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">
      <c r="A32" s="19" t="s">
        <v>5</v>
      </c>
      <c r="B32" s="22">
        <f>SUM(C32:N32)</f>
        <v>261453589</v>
      </c>
      <c r="C32" s="23">
        <v>20912714</v>
      </c>
      <c r="D32" s="23">
        <v>21891505</v>
      </c>
      <c r="E32" s="23">
        <v>21189262</v>
      </c>
      <c r="F32" s="23">
        <v>21912216</v>
      </c>
      <c r="G32" s="23">
        <v>21912358</v>
      </c>
      <c r="H32" s="23">
        <v>21921050</v>
      </c>
      <c r="I32" s="23">
        <v>21926397</v>
      </c>
      <c r="J32" s="23">
        <v>21958669</v>
      </c>
      <c r="K32" s="23">
        <v>21972025</v>
      </c>
      <c r="L32" s="23">
        <v>21953627</v>
      </c>
      <c r="M32" s="23">
        <v>21956307</v>
      </c>
      <c r="N32" s="23">
        <v>21947459</v>
      </c>
    </row>
    <row r="33" spans="1:14" x14ac:dyDescent="0.2">
      <c r="A33" s="19" t="s">
        <v>6</v>
      </c>
      <c r="B33" s="22">
        <f>SUM(C33:N33)</f>
        <v>81183231</v>
      </c>
      <c r="C33" s="23">
        <v>7123261</v>
      </c>
      <c r="D33" s="23">
        <v>6193150</v>
      </c>
      <c r="E33" s="23">
        <v>7049099</v>
      </c>
      <c r="F33" s="23">
        <v>6527289</v>
      </c>
      <c r="G33" s="23">
        <v>7063238</v>
      </c>
      <c r="H33" s="23">
        <v>6115396</v>
      </c>
      <c r="I33" s="23">
        <v>7115282</v>
      </c>
      <c r="J33" s="23">
        <v>6578354</v>
      </c>
      <c r="K33" s="23">
        <v>6650877</v>
      </c>
      <c r="L33" s="23">
        <v>7381557</v>
      </c>
      <c r="M33" s="23">
        <v>6431772</v>
      </c>
      <c r="N33" s="23">
        <v>6953956</v>
      </c>
    </row>
    <row r="34" spans="1:14" x14ac:dyDescent="0.2">
      <c r="A34" s="19" t="s">
        <v>7</v>
      </c>
      <c r="B34" s="22">
        <f>SUM(C34:N34)</f>
        <v>-180270358</v>
      </c>
      <c r="C34" s="23">
        <v>-13789453</v>
      </c>
      <c r="D34" s="23">
        <v>-15698355</v>
      </c>
      <c r="E34" s="23">
        <v>-14140163</v>
      </c>
      <c r="F34" s="23">
        <v>-15384927</v>
      </c>
      <c r="G34" s="23">
        <v>-14849120</v>
      </c>
      <c r="H34" s="23">
        <v>-15805654</v>
      </c>
      <c r="I34" s="23">
        <v>-14811115</v>
      </c>
      <c r="J34" s="23">
        <v>-15380315</v>
      </c>
      <c r="K34" s="23">
        <v>-15321148</v>
      </c>
      <c r="L34" s="23">
        <v>-14572070</v>
      </c>
      <c r="M34" s="23">
        <v>-15524535</v>
      </c>
      <c r="N34" s="23">
        <v>-14993503</v>
      </c>
    </row>
    <row r="35" spans="1:14" x14ac:dyDescent="0.2">
      <c r="A35" s="20" t="s">
        <v>8</v>
      </c>
      <c r="B35" s="24">
        <f t="shared" ref="B35:N35" si="9">B33/B32*100</f>
        <v>31.050723499534747</v>
      </c>
      <c r="C35" s="25">
        <f t="shared" si="9"/>
        <v>34.061867818782396</v>
      </c>
      <c r="D35" s="25">
        <f t="shared" si="9"/>
        <v>28.290197498984192</v>
      </c>
      <c r="E35" s="25">
        <f t="shared" si="9"/>
        <v>33.267317191132001</v>
      </c>
      <c r="F35" s="25">
        <f t="shared" si="9"/>
        <v>29.78835641269692</v>
      </c>
      <c r="G35" s="25">
        <f t="shared" si="9"/>
        <v>32.234038892573771</v>
      </c>
      <c r="H35" s="25">
        <f t="shared" si="9"/>
        <v>27.897368054906131</v>
      </c>
      <c r="I35" s="25">
        <f t="shared" si="9"/>
        <v>32.450757869612595</v>
      </c>
      <c r="J35" s="25">
        <f t="shared" si="9"/>
        <v>29.957890434980371</v>
      </c>
      <c r="K35" s="25">
        <f t="shared" si="9"/>
        <v>30.269749829612884</v>
      </c>
      <c r="L35" s="25">
        <f t="shared" si="9"/>
        <v>33.623405371695533</v>
      </c>
      <c r="M35" s="25">
        <f t="shared" si="9"/>
        <v>29.293505506185536</v>
      </c>
      <c r="N35" s="25">
        <f t="shared" si="9"/>
        <v>31.684560841416765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030F-0EA3-4B9F-A8AE-64A62A7276BF}">
  <dimension ref="A2:N37"/>
  <sheetViews>
    <sheetView workbookViewId="0">
      <selection activeCell="L10" sqref="L10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14" width="12.7109375" style="1" bestFit="1" customWidth="1"/>
    <col min="15" max="16384" width="11.42578125" style="1"/>
  </cols>
  <sheetData>
    <row r="2" spans="1:14" x14ac:dyDescent="0.2">
      <c r="A2" s="1" t="s">
        <v>29</v>
      </c>
    </row>
    <row r="3" spans="1:14" x14ac:dyDescent="0.2">
      <c r="A3" s="1" t="s">
        <v>26</v>
      </c>
    </row>
    <row r="5" spans="1:14" x14ac:dyDescent="0.2">
      <c r="A5" s="5" t="s">
        <v>24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22">
        <f>SUM(C7:N7)</f>
        <v>1855093070</v>
      </c>
      <c r="C7" s="22">
        <f>SUM(C12,C17,C22,C27,C32)</f>
        <v>153728664</v>
      </c>
      <c r="D7" s="22">
        <f t="shared" ref="D7:N8" si="0">SUM(D12,D17,D22,D27,D32)</f>
        <v>153435076</v>
      </c>
      <c r="E7" s="22">
        <f t="shared" si="0"/>
        <v>153231189</v>
      </c>
      <c r="F7" s="22">
        <f t="shared" si="0"/>
        <v>153043439</v>
      </c>
      <c r="G7" s="22">
        <f t="shared" si="0"/>
        <v>152611006</v>
      </c>
      <c r="H7" s="22">
        <f t="shared" si="0"/>
        <v>155075255</v>
      </c>
      <c r="I7" s="22">
        <f t="shared" si="0"/>
        <v>153563844</v>
      </c>
      <c r="J7" s="22">
        <f t="shared" si="0"/>
        <v>154323989</v>
      </c>
      <c r="K7" s="22">
        <f t="shared" si="0"/>
        <v>154987981</v>
      </c>
      <c r="L7" s="22">
        <f t="shared" si="0"/>
        <v>157326058</v>
      </c>
      <c r="M7" s="22">
        <f t="shared" si="0"/>
        <v>155538688</v>
      </c>
      <c r="N7" s="22">
        <f t="shared" si="0"/>
        <v>158227881</v>
      </c>
    </row>
    <row r="8" spans="1:14" x14ac:dyDescent="0.2">
      <c r="A8" s="18" t="s">
        <v>6</v>
      </c>
      <c r="B8" s="22">
        <f>SUM(C8:N8)</f>
        <v>986595221</v>
      </c>
      <c r="C8" s="22">
        <f>SUM(C13,C18,C23,C28,C33)</f>
        <v>84325600</v>
      </c>
      <c r="D8" s="22">
        <f t="shared" si="0"/>
        <v>81093952</v>
      </c>
      <c r="E8" s="22">
        <f t="shared" si="0"/>
        <v>70180499</v>
      </c>
      <c r="F8" s="22">
        <f t="shared" si="0"/>
        <v>58871880</v>
      </c>
      <c r="G8" s="22">
        <f t="shared" si="0"/>
        <v>82663855</v>
      </c>
      <c r="H8" s="22">
        <f t="shared" si="0"/>
        <v>87934849</v>
      </c>
      <c r="I8" s="22">
        <f t="shared" si="0"/>
        <v>84164267</v>
      </c>
      <c r="J8" s="22">
        <f t="shared" si="0"/>
        <v>80087820</v>
      </c>
      <c r="K8" s="22">
        <f t="shared" si="0"/>
        <v>83457323</v>
      </c>
      <c r="L8" s="22">
        <f t="shared" si="0"/>
        <v>86541378</v>
      </c>
      <c r="M8" s="22">
        <f t="shared" si="0"/>
        <v>96429505</v>
      </c>
      <c r="N8" s="22">
        <f t="shared" si="0"/>
        <v>90844293</v>
      </c>
    </row>
    <row r="9" spans="1:14" x14ac:dyDescent="0.2">
      <c r="A9" s="18" t="s">
        <v>7</v>
      </c>
      <c r="B9" s="22">
        <f>SUM(C9:N9)</f>
        <v>-868497849</v>
      </c>
      <c r="C9" s="22">
        <f>C8-C7</f>
        <v>-69403064</v>
      </c>
      <c r="D9" s="22">
        <f t="shared" ref="D9:N9" si="1">D8-D7</f>
        <v>-72341124</v>
      </c>
      <c r="E9" s="22">
        <f t="shared" si="1"/>
        <v>-83050690</v>
      </c>
      <c r="F9" s="22">
        <f t="shared" si="1"/>
        <v>-94171559</v>
      </c>
      <c r="G9" s="22">
        <f t="shared" si="1"/>
        <v>-69947151</v>
      </c>
      <c r="H9" s="22">
        <f t="shared" si="1"/>
        <v>-67140406</v>
      </c>
      <c r="I9" s="22">
        <f t="shared" si="1"/>
        <v>-69399577</v>
      </c>
      <c r="J9" s="22">
        <f t="shared" si="1"/>
        <v>-74236169</v>
      </c>
      <c r="K9" s="22">
        <f t="shared" si="1"/>
        <v>-71530658</v>
      </c>
      <c r="L9" s="22">
        <f t="shared" si="1"/>
        <v>-70784680</v>
      </c>
      <c r="M9" s="22">
        <f t="shared" si="1"/>
        <v>-59109183</v>
      </c>
      <c r="N9" s="22">
        <f t="shared" si="1"/>
        <v>-67383588</v>
      </c>
    </row>
    <row r="10" spans="1:14" x14ac:dyDescent="0.2">
      <c r="A10" s="4" t="s">
        <v>8</v>
      </c>
      <c r="B10" s="22">
        <f>B8/B7*100</f>
        <v>53.183057872131442</v>
      </c>
      <c r="C10" s="22">
        <f>C8/C7*100</f>
        <v>54.853530763787816</v>
      </c>
      <c r="D10" s="22">
        <f t="shared" ref="D10:N10" si="2">D8/D7*100</f>
        <v>52.852290437161841</v>
      </c>
      <c r="E10" s="22">
        <f t="shared" si="2"/>
        <v>45.800400987556131</v>
      </c>
      <c r="F10" s="22">
        <f t="shared" si="2"/>
        <v>38.467431459116654</v>
      </c>
      <c r="G10" s="22">
        <f t="shared" si="2"/>
        <v>54.166378406548212</v>
      </c>
      <c r="H10" s="22">
        <f t="shared" si="2"/>
        <v>56.70462963288373</v>
      </c>
      <c r="I10" s="22">
        <f t="shared" si="2"/>
        <v>54.807345796840046</v>
      </c>
      <c r="J10" s="22">
        <f t="shared" si="2"/>
        <v>51.895898051209656</v>
      </c>
      <c r="K10" s="22">
        <f t="shared" si="2"/>
        <v>53.847609641421165</v>
      </c>
      <c r="L10" s="22">
        <f t="shared" si="2"/>
        <v>55.007656773552412</v>
      </c>
      <c r="M10" s="22">
        <f t="shared" si="2"/>
        <v>61.997118684709498</v>
      </c>
      <c r="N10" s="22">
        <f t="shared" si="2"/>
        <v>57.413581238568192</v>
      </c>
    </row>
    <row r="11" spans="1:14" x14ac:dyDescent="0.2">
      <c r="A11" s="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">
      <c r="A12" s="19" t="s">
        <v>5</v>
      </c>
      <c r="B12" s="22">
        <f>SUM(C12:N12)</f>
        <v>1124866689</v>
      </c>
      <c r="C12" s="23">
        <v>91360427</v>
      </c>
      <c r="D12" s="23">
        <v>92742454</v>
      </c>
      <c r="E12" s="23">
        <v>92721305</v>
      </c>
      <c r="F12" s="23">
        <v>92789584</v>
      </c>
      <c r="G12" s="23">
        <v>92791436</v>
      </c>
      <c r="H12" s="23">
        <v>93188578</v>
      </c>
      <c r="I12" s="23">
        <v>94016488</v>
      </c>
      <c r="J12" s="23">
        <v>93603674</v>
      </c>
      <c r="K12" s="23">
        <v>94541532</v>
      </c>
      <c r="L12" s="23">
        <v>95855683</v>
      </c>
      <c r="M12" s="23">
        <v>95255279</v>
      </c>
      <c r="N12" s="23">
        <v>96000249</v>
      </c>
    </row>
    <row r="13" spans="1:14" x14ac:dyDescent="0.2">
      <c r="A13" s="19" t="s">
        <v>6</v>
      </c>
      <c r="B13" s="22">
        <f>SUM(C13:N13)</f>
        <v>613920056</v>
      </c>
      <c r="C13" s="23">
        <v>53178281</v>
      </c>
      <c r="D13" s="23">
        <v>51774062</v>
      </c>
      <c r="E13" s="23">
        <v>46379424</v>
      </c>
      <c r="F13" s="23">
        <v>39259682</v>
      </c>
      <c r="G13" s="23">
        <v>50860199</v>
      </c>
      <c r="H13" s="23">
        <v>55313677</v>
      </c>
      <c r="I13" s="23">
        <v>53711793</v>
      </c>
      <c r="J13" s="23">
        <v>48632688</v>
      </c>
      <c r="K13" s="23">
        <v>52478842</v>
      </c>
      <c r="L13" s="23">
        <v>53727114</v>
      </c>
      <c r="M13" s="23">
        <v>53497045</v>
      </c>
      <c r="N13" s="23">
        <v>55107249</v>
      </c>
    </row>
    <row r="14" spans="1:14" x14ac:dyDescent="0.2">
      <c r="A14" s="19" t="s">
        <v>7</v>
      </c>
      <c r="B14" s="22">
        <f>SUM(C14:N14)</f>
        <v>-510946633</v>
      </c>
      <c r="C14" s="23">
        <f t="shared" ref="C14:N14" si="3">C13-C12</f>
        <v>-38182146</v>
      </c>
      <c r="D14" s="23">
        <f t="shared" si="3"/>
        <v>-40968392</v>
      </c>
      <c r="E14" s="23">
        <f t="shared" si="3"/>
        <v>-46341881</v>
      </c>
      <c r="F14" s="23">
        <f t="shared" si="3"/>
        <v>-53529902</v>
      </c>
      <c r="G14" s="23">
        <f t="shared" si="3"/>
        <v>-41931237</v>
      </c>
      <c r="H14" s="23">
        <f t="shared" si="3"/>
        <v>-37874901</v>
      </c>
      <c r="I14" s="23">
        <f t="shared" si="3"/>
        <v>-40304695</v>
      </c>
      <c r="J14" s="23">
        <f t="shared" si="3"/>
        <v>-44970986</v>
      </c>
      <c r="K14" s="23">
        <f t="shared" si="3"/>
        <v>-42062690</v>
      </c>
      <c r="L14" s="23">
        <f t="shared" si="3"/>
        <v>-42128569</v>
      </c>
      <c r="M14" s="23">
        <f t="shared" si="3"/>
        <v>-41758234</v>
      </c>
      <c r="N14" s="23">
        <f t="shared" si="3"/>
        <v>-40893000</v>
      </c>
    </row>
    <row r="15" spans="1:14" x14ac:dyDescent="0.2">
      <c r="A15" s="4" t="s">
        <v>8</v>
      </c>
      <c r="B15" s="22">
        <f>B13/B12*100</f>
        <v>54.577138962642003</v>
      </c>
      <c r="C15" s="23">
        <f t="shared" ref="C15:N15" si="4">C13/C12*100</f>
        <v>58.207128344529302</v>
      </c>
      <c r="D15" s="23">
        <f t="shared" si="4"/>
        <v>55.82563299435661</v>
      </c>
      <c r="E15" s="23">
        <f t="shared" si="4"/>
        <v>50.02024507743932</v>
      </c>
      <c r="F15" s="23">
        <f t="shared" si="4"/>
        <v>42.310440792578611</v>
      </c>
      <c r="G15" s="23">
        <f t="shared" si="4"/>
        <v>54.811307155543965</v>
      </c>
      <c r="H15" s="23">
        <f t="shared" si="4"/>
        <v>59.356713222944556</v>
      </c>
      <c r="I15" s="23">
        <f t="shared" si="4"/>
        <v>57.130184441690702</v>
      </c>
      <c r="J15" s="23">
        <f t="shared" si="4"/>
        <v>51.955960617528753</v>
      </c>
      <c r="K15" s="23">
        <f t="shared" si="4"/>
        <v>55.508770473488831</v>
      </c>
      <c r="L15" s="23">
        <f t="shared" si="4"/>
        <v>56.050003837539819</v>
      </c>
      <c r="M15" s="23">
        <f t="shared" si="4"/>
        <v>56.161764011000379</v>
      </c>
      <c r="N15" s="23">
        <f t="shared" si="4"/>
        <v>57.40323548535796</v>
      </c>
    </row>
    <row r="16" spans="1:14" x14ac:dyDescent="0.2">
      <c r="A16" s="4" t="s">
        <v>1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">
      <c r="A17" s="19" t="s">
        <v>5</v>
      </c>
      <c r="B17" s="22">
        <f>SUM(C17:N17)</f>
        <v>124600498</v>
      </c>
      <c r="C17" s="23">
        <v>11071660</v>
      </c>
      <c r="D17" s="23">
        <v>10026954</v>
      </c>
      <c r="E17" s="23">
        <v>9633408</v>
      </c>
      <c r="F17" s="23">
        <v>9998407</v>
      </c>
      <c r="G17" s="23">
        <v>9790957</v>
      </c>
      <c r="H17" s="23">
        <v>11485978</v>
      </c>
      <c r="I17" s="23">
        <v>9638113</v>
      </c>
      <c r="J17" s="23">
        <v>10603617</v>
      </c>
      <c r="K17" s="23">
        <v>10326913</v>
      </c>
      <c r="L17" s="23">
        <v>10401798</v>
      </c>
      <c r="M17" s="23">
        <v>9623308</v>
      </c>
      <c r="N17" s="23">
        <v>11999385</v>
      </c>
    </row>
    <row r="18" spans="1:14" x14ac:dyDescent="0.2">
      <c r="A18" s="19" t="s">
        <v>6</v>
      </c>
      <c r="B18" s="22">
        <f>SUM(C18:N18)</f>
        <v>121260652</v>
      </c>
      <c r="C18" s="23">
        <v>11297045</v>
      </c>
      <c r="D18" s="23">
        <v>9782269</v>
      </c>
      <c r="E18" s="23">
        <v>7020252</v>
      </c>
      <c r="F18" s="23">
        <v>7257150</v>
      </c>
      <c r="G18" s="23">
        <v>10991103</v>
      </c>
      <c r="H18" s="23">
        <v>10277955</v>
      </c>
      <c r="I18" s="23">
        <v>7568592</v>
      </c>
      <c r="J18" s="23">
        <v>13718645</v>
      </c>
      <c r="K18" s="23">
        <v>10692814</v>
      </c>
      <c r="L18" s="23">
        <v>10180161</v>
      </c>
      <c r="M18" s="23">
        <v>9909516</v>
      </c>
      <c r="N18" s="23">
        <v>12565150</v>
      </c>
    </row>
    <row r="19" spans="1:14" x14ac:dyDescent="0.2">
      <c r="A19" s="19" t="s">
        <v>7</v>
      </c>
      <c r="B19" s="22">
        <f>SUM(C19:N19)</f>
        <v>-3339846</v>
      </c>
      <c r="C19" s="23">
        <f t="shared" ref="C19:N19" si="5">C18-C17</f>
        <v>225385</v>
      </c>
      <c r="D19" s="23">
        <f t="shared" si="5"/>
        <v>-244685</v>
      </c>
      <c r="E19" s="23">
        <f t="shared" si="5"/>
        <v>-2613156</v>
      </c>
      <c r="F19" s="23">
        <f t="shared" si="5"/>
        <v>-2741257</v>
      </c>
      <c r="G19" s="23">
        <f t="shared" si="5"/>
        <v>1200146</v>
      </c>
      <c r="H19" s="23">
        <f t="shared" si="5"/>
        <v>-1208023</v>
      </c>
      <c r="I19" s="23">
        <f t="shared" si="5"/>
        <v>-2069521</v>
      </c>
      <c r="J19" s="23">
        <f t="shared" si="5"/>
        <v>3115028</v>
      </c>
      <c r="K19" s="23">
        <f t="shared" si="5"/>
        <v>365901</v>
      </c>
      <c r="L19" s="23">
        <f t="shared" si="5"/>
        <v>-221637</v>
      </c>
      <c r="M19" s="23">
        <f t="shared" si="5"/>
        <v>286208</v>
      </c>
      <c r="N19" s="23">
        <f t="shared" si="5"/>
        <v>565765</v>
      </c>
    </row>
    <row r="20" spans="1:14" x14ac:dyDescent="0.2">
      <c r="A20" s="4" t="s">
        <v>8</v>
      </c>
      <c r="B20" s="22">
        <f>B18/B17*100</f>
        <v>97.31955645955766</v>
      </c>
      <c r="C20" s="23">
        <f>C18/C17*100</f>
        <v>102.03569293132195</v>
      </c>
      <c r="D20" s="23">
        <f t="shared" ref="D20:M20" si="6">D18/D17*100</f>
        <v>97.559727510468292</v>
      </c>
      <c r="E20" s="23">
        <f t="shared" si="6"/>
        <v>72.874023398572959</v>
      </c>
      <c r="F20" s="23">
        <f t="shared" si="6"/>
        <v>72.583062481853361</v>
      </c>
      <c r="G20" s="23">
        <f t="shared" si="6"/>
        <v>112.25769860903281</v>
      </c>
      <c r="H20" s="23">
        <f t="shared" si="6"/>
        <v>89.482628296867716</v>
      </c>
      <c r="I20" s="23">
        <f t="shared" si="6"/>
        <v>78.527736705307362</v>
      </c>
      <c r="J20" s="23">
        <f t="shared" si="6"/>
        <v>129.37703238432695</v>
      </c>
      <c r="K20" s="23">
        <f t="shared" si="6"/>
        <v>103.54317887639802</v>
      </c>
      <c r="L20" s="23">
        <f t="shared" si="6"/>
        <v>97.869243375039588</v>
      </c>
      <c r="M20" s="23">
        <f t="shared" si="6"/>
        <v>102.974112436181</v>
      </c>
      <c r="N20" s="23">
        <f>N18/N17*100</f>
        <v>104.71494997451953</v>
      </c>
    </row>
    <row r="21" spans="1:14" x14ac:dyDescent="0.2">
      <c r="A21" s="4" t="s">
        <v>2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9" t="s">
        <v>5</v>
      </c>
      <c r="B22" s="22">
        <f>SUM(C22:N22)</f>
        <v>217857598</v>
      </c>
      <c r="C22" s="23">
        <v>18996113</v>
      </c>
      <c r="D22" s="23">
        <v>18174380</v>
      </c>
      <c r="E22" s="23">
        <v>18352388</v>
      </c>
      <c r="F22" s="23">
        <v>18246282</v>
      </c>
      <c r="G22" s="23">
        <v>18063531</v>
      </c>
      <c r="H22" s="23">
        <v>18272251</v>
      </c>
      <c r="I22" s="23">
        <v>17848118</v>
      </c>
      <c r="J22" s="23">
        <v>17855698</v>
      </c>
      <c r="K22" s="23">
        <v>17922087</v>
      </c>
      <c r="L22" s="23">
        <v>17945552</v>
      </c>
      <c r="M22" s="23">
        <v>18310776</v>
      </c>
      <c r="N22" s="23">
        <v>17870422</v>
      </c>
    </row>
    <row r="23" spans="1:14" x14ac:dyDescent="0.2">
      <c r="A23" s="19" t="s">
        <v>6</v>
      </c>
      <c r="B23" s="22">
        <f>SUM(C23:N23)</f>
        <v>132857313</v>
      </c>
      <c r="C23" s="23">
        <v>11401653</v>
      </c>
      <c r="D23" s="23">
        <v>10334934</v>
      </c>
      <c r="E23" s="23">
        <v>9429197</v>
      </c>
      <c r="F23" s="23">
        <v>6478987</v>
      </c>
      <c r="G23" s="23">
        <v>11311508</v>
      </c>
      <c r="H23" s="23">
        <v>10912249</v>
      </c>
      <c r="I23" s="23">
        <v>11618909</v>
      </c>
      <c r="J23" s="23">
        <v>10091235</v>
      </c>
      <c r="K23" s="23">
        <v>11371863</v>
      </c>
      <c r="L23" s="23">
        <v>13469532</v>
      </c>
      <c r="M23" s="23">
        <v>13679108</v>
      </c>
      <c r="N23" s="23">
        <v>12758138</v>
      </c>
    </row>
    <row r="24" spans="1:14" x14ac:dyDescent="0.2">
      <c r="A24" s="19" t="s">
        <v>7</v>
      </c>
      <c r="B24" s="22">
        <f>SUM(C24:N24)</f>
        <v>-85000285</v>
      </c>
      <c r="C24" s="23">
        <f t="shared" ref="C24:N24" si="7">C23-C22</f>
        <v>-7594460</v>
      </c>
      <c r="D24" s="23">
        <f t="shared" si="7"/>
        <v>-7839446</v>
      </c>
      <c r="E24" s="23">
        <f t="shared" si="7"/>
        <v>-8923191</v>
      </c>
      <c r="F24" s="23">
        <f t="shared" si="7"/>
        <v>-11767295</v>
      </c>
      <c r="G24" s="23">
        <f t="shared" si="7"/>
        <v>-6752023</v>
      </c>
      <c r="H24" s="23">
        <f t="shared" si="7"/>
        <v>-7360002</v>
      </c>
      <c r="I24" s="23">
        <f t="shared" si="7"/>
        <v>-6229209</v>
      </c>
      <c r="J24" s="23">
        <f t="shared" si="7"/>
        <v>-7764463</v>
      </c>
      <c r="K24" s="23">
        <f t="shared" si="7"/>
        <v>-6550224</v>
      </c>
      <c r="L24" s="23">
        <f t="shared" si="7"/>
        <v>-4476020</v>
      </c>
      <c r="M24" s="23">
        <f t="shared" si="7"/>
        <v>-4631668</v>
      </c>
      <c r="N24" s="23">
        <f t="shared" si="7"/>
        <v>-5112284</v>
      </c>
    </row>
    <row r="25" spans="1:14" x14ac:dyDescent="0.2">
      <c r="A25" s="4" t="s">
        <v>8</v>
      </c>
      <c r="B25" s="22">
        <f>B23/B22*100</f>
        <v>60.983557250089568</v>
      </c>
      <c r="C25" s="23">
        <f t="shared" ref="C25:M25" si="8">C23/C22*100</f>
        <v>60.020979028709718</v>
      </c>
      <c r="D25" s="23">
        <f t="shared" si="8"/>
        <v>56.865400635399943</v>
      </c>
      <c r="E25" s="23">
        <f t="shared" si="8"/>
        <v>51.378583539101285</v>
      </c>
      <c r="F25" s="23">
        <f t="shared" si="8"/>
        <v>35.508532642430936</v>
      </c>
      <c r="G25" s="23">
        <f t="shared" si="8"/>
        <v>62.620691380882285</v>
      </c>
      <c r="H25" s="23">
        <f t="shared" si="8"/>
        <v>59.720332213037132</v>
      </c>
      <c r="I25" s="23">
        <f t="shared" si="8"/>
        <v>65.09879080808409</v>
      </c>
      <c r="J25" s="23">
        <f t="shared" si="8"/>
        <v>56.515488781228264</v>
      </c>
      <c r="K25" s="23">
        <f t="shared" si="8"/>
        <v>63.451667208177263</v>
      </c>
      <c r="L25" s="23">
        <f t="shared" si="8"/>
        <v>75.057774762236349</v>
      </c>
      <c r="M25" s="23">
        <f t="shared" si="8"/>
        <v>74.705233683160117</v>
      </c>
      <c r="N25" s="23">
        <f>N23/N22*100</f>
        <v>71.392483065033389</v>
      </c>
    </row>
    <row r="26" spans="1:14" x14ac:dyDescent="0.2">
      <c r="A26" s="4" t="s">
        <v>3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19" t="s">
        <v>5</v>
      </c>
      <c r="B27" s="22">
        <f>SUM(C27:N27)</f>
        <v>128053769</v>
      </c>
      <c r="C27" s="23">
        <v>10903986</v>
      </c>
      <c r="D27" s="23">
        <v>10792713</v>
      </c>
      <c r="E27" s="23">
        <v>10791934</v>
      </c>
      <c r="F27" s="23">
        <v>10508687</v>
      </c>
      <c r="G27" s="23">
        <v>10435403</v>
      </c>
      <c r="H27" s="23">
        <v>10550211</v>
      </c>
      <c r="I27" s="23">
        <v>10458562</v>
      </c>
      <c r="J27" s="23">
        <v>10573670</v>
      </c>
      <c r="K27" s="23">
        <v>10438374</v>
      </c>
      <c r="L27" s="23">
        <v>10472077</v>
      </c>
      <c r="M27" s="23">
        <v>11608787</v>
      </c>
      <c r="N27" s="23">
        <v>10519365</v>
      </c>
    </row>
    <row r="28" spans="1:14" x14ac:dyDescent="0.2">
      <c r="A28" s="19" t="s">
        <v>6</v>
      </c>
      <c r="B28" s="22">
        <f>SUM(C28:N28)</f>
        <v>41523441</v>
      </c>
      <c r="C28" s="23">
        <v>1627454</v>
      </c>
      <c r="D28" s="23">
        <v>2751233</v>
      </c>
      <c r="E28" s="23">
        <v>1476449</v>
      </c>
      <c r="F28" s="23">
        <v>1365753</v>
      </c>
      <c r="G28" s="23">
        <v>2582188</v>
      </c>
      <c r="H28" s="23">
        <v>4312746</v>
      </c>
      <c r="I28" s="23">
        <v>4469798</v>
      </c>
      <c r="J28" s="23">
        <v>1358585</v>
      </c>
      <c r="K28" s="23">
        <v>2603828</v>
      </c>
      <c r="L28" s="23">
        <v>2606457</v>
      </c>
      <c r="M28" s="23">
        <v>12761749</v>
      </c>
      <c r="N28" s="23">
        <v>3607201</v>
      </c>
    </row>
    <row r="29" spans="1:14" x14ac:dyDescent="0.2">
      <c r="A29" s="19" t="s">
        <v>7</v>
      </c>
      <c r="B29" s="22">
        <f>SUM(C29:N29)</f>
        <v>-86530328</v>
      </c>
      <c r="C29" s="23">
        <f t="shared" ref="C29:N29" si="9">C28-C27</f>
        <v>-9276532</v>
      </c>
      <c r="D29" s="23">
        <f t="shared" si="9"/>
        <v>-8041480</v>
      </c>
      <c r="E29" s="23">
        <f t="shared" si="9"/>
        <v>-9315485</v>
      </c>
      <c r="F29" s="23">
        <f t="shared" si="9"/>
        <v>-9142934</v>
      </c>
      <c r="G29" s="23">
        <f t="shared" si="9"/>
        <v>-7853215</v>
      </c>
      <c r="H29" s="23">
        <f t="shared" si="9"/>
        <v>-6237465</v>
      </c>
      <c r="I29" s="23">
        <f t="shared" si="9"/>
        <v>-5988764</v>
      </c>
      <c r="J29" s="23">
        <f t="shared" si="9"/>
        <v>-9215085</v>
      </c>
      <c r="K29" s="23">
        <f t="shared" si="9"/>
        <v>-7834546</v>
      </c>
      <c r="L29" s="23">
        <f t="shared" si="9"/>
        <v>-7865620</v>
      </c>
      <c r="M29" s="23">
        <f t="shared" si="9"/>
        <v>1152962</v>
      </c>
      <c r="N29" s="23">
        <f t="shared" si="9"/>
        <v>-6912164</v>
      </c>
    </row>
    <row r="30" spans="1:14" x14ac:dyDescent="0.2">
      <c r="A30" s="4" t="s">
        <v>8</v>
      </c>
      <c r="B30" s="22">
        <f>B28/B27*100</f>
        <v>32.426566843182883</v>
      </c>
      <c r="C30" s="23">
        <f t="shared" ref="C30:M30" si="10">C28/C27*100</f>
        <v>14.925312633380122</v>
      </c>
      <c r="D30" s="23">
        <f t="shared" si="10"/>
        <v>25.491579364706539</v>
      </c>
      <c r="E30" s="23">
        <f t="shared" si="10"/>
        <v>13.681041785466814</v>
      </c>
      <c r="F30" s="23">
        <f t="shared" si="10"/>
        <v>12.996419057870884</v>
      </c>
      <c r="G30" s="23">
        <f t="shared" si="10"/>
        <v>24.744497169874514</v>
      </c>
      <c r="H30" s="23">
        <f t="shared" si="10"/>
        <v>40.878291438910558</v>
      </c>
      <c r="I30" s="23">
        <f t="shared" si="10"/>
        <v>42.738169931965793</v>
      </c>
      <c r="J30" s="23">
        <f t="shared" si="10"/>
        <v>12.848755446311452</v>
      </c>
      <c r="K30" s="23">
        <f t="shared" si="10"/>
        <v>24.944766301724773</v>
      </c>
      <c r="L30" s="23">
        <f t="shared" si="10"/>
        <v>24.889589715583643</v>
      </c>
      <c r="M30" s="23">
        <f t="shared" si="10"/>
        <v>109.93180424449169</v>
      </c>
      <c r="N30" s="23">
        <f>N28/N27*100</f>
        <v>34.291052739400143</v>
      </c>
    </row>
    <row r="31" spans="1:14" x14ac:dyDescent="0.2">
      <c r="A31" s="4" t="s">
        <v>4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">
      <c r="A32" s="19" t="s">
        <v>5</v>
      </c>
      <c r="B32" s="22">
        <f>SUM(C32:N32)</f>
        <v>259714516</v>
      </c>
      <c r="C32" s="23">
        <v>21396478</v>
      </c>
      <c r="D32" s="23">
        <v>21698575</v>
      </c>
      <c r="E32" s="23">
        <v>21732154</v>
      </c>
      <c r="F32" s="23">
        <v>21500479</v>
      </c>
      <c r="G32" s="23">
        <v>21529679</v>
      </c>
      <c r="H32" s="23">
        <v>21578237</v>
      </c>
      <c r="I32" s="23">
        <v>21602563</v>
      </c>
      <c r="J32" s="23">
        <v>21687330</v>
      </c>
      <c r="K32" s="23">
        <v>21759075</v>
      </c>
      <c r="L32" s="23">
        <v>22650948</v>
      </c>
      <c r="M32" s="23">
        <v>20740538</v>
      </c>
      <c r="N32" s="23">
        <v>21838460</v>
      </c>
    </row>
    <row r="33" spans="1:14" x14ac:dyDescent="0.2">
      <c r="A33" s="19" t="s">
        <v>6</v>
      </c>
      <c r="B33" s="22">
        <f>SUM(C33:N33)</f>
        <v>77033759</v>
      </c>
      <c r="C33" s="23">
        <v>6821167</v>
      </c>
      <c r="D33" s="23">
        <v>6451454</v>
      </c>
      <c r="E33" s="23">
        <v>5875177</v>
      </c>
      <c r="F33" s="23">
        <v>4510308</v>
      </c>
      <c r="G33" s="23">
        <v>6918857</v>
      </c>
      <c r="H33" s="23">
        <v>7118222</v>
      </c>
      <c r="I33" s="23">
        <v>6795175</v>
      </c>
      <c r="J33" s="23">
        <v>6286667</v>
      </c>
      <c r="K33" s="23">
        <v>6309976</v>
      </c>
      <c r="L33" s="23">
        <v>6558114</v>
      </c>
      <c r="M33" s="23">
        <v>6582087</v>
      </c>
      <c r="N33" s="23">
        <v>6806555</v>
      </c>
    </row>
    <row r="34" spans="1:14" x14ac:dyDescent="0.2">
      <c r="A34" s="19" t="s">
        <v>7</v>
      </c>
      <c r="B34" s="22">
        <f>SUM(C34:N34)</f>
        <v>-182680757</v>
      </c>
      <c r="C34" s="23">
        <f t="shared" ref="C34:N34" si="11">C33-C32</f>
        <v>-14575311</v>
      </c>
      <c r="D34" s="23">
        <f t="shared" si="11"/>
        <v>-15247121</v>
      </c>
      <c r="E34" s="23">
        <f t="shared" si="11"/>
        <v>-15856977</v>
      </c>
      <c r="F34" s="23">
        <f t="shared" si="11"/>
        <v>-16990171</v>
      </c>
      <c r="G34" s="23">
        <f t="shared" si="11"/>
        <v>-14610822</v>
      </c>
      <c r="H34" s="23">
        <f t="shared" si="11"/>
        <v>-14460015</v>
      </c>
      <c r="I34" s="23">
        <f t="shared" si="11"/>
        <v>-14807388</v>
      </c>
      <c r="J34" s="23">
        <f t="shared" si="11"/>
        <v>-15400663</v>
      </c>
      <c r="K34" s="23">
        <f t="shared" si="11"/>
        <v>-15449099</v>
      </c>
      <c r="L34" s="23">
        <f t="shared" si="11"/>
        <v>-16092834</v>
      </c>
      <c r="M34" s="23">
        <f t="shared" si="11"/>
        <v>-14158451</v>
      </c>
      <c r="N34" s="23">
        <f t="shared" si="11"/>
        <v>-15031905</v>
      </c>
    </row>
    <row r="35" spans="1:14" x14ac:dyDescent="0.2">
      <c r="A35" s="20" t="s">
        <v>8</v>
      </c>
      <c r="B35" s="24">
        <f>B33/B32*100</f>
        <v>29.660937011314374</v>
      </c>
      <c r="C35" s="25">
        <f t="shared" ref="C35:M35" si="12">C33/C32*100</f>
        <v>31.879858918837016</v>
      </c>
      <c r="D35" s="25">
        <f t="shared" si="12"/>
        <v>29.732155222174729</v>
      </c>
      <c r="E35" s="25">
        <f t="shared" si="12"/>
        <v>27.034490000392964</v>
      </c>
      <c r="F35" s="25">
        <f t="shared" si="12"/>
        <v>20.977709380335202</v>
      </c>
      <c r="G35" s="25">
        <f t="shared" si="12"/>
        <v>32.136368591468553</v>
      </c>
      <c r="H35" s="25">
        <f t="shared" si="12"/>
        <v>32.987968386851996</v>
      </c>
      <c r="I35" s="25">
        <f t="shared" si="12"/>
        <v>31.455411100988339</v>
      </c>
      <c r="J35" s="25">
        <f t="shared" si="12"/>
        <v>28.987740768457897</v>
      </c>
      <c r="K35" s="25">
        <f t="shared" si="12"/>
        <v>28.999284206704555</v>
      </c>
      <c r="L35" s="25">
        <f t="shared" si="12"/>
        <v>28.952933890449088</v>
      </c>
      <c r="M35" s="25">
        <f t="shared" si="12"/>
        <v>31.735372534695099</v>
      </c>
      <c r="N35" s="25">
        <f>N33/N32*100</f>
        <v>31.167742597234422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ignoredErrors>
    <ignoredError sqref="N15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175F-245E-4915-89F9-8945C301A708}">
  <dimension ref="A2:N37"/>
  <sheetViews>
    <sheetView workbookViewId="0">
      <selection activeCell="D20" sqref="D20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14" width="12.7109375" style="1" bestFit="1" customWidth="1"/>
    <col min="15" max="16384" width="11.42578125" style="1"/>
  </cols>
  <sheetData>
    <row r="2" spans="1:14" x14ac:dyDescent="0.2">
      <c r="A2" s="1" t="s">
        <v>30</v>
      </c>
    </row>
    <row r="3" spans="1:14" x14ac:dyDescent="0.2">
      <c r="A3" s="1" t="s">
        <v>26</v>
      </c>
    </row>
    <row r="5" spans="1:14" x14ac:dyDescent="0.2">
      <c r="A5" s="5" t="s">
        <v>24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 t="s">
        <v>20</v>
      </c>
      <c r="N5" s="5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22">
        <f>SUM(C7:N7)</f>
        <v>1895201954</v>
      </c>
      <c r="C7" s="22">
        <f>SUM(C12,C17,C22,C27,C32)</f>
        <v>157653909</v>
      </c>
      <c r="D7" s="22">
        <f t="shared" ref="D7:N8" si="0">SUM(D12,D17,D22,D27,D32)</f>
        <v>157875612</v>
      </c>
      <c r="E7" s="22">
        <f t="shared" si="0"/>
        <v>150473491</v>
      </c>
      <c r="F7" s="22">
        <f t="shared" si="0"/>
        <v>158156204</v>
      </c>
      <c r="G7" s="22">
        <f t="shared" si="0"/>
        <v>158246767</v>
      </c>
      <c r="H7" s="22">
        <f t="shared" si="0"/>
        <v>158417210</v>
      </c>
      <c r="I7" s="22">
        <f t="shared" si="0"/>
        <v>158357796</v>
      </c>
      <c r="J7" s="22">
        <f t="shared" si="0"/>
        <v>158781084</v>
      </c>
      <c r="K7" s="22">
        <f t="shared" si="0"/>
        <v>159024107</v>
      </c>
      <c r="L7" s="22">
        <f t="shared" si="0"/>
        <v>159464000</v>
      </c>
      <c r="M7" s="22">
        <f t="shared" si="0"/>
        <v>159356370</v>
      </c>
      <c r="N7" s="22">
        <f t="shared" si="0"/>
        <v>159395404</v>
      </c>
    </row>
    <row r="8" spans="1:14" x14ac:dyDescent="0.2">
      <c r="A8" s="18" t="s">
        <v>6</v>
      </c>
      <c r="B8" s="22">
        <f>SUM(C8:N8)</f>
        <v>1054336016</v>
      </c>
      <c r="C8" s="22">
        <f>SUM(C13,C18,C23,C28,C33)</f>
        <v>81619086</v>
      </c>
      <c r="D8" s="22">
        <f t="shared" si="0"/>
        <v>118192825</v>
      </c>
      <c r="E8" s="22">
        <f t="shared" si="0"/>
        <v>82907354</v>
      </c>
      <c r="F8" s="22">
        <f t="shared" si="0"/>
        <v>83253196</v>
      </c>
      <c r="G8" s="22">
        <f t="shared" si="0"/>
        <v>87134934</v>
      </c>
      <c r="H8" s="22">
        <f t="shared" si="0"/>
        <v>82808169</v>
      </c>
      <c r="I8" s="22">
        <f t="shared" si="0"/>
        <v>97309992</v>
      </c>
      <c r="J8" s="22">
        <f t="shared" si="0"/>
        <v>83118097</v>
      </c>
      <c r="K8" s="22">
        <f t="shared" si="0"/>
        <v>82787245</v>
      </c>
      <c r="L8" s="22">
        <f t="shared" si="0"/>
        <v>84197623</v>
      </c>
      <c r="M8" s="22">
        <f t="shared" si="0"/>
        <v>85077947</v>
      </c>
      <c r="N8" s="22">
        <f t="shared" si="0"/>
        <v>85929548</v>
      </c>
    </row>
    <row r="9" spans="1:14" x14ac:dyDescent="0.2">
      <c r="A9" s="18" t="s">
        <v>7</v>
      </c>
      <c r="B9" s="22">
        <f>SUM(C9:N9)</f>
        <v>-840865938</v>
      </c>
      <c r="C9" s="22">
        <f>C8-C7</f>
        <v>-76034823</v>
      </c>
      <c r="D9" s="22">
        <f t="shared" ref="D9:N9" si="1">D8-D7</f>
        <v>-39682787</v>
      </c>
      <c r="E9" s="22">
        <f t="shared" si="1"/>
        <v>-67566137</v>
      </c>
      <c r="F9" s="22">
        <f t="shared" si="1"/>
        <v>-74903008</v>
      </c>
      <c r="G9" s="22">
        <f t="shared" si="1"/>
        <v>-71111833</v>
      </c>
      <c r="H9" s="22">
        <f t="shared" si="1"/>
        <v>-75609041</v>
      </c>
      <c r="I9" s="22">
        <f t="shared" si="1"/>
        <v>-61047804</v>
      </c>
      <c r="J9" s="22">
        <f t="shared" si="1"/>
        <v>-75662987</v>
      </c>
      <c r="K9" s="22">
        <f t="shared" si="1"/>
        <v>-76236862</v>
      </c>
      <c r="L9" s="22">
        <f t="shared" si="1"/>
        <v>-75266377</v>
      </c>
      <c r="M9" s="22">
        <f t="shared" si="1"/>
        <v>-74278423</v>
      </c>
      <c r="N9" s="22">
        <f t="shared" si="1"/>
        <v>-73465856</v>
      </c>
    </row>
    <row r="10" spans="1:14" x14ac:dyDescent="0.2">
      <c r="A10" s="4" t="s">
        <v>8</v>
      </c>
      <c r="B10" s="22">
        <f>B8/B7*100</f>
        <v>55.631855685602574</v>
      </c>
      <c r="C10" s="22">
        <f>C8/C7*100</f>
        <v>51.771051233496536</v>
      </c>
      <c r="D10" s="22">
        <f t="shared" ref="D10:M10" si="2">D8/D7*100</f>
        <v>74.864523723904867</v>
      </c>
      <c r="E10" s="22">
        <f t="shared" si="2"/>
        <v>55.097647731187415</v>
      </c>
      <c r="F10" s="22">
        <f t="shared" si="2"/>
        <v>52.639854709714704</v>
      </c>
      <c r="G10" s="22">
        <f t="shared" si="2"/>
        <v>55.062694582569257</v>
      </c>
      <c r="H10" s="22">
        <f t="shared" si="2"/>
        <v>52.272205147407917</v>
      </c>
      <c r="I10" s="22">
        <f t="shared" si="2"/>
        <v>61.44944831134174</v>
      </c>
      <c r="J10" s="22">
        <f t="shared" si="2"/>
        <v>52.34760646929454</v>
      </c>
      <c r="K10" s="22">
        <f t="shared" si="2"/>
        <v>52.059556605464849</v>
      </c>
      <c r="L10" s="22">
        <f t="shared" si="2"/>
        <v>52.800395700597001</v>
      </c>
      <c r="M10" s="22">
        <f t="shared" si="2"/>
        <v>53.388482054404228</v>
      </c>
      <c r="N10" s="22">
        <f>N8/N7*100</f>
        <v>53.90967734552747</v>
      </c>
    </row>
    <row r="11" spans="1:14" x14ac:dyDescent="0.2">
      <c r="A11" s="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x14ac:dyDescent="0.2">
      <c r="A12" s="19" t="s">
        <v>5</v>
      </c>
      <c r="B12" s="22">
        <f>SUM(C12:N12)</f>
        <v>1166294991</v>
      </c>
      <c r="C12" s="23">
        <v>96124984</v>
      </c>
      <c r="D12" s="23">
        <v>97134854</v>
      </c>
      <c r="E12" s="23">
        <v>92477489</v>
      </c>
      <c r="F12" s="23">
        <v>97339988</v>
      </c>
      <c r="G12" s="23">
        <v>97409774</v>
      </c>
      <c r="H12" s="23">
        <v>97509824</v>
      </c>
      <c r="I12" s="23">
        <v>97528905</v>
      </c>
      <c r="J12" s="23">
        <v>97748209</v>
      </c>
      <c r="K12" s="23">
        <v>98038230</v>
      </c>
      <c r="L12" s="23">
        <v>98379959</v>
      </c>
      <c r="M12" s="23">
        <v>98264152</v>
      </c>
      <c r="N12" s="23">
        <v>98338623</v>
      </c>
    </row>
    <row r="13" spans="1:14" x14ac:dyDescent="0.2">
      <c r="A13" s="19" t="s">
        <v>6</v>
      </c>
      <c r="B13" s="22">
        <f>SUM(C13:N13)</f>
        <v>631581231</v>
      </c>
      <c r="C13" s="23">
        <v>49031670</v>
      </c>
      <c r="D13" s="23">
        <v>50689889</v>
      </c>
      <c r="E13" s="23">
        <v>52568169</v>
      </c>
      <c r="F13" s="23">
        <v>52170088</v>
      </c>
      <c r="G13" s="23">
        <v>53522485</v>
      </c>
      <c r="H13" s="23">
        <v>52690106</v>
      </c>
      <c r="I13" s="23">
        <v>52868773</v>
      </c>
      <c r="J13" s="23">
        <v>52463639</v>
      </c>
      <c r="K13" s="23">
        <v>52582497</v>
      </c>
      <c r="L13" s="23">
        <v>53515551</v>
      </c>
      <c r="M13" s="23">
        <v>54070984</v>
      </c>
      <c r="N13" s="23">
        <v>55407380</v>
      </c>
    </row>
    <row r="14" spans="1:14" x14ac:dyDescent="0.2">
      <c r="A14" s="19" t="s">
        <v>7</v>
      </c>
      <c r="B14" s="22">
        <f>SUM(C14:N14)</f>
        <v>-534713760</v>
      </c>
      <c r="C14" s="23">
        <f t="shared" ref="C14:N14" si="3">C13-C12</f>
        <v>-47093314</v>
      </c>
      <c r="D14" s="23">
        <f t="shared" si="3"/>
        <v>-46444965</v>
      </c>
      <c r="E14" s="23">
        <f t="shared" si="3"/>
        <v>-39909320</v>
      </c>
      <c r="F14" s="23">
        <f t="shared" si="3"/>
        <v>-45169900</v>
      </c>
      <c r="G14" s="23">
        <f t="shared" si="3"/>
        <v>-43887289</v>
      </c>
      <c r="H14" s="23">
        <f t="shared" si="3"/>
        <v>-44819718</v>
      </c>
      <c r="I14" s="23">
        <f t="shared" si="3"/>
        <v>-44660132</v>
      </c>
      <c r="J14" s="23">
        <f t="shared" si="3"/>
        <v>-45284570</v>
      </c>
      <c r="K14" s="23">
        <f t="shared" si="3"/>
        <v>-45455733</v>
      </c>
      <c r="L14" s="23">
        <f t="shared" si="3"/>
        <v>-44864408</v>
      </c>
      <c r="M14" s="23">
        <f t="shared" si="3"/>
        <v>-44193168</v>
      </c>
      <c r="N14" s="23">
        <f t="shared" si="3"/>
        <v>-42931243</v>
      </c>
    </row>
    <row r="15" spans="1:14" x14ac:dyDescent="0.2">
      <c r="A15" s="4" t="s">
        <v>8</v>
      </c>
      <c r="B15" s="22">
        <f>B13/B12*100</f>
        <v>54.152786033872282</v>
      </c>
      <c r="C15" s="23">
        <f t="shared" ref="C15:M15" si="4">C13/C12*100</f>
        <v>51.008247762101057</v>
      </c>
      <c r="D15" s="23">
        <f t="shared" si="4"/>
        <v>52.18506737035915</v>
      </c>
      <c r="E15" s="23">
        <f t="shared" si="4"/>
        <v>56.844286721496083</v>
      </c>
      <c r="F15" s="23">
        <f t="shared" si="4"/>
        <v>53.595741145971786</v>
      </c>
      <c r="G15" s="23">
        <f t="shared" si="4"/>
        <v>54.945702881930515</v>
      </c>
      <c r="H15" s="23">
        <f t="shared" si="4"/>
        <v>54.035689778293516</v>
      </c>
      <c r="I15" s="23">
        <f t="shared" si="4"/>
        <v>54.208311884563862</v>
      </c>
      <c r="J15" s="23">
        <f t="shared" si="4"/>
        <v>53.672225339699068</v>
      </c>
      <c r="K15" s="23">
        <f t="shared" si="4"/>
        <v>53.634686183134882</v>
      </c>
      <c r="L15" s="23">
        <f t="shared" si="4"/>
        <v>54.396801486774351</v>
      </c>
      <c r="M15" s="23">
        <f t="shared" si="4"/>
        <v>55.026154400640422</v>
      </c>
      <c r="N15" s="23">
        <f>N13/N12*100</f>
        <v>56.343457239583273</v>
      </c>
    </row>
    <row r="16" spans="1:14" x14ac:dyDescent="0.2">
      <c r="A16" s="4" t="s">
        <v>1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">
      <c r="A17" s="19" t="s">
        <v>5</v>
      </c>
      <c r="B17" s="22">
        <f>SUM(C17:N17)</f>
        <v>123568902</v>
      </c>
      <c r="C17" s="23">
        <v>10981080</v>
      </c>
      <c r="D17" s="23">
        <v>10219996</v>
      </c>
      <c r="E17" s="23">
        <v>9743732</v>
      </c>
      <c r="F17" s="23">
        <v>10232184</v>
      </c>
      <c r="G17" s="23">
        <v>10242316</v>
      </c>
      <c r="H17" s="23">
        <v>10299905</v>
      </c>
      <c r="I17" s="23">
        <v>10256654</v>
      </c>
      <c r="J17" s="23">
        <v>10341435</v>
      </c>
      <c r="K17" s="23">
        <v>10286344</v>
      </c>
      <c r="L17" s="23">
        <v>10356195</v>
      </c>
      <c r="M17" s="23">
        <v>10341357</v>
      </c>
      <c r="N17" s="23">
        <v>10267704</v>
      </c>
    </row>
    <row r="18" spans="1:14" x14ac:dyDescent="0.2">
      <c r="A18" s="19" t="s">
        <v>6</v>
      </c>
      <c r="B18" s="22">
        <f>SUM(C18:N18)</f>
        <v>128460329</v>
      </c>
      <c r="C18" s="23">
        <v>11346415</v>
      </c>
      <c r="D18" s="23">
        <v>10412044</v>
      </c>
      <c r="E18" s="23">
        <v>10654425</v>
      </c>
      <c r="F18" s="23">
        <v>10528203</v>
      </c>
      <c r="G18" s="23">
        <v>10567286</v>
      </c>
      <c r="H18" s="23">
        <v>10964060</v>
      </c>
      <c r="I18" s="23">
        <v>10569327</v>
      </c>
      <c r="J18" s="23">
        <v>10638154</v>
      </c>
      <c r="K18" s="23">
        <v>10602194</v>
      </c>
      <c r="L18" s="23">
        <v>10548112</v>
      </c>
      <c r="M18" s="23">
        <v>10840738</v>
      </c>
      <c r="N18" s="23">
        <v>10789371</v>
      </c>
    </row>
    <row r="19" spans="1:14" x14ac:dyDescent="0.2">
      <c r="A19" s="19" t="s">
        <v>7</v>
      </c>
      <c r="B19" s="22">
        <f>SUM(C19:N19)</f>
        <v>4891427</v>
      </c>
      <c r="C19" s="23">
        <f t="shared" ref="C19:N19" si="5">C18-C17</f>
        <v>365335</v>
      </c>
      <c r="D19" s="23">
        <f t="shared" si="5"/>
        <v>192048</v>
      </c>
      <c r="E19" s="23">
        <f t="shared" si="5"/>
        <v>910693</v>
      </c>
      <c r="F19" s="23">
        <f t="shared" si="5"/>
        <v>296019</v>
      </c>
      <c r="G19" s="23">
        <f t="shared" si="5"/>
        <v>324970</v>
      </c>
      <c r="H19" s="23">
        <f t="shared" si="5"/>
        <v>664155</v>
      </c>
      <c r="I19" s="23">
        <f t="shared" si="5"/>
        <v>312673</v>
      </c>
      <c r="J19" s="23">
        <f t="shared" si="5"/>
        <v>296719</v>
      </c>
      <c r="K19" s="23">
        <f t="shared" si="5"/>
        <v>315850</v>
      </c>
      <c r="L19" s="23">
        <f t="shared" si="5"/>
        <v>191917</v>
      </c>
      <c r="M19" s="23">
        <f t="shared" si="5"/>
        <v>499381</v>
      </c>
      <c r="N19" s="23">
        <f t="shared" si="5"/>
        <v>521667</v>
      </c>
    </row>
    <row r="20" spans="1:14" x14ac:dyDescent="0.2">
      <c r="A20" s="4" t="s">
        <v>8</v>
      </c>
      <c r="B20" s="22">
        <f>B18/B17*100</f>
        <v>103.95846116687191</v>
      </c>
      <c r="C20" s="23">
        <f>C18/C17*100</f>
        <v>103.32694962608413</v>
      </c>
      <c r="D20" s="23">
        <f t="shared" ref="D20:M20" si="6">D18/D17*100</f>
        <v>101.87913967872394</v>
      </c>
      <c r="E20" s="23">
        <f t="shared" si="6"/>
        <v>109.34644959446751</v>
      </c>
      <c r="F20" s="23">
        <f t="shared" si="6"/>
        <v>102.89301873383043</v>
      </c>
      <c r="G20" s="23">
        <f t="shared" si="6"/>
        <v>103.17281755415475</v>
      </c>
      <c r="H20" s="23">
        <f t="shared" si="6"/>
        <v>106.44816626949472</v>
      </c>
      <c r="I20" s="23">
        <f t="shared" si="6"/>
        <v>103.04848930265172</v>
      </c>
      <c r="J20" s="23">
        <f t="shared" si="6"/>
        <v>102.8692246288837</v>
      </c>
      <c r="K20" s="23">
        <f t="shared" si="6"/>
        <v>103.07057590140872</v>
      </c>
      <c r="L20" s="23">
        <f t="shared" si="6"/>
        <v>101.85316132034981</v>
      </c>
      <c r="M20" s="23">
        <f t="shared" si="6"/>
        <v>104.82896973772398</v>
      </c>
      <c r="N20" s="23">
        <f>N18/N17*100</f>
        <v>105.08065873344225</v>
      </c>
    </row>
    <row r="21" spans="1:14" x14ac:dyDescent="0.2">
      <c r="A21" s="4" t="s">
        <v>2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x14ac:dyDescent="0.2">
      <c r="A22" s="19" t="s">
        <v>5</v>
      </c>
      <c r="B22" s="22">
        <f>SUM(C22:N22)</f>
        <v>216061842</v>
      </c>
      <c r="C22" s="23">
        <v>17908165</v>
      </c>
      <c r="D22" s="23">
        <v>18006546</v>
      </c>
      <c r="E22" s="23">
        <v>17504481</v>
      </c>
      <c r="F22" s="23">
        <v>18025703</v>
      </c>
      <c r="G22" s="23">
        <v>18031183</v>
      </c>
      <c r="H22" s="23">
        <v>18033395</v>
      </c>
      <c r="I22" s="23">
        <v>18009147</v>
      </c>
      <c r="J22" s="23">
        <v>18055278</v>
      </c>
      <c r="K22" s="23">
        <v>18068599</v>
      </c>
      <c r="L22" s="23">
        <v>18111740</v>
      </c>
      <c r="M22" s="23">
        <v>18128576</v>
      </c>
      <c r="N22" s="23">
        <v>18179029</v>
      </c>
    </row>
    <row r="23" spans="1:14" x14ac:dyDescent="0.2">
      <c r="A23" s="19" t="s">
        <v>6</v>
      </c>
      <c r="B23" s="22">
        <f>SUM(C23:N23)</f>
        <v>129139638</v>
      </c>
      <c r="C23" s="23">
        <v>9573360</v>
      </c>
      <c r="D23" s="23">
        <v>10977812</v>
      </c>
      <c r="E23" s="23">
        <v>10920192</v>
      </c>
      <c r="F23" s="23">
        <v>11158988</v>
      </c>
      <c r="G23" s="23">
        <v>11040884</v>
      </c>
      <c r="H23" s="23">
        <v>10681659</v>
      </c>
      <c r="I23" s="23">
        <v>10824756</v>
      </c>
      <c r="J23" s="23">
        <v>10748953</v>
      </c>
      <c r="K23" s="23">
        <v>10607366</v>
      </c>
      <c r="L23" s="23">
        <v>10888595</v>
      </c>
      <c r="M23" s="23">
        <v>10872311</v>
      </c>
      <c r="N23" s="23">
        <v>10844762</v>
      </c>
    </row>
    <row r="24" spans="1:14" x14ac:dyDescent="0.2">
      <c r="A24" s="19" t="s">
        <v>7</v>
      </c>
      <c r="B24" s="22">
        <f>SUM(C24:N24)</f>
        <v>-86922204</v>
      </c>
      <c r="C24" s="23">
        <f t="shared" ref="C24:N24" si="7">C23-C22</f>
        <v>-8334805</v>
      </c>
      <c r="D24" s="23">
        <f t="shared" si="7"/>
        <v>-7028734</v>
      </c>
      <c r="E24" s="23">
        <f t="shared" si="7"/>
        <v>-6584289</v>
      </c>
      <c r="F24" s="23">
        <f t="shared" si="7"/>
        <v>-6866715</v>
      </c>
      <c r="G24" s="23">
        <f t="shared" si="7"/>
        <v>-6990299</v>
      </c>
      <c r="H24" s="23">
        <f t="shared" si="7"/>
        <v>-7351736</v>
      </c>
      <c r="I24" s="23">
        <f t="shared" si="7"/>
        <v>-7184391</v>
      </c>
      <c r="J24" s="23">
        <f t="shared" si="7"/>
        <v>-7306325</v>
      </c>
      <c r="K24" s="23">
        <f t="shared" si="7"/>
        <v>-7461233</v>
      </c>
      <c r="L24" s="23">
        <f t="shared" si="7"/>
        <v>-7223145</v>
      </c>
      <c r="M24" s="23">
        <f t="shared" si="7"/>
        <v>-7256265</v>
      </c>
      <c r="N24" s="23">
        <f t="shared" si="7"/>
        <v>-7334267</v>
      </c>
    </row>
    <row r="25" spans="1:14" x14ac:dyDescent="0.2">
      <c r="A25" s="4" t="s">
        <v>8</v>
      </c>
      <c r="B25" s="22">
        <f>B23/B22*100</f>
        <v>59.769757030952277</v>
      </c>
      <c r="C25" s="23">
        <f t="shared" ref="C25:M25" si="8">C23/C22*100</f>
        <v>53.458073454203713</v>
      </c>
      <c r="D25" s="23">
        <f t="shared" si="8"/>
        <v>60.965673261268428</v>
      </c>
      <c r="E25" s="23">
        <f t="shared" si="8"/>
        <v>62.385122986508421</v>
      </c>
      <c r="F25" s="23">
        <f t="shared" si="8"/>
        <v>61.905979478303841</v>
      </c>
      <c r="G25" s="23">
        <f t="shared" si="8"/>
        <v>61.232166519523425</v>
      </c>
      <c r="H25" s="23">
        <f t="shared" si="8"/>
        <v>59.232656967808893</v>
      </c>
      <c r="I25" s="23">
        <f t="shared" si="8"/>
        <v>60.106988965107568</v>
      </c>
      <c r="J25" s="23">
        <f t="shared" si="8"/>
        <v>59.533577937708849</v>
      </c>
      <c r="K25" s="23">
        <f t="shared" si="8"/>
        <v>58.706078982659363</v>
      </c>
      <c r="L25" s="23">
        <f t="shared" si="8"/>
        <v>60.118989119764308</v>
      </c>
      <c r="M25" s="23">
        <f t="shared" si="8"/>
        <v>59.973331606409687</v>
      </c>
      <c r="N25" s="23">
        <f>N23/N22*100</f>
        <v>59.655342427805138</v>
      </c>
    </row>
    <row r="26" spans="1:14" x14ac:dyDescent="0.2">
      <c r="A26" s="4" t="s">
        <v>3</v>
      </c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19" t="s">
        <v>5</v>
      </c>
      <c r="B27" s="22">
        <f>SUM(C27:N27)</f>
        <v>127822630</v>
      </c>
      <c r="C27" s="23">
        <v>11726966</v>
      </c>
      <c r="D27" s="23">
        <v>10622711</v>
      </c>
      <c r="E27" s="23">
        <v>9558527</v>
      </c>
      <c r="F27" s="23">
        <v>10646113</v>
      </c>
      <c r="G27" s="23">
        <v>10651136</v>
      </c>
      <c r="H27" s="23">
        <v>10653036</v>
      </c>
      <c r="I27" s="23">
        <v>10636693</v>
      </c>
      <c r="J27" s="23">
        <v>10677493</v>
      </c>
      <c r="K27" s="23">
        <v>10658909</v>
      </c>
      <c r="L27" s="23">
        <v>10662479</v>
      </c>
      <c r="M27" s="23">
        <v>10665978</v>
      </c>
      <c r="N27" s="23">
        <v>10662589</v>
      </c>
    </row>
    <row r="28" spans="1:14" x14ac:dyDescent="0.2">
      <c r="A28" s="19" t="s">
        <v>6</v>
      </c>
      <c r="B28" s="22">
        <f>SUM(C28:N28)</f>
        <v>90867362</v>
      </c>
      <c r="C28" s="23">
        <v>5796396</v>
      </c>
      <c r="D28" s="23">
        <v>40052265</v>
      </c>
      <c r="E28" s="23">
        <v>2501891</v>
      </c>
      <c r="F28" s="23">
        <v>3358502</v>
      </c>
      <c r="G28" s="23">
        <v>5810790</v>
      </c>
      <c r="H28" s="23">
        <v>2356102</v>
      </c>
      <c r="I28" s="23">
        <v>16835292</v>
      </c>
      <c r="J28" s="23">
        <v>3013649</v>
      </c>
      <c r="K28" s="23">
        <v>2866353</v>
      </c>
      <c r="L28" s="23">
        <v>2904844</v>
      </c>
      <c r="M28" s="23">
        <v>2894901</v>
      </c>
      <c r="N28" s="23">
        <v>2476377</v>
      </c>
    </row>
    <row r="29" spans="1:14" x14ac:dyDescent="0.2">
      <c r="A29" s="19" t="s">
        <v>7</v>
      </c>
      <c r="B29" s="22">
        <f>SUM(C29:N29)</f>
        <v>-36955268</v>
      </c>
      <c r="C29" s="23">
        <f t="shared" ref="C29:N29" si="9">C28-C27</f>
        <v>-5930570</v>
      </c>
      <c r="D29" s="23">
        <f t="shared" si="9"/>
        <v>29429554</v>
      </c>
      <c r="E29" s="23">
        <f t="shared" si="9"/>
        <v>-7056636</v>
      </c>
      <c r="F29" s="23">
        <f t="shared" si="9"/>
        <v>-7287611</v>
      </c>
      <c r="G29" s="23">
        <f t="shared" si="9"/>
        <v>-4840346</v>
      </c>
      <c r="H29" s="23">
        <f t="shared" si="9"/>
        <v>-8296934</v>
      </c>
      <c r="I29" s="23">
        <f t="shared" si="9"/>
        <v>6198599</v>
      </c>
      <c r="J29" s="23">
        <f t="shared" si="9"/>
        <v>-7663844</v>
      </c>
      <c r="K29" s="23">
        <f t="shared" si="9"/>
        <v>-7792556</v>
      </c>
      <c r="L29" s="23">
        <f t="shared" si="9"/>
        <v>-7757635</v>
      </c>
      <c r="M29" s="23">
        <f t="shared" si="9"/>
        <v>-7771077</v>
      </c>
      <c r="N29" s="23">
        <f t="shared" si="9"/>
        <v>-8186212</v>
      </c>
    </row>
    <row r="30" spans="1:14" x14ac:dyDescent="0.2">
      <c r="A30" s="4" t="s">
        <v>8</v>
      </c>
      <c r="B30" s="22">
        <f>B28/B27*100</f>
        <v>71.088634305208714</v>
      </c>
      <c r="C30" s="23">
        <f t="shared" ref="C30:M30" si="10">C28/C27*100</f>
        <v>49.427925347442809</v>
      </c>
      <c r="D30" s="23">
        <f t="shared" si="10"/>
        <v>377.04372264292988</v>
      </c>
      <c r="E30" s="23">
        <f t="shared" si="10"/>
        <v>26.174440894501842</v>
      </c>
      <c r="F30" s="23">
        <f t="shared" si="10"/>
        <v>31.546743867926256</v>
      </c>
      <c r="G30" s="23">
        <f t="shared" si="10"/>
        <v>54.555589187857521</v>
      </c>
      <c r="H30" s="23">
        <f t="shared" si="10"/>
        <v>22.116718651847229</v>
      </c>
      <c r="I30" s="23">
        <f t="shared" si="10"/>
        <v>158.27562194377521</v>
      </c>
      <c r="J30" s="23">
        <f t="shared" si="10"/>
        <v>28.22431257974133</v>
      </c>
      <c r="K30" s="23">
        <f t="shared" si="10"/>
        <v>26.891617143930958</v>
      </c>
      <c r="L30" s="23">
        <f t="shared" si="10"/>
        <v>27.243608170295108</v>
      </c>
      <c r="M30" s="23">
        <f t="shared" si="10"/>
        <v>27.141449194813639</v>
      </c>
      <c r="N30" s="23">
        <f>N28/N27*100</f>
        <v>23.224912823705388</v>
      </c>
    </row>
    <row r="31" spans="1:14" x14ac:dyDescent="0.2">
      <c r="A31" s="4" t="s">
        <v>4</v>
      </c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">
      <c r="A32" s="19" t="s">
        <v>5</v>
      </c>
      <c r="B32" s="22">
        <f>SUM(C32:N32)</f>
        <v>261453589</v>
      </c>
      <c r="C32" s="23">
        <v>20912714</v>
      </c>
      <c r="D32" s="23">
        <v>21891505</v>
      </c>
      <c r="E32" s="23">
        <v>21189262</v>
      </c>
      <c r="F32" s="23">
        <v>21912216</v>
      </c>
      <c r="G32" s="23">
        <v>21912358</v>
      </c>
      <c r="H32" s="23">
        <v>21921050</v>
      </c>
      <c r="I32" s="23">
        <v>21926397</v>
      </c>
      <c r="J32" s="23">
        <v>21958669</v>
      </c>
      <c r="K32" s="23">
        <v>21972025</v>
      </c>
      <c r="L32" s="23">
        <v>21953627</v>
      </c>
      <c r="M32" s="23">
        <v>21956307</v>
      </c>
      <c r="N32" s="23">
        <v>21947459</v>
      </c>
    </row>
    <row r="33" spans="1:14" x14ac:dyDescent="0.2">
      <c r="A33" s="19" t="s">
        <v>6</v>
      </c>
      <c r="B33" s="22">
        <f>SUM(C33:N33)</f>
        <v>74287456</v>
      </c>
      <c r="C33" s="23">
        <v>5871245</v>
      </c>
      <c r="D33" s="23">
        <v>6060815</v>
      </c>
      <c r="E33" s="23">
        <v>6262677</v>
      </c>
      <c r="F33" s="23">
        <v>6037415</v>
      </c>
      <c r="G33" s="23">
        <v>6193489</v>
      </c>
      <c r="H33" s="23">
        <v>6116242</v>
      </c>
      <c r="I33" s="23">
        <v>6211844</v>
      </c>
      <c r="J33" s="23">
        <v>6253702</v>
      </c>
      <c r="K33" s="23">
        <v>6128835</v>
      </c>
      <c r="L33" s="23">
        <v>6340521</v>
      </c>
      <c r="M33" s="23">
        <v>6399013</v>
      </c>
      <c r="N33" s="23">
        <v>6411658</v>
      </c>
    </row>
    <row r="34" spans="1:14" x14ac:dyDescent="0.2">
      <c r="A34" s="19" t="s">
        <v>7</v>
      </c>
      <c r="B34" s="22">
        <f>SUM(C34:N34)</f>
        <v>-187166133</v>
      </c>
      <c r="C34" s="23">
        <f t="shared" ref="C34:N34" si="11">C33-C32</f>
        <v>-15041469</v>
      </c>
      <c r="D34" s="23">
        <f t="shared" si="11"/>
        <v>-15830690</v>
      </c>
      <c r="E34" s="23">
        <f t="shared" si="11"/>
        <v>-14926585</v>
      </c>
      <c r="F34" s="23">
        <f t="shared" si="11"/>
        <v>-15874801</v>
      </c>
      <c r="G34" s="23">
        <f t="shared" si="11"/>
        <v>-15718869</v>
      </c>
      <c r="H34" s="23">
        <f t="shared" si="11"/>
        <v>-15804808</v>
      </c>
      <c r="I34" s="23">
        <f t="shared" si="11"/>
        <v>-15714553</v>
      </c>
      <c r="J34" s="23">
        <f t="shared" si="11"/>
        <v>-15704967</v>
      </c>
      <c r="K34" s="23">
        <f t="shared" si="11"/>
        <v>-15843190</v>
      </c>
      <c r="L34" s="23">
        <f t="shared" si="11"/>
        <v>-15613106</v>
      </c>
      <c r="M34" s="23">
        <f t="shared" si="11"/>
        <v>-15557294</v>
      </c>
      <c r="N34" s="23">
        <f t="shared" si="11"/>
        <v>-15535801</v>
      </c>
    </row>
    <row r="35" spans="1:14" x14ac:dyDescent="0.2">
      <c r="A35" s="20" t="s">
        <v>8</v>
      </c>
      <c r="B35" s="24">
        <f>B33/B32*100</f>
        <v>28.4132477523573</v>
      </c>
      <c r="C35" s="25">
        <f t="shared" ref="C35:M35" si="12">C33/C32*100</f>
        <v>28.075002603679273</v>
      </c>
      <c r="D35" s="25">
        <f t="shared" si="12"/>
        <v>27.685693605807366</v>
      </c>
      <c r="E35" s="25">
        <f t="shared" si="12"/>
        <v>29.555899587253204</v>
      </c>
      <c r="F35" s="25">
        <f t="shared" si="12"/>
        <v>27.552735880296179</v>
      </c>
      <c r="G35" s="25">
        <f t="shared" si="12"/>
        <v>28.264822069811018</v>
      </c>
      <c r="H35" s="25">
        <f t="shared" si="12"/>
        <v>27.901227359090917</v>
      </c>
      <c r="I35" s="25">
        <f t="shared" si="12"/>
        <v>28.330436596582647</v>
      </c>
      <c r="J35" s="25">
        <f t="shared" si="12"/>
        <v>28.479421954035555</v>
      </c>
      <c r="K35" s="25">
        <f t="shared" si="12"/>
        <v>27.89381042484705</v>
      </c>
      <c r="L35" s="25">
        <f t="shared" si="12"/>
        <v>28.881428112083711</v>
      </c>
      <c r="M35" s="25">
        <f t="shared" si="12"/>
        <v>29.144304641030931</v>
      </c>
      <c r="N35" s="25">
        <f>N33/N32*100</f>
        <v>29.213668880757449</v>
      </c>
    </row>
    <row r="36" spans="1:14" ht="11.25" customHeight="1" x14ac:dyDescent="0.2">
      <c r="A36" s="3" t="s">
        <v>25</v>
      </c>
    </row>
    <row r="37" spans="1:14" ht="11.25" customHeight="1" x14ac:dyDescent="0.2">
      <c r="A37" s="3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11D8-CA4F-418C-B9E7-14E9692BBCFB}">
  <dimension ref="A2:N37"/>
  <sheetViews>
    <sheetView workbookViewId="0">
      <selection activeCell="L13" sqref="L13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14" width="12.7109375" style="1" bestFit="1" customWidth="1"/>
    <col min="15" max="16384" width="11.42578125" style="1"/>
  </cols>
  <sheetData>
    <row r="2" spans="1:14" x14ac:dyDescent="0.2">
      <c r="A2" s="1" t="s">
        <v>31</v>
      </c>
    </row>
    <row r="3" spans="1:14" x14ac:dyDescent="0.2">
      <c r="A3" s="1" t="s">
        <v>26</v>
      </c>
    </row>
    <row r="5" spans="1:14" x14ac:dyDescent="0.2">
      <c r="A5" s="5" t="s">
        <v>24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14">
        <f>SUM(C7:N7)</f>
        <v>1913595665</v>
      </c>
      <c r="C7" s="14">
        <f>SUM(C12,C17,C22,C27,C32)</f>
        <v>151514010</v>
      </c>
      <c r="D7" s="14">
        <f t="shared" ref="D7:N8" si="0">SUM(D12,D17,D22,D27,D32)</f>
        <v>151614096</v>
      </c>
      <c r="E7" s="14">
        <f t="shared" si="0"/>
        <v>146444422</v>
      </c>
      <c r="F7" s="14">
        <f t="shared" si="0"/>
        <v>148634541</v>
      </c>
      <c r="G7" s="14">
        <f t="shared" si="0"/>
        <v>153360702</v>
      </c>
      <c r="H7" s="14">
        <f t="shared" si="0"/>
        <v>164290604</v>
      </c>
      <c r="I7" s="14">
        <f t="shared" si="0"/>
        <v>164056186</v>
      </c>
      <c r="J7" s="14">
        <f t="shared" si="0"/>
        <v>164588637</v>
      </c>
      <c r="K7" s="14">
        <f t="shared" si="0"/>
        <v>166503403</v>
      </c>
      <c r="L7" s="14">
        <f t="shared" si="0"/>
        <v>168967740</v>
      </c>
      <c r="M7" s="14">
        <f t="shared" si="0"/>
        <v>177875421</v>
      </c>
      <c r="N7" s="14">
        <f t="shared" si="0"/>
        <v>155745903</v>
      </c>
    </row>
    <row r="8" spans="1:14" x14ac:dyDescent="0.2">
      <c r="A8" s="18" t="s">
        <v>6</v>
      </c>
      <c r="B8" s="14">
        <f>SUM(C8:N8)</f>
        <v>1359278334</v>
      </c>
      <c r="C8" s="14">
        <f>SUM(C13,C18,C23,C28,C33)</f>
        <v>114362543</v>
      </c>
      <c r="D8" s="14">
        <f t="shared" si="0"/>
        <v>105135396</v>
      </c>
      <c r="E8" s="14">
        <f t="shared" si="0"/>
        <v>113529391</v>
      </c>
      <c r="F8" s="14">
        <f t="shared" si="0"/>
        <v>102705326</v>
      </c>
      <c r="G8" s="14">
        <f t="shared" si="0"/>
        <v>122755817</v>
      </c>
      <c r="H8" s="14">
        <f t="shared" si="0"/>
        <v>96191502</v>
      </c>
      <c r="I8" s="14">
        <f t="shared" si="0"/>
        <v>118377843</v>
      </c>
      <c r="J8" s="14">
        <f t="shared" si="0"/>
        <v>107783931</v>
      </c>
      <c r="K8" s="14">
        <f t="shared" si="0"/>
        <v>111418859</v>
      </c>
      <c r="L8" s="14">
        <f t="shared" si="0"/>
        <v>117223811</v>
      </c>
      <c r="M8" s="14">
        <f t="shared" si="0"/>
        <v>130170856</v>
      </c>
      <c r="N8" s="14">
        <f t="shared" si="0"/>
        <v>119623059</v>
      </c>
    </row>
    <row r="9" spans="1:14" x14ac:dyDescent="0.2">
      <c r="A9" s="18" t="s">
        <v>7</v>
      </c>
      <c r="B9" s="14">
        <f>SUM(C9:N9)</f>
        <v>-554317331</v>
      </c>
      <c r="C9" s="14">
        <f>C8-C7</f>
        <v>-37151467</v>
      </c>
      <c r="D9" s="14">
        <f t="shared" ref="D9:N9" si="1">D8-D7</f>
        <v>-46478700</v>
      </c>
      <c r="E9" s="14">
        <f t="shared" si="1"/>
        <v>-32915031</v>
      </c>
      <c r="F9" s="14">
        <f t="shared" si="1"/>
        <v>-45929215</v>
      </c>
      <c r="G9" s="14">
        <f t="shared" si="1"/>
        <v>-30604885</v>
      </c>
      <c r="H9" s="14">
        <f t="shared" si="1"/>
        <v>-68099102</v>
      </c>
      <c r="I9" s="14">
        <f t="shared" si="1"/>
        <v>-45678343</v>
      </c>
      <c r="J9" s="14">
        <f t="shared" si="1"/>
        <v>-56804706</v>
      </c>
      <c r="K9" s="14">
        <f t="shared" si="1"/>
        <v>-55084544</v>
      </c>
      <c r="L9" s="14">
        <f t="shared" si="1"/>
        <v>-51743929</v>
      </c>
      <c r="M9" s="14">
        <f t="shared" si="1"/>
        <v>-47704565</v>
      </c>
      <c r="N9" s="14">
        <f t="shared" si="1"/>
        <v>-36122844</v>
      </c>
    </row>
    <row r="10" spans="1:14" x14ac:dyDescent="0.2">
      <c r="A10" s="4" t="s">
        <v>8</v>
      </c>
      <c r="B10" s="14">
        <f>B8/B7*100</f>
        <v>71.032682549476817</v>
      </c>
      <c r="C10" s="14">
        <f>C8/C7*100</f>
        <v>75.479847045167631</v>
      </c>
      <c r="D10" s="14">
        <f t="shared" ref="D10:M10" si="2">D8/D7*100</f>
        <v>69.344077347531069</v>
      </c>
      <c r="E10" s="14">
        <f t="shared" si="2"/>
        <v>77.523875235070406</v>
      </c>
      <c r="F10" s="14">
        <f t="shared" si="2"/>
        <v>69.099231786237354</v>
      </c>
      <c r="G10" s="14">
        <f t="shared" si="2"/>
        <v>80.043854389764064</v>
      </c>
      <c r="H10" s="14">
        <f t="shared" si="2"/>
        <v>58.549606403540885</v>
      </c>
      <c r="I10" s="14">
        <f t="shared" si="2"/>
        <v>72.156890810566566</v>
      </c>
      <c r="J10" s="14">
        <f t="shared" si="2"/>
        <v>65.486860432533987</v>
      </c>
      <c r="K10" s="14">
        <f t="shared" si="2"/>
        <v>66.916865957388268</v>
      </c>
      <c r="L10" s="14">
        <f t="shared" si="2"/>
        <v>69.376444876400669</v>
      </c>
      <c r="M10" s="14">
        <f t="shared" si="2"/>
        <v>73.180912386990215</v>
      </c>
      <c r="N10" s="14">
        <f>N8/N7*100</f>
        <v>76.806552657760761</v>
      </c>
    </row>
    <row r="11" spans="1:14" x14ac:dyDescent="0.2">
      <c r="A11" s="4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9" t="s">
        <v>5</v>
      </c>
      <c r="B12" s="14">
        <f>SUM(C12:N12)</f>
        <v>1189200070</v>
      </c>
      <c r="C12" s="15">
        <v>96479789</v>
      </c>
      <c r="D12" s="15">
        <v>94359193</v>
      </c>
      <c r="E12" s="15">
        <v>94254685</v>
      </c>
      <c r="F12" s="15">
        <v>95315411</v>
      </c>
      <c r="G12" s="15">
        <v>96964740</v>
      </c>
      <c r="H12" s="15">
        <v>100640023</v>
      </c>
      <c r="I12" s="15">
        <v>101717586</v>
      </c>
      <c r="J12" s="15">
        <v>102070791</v>
      </c>
      <c r="K12" s="15">
        <v>102230281</v>
      </c>
      <c r="L12" s="15">
        <v>102303289</v>
      </c>
      <c r="M12" s="15">
        <v>108422959</v>
      </c>
      <c r="N12" s="15">
        <v>94441323</v>
      </c>
    </row>
    <row r="13" spans="1:14" x14ac:dyDescent="0.2">
      <c r="A13" s="19" t="s">
        <v>6</v>
      </c>
      <c r="B13" s="14">
        <f>SUM(C13:N13)</f>
        <v>785537838</v>
      </c>
      <c r="C13" s="15">
        <v>64279858</v>
      </c>
      <c r="D13" s="15">
        <v>67915193</v>
      </c>
      <c r="E13" s="15">
        <v>70210681</v>
      </c>
      <c r="F13" s="15">
        <v>62281157</v>
      </c>
      <c r="G13" s="15">
        <v>68818104</v>
      </c>
      <c r="H13" s="15">
        <v>62556369</v>
      </c>
      <c r="I13" s="15">
        <v>63204649</v>
      </c>
      <c r="J13" s="15">
        <v>64636767</v>
      </c>
      <c r="K13" s="15">
        <v>61994710</v>
      </c>
      <c r="L13" s="15">
        <v>64799320</v>
      </c>
      <c r="M13" s="15">
        <v>63807045</v>
      </c>
      <c r="N13" s="15">
        <v>71033985</v>
      </c>
    </row>
    <row r="14" spans="1:14" x14ac:dyDescent="0.2">
      <c r="A14" s="19" t="s">
        <v>7</v>
      </c>
      <c r="B14" s="14">
        <f>SUM(C14:N14)</f>
        <v>-403662232</v>
      </c>
      <c r="C14" s="15">
        <f t="shared" ref="C14:N14" si="3">C13-C12</f>
        <v>-32199931</v>
      </c>
      <c r="D14" s="15">
        <f t="shared" si="3"/>
        <v>-26444000</v>
      </c>
      <c r="E14" s="15">
        <f t="shared" si="3"/>
        <v>-24044004</v>
      </c>
      <c r="F14" s="15">
        <f t="shared" si="3"/>
        <v>-33034254</v>
      </c>
      <c r="G14" s="15">
        <f t="shared" si="3"/>
        <v>-28146636</v>
      </c>
      <c r="H14" s="15">
        <f t="shared" si="3"/>
        <v>-38083654</v>
      </c>
      <c r="I14" s="15">
        <f t="shared" si="3"/>
        <v>-38512937</v>
      </c>
      <c r="J14" s="15">
        <f t="shared" si="3"/>
        <v>-37434024</v>
      </c>
      <c r="K14" s="15">
        <f t="shared" si="3"/>
        <v>-40235571</v>
      </c>
      <c r="L14" s="15">
        <f t="shared" si="3"/>
        <v>-37503969</v>
      </c>
      <c r="M14" s="15">
        <f t="shared" si="3"/>
        <v>-44615914</v>
      </c>
      <c r="N14" s="15">
        <f t="shared" si="3"/>
        <v>-23407338</v>
      </c>
    </row>
    <row r="15" spans="1:14" x14ac:dyDescent="0.2">
      <c r="A15" s="4" t="s">
        <v>8</v>
      </c>
      <c r="B15" s="14">
        <f>B13/B12*100</f>
        <v>66.055986525463283</v>
      </c>
      <c r="C15" s="15">
        <f t="shared" ref="C15:N15" si="4">C13/C12*100</f>
        <v>66.625205824195987</v>
      </c>
      <c r="D15" s="15">
        <f t="shared" si="4"/>
        <v>71.975173632525653</v>
      </c>
      <c r="E15" s="15">
        <f t="shared" si="4"/>
        <v>74.490388461857364</v>
      </c>
      <c r="F15" s="15">
        <f t="shared" si="4"/>
        <v>65.342169064349946</v>
      </c>
      <c r="G15" s="15">
        <f t="shared" si="4"/>
        <v>70.972297765146379</v>
      </c>
      <c r="H15" s="15">
        <f t="shared" si="4"/>
        <v>62.158540047233487</v>
      </c>
      <c r="I15" s="15">
        <f t="shared" si="4"/>
        <v>62.137385958019095</v>
      </c>
      <c r="J15" s="15">
        <f t="shared" si="4"/>
        <v>63.325429701039546</v>
      </c>
      <c r="K15" s="15">
        <f t="shared" si="4"/>
        <v>60.642218131044757</v>
      </c>
      <c r="L15" s="15">
        <f t="shared" si="4"/>
        <v>63.340407364615615</v>
      </c>
      <c r="M15" s="15">
        <f t="shared" si="4"/>
        <v>58.850123247420314</v>
      </c>
      <c r="N15" s="15">
        <f t="shared" si="4"/>
        <v>75.214940603913391</v>
      </c>
    </row>
    <row r="16" spans="1:14" x14ac:dyDescent="0.2">
      <c r="A16" s="4" t="s">
        <v>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9" t="s">
        <v>5</v>
      </c>
      <c r="B17" s="14">
        <f>SUM(C17:N17)</f>
        <v>153995752</v>
      </c>
      <c r="C17" s="15">
        <v>11715263</v>
      </c>
      <c r="D17" s="15">
        <v>13780932</v>
      </c>
      <c r="E17" s="15">
        <v>11418408</v>
      </c>
      <c r="F17" s="15">
        <v>11648043</v>
      </c>
      <c r="G17" s="15">
        <v>11890816</v>
      </c>
      <c r="H17" s="15">
        <v>13258813</v>
      </c>
      <c r="I17" s="15">
        <v>13373593</v>
      </c>
      <c r="J17" s="15">
        <v>13352001</v>
      </c>
      <c r="K17" s="15">
        <v>13341612</v>
      </c>
      <c r="L17" s="15">
        <v>13487686</v>
      </c>
      <c r="M17" s="15">
        <v>14081089</v>
      </c>
      <c r="N17" s="15">
        <v>12647496</v>
      </c>
    </row>
    <row r="18" spans="1:14" x14ac:dyDescent="0.2">
      <c r="A18" s="19" t="s">
        <v>6</v>
      </c>
      <c r="B18" s="14">
        <f>SUM(C18:N18)</f>
        <v>162248306</v>
      </c>
      <c r="C18" s="15">
        <v>13158180</v>
      </c>
      <c r="D18" s="15">
        <v>10981502</v>
      </c>
      <c r="E18" s="15">
        <v>15179300</v>
      </c>
      <c r="F18" s="15">
        <v>12240345</v>
      </c>
      <c r="G18" s="15">
        <v>13606416</v>
      </c>
      <c r="H18" s="15">
        <v>8976559</v>
      </c>
      <c r="I18" s="15">
        <v>16101888</v>
      </c>
      <c r="J18" s="15">
        <v>13592206</v>
      </c>
      <c r="K18" s="15">
        <v>17909239</v>
      </c>
      <c r="L18" s="15">
        <v>16031042</v>
      </c>
      <c r="M18" s="15">
        <v>10412264</v>
      </c>
      <c r="N18" s="15">
        <v>14059365</v>
      </c>
    </row>
    <row r="19" spans="1:14" x14ac:dyDescent="0.2">
      <c r="A19" s="19" t="s">
        <v>7</v>
      </c>
      <c r="B19" s="14">
        <f>SUM(C19:N19)</f>
        <v>8252554</v>
      </c>
      <c r="C19" s="15">
        <f t="shared" ref="C19:N19" si="5">C18-C17</f>
        <v>1442917</v>
      </c>
      <c r="D19" s="15">
        <f t="shared" si="5"/>
        <v>-2799430</v>
      </c>
      <c r="E19" s="15">
        <f t="shared" si="5"/>
        <v>3760892</v>
      </c>
      <c r="F19" s="15">
        <f t="shared" si="5"/>
        <v>592302</v>
      </c>
      <c r="G19" s="15">
        <f t="shared" si="5"/>
        <v>1715600</v>
      </c>
      <c r="H19" s="15">
        <f t="shared" si="5"/>
        <v>-4282254</v>
      </c>
      <c r="I19" s="15">
        <f t="shared" si="5"/>
        <v>2728295</v>
      </c>
      <c r="J19" s="15">
        <f t="shared" si="5"/>
        <v>240205</v>
      </c>
      <c r="K19" s="15">
        <f t="shared" si="5"/>
        <v>4567627</v>
      </c>
      <c r="L19" s="15">
        <f t="shared" si="5"/>
        <v>2543356</v>
      </c>
      <c r="M19" s="15">
        <f t="shared" si="5"/>
        <v>-3668825</v>
      </c>
      <c r="N19" s="15">
        <f t="shared" si="5"/>
        <v>1411869</v>
      </c>
    </row>
    <row r="20" spans="1:14" x14ac:dyDescent="0.2">
      <c r="A20" s="4" t="s">
        <v>8</v>
      </c>
      <c r="B20" s="14">
        <f>B18/B17*100</f>
        <v>105.35894912218097</v>
      </c>
      <c r="C20" s="15">
        <f>C18/C17*100</f>
        <v>112.31655661507556</v>
      </c>
      <c r="D20" s="15">
        <f t="shared" ref="D20:M20" si="6">D18/D17*100</f>
        <v>79.686206999642692</v>
      </c>
      <c r="E20" s="15">
        <f t="shared" si="6"/>
        <v>132.93709595943673</v>
      </c>
      <c r="F20" s="15">
        <f t="shared" si="6"/>
        <v>105.08499153033691</v>
      </c>
      <c r="G20" s="15">
        <f t="shared" si="6"/>
        <v>114.42794169887078</v>
      </c>
      <c r="H20" s="15">
        <f t="shared" si="6"/>
        <v>67.702583934172694</v>
      </c>
      <c r="I20" s="15">
        <f t="shared" si="6"/>
        <v>120.40061335798092</v>
      </c>
      <c r="J20" s="15">
        <f t="shared" si="6"/>
        <v>101.79901873883921</v>
      </c>
      <c r="K20" s="15">
        <f t="shared" si="6"/>
        <v>134.2359454015002</v>
      </c>
      <c r="L20" s="15">
        <f t="shared" si="6"/>
        <v>118.8568743370805</v>
      </c>
      <c r="M20" s="15">
        <f t="shared" si="6"/>
        <v>73.945019451265452</v>
      </c>
      <c r="N20" s="15">
        <f>N18/N17*100</f>
        <v>111.16322946455173</v>
      </c>
    </row>
    <row r="21" spans="1:14" x14ac:dyDescent="0.2">
      <c r="A21" s="4" t="s">
        <v>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9" t="s">
        <v>5</v>
      </c>
      <c r="B22" s="14">
        <f>SUM(C22:N22)</f>
        <v>220526090</v>
      </c>
      <c r="C22" s="15">
        <v>17185031</v>
      </c>
      <c r="D22" s="15">
        <v>17376342</v>
      </c>
      <c r="E22" s="15">
        <v>15635271</v>
      </c>
      <c r="F22" s="15">
        <v>16171051</v>
      </c>
      <c r="G22" s="15">
        <v>17139670</v>
      </c>
      <c r="H22" s="15">
        <v>19272846</v>
      </c>
      <c r="I22" s="15">
        <v>19436345</v>
      </c>
      <c r="J22" s="15">
        <v>19466378</v>
      </c>
      <c r="K22" s="15">
        <v>19559234</v>
      </c>
      <c r="L22" s="15">
        <v>19677577</v>
      </c>
      <c r="M22" s="15">
        <v>21347352</v>
      </c>
      <c r="N22" s="15">
        <v>18258993</v>
      </c>
    </row>
    <row r="23" spans="1:14" x14ac:dyDescent="0.2">
      <c r="A23" s="19" t="s">
        <v>6</v>
      </c>
      <c r="B23" s="14">
        <f>SUM(C23:N23)</f>
        <v>175376779</v>
      </c>
      <c r="C23" s="15">
        <v>11869337</v>
      </c>
      <c r="D23" s="15">
        <v>16638517</v>
      </c>
      <c r="E23" s="15">
        <v>16246934</v>
      </c>
      <c r="F23" s="15">
        <v>15183751</v>
      </c>
      <c r="G23" s="15">
        <v>14149759</v>
      </c>
      <c r="H23" s="15">
        <v>13364071</v>
      </c>
      <c r="I23" s="15">
        <v>14421397</v>
      </c>
      <c r="J23" s="15">
        <v>14013020</v>
      </c>
      <c r="K23" s="15">
        <v>16247435</v>
      </c>
      <c r="L23" s="15">
        <v>13534576</v>
      </c>
      <c r="M23" s="15">
        <v>13056565</v>
      </c>
      <c r="N23" s="15">
        <v>16651417</v>
      </c>
    </row>
    <row r="24" spans="1:14" x14ac:dyDescent="0.2">
      <c r="A24" s="19" t="s">
        <v>7</v>
      </c>
      <c r="B24" s="14">
        <f>SUM(C24:N24)</f>
        <v>-45149311</v>
      </c>
      <c r="C24" s="15">
        <f t="shared" ref="C24:N24" si="7">C23-C22</f>
        <v>-5315694</v>
      </c>
      <c r="D24" s="15">
        <f t="shared" si="7"/>
        <v>-737825</v>
      </c>
      <c r="E24" s="15">
        <f t="shared" si="7"/>
        <v>611663</v>
      </c>
      <c r="F24" s="15">
        <f t="shared" si="7"/>
        <v>-987300</v>
      </c>
      <c r="G24" s="15">
        <f t="shared" si="7"/>
        <v>-2989911</v>
      </c>
      <c r="H24" s="15">
        <f t="shared" si="7"/>
        <v>-5908775</v>
      </c>
      <c r="I24" s="15">
        <f t="shared" si="7"/>
        <v>-5014948</v>
      </c>
      <c r="J24" s="15">
        <f t="shared" si="7"/>
        <v>-5453358</v>
      </c>
      <c r="K24" s="15">
        <f t="shared" si="7"/>
        <v>-3311799</v>
      </c>
      <c r="L24" s="15">
        <f t="shared" si="7"/>
        <v>-6143001</v>
      </c>
      <c r="M24" s="15">
        <f t="shared" si="7"/>
        <v>-8290787</v>
      </c>
      <c r="N24" s="15">
        <f t="shared" si="7"/>
        <v>-1607576</v>
      </c>
    </row>
    <row r="25" spans="1:14" x14ac:dyDescent="0.2">
      <c r="A25" s="4" t="s">
        <v>8</v>
      </c>
      <c r="B25" s="14">
        <f>B23/B22*100</f>
        <v>79.526544455578929</v>
      </c>
      <c r="C25" s="15">
        <f t="shared" ref="C25:M25" si="8">C23/C22*100</f>
        <v>69.067882391367235</v>
      </c>
      <c r="D25" s="15">
        <f t="shared" si="8"/>
        <v>95.753853141242274</v>
      </c>
      <c r="E25" s="15">
        <f t="shared" si="8"/>
        <v>103.91207162319091</v>
      </c>
      <c r="F25" s="15">
        <f t="shared" si="8"/>
        <v>93.894645437702223</v>
      </c>
      <c r="G25" s="15">
        <f t="shared" si="8"/>
        <v>82.555609297028482</v>
      </c>
      <c r="H25" s="15">
        <f t="shared" si="8"/>
        <v>69.341450660686021</v>
      </c>
      <c r="I25" s="15">
        <f t="shared" si="8"/>
        <v>74.198091256355042</v>
      </c>
      <c r="J25" s="15">
        <f t="shared" si="8"/>
        <v>71.98575924088189</v>
      </c>
      <c r="K25" s="15">
        <f t="shared" si="8"/>
        <v>83.067849180596738</v>
      </c>
      <c r="L25" s="15">
        <f t="shared" si="8"/>
        <v>68.781720432347953</v>
      </c>
      <c r="M25" s="15">
        <f t="shared" si="8"/>
        <v>61.162457057905826</v>
      </c>
      <c r="N25" s="15">
        <f>N23/N22*100</f>
        <v>91.195702851739952</v>
      </c>
    </row>
    <row r="26" spans="1:14" x14ac:dyDescent="0.2">
      <c r="A26" s="4" t="s">
        <v>3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9" t="s">
        <v>5</v>
      </c>
      <c r="B27" s="14">
        <f>SUM(C27:N27)</f>
        <v>117357736</v>
      </c>
      <c r="C27" s="15">
        <v>9787011</v>
      </c>
      <c r="D27" s="15">
        <v>9700336</v>
      </c>
      <c r="E27" s="15">
        <v>8906030</v>
      </c>
      <c r="F27" s="15">
        <v>8921073</v>
      </c>
      <c r="G27" s="15">
        <v>9069455</v>
      </c>
      <c r="H27" s="15">
        <v>10142192</v>
      </c>
      <c r="I27" s="15">
        <v>10208763</v>
      </c>
      <c r="J27" s="15">
        <v>10245627</v>
      </c>
      <c r="K27" s="15">
        <v>10238379</v>
      </c>
      <c r="L27" s="15">
        <v>10204022</v>
      </c>
      <c r="M27" s="15">
        <v>10304750</v>
      </c>
      <c r="N27" s="15">
        <v>9630098</v>
      </c>
    </row>
    <row r="28" spans="1:14" x14ac:dyDescent="0.2">
      <c r="A28" s="19" t="s">
        <v>6</v>
      </c>
      <c r="B28" s="14">
        <f>SUM(C28:N28)</f>
        <v>141205168</v>
      </c>
      <c r="C28" s="15">
        <v>17334561</v>
      </c>
      <c r="D28" s="15">
        <v>1214275</v>
      </c>
      <c r="E28" s="15">
        <v>3616536</v>
      </c>
      <c r="F28" s="15">
        <v>5266040</v>
      </c>
      <c r="G28" s="15">
        <v>17750753</v>
      </c>
      <c r="H28" s="15">
        <v>3880889</v>
      </c>
      <c r="I28" s="15">
        <v>17377528</v>
      </c>
      <c r="J28" s="15">
        <v>7730049</v>
      </c>
      <c r="K28" s="15">
        <v>7962918</v>
      </c>
      <c r="L28" s="15">
        <v>14766738</v>
      </c>
      <c r="M28" s="15">
        <v>35287184</v>
      </c>
      <c r="N28" s="15">
        <v>9017697</v>
      </c>
    </row>
    <row r="29" spans="1:14" x14ac:dyDescent="0.2">
      <c r="A29" s="19" t="s">
        <v>7</v>
      </c>
      <c r="B29" s="14">
        <f>SUM(C29:N29)</f>
        <v>23847432</v>
      </c>
      <c r="C29" s="15">
        <f t="shared" ref="C29:N29" si="9">C28-C27</f>
        <v>7547550</v>
      </c>
      <c r="D29" s="15">
        <f t="shared" si="9"/>
        <v>-8486061</v>
      </c>
      <c r="E29" s="15">
        <f t="shared" si="9"/>
        <v>-5289494</v>
      </c>
      <c r="F29" s="15">
        <f t="shared" si="9"/>
        <v>-3655033</v>
      </c>
      <c r="G29" s="15">
        <f t="shared" si="9"/>
        <v>8681298</v>
      </c>
      <c r="H29" s="15">
        <f t="shared" si="9"/>
        <v>-6261303</v>
      </c>
      <c r="I29" s="15">
        <f t="shared" si="9"/>
        <v>7168765</v>
      </c>
      <c r="J29" s="15">
        <f t="shared" si="9"/>
        <v>-2515578</v>
      </c>
      <c r="K29" s="15">
        <f t="shared" si="9"/>
        <v>-2275461</v>
      </c>
      <c r="L29" s="15">
        <f t="shared" si="9"/>
        <v>4562716</v>
      </c>
      <c r="M29" s="15">
        <f t="shared" si="9"/>
        <v>24982434</v>
      </c>
      <c r="N29" s="15">
        <f t="shared" si="9"/>
        <v>-612401</v>
      </c>
    </row>
    <row r="30" spans="1:14" x14ac:dyDescent="0.2">
      <c r="A30" s="4" t="s">
        <v>8</v>
      </c>
      <c r="B30" s="14">
        <f>B28/B27*100</f>
        <v>120.32028975064755</v>
      </c>
      <c r="C30" s="15">
        <f t="shared" ref="C30:M30" si="10">C28/C27*100</f>
        <v>177.11802919195657</v>
      </c>
      <c r="D30" s="15">
        <f t="shared" si="10"/>
        <v>12.517865360540089</v>
      </c>
      <c r="E30" s="15">
        <f t="shared" si="10"/>
        <v>40.607723082001748</v>
      </c>
      <c r="F30" s="15">
        <f t="shared" si="10"/>
        <v>59.029222157469178</v>
      </c>
      <c r="G30" s="15">
        <f t="shared" si="10"/>
        <v>195.72017282185092</v>
      </c>
      <c r="H30" s="15">
        <f t="shared" si="10"/>
        <v>38.264795223754398</v>
      </c>
      <c r="I30" s="15">
        <f t="shared" si="10"/>
        <v>170.22168111846656</v>
      </c>
      <c r="J30" s="15">
        <f t="shared" si="10"/>
        <v>75.44730058980285</v>
      </c>
      <c r="K30" s="15">
        <f t="shared" si="10"/>
        <v>77.775182965975375</v>
      </c>
      <c r="L30" s="15">
        <f t="shared" si="10"/>
        <v>144.71487811374772</v>
      </c>
      <c r="M30" s="15">
        <f t="shared" si="10"/>
        <v>342.43609985686214</v>
      </c>
      <c r="N30" s="15">
        <f>N28/N27*100</f>
        <v>93.640760457474059</v>
      </c>
    </row>
    <row r="31" spans="1:14" x14ac:dyDescent="0.2">
      <c r="A31" s="4" t="s">
        <v>4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9" t="s">
        <v>5</v>
      </c>
      <c r="B32" s="14">
        <f>SUM(C32:N32)</f>
        <v>232516017</v>
      </c>
      <c r="C32" s="15">
        <v>16346916</v>
      </c>
      <c r="D32" s="15">
        <v>16397293</v>
      </c>
      <c r="E32" s="15">
        <v>16230028</v>
      </c>
      <c r="F32" s="15">
        <v>16578963</v>
      </c>
      <c r="G32" s="15">
        <v>18296021</v>
      </c>
      <c r="H32" s="15">
        <v>20976730</v>
      </c>
      <c r="I32" s="15">
        <v>19319899</v>
      </c>
      <c r="J32" s="15">
        <v>19453840</v>
      </c>
      <c r="K32" s="15">
        <v>21133897</v>
      </c>
      <c r="L32" s="15">
        <v>23295166</v>
      </c>
      <c r="M32" s="15">
        <v>23719271</v>
      </c>
      <c r="N32" s="15">
        <v>20767993</v>
      </c>
    </row>
    <row r="33" spans="1:14" x14ac:dyDescent="0.2">
      <c r="A33" s="19" t="s">
        <v>6</v>
      </c>
      <c r="B33" s="14">
        <f>SUM(C33:N33)</f>
        <v>94910243</v>
      </c>
      <c r="C33" s="15">
        <v>7720607</v>
      </c>
      <c r="D33" s="15">
        <v>8385909</v>
      </c>
      <c r="E33" s="15">
        <v>8275940</v>
      </c>
      <c r="F33" s="15">
        <v>7734033</v>
      </c>
      <c r="G33" s="15">
        <v>8430785</v>
      </c>
      <c r="H33" s="15">
        <v>7413614</v>
      </c>
      <c r="I33" s="15">
        <v>7272381</v>
      </c>
      <c r="J33" s="15">
        <v>7811889</v>
      </c>
      <c r="K33" s="15">
        <v>7304557</v>
      </c>
      <c r="L33" s="15">
        <v>8092135</v>
      </c>
      <c r="M33" s="15">
        <v>7607798</v>
      </c>
      <c r="N33" s="15">
        <v>8860595</v>
      </c>
    </row>
    <row r="34" spans="1:14" x14ac:dyDescent="0.2">
      <c r="A34" s="19" t="s">
        <v>7</v>
      </c>
      <c r="B34" s="14">
        <f>SUM(C34:N34)</f>
        <v>-137605774</v>
      </c>
      <c r="C34" s="15">
        <f t="shared" ref="C34:N34" si="11">C33-C32</f>
        <v>-8626309</v>
      </c>
      <c r="D34" s="15">
        <f t="shared" si="11"/>
        <v>-8011384</v>
      </c>
      <c r="E34" s="15">
        <f t="shared" si="11"/>
        <v>-7954088</v>
      </c>
      <c r="F34" s="15">
        <f t="shared" si="11"/>
        <v>-8844930</v>
      </c>
      <c r="G34" s="15">
        <f t="shared" si="11"/>
        <v>-9865236</v>
      </c>
      <c r="H34" s="15">
        <f t="shared" si="11"/>
        <v>-13563116</v>
      </c>
      <c r="I34" s="15">
        <f t="shared" si="11"/>
        <v>-12047518</v>
      </c>
      <c r="J34" s="15">
        <f t="shared" si="11"/>
        <v>-11641951</v>
      </c>
      <c r="K34" s="15">
        <f t="shared" si="11"/>
        <v>-13829340</v>
      </c>
      <c r="L34" s="15">
        <f t="shared" si="11"/>
        <v>-15203031</v>
      </c>
      <c r="M34" s="15">
        <f t="shared" si="11"/>
        <v>-16111473</v>
      </c>
      <c r="N34" s="15">
        <f t="shared" si="11"/>
        <v>-11907398</v>
      </c>
    </row>
    <row r="35" spans="1:14" x14ac:dyDescent="0.2">
      <c r="A35" s="20" t="s">
        <v>8</v>
      </c>
      <c r="B35" s="12">
        <f>B33/B32*100</f>
        <v>40.818797872320339</v>
      </c>
      <c r="C35" s="13">
        <f t="shared" ref="C35:M35" si="12">C33/C32*100</f>
        <v>47.229746577274881</v>
      </c>
      <c r="D35" s="13">
        <f t="shared" si="12"/>
        <v>51.142033017279132</v>
      </c>
      <c r="E35" s="13">
        <f t="shared" si="12"/>
        <v>50.991532485341374</v>
      </c>
      <c r="F35" s="13">
        <f t="shared" si="12"/>
        <v>46.649678873159921</v>
      </c>
      <c r="G35" s="13">
        <f t="shared" si="12"/>
        <v>46.07988261491392</v>
      </c>
      <c r="H35" s="13">
        <f t="shared" si="12"/>
        <v>35.342086206954086</v>
      </c>
      <c r="I35" s="13">
        <f t="shared" si="12"/>
        <v>37.641920384780484</v>
      </c>
      <c r="J35" s="13">
        <f t="shared" si="12"/>
        <v>40.156025751214159</v>
      </c>
      <c r="K35" s="13">
        <f t="shared" si="12"/>
        <v>34.563227974471531</v>
      </c>
      <c r="L35" s="13">
        <f t="shared" si="12"/>
        <v>34.737400025395829</v>
      </c>
      <c r="M35" s="13">
        <f t="shared" si="12"/>
        <v>32.074333144555752</v>
      </c>
      <c r="N35" s="13">
        <f>N33/N32*100</f>
        <v>42.664666730193915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B55C-7BD4-41BF-9091-C7D64F26967D}">
  <dimension ref="A2:N98"/>
  <sheetViews>
    <sheetView workbookViewId="0">
      <selection activeCell="B1" sqref="B1:N1048576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14" width="12.7109375" style="1" bestFit="1" customWidth="1"/>
    <col min="15" max="16384" width="11.42578125" style="1"/>
  </cols>
  <sheetData>
    <row r="2" spans="1:14" x14ac:dyDescent="0.2">
      <c r="A2" s="1" t="s">
        <v>32</v>
      </c>
    </row>
    <row r="3" spans="1:14" x14ac:dyDescent="0.2">
      <c r="A3" s="1" t="s">
        <v>26</v>
      </c>
    </row>
    <row r="5" spans="1:14" x14ac:dyDescent="0.2">
      <c r="A5" s="5" t="s">
        <v>24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14">
        <f>SUM(C7:N7)</f>
        <v>2089593973</v>
      </c>
      <c r="C7" s="14">
        <f>SUM(C12,C17,C22,C27,C32)</f>
        <v>171825268</v>
      </c>
      <c r="D7" s="14">
        <f t="shared" ref="D7:N8" si="0">SUM(D12,D17,D22,D27,D32)</f>
        <v>172600722</v>
      </c>
      <c r="E7" s="14">
        <f t="shared" si="0"/>
        <v>172637139</v>
      </c>
      <c r="F7" s="14">
        <f t="shared" si="0"/>
        <v>173397779</v>
      </c>
      <c r="G7" s="14">
        <f t="shared" si="0"/>
        <v>173391118</v>
      </c>
      <c r="H7" s="14">
        <f t="shared" si="0"/>
        <v>173303168</v>
      </c>
      <c r="I7" s="14">
        <f t="shared" si="0"/>
        <v>173519903</v>
      </c>
      <c r="J7" s="14">
        <f t="shared" si="0"/>
        <v>181981394</v>
      </c>
      <c r="K7" s="14">
        <f t="shared" si="0"/>
        <v>173688703</v>
      </c>
      <c r="L7" s="14">
        <f t="shared" si="0"/>
        <v>174261748</v>
      </c>
      <c r="M7" s="14">
        <f t="shared" si="0"/>
        <v>174581481</v>
      </c>
      <c r="N7" s="14">
        <f t="shared" si="0"/>
        <v>174405550</v>
      </c>
    </row>
    <row r="8" spans="1:14" x14ac:dyDescent="0.2">
      <c r="A8" s="18" t="s">
        <v>6</v>
      </c>
      <c r="B8" s="14">
        <f>SUM(C8:N8)</f>
        <v>1441604866</v>
      </c>
      <c r="C8" s="14">
        <f>SUM(C13,C18,C23,C28,C33)</f>
        <v>101699970</v>
      </c>
      <c r="D8" s="14">
        <f t="shared" si="0"/>
        <v>108828619</v>
      </c>
      <c r="E8" s="14">
        <f t="shared" si="0"/>
        <v>130894329</v>
      </c>
      <c r="F8" s="14">
        <f t="shared" si="0"/>
        <v>101360833</v>
      </c>
      <c r="G8" s="14">
        <f t="shared" si="0"/>
        <v>121187622</v>
      </c>
      <c r="H8" s="14">
        <f t="shared" si="0"/>
        <v>126062384</v>
      </c>
      <c r="I8" s="14">
        <f t="shared" si="0"/>
        <v>123155749</v>
      </c>
      <c r="J8" s="14">
        <f t="shared" si="0"/>
        <v>149577968</v>
      </c>
      <c r="K8" s="14">
        <f t="shared" si="0"/>
        <v>111610585</v>
      </c>
      <c r="L8" s="14">
        <f t="shared" si="0"/>
        <v>122750839</v>
      </c>
      <c r="M8" s="14">
        <f t="shared" si="0"/>
        <v>124852909</v>
      </c>
      <c r="N8" s="14">
        <f t="shared" si="0"/>
        <v>119623059</v>
      </c>
    </row>
    <row r="9" spans="1:14" x14ac:dyDescent="0.2">
      <c r="A9" s="18" t="s">
        <v>7</v>
      </c>
      <c r="B9" s="14">
        <f>SUM(C9:N9)</f>
        <v>-647989107</v>
      </c>
      <c r="C9" s="14">
        <f>C8-C7</f>
        <v>-70125298</v>
      </c>
      <c r="D9" s="14">
        <f t="shared" ref="D9:N9" si="1">D8-D7</f>
        <v>-63772103</v>
      </c>
      <c r="E9" s="14">
        <f t="shared" si="1"/>
        <v>-41742810</v>
      </c>
      <c r="F9" s="14">
        <f t="shared" si="1"/>
        <v>-72036946</v>
      </c>
      <c r="G9" s="14">
        <f t="shared" si="1"/>
        <v>-52203496</v>
      </c>
      <c r="H9" s="14">
        <f t="shared" si="1"/>
        <v>-47240784</v>
      </c>
      <c r="I9" s="14">
        <f t="shared" si="1"/>
        <v>-50364154</v>
      </c>
      <c r="J9" s="14">
        <f t="shared" si="1"/>
        <v>-32403426</v>
      </c>
      <c r="K9" s="14">
        <f t="shared" si="1"/>
        <v>-62078118</v>
      </c>
      <c r="L9" s="14">
        <f t="shared" si="1"/>
        <v>-51510909</v>
      </c>
      <c r="M9" s="14">
        <f t="shared" si="1"/>
        <v>-49728572</v>
      </c>
      <c r="N9" s="14">
        <f t="shared" si="1"/>
        <v>-54782491</v>
      </c>
    </row>
    <row r="10" spans="1:14" x14ac:dyDescent="0.2">
      <c r="A10" s="4" t="s">
        <v>8</v>
      </c>
      <c r="B10" s="14">
        <f>B8/B7*100</f>
        <v>68.989712098485271</v>
      </c>
      <c r="C10" s="14">
        <f>C8/C7*100</f>
        <v>59.188017678517454</v>
      </c>
      <c r="D10" s="14">
        <f t="shared" ref="D10:N10" si="2">D8/D7*100</f>
        <v>63.0522385647958</v>
      </c>
      <c r="E10" s="14">
        <f t="shared" si="2"/>
        <v>75.820492483949238</v>
      </c>
      <c r="F10" s="14">
        <f t="shared" si="2"/>
        <v>58.455669723428237</v>
      </c>
      <c r="G10" s="14">
        <f t="shared" si="2"/>
        <v>69.892635446297774</v>
      </c>
      <c r="H10" s="14">
        <f t="shared" si="2"/>
        <v>72.740957626348759</v>
      </c>
      <c r="I10" s="14">
        <f t="shared" si="2"/>
        <v>70.974998758499765</v>
      </c>
      <c r="J10" s="14">
        <f t="shared" si="2"/>
        <v>82.194099469311681</v>
      </c>
      <c r="K10" s="14">
        <f t="shared" si="2"/>
        <v>64.258977741344523</v>
      </c>
      <c r="L10" s="14">
        <f t="shared" si="2"/>
        <v>70.44049563877897</v>
      </c>
      <c r="M10" s="14">
        <f t="shared" si="2"/>
        <v>71.515551526338584</v>
      </c>
      <c r="N10" s="14">
        <f t="shared" si="2"/>
        <v>68.589020819578266</v>
      </c>
    </row>
    <row r="11" spans="1:14" x14ac:dyDescent="0.2">
      <c r="A11" s="4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9" t="s">
        <v>5</v>
      </c>
      <c r="B12" s="14">
        <f>SUM(C12:N12)</f>
        <v>1263756949</v>
      </c>
      <c r="C12" s="15">
        <v>103811719</v>
      </c>
      <c r="D12" s="15">
        <v>104422965</v>
      </c>
      <c r="E12" s="15">
        <v>104298236</v>
      </c>
      <c r="F12" s="15">
        <v>104808853</v>
      </c>
      <c r="G12" s="15">
        <v>104754682</v>
      </c>
      <c r="H12" s="15">
        <v>104762028</v>
      </c>
      <c r="I12" s="15">
        <v>104938803</v>
      </c>
      <c r="J12" s="15">
        <v>110341945</v>
      </c>
      <c r="K12" s="15">
        <v>104901655</v>
      </c>
      <c r="L12" s="15">
        <v>105399678</v>
      </c>
      <c r="M12" s="15">
        <v>105731724</v>
      </c>
      <c r="N12" s="15">
        <v>105584661</v>
      </c>
    </row>
    <row r="13" spans="1:14" x14ac:dyDescent="0.2">
      <c r="A13" s="19" t="s">
        <v>6</v>
      </c>
      <c r="B13" s="14">
        <f>SUM(C13:N13)</f>
        <v>823596240</v>
      </c>
      <c r="C13" s="15">
        <v>60178749</v>
      </c>
      <c r="D13" s="15">
        <v>62054243</v>
      </c>
      <c r="E13" s="15">
        <v>74166424</v>
      </c>
      <c r="F13" s="15">
        <v>62878553</v>
      </c>
      <c r="G13" s="15">
        <v>70565169</v>
      </c>
      <c r="H13" s="15">
        <v>77320096</v>
      </c>
      <c r="I13" s="15">
        <v>71410221</v>
      </c>
      <c r="J13" s="15">
        <v>68027685</v>
      </c>
      <c r="K13" s="15">
        <v>67030173</v>
      </c>
      <c r="L13" s="15">
        <v>69160180</v>
      </c>
      <c r="M13" s="15">
        <v>69770762</v>
      </c>
      <c r="N13" s="15">
        <v>71033985</v>
      </c>
    </row>
    <row r="14" spans="1:14" x14ac:dyDescent="0.2">
      <c r="A14" s="19" t="s">
        <v>7</v>
      </c>
      <c r="B14" s="14">
        <f>SUM(C14:N14)</f>
        <v>-440160709</v>
      </c>
      <c r="C14" s="15">
        <f t="shared" ref="C14:N14" si="3">C13-C12</f>
        <v>-43632970</v>
      </c>
      <c r="D14" s="15">
        <f t="shared" si="3"/>
        <v>-42368722</v>
      </c>
      <c r="E14" s="15">
        <f t="shared" si="3"/>
        <v>-30131812</v>
      </c>
      <c r="F14" s="15">
        <f t="shared" si="3"/>
        <v>-41930300</v>
      </c>
      <c r="G14" s="15">
        <f t="shared" si="3"/>
        <v>-34189513</v>
      </c>
      <c r="H14" s="15">
        <f t="shared" si="3"/>
        <v>-27441932</v>
      </c>
      <c r="I14" s="15">
        <f t="shared" si="3"/>
        <v>-33528582</v>
      </c>
      <c r="J14" s="15">
        <f t="shared" si="3"/>
        <v>-42314260</v>
      </c>
      <c r="K14" s="15">
        <f t="shared" si="3"/>
        <v>-37871482</v>
      </c>
      <c r="L14" s="15">
        <f t="shared" si="3"/>
        <v>-36239498</v>
      </c>
      <c r="M14" s="15">
        <f t="shared" si="3"/>
        <v>-35960962</v>
      </c>
      <c r="N14" s="15">
        <f t="shared" si="3"/>
        <v>-34550676</v>
      </c>
    </row>
    <row r="15" spans="1:14" x14ac:dyDescent="0.2">
      <c r="A15" s="4" t="s">
        <v>8</v>
      </c>
      <c r="B15" s="14">
        <f>B13/B12*100</f>
        <v>65.170461824301313</v>
      </c>
      <c r="C15" s="15">
        <f>C13/C12*100</f>
        <v>57.969128706942996</v>
      </c>
      <c r="D15" s="15">
        <f t="shared" ref="D15:N15" si="4">D13/D12*100</f>
        <v>59.425858095486952</v>
      </c>
      <c r="E15" s="15">
        <f t="shared" si="4"/>
        <v>71.109950507696027</v>
      </c>
      <c r="F15" s="15">
        <f t="shared" si="4"/>
        <v>59.993551308113254</v>
      </c>
      <c r="G15" s="15">
        <f t="shared" si="4"/>
        <v>67.362305581720918</v>
      </c>
      <c r="H15" s="15">
        <f t="shared" si="4"/>
        <v>73.805459359759624</v>
      </c>
      <c r="I15" s="15">
        <f t="shared" si="4"/>
        <v>68.049395417632113</v>
      </c>
      <c r="J15" s="15">
        <f t="shared" si="4"/>
        <v>61.651700085583947</v>
      </c>
      <c r="K15" s="15">
        <f t="shared" si="4"/>
        <v>63.898108185233113</v>
      </c>
      <c r="L15" s="15">
        <f t="shared" si="4"/>
        <v>65.617069532223809</v>
      </c>
      <c r="M15" s="15">
        <f t="shared" si="4"/>
        <v>65.988484213120373</v>
      </c>
      <c r="N15" s="15">
        <f t="shared" si="4"/>
        <v>67.276803587975721</v>
      </c>
    </row>
    <row r="16" spans="1:14" x14ac:dyDescent="0.2">
      <c r="A16" s="4" t="s">
        <v>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9" t="s">
        <v>5</v>
      </c>
      <c r="B17" s="14">
        <f>SUM(C17:N17)</f>
        <v>163948504</v>
      </c>
      <c r="C17" s="15">
        <v>13623149</v>
      </c>
      <c r="D17" s="15">
        <v>13620374</v>
      </c>
      <c r="E17" s="15">
        <v>13775556</v>
      </c>
      <c r="F17" s="15">
        <v>13680266</v>
      </c>
      <c r="G17" s="15">
        <v>13692304</v>
      </c>
      <c r="H17" s="15">
        <v>13722925</v>
      </c>
      <c r="I17" s="15">
        <v>13542390</v>
      </c>
      <c r="J17" s="15">
        <v>14061723</v>
      </c>
      <c r="K17" s="15">
        <v>13541150</v>
      </c>
      <c r="L17" s="15">
        <v>13561305</v>
      </c>
      <c r="M17" s="15">
        <v>13562361</v>
      </c>
      <c r="N17" s="15">
        <v>13565001</v>
      </c>
    </row>
    <row r="18" spans="1:14" x14ac:dyDescent="0.2">
      <c r="A18" s="19" t="s">
        <v>6</v>
      </c>
      <c r="B18" s="14">
        <f>SUM(C18:N18)</f>
        <v>170419627</v>
      </c>
      <c r="C18" s="15">
        <v>11465053</v>
      </c>
      <c r="D18" s="15">
        <v>11460267</v>
      </c>
      <c r="E18" s="15">
        <v>18262442</v>
      </c>
      <c r="F18" s="15">
        <v>10237244</v>
      </c>
      <c r="G18" s="15">
        <v>16367823</v>
      </c>
      <c r="H18" s="15">
        <v>14008231</v>
      </c>
      <c r="I18" s="15">
        <v>19069266</v>
      </c>
      <c r="J18" s="15">
        <v>8498138</v>
      </c>
      <c r="K18" s="15">
        <v>17662817</v>
      </c>
      <c r="L18" s="15">
        <v>14489670</v>
      </c>
      <c r="M18" s="15">
        <v>14839311</v>
      </c>
      <c r="N18" s="15">
        <v>14059365</v>
      </c>
    </row>
    <row r="19" spans="1:14" x14ac:dyDescent="0.2">
      <c r="A19" s="19" t="s">
        <v>7</v>
      </c>
      <c r="B19" s="14">
        <f>SUM(C19:N19)</f>
        <v>6471123</v>
      </c>
      <c r="C19" s="15">
        <f t="shared" ref="C19:N19" si="5">C18-C17</f>
        <v>-2158096</v>
      </c>
      <c r="D19" s="15">
        <f t="shared" si="5"/>
        <v>-2160107</v>
      </c>
      <c r="E19" s="15">
        <f t="shared" si="5"/>
        <v>4486886</v>
      </c>
      <c r="F19" s="15">
        <f t="shared" si="5"/>
        <v>-3443022</v>
      </c>
      <c r="G19" s="15">
        <f t="shared" si="5"/>
        <v>2675519</v>
      </c>
      <c r="H19" s="15">
        <f t="shared" si="5"/>
        <v>285306</v>
      </c>
      <c r="I19" s="15">
        <f t="shared" si="5"/>
        <v>5526876</v>
      </c>
      <c r="J19" s="15">
        <f t="shared" si="5"/>
        <v>-5563585</v>
      </c>
      <c r="K19" s="15">
        <f t="shared" si="5"/>
        <v>4121667</v>
      </c>
      <c r="L19" s="15">
        <f t="shared" si="5"/>
        <v>928365</v>
      </c>
      <c r="M19" s="15">
        <f t="shared" si="5"/>
        <v>1276950</v>
      </c>
      <c r="N19" s="15">
        <f t="shared" si="5"/>
        <v>494364</v>
      </c>
    </row>
    <row r="20" spans="1:14" x14ac:dyDescent="0.2">
      <c r="A20" s="4" t="s">
        <v>8</v>
      </c>
      <c r="B20" s="14">
        <f>B18/B17*100</f>
        <v>103.94704607978613</v>
      </c>
      <c r="C20" s="15">
        <f>C18/C17*100</f>
        <v>84.158611199216864</v>
      </c>
      <c r="D20" s="15">
        <f t="shared" ref="D20:N20" si="6">D18/D17*100</f>
        <v>84.140619046143669</v>
      </c>
      <c r="E20" s="15">
        <f t="shared" si="6"/>
        <v>132.57136045906242</v>
      </c>
      <c r="F20" s="15">
        <f t="shared" si="6"/>
        <v>74.832199900206618</v>
      </c>
      <c r="G20" s="15">
        <f t="shared" si="6"/>
        <v>119.54031257266855</v>
      </c>
      <c r="H20" s="15">
        <f t="shared" si="6"/>
        <v>102.07904655895152</v>
      </c>
      <c r="I20" s="15">
        <f t="shared" si="6"/>
        <v>140.81167356722116</v>
      </c>
      <c r="J20" s="15">
        <f t="shared" si="6"/>
        <v>60.434542765491827</v>
      </c>
      <c r="K20" s="15">
        <f t="shared" si="6"/>
        <v>130.43808686854516</v>
      </c>
      <c r="L20" s="15">
        <f t="shared" si="6"/>
        <v>106.8456907355155</v>
      </c>
      <c r="M20" s="15">
        <f t="shared" si="6"/>
        <v>109.41539603613263</v>
      </c>
      <c r="N20" s="15">
        <f t="shared" si="6"/>
        <v>103.64440813531823</v>
      </c>
    </row>
    <row r="21" spans="1:14" x14ac:dyDescent="0.2">
      <c r="A21" s="4" t="s">
        <v>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9" t="s">
        <v>5</v>
      </c>
      <c r="B22" s="14">
        <f>SUM(C22:N22)</f>
        <v>250943774</v>
      </c>
      <c r="C22" s="15">
        <v>20436827</v>
      </c>
      <c r="D22" s="15">
        <v>20722417</v>
      </c>
      <c r="E22" s="15">
        <v>20761377</v>
      </c>
      <c r="F22" s="15">
        <v>20776590</v>
      </c>
      <c r="G22" s="15">
        <v>20767032</v>
      </c>
      <c r="H22" s="15">
        <v>20783645</v>
      </c>
      <c r="I22" s="15">
        <v>20838531</v>
      </c>
      <c r="J22" s="15">
        <v>21536600</v>
      </c>
      <c r="K22" s="15">
        <v>21039020</v>
      </c>
      <c r="L22" s="15">
        <v>21085780</v>
      </c>
      <c r="M22" s="15">
        <v>21107924</v>
      </c>
      <c r="N22" s="15">
        <v>21088031</v>
      </c>
    </row>
    <row r="23" spans="1:14" x14ac:dyDescent="0.2">
      <c r="A23" s="19" t="s">
        <v>6</v>
      </c>
      <c r="B23" s="14">
        <f>SUM(C23:N23)</f>
        <v>189466706</v>
      </c>
      <c r="C23" s="15">
        <v>11225388</v>
      </c>
      <c r="D23" s="15">
        <v>15576722</v>
      </c>
      <c r="E23" s="15">
        <v>18979708</v>
      </c>
      <c r="F23" s="15">
        <v>15164393</v>
      </c>
      <c r="G23" s="15">
        <v>17111342</v>
      </c>
      <c r="H23" s="15">
        <v>15852905</v>
      </c>
      <c r="I23" s="15">
        <v>17087691</v>
      </c>
      <c r="J23" s="15">
        <v>15178034</v>
      </c>
      <c r="K23" s="15">
        <v>15306561</v>
      </c>
      <c r="L23" s="15">
        <v>15470773</v>
      </c>
      <c r="M23" s="15">
        <v>15861772</v>
      </c>
      <c r="N23" s="15">
        <v>16651417</v>
      </c>
    </row>
    <row r="24" spans="1:14" x14ac:dyDescent="0.2">
      <c r="A24" s="19" t="s">
        <v>7</v>
      </c>
      <c r="B24" s="14">
        <f>SUM(C24:N24)</f>
        <v>-61477068</v>
      </c>
      <c r="C24" s="15">
        <f t="shared" ref="C24:N24" si="7">C23-C22</f>
        <v>-9211439</v>
      </c>
      <c r="D24" s="15">
        <f t="shared" si="7"/>
        <v>-5145695</v>
      </c>
      <c r="E24" s="15">
        <f t="shared" si="7"/>
        <v>-1781669</v>
      </c>
      <c r="F24" s="15">
        <f t="shared" si="7"/>
        <v>-5612197</v>
      </c>
      <c r="G24" s="15">
        <f t="shared" si="7"/>
        <v>-3655690</v>
      </c>
      <c r="H24" s="15">
        <f t="shared" si="7"/>
        <v>-4930740</v>
      </c>
      <c r="I24" s="15">
        <f t="shared" si="7"/>
        <v>-3750840</v>
      </c>
      <c r="J24" s="15">
        <f t="shared" si="7"/>
        <v>-6358566</v>
      </c>
      <c r="K24" s="15">
        <f t="shared" si="7"/>
        <v>-5732459</v>
      </c>
      <c r="L24" s="15">
        <f t="shared" si="7"/>
        <v>-5615007</v>
      </c>
      <c r="M24" s="15">
        <f t="shared" si="7"/>
        <v>-5246152</v>
      </c>
      <c r="N24" s="15">
        <f t="shared" si="7"/>
        <v>-4436614</v>
      </c>
    </row>
    <row r="25" spans="1:14" x14ac:dyDescent="0.2">
      <c r="A25" s="4" t="s">
        <v>8</v>
      </c>
      <c r="B25" s="14">
        <f>B23/B22*100</f>
        <v>75.501656398934998</v>
      </c>
      <c r="C25" s="15">
        <f>C23/C22*100</f>
        <v>54.927254607576806</v>
      </c>
      <c r="D25" s="15">
        <f t="shared" ref="D25:N25" si="8">D23/D22*100</f>
        <v>75.16846128518695</v>
      </c>
      <c r="E25" s="15">
        <f t="shared" si="8"/>
        <v>91.4183485999026</v>
      </c>
      <c r="F25" s="15">
        <f t="shared" si="8"/>
        <v>72.987882034539837</v>
      </c>
      <c r="G25" s="15">
        <f t="shared" si="8"/>
        <v>82.396666023339307</v>
      </c>
      <c r="H25" s="15">
        <f t="shared" si="8"/>
        <v>76.275864989033451</v>
      </c>
      <c r="I25" s="15">
        <f t="shared" si="8"/>
        <v>82.00045866956745</v>
      </c>
      <c r="J25" s="15">
        <f t="shared" si="8"/>
        <v>70.475534671210866</v>
      </c>
      <c r="K25" s="15">
        <f t="shared" si="8"/>
        <v>72.753203333615346</v>
      </c>
      <c r="L25" s="15">
        <f t="shared" si="8"/>
        <v>73.370645999341733</v>
      </c>
      <c r="M25" s="15">
        <f t="shared" si="8"/>
        <v>75.146054154828306</v>
      </c>
      <c r="N25" s="15">
        <f t="shared" si="8"/>
        <v>78.961459227748662</v>
      </c>
    </row>
    <row r="26" spans="1:14" x14ac:dyDescent="0.2">
      <c r="A26" s="4" t="s">
        <v>3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9" t="s">
        <v>5</v>
      </c>
      <c r="B27" s="14">
        <f>SUM(C27:N27)</f>
        <v>128634899</v>
      </c>
      <c r="C27" s="15">
        <v>10388178</v>
      </c>
      <c r="D27" s="15">
        <v>10384374</v>
      </c>
      <c r="E27" s="15">
        <v>10391941</v>
      </c>
      <c r="F27" s="15">
        <v>10727157</v>
      </c>
      <c r="G27" s="15">
        <v>10753682</v>
      </c>
      <c r="H27" s="15">
        <v>10591545</v>
      </c>
      <c r="I27" s="15">
        <v>10725206</v>
      </c>
      <c r="J27" s="15">
        <v>11799613</v>
      </c>
      <c r="K27" s="15">
        <v>10708210</v>
      </c>
      <c r="L27" s="15">
        <v>10722265</v>
      </c>
      <c r="M27" s="15">
        <v>10721364</v>
      </c>
      <c r="N27" s="15">
        <v>10721364</v>
      </c>
    </row>
    <row r="28" spans="1:14" x14ac:dyDescent="0.2">
      <c r="A28" s="19" t="s">
        <v>6</v>
      </c>
      <c r="B28" s="14">
        <f>SUM(C28:N28)</f>
        <v>158865123</v>
      </c>
      <c r="C28" s="15">
        <v>11844313</v>
      </c>
      <c r="D28" s="15">
        <v>11588966</v>
      </c>
      <c r="E28" s="15">
        <v>10349772</v>
      </c>
      <c r="F28" s="15">
        <v>5609127</v>
      </c>
      <c r="G28" s="15">
        <v>7900085</v>
      </c>
      <c r="H28" s="15">
        <v>10049163</v>
      </c>
      <c r="I28" s="15">
        <v>7321797</v>
      </c>
      <c r="J28" s="15">
        <v>49482751</v>
      </c>
      <c r="K28" s="15">
        <v>3976752</v>
      </c>
      <c r="L28" s="15">
        <v>15503506</v>
      </c>
      <c r="M28" s="15">
        <v>16221194</v>
      </c>
      <c r="N28" s="15">
        <v>9017697</v>
      </c>
    </row>
    <row r="29" spans="1:14" x14ac:dyDescent="0.2">
      <c r="A29" s="19" t="s">
        <v>7</v>
      </c>
      <c r="B29" s="14">
        <f>SUM(C29:N29)</f>
        <v>30230224</v>
      </c>
      <c r="C29" s="15">
        <f t="shared" ref="C29:N29" si="9">C28-C27</f>
        <v>1456135</v>
      </c>
      <c r="D29" s="15">
        <f t="shared" si="9"/>
        <v>1204592</v>
      </c>
      <c r="E29" s="15">
        <f t="shared" si="9"/>
        <v>-42169</v>
      </c>
      <c r="F29" s="15">
        <f t="shared" si="9"/>
        <v>-5118030</v>
      </c>
      <c r="G29" s="15">
        <f t="shared" si="9"/>
        <v>-2853597</v>
      </c>
      <c r="H29" s="15">
        <f t="shared" si="9"/>
        <v>-542382</v>
      </c>
      <c r="I29" s="15">
        <f t="shared" si="9"/>
        <v>-3403409</v>
      </c>
      <c r="J29" s="15">
        <f t="shared" si="9"/>
        <v>37683138</v>
      </c>
      <c r="K29" s="15">
        <f t="shared" si="9"/>
        <v>-6731458</v>
      </c>
      <c r="L29" s="15">
        <f t="shared" si="9"/>
        <v>4781241</v>
      </c>
      <c r="M29" s="15">
        <f t="shared" si="9"/>
        <v>5499830</v>
      </c>
      <c r="N29" s="15">
        <f t="shared" si="9"/>
        <v>-1703667</v>
      </c>
    </row>
    <row r="30" spans="1:14" x14ac:dyDescent="0.2">
      <c r="A30" s="4" t="s">
        <v>8</v>
      </c>
      <c r="B30" s="14">
        <f>B28/B27*100</f>
        <v>123.50079506806313</v>
      </c>
      <c r="C30" s="15">
        <f t="shared" ref="C30:N30" si="10">C28/C27*100</f>
        <v>114.01723189571837</v>
      </c>
      <c r="D30" s="15">
        <f t="shared" si="10"/>
        <v>111.60004445140362</v>
      </c>
      <c r="E30" s="15">
        <f t="shared" si="10"/>
        <v>99.594214401332721</v>
      </c>
      <c r="F30" s="15">
        <f t="shared" si="10"/>
        <v>52.289036135110166</v>
      </c>
      <c r="G30" s="15">
        <f t="shared" si="10"/>
        <v>73.46400051628828</v>
      </c>
      <c r="H30" s="15">
        <f t="shared" si="10"/>
        <v>94.879104040062145</v>
      </c>
      <c r="I30" s="15">
        <f t="shared" si="10"/>
        <v>68.267192257193017</v>
      </c>
      <c r="J30" s="15">
        <f t="shared" si="10"/>
        <v>419.3591010145841</v>
      </c>
      <c r="K30" s="15">
        <f t="shared" si="10"/>
        <v>37.137411388084466</v>
      </c>
      <c r="L30" s="15">
        <f t="shared" si="10"/>
        <v>144.59170706935524</v>
      </c>
      <c r="M30" s="15">
        <f t="shared" si="10"/>
        <v>151.29785725025286</v>
      </c>
      <c r="N30" s="15">
        <f t="shared" si="10"/>
        <v>84.109605830004469</v>
      </c>
    </row>
    <row r="31" spans="1:14" x14ac:dyDescent="0.2">
      <c r="A31" s="4" t="s">
        <v>4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9" t="s">
        <v>5</v>
      </c>
      <c r="B32" s="14">
        <f>SUM(C32:N32)</f>
        <v>282309847</v>
      </c>
      <c r="C32" s="15">
        <v>23565395</v>
      </c>
      <c r="D32" s="15">
        <v>23450592</v>
      </c>
      <c r="E32" s="15">
        <v>23410029</v>
      </c>
      <c r="F32" s="15">
        <v>23404913</v>
      </c>
      <c r="G32" s="15">
        <v>23423418</v>
      </c>
      <c r="H32" s="15">
        <v>23443025</v>
      </c>
      <c r="I32" s="15">
        <v>23474973</v>
      </c>
      <c r="J32" s="15">
        <v>24241513</v>
      </c>
      <c r="K32" s="15">
        <v>23498668</v>
      </c>
      <c r="L32" s="15">
        <v>23492720</v>
      </c>
      <c r="M32" s="15">
        <v>23458108</v>
      </c>
      <c r="N32" s="15">
        <v>23446493</v>
      </c>
    </row>
    <row r="33" spans="1:14" x14ac:dyDescent="0.2">
      <c r="A33" s="19" t="s">
        <v>6</v>
      </c>
      <c r="B33" s="14">
        <f>SUM(C33:N33)</f>
        <v>99257170</v>
      </c>
      <c r="C33" s="15">
        <v>6986467</v>
      </c>
      <c r="D33" s="15">
        <v>8148421</v>
      </c>
      <c r="E33" s="15">
        <v>9135983</v>
      </c>
      <c r="F33" s="15">
        <v>7471516</v>
      </c>
      <c r="G33" s="15">
        <v>9243203</v>
      </c>
      <c r="H33" s="15">
        <v>8831989</v>
      </c>
      <c r="I33" s="15">
        <v>8266774</v>
      </c>
      <c r="J33" s="15">
        <v>8391360</v>
      </c>
      <c r="K33" s="15">
        <v>7634282</v>
      </c>
      <c r="L33" s="15">
        <v>8126710</v>
      </c>
      <c r="M33" s="15">
        <v>8159870</v>
      </c>
      <c r="N33" s="15">
        <v>8860595</v>
      </c>
    </row>
    <row r="34" spans="1:14" x14ac:dyDescent="0.2">
      <c r="A34" s="19" t="s">
        <v>7</v>
      </c>
      <c r="B34" s="14">
        <f>SUM(C34:N34)</f>
        <v>-183052677</v>
      </c>
      <c r="C34" s="15">
        <f t="shared" ref="C34:N34" si="11">C33-C32</f>
        <v>-16578928</v>
      </c>
      <c r="D34" s="15">
        <f t="shared" si="11"/>
        <v>-15302171</v>
      </c>
      <c r="E34" s="15">
        <f t="shared" si="11"/>
        <v>-14274046</v>
      </c>
      <c r="F34" s="15">
        <f t="shared" si="11"/>
        <v>-15933397</v>
      </c>
      <c r="G34" s="15">
        <f t="shared" si="11"/>
        <v>-14180215</v>
      </c>
      <c r="H34" s="15">
        <f t="shared" si="11"/>
        <v>-14611036</v>
      </c>
      <c r="I34" s="15">
        <f t="shared" si="11"/>
        <v>-15208199</v>
      </c>
      <c r="J34" s="15">
        <f t="shared" si="11"/>
        <v>-15850153</v>
      </c>
      <c r="K34" s="15">
        <f t="shared" si="11"/>
        <v>-15864386</v>
      </c>
      <c r="L34" s="15">
        <f t="shared" si="11"/>
        <v>-15366010</v>
      </c>
      <c r="M34" s="15">
        <f t="shared" si="11"/>
        <v>-15298238</v>
      </c>
      <c r="N34" s="15">
        <f t="shared" si="11"/>
        <v>-14585898</v>
      </c>
    </row>
    <row r="35" spans="1:14" x14ac:dyDescent="0.2">
      <c r="A35" s="20" t="s">
        <v>8</v>
      </c>
      <c r="B35" s="12">
        <f>B33/B32*100</f>
        <v>35.158947183305301</v>
      </c>
      <c r="C35" s="13">
        <f t="shared" ref="C35:N35" si="12">C33/C32*100</f>
        <v>29.64714574060821</v>
      </c>
      <c r="D35" s="13">
        <f t="shared" si="12"/>
        <v>34.747186766116606</v>
      </c>
      <c r="E35" s="13">
        <f t="shared" si="12"/>
        <v>39.025936277140019</v>
      </c>
      <c r="F35" s="13">
        <f t="shared" si="12"/>
        <v>31.922853120624715</v>
      </c>
      <c r="G35" s="13">
        <f t="shared" si="12"/>
        <v>39.461375790672392</v>
      </c>
      <c r="H35" s="13">
        <f t="shared" si="12"/>
        <v>37.674271984950749</v>
      </c>
      <c r="I35" s="13">
        <f t="shared" si="12"/>
        <v>35.215265210315685</v>
      </c>
      <c r="J35" s="13">
        <f t="shared" si="12"/>
        <v>34.615661159433408</v>
      </c>
      <c r="K35" s="13">
        <f t="shared" si="12"/>
        <v>32.488147838847716</v>
      </c>
      <c r="L35" s="13">
        <f t="shared" si="12"/>
        <v>34.592460983657922</v>
      </c>
      <c r="M35" s="13">
        <f t="shared" si="12"/>
        <v>34.784859887250924</v>
      </c>
      <c r="N35" s="13">
        <f t="shared" si="12"/>
        <v>37.790704989441274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  <row r="38" spans="1:14" ht="10.5" customHeight="1" x14ac:dyDescent="0.2">
      <c r="A38" s="3"/>
    </row>
    <row r="39" spans="1:14" ht="10.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x14ac:dyDescent="0.2">
      <c r="B55" s="2"/>
    </row>
    <row r="56" spans="2:2" x14ac:dyDescent="0.2">
      <c r="B56" s="2"/>
    </row>
    <row r="57" spans="2:2" x14ac:dyDescent="0.2">
      <c r="B57" s="2"/>
    </row>
    <row r="58" spans="2:2" x14ac:dyDescent="0.2">
      <c r="B58" s="2"/>
    </row>
    <row r="59" spans="2:2" x14ac:dyDescent="0.2">
      <c r="B59" s="2"/>
    </row>
    <row r="60" spans="2:2" x14ac:dyDescent="0.2">
      <c r="B60" s="2"/>
    </row>
    <row r="61" spans="2:2" x14ac:dyDescent="0.2">
      <c r="B61" s="2"/>
    </row>
    <row r="62" spans="2:2" x14ac:dyDescent="0.2">
      <c r="B62" s="2"/>
    </row>
    <row r="63" spans="2:2" x14ac:dyDescent="0.2">
      <c r="B63" s="2"/>
    </row>
    <row r="64" spans="2:2" x14ac:dyDescent="0.2">
      <c r="B64" s="2"/>
    </row>
    <row r="65" spans="2:14" x14ac:dyDescent="0.2">
      <c r="B65" s="2"/>
    </row>
    <row r="66" spans="2:14" x14ac:dyDescent="0.2">
      <c r="B66" s="2"/>
    </row>
    <row r="67" spans="2:14" x14ac:dyDescent="0.2">
      <c r="C67" s="17"/>
    </row>
    <row r="72" spans="2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3:14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3:14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3:14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3:14" x14ac:dyDescent="0.2">
      <c r="C98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E23A-B07E-4667-97C2-AC7A6B77DC6C}">
  <dimension ref="A2:N94"/>
  <sheetViews>
    <sheetView workbookViewId="0">
      <selection activeCell="D21" sqref="D21"/>
    </sheetView>
  </sheetViews>
  <sheetFormatPr baseColWidth="10" defaultColWidth="11.42578125" defaultRowHeight="12" x14ac:dyDescent="0.2"/>
  <cols>
    <col min="1" max="1" width="9.85546875" style="1" customWidth="1"/>
    <col min="2" max="2" width="14.85546875" style="1" bestFit="1" customWidth="1"/>
    <col min="3" max="14" width="13.42578125" style="1" bestFit="1" customWidth="1"/>
    <col min="15" max="16384" width="11.42578125" style="1"/>
  </cols>
  <sheetData>
    <row r="2" spans="1:14" x14ac:dyDescent="0.2">
      <c r="A2" s="1" t="s">
        <v>33</v>
      </c>
    </row>
    <row r="3" spans="1:14" x14ac:dyDescent="0.2">
      <c r="A3" s="1" t="s">
        <v>26</v>
      </c>
    </row>
    <row r="5" spans="1:14" x14ac:dyDescent="0.2">
      <c r="A5" s="5" t="s">
        <v>24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14">
        <f>SUM(C7:N7)</f>
        <v>3699298045.8199997</v>
      </c>
      <c r="C7" s="14">
        <f>SUM(C12,C17,C22,C27,C32)</f>
        <v>292015529.98000002</v>
      </c>
      <c r="D7" s="14">
        <f t="shared" ref="D7:N7" si="0">SUM(D12,D17,D22,D27,D32)</f>
        <v>292354322.88999999</v>
      </c>
      <c r="E7" s="14">
        <f t="shared" si="0"/>
        <v>296988609.98000002</v>
      </c>
      <c r="F7" s="14">
        <f t="shared" si="0"/>
        <v>298758238.61000001</v>
      </c>
      <c r="G7" s="14">
        <f t="shared" si="0"/>
        <v>301412980.86000001</v>
      </c>
      <c r="H7" s="14">
        <f t="shared" si="0"/>
        <v>302778255.29999995</v>
      </c>
      <c r="I7" s="14">
        <f t="shared" si="0"/>
        <v>308218442.25999999</v>
      </c>
      <c r="J7" s="14">
        <f t="shared" si="0"/>
        <v>312955653.30000001</v>
      </c>
      <c r="K7" s="14">
        <f t="shared" si="0"/>
        <v>316979046.24000001</v>
      </c>
      <c r="L7" s="14">
        <f t="shared" si="0"/>
        <v>324305465.10000002</v>
      </c>
      <c r="M7" s="14">
        <f t="shared" si="0"/>
        <v>326287520.75999999</v>
      </c>
      <c r="N7" s="14">
        <f t="shared" si="0"/>
        <v>326243980.53999996</v>
      </c>
    </row>
    <row r="8" spans="1:14" x14ac:dyDescent="0.2">
      <c r="A8" s="18" t="s">
        <v>6</v>
      </c>
      <c r="B8" s="14">
        <f>SUM(C8:N8)</f>
        <v>1291284922.71</v>
      </c>
      <c r="C8" s="14">
        <f>SUM(C13,C18,C23,C28,C33)</f>
        <v>103297232.61</v>
      </c>
      <c r="D8" s="14">
        <f t="shared" ref="D8:N8" si="1">SUM(D13,D18,D23,D28,D33)</f>
        <v>107762392.38</v>
      </c>
      <c r="E8" s="14">
        <f t="shared" si="1"/>
        <v>99098132.469999999</v>
      </c>
      <c r="F8" s="14">
        <f t="shared" si="1"/>
        <v>110762643.38999999</v>
      </c>
      <c r="G8" s="14">
        <f t="shared" si="1"/>
        <v>125821476.78999998</v>
      </c>
      <c r="H8" s="14">
        <f t="shared" si="1"/>
        <v>96096862.74000001</v>
      </c>
      <c r="I8" s="14">
        <f t="shared" si="1"/>
        <v>113596579.44999999</v>
      </c>
      <c r="J8" s="14">
        <f t="shared" si="1"/>
        <v>96822177.399999991</v>
      </c>
      <c r="K8" s="14">
        <f t="shared" si="1"/>
        <v>98134946.780000001</v>
      </c>
      <c r="L8" s="14">
        <f t="shared" si="1"/>
        <v>123493848.14</v>
      </c>
      <c r="M8" s="14">
        <f t="shared" si="1"/>
        <v>98957683.870000005</v>
      </c>
      <c r="N8" s="14">
        <f t="shared" si="1"/>
        <v>117440946.69</v>
      </c>
    </row>
    <row r="9" spans="1:14" x14ac:dyDescent="0.2">
      <c r="A9" s="18" t="s">
        <v>7</v>
      </c>
      <c r="B9" s="14">
        <f>SUM(C9:N9)</f>
        <v>-2408013123.1100001</v>
      </c>
      <c r="C9" s="14">
        <f>C8-C7</f>
        <v>-188718297.37</v>
      </c>
      <c r="D9" s="14">
        <f t="shared" ref="D9:N9" si="2">D8-D7</f>
        <v>-184591930.50999999</v>
      </c>
      <c r="E9" s="14">
        <f t="shared" si="2"/>
        <v>-197890477.51000002</v>
      </c>
      <c r="F9" s="14">
        <f t="shared" si="2"/>
        <v>-187995595.22000003</v>
      </c>
      <c r="G9" s="14">
        <f t="shared" si="2"/>
        <v>-175591504.07000005</v>
      </c>
      <c r="H9" s="14">
        <f t="shared" si="2"/>
        <v>-206681392.55999994</v>
      </c>
      <c r="I9" s="14">
        <f t="shared" si="2"/>
        <v>-194621862.81</v>
      </c>
      <c r="J9" s="14">
        <f t="shared" si="2"/>
        <v>-216133475.90000004</v>
      </c>
      <c r="K9" s="14">
        <f t="shared" si="2"/>
        <v>-218844099.46000001</v>
      </c>
      <c r="L9" s="14">
        <f t="shared" si="2"/>
        <v>-200811616.96000004</v>
      </c>
      <c r="M9" s="14">
        <f t="shared" si="2"/>
        <v>-227329836.88999999</v>
      </c>
      <c r="N9" s="14">
        <f t="shared" si="2"/>
        <v>-208803033.84999996</v>
      </c>
    </row>
    <row r="10" spans="1:14" x14ac:dyDescent="0.2">
      <c r="A10" s="4" t="s">
        <v>8</v>
      </c>
      <c r="B10" s="14">
        <f>B8/B7*100</f>
        <v>34.906214820108374</v>
      </c>
      <c r="C10" s="14">
        <f>C8/C7*100</f>
        <v>35.373883237331512</v>
      </c>
      <c r="D10" s="14">
        <f t="shared" ref="D10:N10" si="3">D8/D7*100</f>
        <v>36.860201455117945</v>
      </c>
      <c r="E10" s="14">
        <f t="shared" si="3"/>
        <v>33.367654226427575</v>
      </c>
      <c r="F10" s="14">
        <f t="shared" si="3"/>
        <v>37.074339407453095</v>
      </c>
      <c r="G10" s="14">
        <f t="shared" si="3"/>
        <v>41.743881245924641</v>
      </c>
      <c r="H10" s="14">
        <f t="shared" si="3"/>
        <v>31.738363326251729</v>
      </c>
      <c r="I10" s="14">
        <f t="shared" si="3"/>
        <v>36.855867097717251</v>
      </c>
      <c r="J10" s="14">
        <f t="shared" si="3"/>
        <v>30.937986382110832</v>
      </c>
      <c r="K10" s="14">
        <f t="shared" si="3"/>
        <v>30.959442885602396</v>
      </c>
      <c r="L10" s="14">
        <f t="shared" si="3"/>
        <v>38.079484137561636</v>
      </c>
      <c r="M10" s="14">
        <f t="shared" si="3"/>
        <v>30.328369175598379</v>
      </c>
      <c r="N10" s="14">
        <f t="shared" si="3"/>
        <v>35.997889216411416</v>
      </c>
    </row>
    <row r="11" spans="1:14" x14ac:dyDescent="0.2">
      <c r="A11" s="4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9" t="s">
        <v>5</v>
      </c>
      <c r="B12" s="14">
        <f>SUM(C12:N12)</f>
        <v>2308730421.9900002</v>
      </c>
      <c r="C12" s="15">
        <v>182184859.74000001</v>
      </c>
      <c r="D12" s="15">
        <v>182983663.11000001</v>
      </c>
      <c r="E12" s="15">
        <v>185669600.52000001</v>
      </c>
      <c r="F12" s="15">
        <v>186048988.94</v>
      </c>
      <c r="G12" s="15">
        <v>188420608.52000001</v>
      </c>
      <c r="H12" s="15">
        <v>188526754.53999999</v>
      </c>
      <c r="I12" s="15">
        <v>192913262.66</v>
      </c>
      <c r="J12" s="15">
        <v>196071551.90000001</v>
      </c>
      <c r="K12" s="15">
        <v>196933593.24000001</v>
      </c>
      <c r="L12" s="15">
        <v>202076372.46000001</v>
      </c>
      <c r="M12" s="15">
        <v>203626630.53999999</v>
      </c>
      <c r="N12" s="15">
        <v>203274535.81999999</v>
      </c>
    </row>
    <row r="13" spans="1:14" x14ac:dyDescent="0.2">
      <c r="A13" s="19" t="s">
        <v>6</v>
      </c>
      <c r="B13" s="14">
        <f>SUM(C13:N13)</f>
        <v>819180667.63000011</v>
      </c>
      <c r="C13" s="15">
        <v>68106124.409999996</v>
      </c>
      <c r="D13" s="15">
        <v>67406470.730000004</v>
      </c>
      <c r="E13" s="15">
        <v>63223454.740000002</v>
      </c>
      <c r="F13" s="15">
        <v>68804674.709999993</v>
      </c>
      <c r="G13" s="15">
        <v>72152768.689999998</v>
      </c>
      <c r="H13" s="15">
        <v>63192687.039999999</v>
      </c>
      <c r="I13" s="15">
        <v>72407346.849999994</v>
      </c>
      <c r="J13" s="15">
        <v>64419889.829999998</v>
      </c>
      <c r="K13" s="15">
        <v>65567516.030000001</v>
      </c>
      <c r="L13" s="15">
        <v>71894371.200000003</v>
      </c>
      <c r="M13" s="15">
        <v>65492877.82</v>
      </c>
      <c r="N13" s="15">
        <v>76512485.579999998</v>
      </c>
    </row>
    <row r="14" spans="1:14" x14ac:dyDescent="0.2">
      <c r="A14" s="19" t="s">
        <v>7</v>
      </c>
      <c r="B14" s="14">
        <f>SUM(C14:N14)</f>
        <v>-1489549754.3600001</v>
      </c>
      <c r="C14" s="15">
        <f t="shared" ref="C14:N14" si="4">C13-C12</f>
        <v>-114078735.33000001</v>
      </c>
      <c r="D14" s="15">
        <f t="shared" si="4"/>
        <v>-115577192.38000001</v>
      </c>
      <c r="E14" s="15">
        <f t="shared" si="4"/>
        <v>-122446145.78</v>
      </c>
      <c r="F14" s="15">
        <f t="shared" si="4"/>
        <v>-117244314.23</v>
      </c>
      <c r="G14" s="15">
        <f t="shared" si="4"/>
        <v>-116267839.83000001</v>
      </c>
      <c r="H14" s="15">
        <f t="shared" si="4"/>
        <v>-125334067.5</v>
      </c>
      <c r="I14" s="15">
        <f t="shared" si="4"/>
        <v>-120505915.81</v>
      </c>
      <c r="J14" s="15">
        <f t="shared" si="4"/>
        <v>-131651662.07000001</v>
      </c>
      <c r="K14" s="15">
        <f t="shared" si="4"/>
        <v>-131366077.21000001</v>
      </c>
      <c r="L14" s="15">
        <f t="shared" si="4"/>
        <v>-130182001.26000001</v>
      </c>
      <c r="M14" s="15">
        <f t="shared" si="4"/>
        <v>-138133752.72</v>
      </c>
      <c r="N14" s="15">
        <f t="shared" si="4"/>
        <v>-126762050.23999999</v>
      </c>
    </row>
    <row r="15" spans="1:14" x14ac:dyDescent="0.2">
      <c r="A15" s="4" t="s">
        <v>8</v>
      </c>
      <c r="B15" s="14">
        <f>B13/B12*100</f>
        <v>35.481867429282232</v>
      </c>
      <c r="C15" s="15">
        <f t="shared" ref="C15:N15" si="5">C13/C12*100</f>
        <v>37.382977107535574</v>
      </c>
      <c r="D15" s="15">
        <f t="shared" si="5"/>
        <v>36.837425584533648</v>
      </c>
      <c r="E15" s="15">
        <f t="shared" si="5"/>
        <v>34.051591947702654</v>
      </c>
      <c r="F15" s="15">
        <f t="shared" si="5"/>
        <v>36.982020220593192</v>
      </c>
      <c r="G15" s="15">
        <f t="shared" si="5"/>
        <v>38.293459116146153</v>
      </c>
      <c r="H15" s="15">
        <f t="shared" si="5"/>
        <v>33.519214391712403</v>
      </c>
      <c r="I15" s="15">
        <f t="shared" si="5"/>
        <v>37.533628249092615</v>
      </c>
      <c r="J15" s="15">
        <f t="shared" si="5"/>
        <v>32.855296551564649</v>
      </c>
      <c r="K15" s="15">
        <f t="shared" si="5"/>
        <v>33.294226216699279</v>
      </c>
      <c r="L15" s="15">
        <f t="shared" si="5"/>
        <v>35.577821555675008</v>
      </c>
      <c r="M15" s="15">
        <f t="shared" si="5"/>
        <v>32.163218360151923</v>
      </c>
      <c r="N15" s="15">
        <f t="shared" si="5"/>
        <v>37.639975549004305</v>
      </c>
    </row>
    <row r="16" spans="1:14" x14ac:dyDescent="0.2">
      <c r="A16" s="4" t="s">
        <v>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9" t="s">
        <v>5</v>
      </c>
      <c r="B17" s="14">
        <f>SUM(C17:N17)</f>
        <v>215294206.91</v>
      </c>
      <c r="C17" s="15">
        <v>18287362.960000001</v>
      </c>
      <c r="D17" s="15">
        <v>17586430.399999999</v>
      </c>
      <c r="E17" s="15">
        <v>17630237.800000001</v>
      </c>
      <c r="F17" s="15">
        <v>17935897.350000001</v>
      </c>
      <c r="G17" s="15">
        <v>17630551.600000001</v>
      </c>
      <c r="H17" s="15">
        <v>17714592</v>
      </c>
      <c r="I17" s="15">
        <v>18011553</v>
      </c>
      <c r="J17" s="15">
        <v>18155711.399999999</v>
      </c>
      <c r="K17" s="15">
        <v>17841001</v>
      </c>
      <c r="L17" s="15">
        <v>17895541.399999999</v>
      </c>
      <c r="M17" s="15">
        <v>18582135</v>
      </c>
      <c r="N17" s="15">
        <v>18023193</v>
      </c>
    </row>
    <row r="18" spans="1:14" x14ac:dyDescent="0.2">
      <c r="A18" s="19" t="s">
        <v>6</v>
      </c>
      <c r="B18" s="14">
        <f>SUM(C18:N18)</f>
        <v>130102556.95999998</v>
      </c>
      <c r="C18" s="15">
        <v>8176301.6500000004</v>
      </c>
      <c r="D18" s="15">
        <v>15677523.6</v>
      </c>
      <c r="E18" s="15">
        <v>10107890.4</v>
      </c>
      <c r="F18" s="15">
        <v>12349268.08</v>
      </c>
      <c r="G18" s="15">
        <v>18649581.789999999</v>
      </c>
      <c r="H18" s="15">
        <v>10049035.85</v>
      </c>
      <c r="I18" s="15">
        <v>8998895.8499999996</v>
      </c>
      <c r="J18" s="15">
        <v>5969937.7999999998</v>
      </c>
      <c r="K18" s="15">
        <v>9009135.6400000006</v>
      </c>
      <c r="L18" s="15">
        <v>16658354.300000001</v>
      </c>
      <c r="M18" s="15">
        <v>8805852.4000000004</v>
      </c>
      <c r="N18" s="15">
        <v>5650779.5999999996</v>
      </c>
    </row>
    <row r="19" spans="1:14" x14ac:dyDescent="0.2">
      <c r="A19" s="19" t="s">
        <v>7</v>
      </c>
      <c r="B19" s="14">
        <f>SUM(C19:N19)</f>
        <v>-85191649.949999988</v>
      </c>
      <c r="C19" s="15">
        <f t="shared" ref="C19:N19" si="6">C18-C17</f>
        <v>-10111061.310000001</v>
      </c>
      <c r="D19" s="15">
        <f t="shared" si="6"/>
        <v>-1908906.7999999989</v>
      </c>
      <c r="E19" s="15">
        <f t="shared" si="6"/>
        <v>-7522347.4000000004</v>
      </c>
      <c r="F19" s="15">
        <f t="shared" si="6"/>
        <v>-5586629.2700000014</v>
      </c>
      <c r="G19" s="15">
        <f t="shared" si="6"/>
        <v>1019030.1899999976</v>
      </c>
      <c r="H19" s="15">
        <f t="shared" si="6"/>
        <v>-7665556.1500000004</v>
      </c>
      <c r="I19" s="15">
        <f t="shared" si="6"/>
        <v>-9012657.1500000004</v>
      </c>
      <c r="J19" s="15">
        <f t="shared" si="6"/>
        <v>-12185773.599999998</v>
      </c>
      <c r="K19" s="15">
        <f t="shared" si="6"/>
        <v>-8831865.3599999994</v>
      </c>
      <c r="L19" s="15">
        <f t="shared" si="6"/>
        <v>-1237187.0999999978</v>
      </c>
      <c r="M19" s="15">
        <f t="shared" si="6"/>
        <v>-9776282.5999999996</v>
      </c>
      <c r="N19" s="15">
        <f t="shared" si="6"/>
        <v>-12372413.4</v>
      </c>
    </row>
    <row r="20" spans="1:14" x14ac:dyDescent="0.2">
      <c r="A20" s="4" t="s">
        <v>8</v>
      </c>
      <c r="B20" s="14">
        <f>B18/B17*100</f>
        <v>60.430124352759343</v>
      </c>
      <c r="C20" s="15">
        <f t="shared" ref="C20:N20" si="7">C18/C17*100</f>
        <v>44.710118500322039</v>
      </c>
      <c r="D20" s="15">
        <f t="shared" si="7"/>
        <v>89.145569870733979</v>
      </c>
      <c r="E20" s="15">
        <f t="shared" si="7"/>
        <v>57.332694627635703</v>
      </c>
      <c r="F20" s="15">
        <f t="shared" si="7"/>
        <v>68.852245522022898</v>
      </c>
      <c r="G20" s="15">
        <f t="shared" si="7"/>
        <v>105.77991099268837</v>
      </c>
      <c r="H20" s="15">
        <f t="shared" si="7"/>
        <v>56.727447349620022</v>
      </c>
      <c r="I20" s="15">
        <f t="shared" si="7"/>
        <v>49.961798685543663</v>
      </c>
      <c r="J20" s="15">
        <f t="shared" si="7"/>
        <v>32.881872092326823</v>
      </c>
      <c r="K20" s="15">
        <f t="shared" si="7"/>
        <v>50.49680586868417</v>
      </c>
      <c r="L20" s="15">
        <f t="shared" si="7"/>
        <v>93.086618212064835</v>
      </c>
      <c r="M20" s="15">
        <f t="shared" si="7"/>
        <v>47.388808659500107</v>
      </c>
      <c r="N20" s="15">
        <f t="shared" si="7"/>
        <v>31.352821888996026</v>
      </c>
    </row>
    <row r="21" spans="1:14" x14ac:dyDescent="0.2">
      <c r="A21" s="4" t="s">
        <v>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9" t="s">
        <v>5</v>
      </c>
      <c r="B22" s="14">
        <f>SUM(C22:N22)</f>
        <v>409819366.57999998</v>
      </c>
      <c r="C22" s="15">
        <v>32579914.940000001</v>
      </c>
      <c r="D22" s="15">
        <v>32538193.98</v>
      </c>
      <c r="E22" s="15">
        <v>33196551.399999999</v>
      </c>
      <c r="F22" s="15">
        <v>33343877.640000001</v>
      </c>
      <c r="G22" s="15">
        <v>33554458.119999997</v>
      </c>
      <c r="H22" s="15">
        <v>33867674.859999999</v>
      </c>
      <c r="I22" s="15">
        <v>34150625</v>
      </c>
      <c r="J22" s="15">
        <v>34996958.200000003</v>
      </c>
      <c r="K22" s="15">
        <v>34980690</v>
      </c>
      <c r="L22" s="15">
        <v>35258663.619999997</v>
      </c>
      <c r="M22" s="15">
        <v>35404996.68</v>
      </c>
      <c r="N22" s="15">
        <v>35946762.140000001</v>
      </c>
    </row>
    <row r="23" spans="1:14" x14ac:dyDescent="0.2">
      <c r="A23" s="19" t="s">
        <v>6</v>
      </c>
      <c r="B23" s="14">
        <f>SUM(C23:N23)</f>
        <v>168733327.10999998</v>
      </c>
      <c r="C23" s="15">
        <v>12988028.619999999</v>
      </c>
      <c r="D23" s="15">
        <v>12662503.359999999</v>
      </c>
      <c r="E23" s="15">
        <v>12902141.189999999</v>
      </c>
      <c r="F23" s="15">
        <v>16655334.050000001</v>
      </c>
      <c r="G23" s="15">
        <v>15997915.49</v>
      </c>
      <c r="H23" s="15">
        <v>12338212.199999999</v>
      </c>
      <c r="I23" s="15">
        <v>14657652.49</v>
      </c>
      <c r="J23" s="15">
        <v>13142030.5</v>
      </c>
      <c r="K23" s="15">
        <v>13174023.470000001</v>
      </c>
      <c r="L23" s="15">
        <v>15037420.859999999</v>
      </c>
      <c r="M23" s="15">
        <v>13341436.26</v>
      </c>
      <c r="N23" s="15">
        <v>15836628.619999999</v>
      </c>
    </row>
    <row r="24" spans="1:14" x14ac:dyDescent="0.2">
      <c r="A24" s="19" t="s">
        <v>7</v>
      </c>
      <c r="B24" s="14">
        <f>SUM(C24:N24)</f>
        <v>-241086039.47</v>
      </c>
      <c r="C24" s="15">
        <f t="shared" ref="C24:N24" si="8">C23-C22</f>
        <v>-19591886.32</v>
      </c>
      <c r="D24" s="15">
        <f t="shared" si="8"/>
        <v>-19875690.620000001</v>
      </c>
      <c r="E24" s="15">
        <f t="shared" si="8"/>
        <v>-20294410.210000001</v>
      </c>
      <c r="F24" s="15">
        <f t="shared" si="8"/>
        <v>-16688543.59</v>
      </c>
      <c r="G24" s="15">
        <f t="shared" si="8"/>
        <v>-17556542.629999995</v>
      </c>
      <c r="H24" s="15">
        <f t="shared" si="8"/>
        <v>-21529462.66</v>
      </c>
      <c r="I24" s="15">
        <f t="shared" si="8"/>
        <v>-19492972.509999998</v>
      </c>
      <c r="J24" s="15">
        <f t="shared" si="8"/>
        <v>-21854927.700000003</v>
      </c>
      <c r="K24" s="15">
        <f t="shared" si="8"/>
        <v>-21806666.530000001</v>
      </c>
      <c r="L24" s="15">
        <f t="shared" si="8"/>
        <v>-20221242.759999998</v>
      </c>
      <c r="M24" s="15">
        <f t="shared" si="8"/>
        <v>-22063560.420000002</v>
      </c>
      <c r="N24" s="15">
        <f t="shared" si="8"/>
        <v>-20110133.520000003</v>
      </c>
    </row>
    <row r="25" spans="1:14" x14ac:dyDescent="0.2">
      <c r="A25" s="4" t="s">
        <v>8</v>
      </c>
      <c r="B25" s="14">
        <f>B23/B22*100</f>
        <v>41.172609415241453</v>
      </c>
      <c r="C25" s="15">
        <f t="shared" ref="C25:N25" si="9">C23/C22*100</f>
        <v>39.865139746126047</v>
      </c>
      <c r="D25" s="15">
        <f t="shared" si="9"/>
        <v>38.915814958209303</v>
      </c>
      <c r="E25" s="15">
        <f t="shared" si="9"/>
        <v>38.865908191897311</v>
      </c>
      <c r="F25" s="15">
        <f t="shared" si="9"/>
        <v>49.950201442737779</v>
      </c>
      <c r="G25" s="15">
        <f t="shared" si="9"/>
        <v>47.677466382520741</v>
      </c>
      <c r="H25" s="15">
        <f t="shared" si="9"/>
        <v>36.430644415369237</v>
      </c>
      <c r="I25" s="15">
        <f t="shared" si="9"/>
        <v>42.920598056404529</v>
      </c>
      <c r="J25" s="15">
        <f t="shared" si="9"/>
        <v>37.551922155337486</v>
      </c>
      <c r="K25" s="15">
        <f t="shared" si="9"/>
        <v>37.660845083387436</v>
      </c>
      <c r="L25" s="15">
        <f t="shared" si="9"/>
        <v>42.648867869938854</v>
      </c>
      <c r="M25" s="15">
        <f t="shared" si="9"/>
        <v>37.682354218483717</v>
      </c>
      <c r="N25" s="15">
        <f t="shared" si="9"/>
        <v>44.055786049163196</v>
      </c>
    </row>
    <row r="26" spans="1:14" x14ac:dyDescent="0.2">
      <c r="A26" s="4" t="s">
        <v>3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9" t="s">
        <v>5</v>
      </c>
      <c r="B27" s="14">
        <f>SUM(C27:N27)</f>
        <v>149584182.29999998</v>
      </c>
      <c r="C27" s="15">
        <v>11144574.4</v>
      </c>
      <c r="D27" s="15">
        <v>10829059.4</v>
      </c>
      <c r="E27" s="15">
        <v>11468364.6</v>
      </c>
      <c r="F27" s="15">
        <v>11863904.08</v>
      </c>
      <c r="G27" s="15">
        <v>11577169</v>
      </c>
      <c r="H27" s="15">
        <v>11658452</v>
      </c>
      <c r="I27" s="15">
        <v>11584734.6</v>
      </c>
      <c r="J27" s="15">
        <v>11578535.4</v>
      </c>
      <c r="K27" s="15">
        <v>14221338</v>
      </c>
      <c r="L27" s="15">
        <v>15519423.42</v>
      </c>
      <c r="M27" s="15">
        <v>14555403.4</v>
      </c>
      <c r="N27" s="15">
        <v>13583224</v>
      </c>
    </row>
    <row r="28" spans="1:14" x14ac:dyDescent="0.2">
      <c r="A28" s="19" t="s">
        <v>6</v>
      </c>
      <c r="B28" s="14">
        <f>SUM(C28:N28)</f>
        <v>85236969.449999988</v>
      </c>
      <c r="C28" s="15">
        <v>6630074.5800000001</v>
      </c>
      <c r="D28" s="15">
        <v>5427401.3799999999</v>
      </c>
      <c r="E28" s="15">
        <v>5673829.7999999998</v>
      </c>
      <c r="F28" s="15">
        <v>4664169.5599999996</v>
      </c>
      <c r="G28" s="15">
        <v>10729907.439999999</v>
      </c>
      <c r="H28" s="15">
        <v>3968613.58</v>
      </c>
      <c r="I28" s="15">
        <v>10122986.060000001</v>
      </c>
      <c r="J28" s="15">
        <v>6536319.2999999998</v>
      </c>
      <c r="K28" s="15">
        <v>3186283.6</v>
      </c>
      <c r="L28" s="15">
        <v>12645598.550000001</v>
      </c>
      <c r="M28" s="15">
        <v>4257842.82</v>
      </c>
      <c r="N28" s="15">
        <v>11393942.779999999</v>
      </c>
    </row>
    <row r="29" spans="1:14" x14ac:dyDescent="0.2">
      <c r="A29" s="19" t="s">
        <v>7</v>
      </c>
      <c r="B29" s="14">
        <f>SUM(C29:N29)</f>
        <v>-64347212.849999994</v>
      </c>
      <c r="C29" s="15">
        <f t="shared" ref="C29:N29" si="10">C28-C27</f>
        <v>-4514499.82</v>
      </c>
      <c r="D29" s="15">
        <f t="shared" si="10"/>
        <v>-5401658.0200000005</v>
      </c>
      <c r="E29" s="15">
        <f t="shared" si="10"/>
        <v>-5794534.7999999998</v>
      </c>
      <c r="F29" s="15">
        <f t="shared" si="10"/>
        <v>-7199734.5200000005</v>
      </c>
      <c r="G29" s="15">
        <f t="shared" si="10"/>
        <v>-847261.56000000052</v>
      </c>
      <c r="H29" s="15">
        <f t="shared" si="10"/>
        <v>-7689838.4199999999</v>
      </c>
      <c r="I29" s="15">
        <f t="shared" si="10"/>
        <v>-1461748.5399999991</v>
      </c>
      <c r="J29" s="15">
        <f t="shared" si="10"/>
        <v>-5042216.1000000006</v>
      </c>
      <c r="K29" s="15">
        <f t="shared" si="10"/>
        <v>-11035054.4</v>
      </c>
      <c r="L29" s="15">
        <f t="shared" si="10"/>
        <v>-2873824.8699999992</v>
      </c>
      <c r="M29" s="15">
        <f t="shared" si="10"/>
        <v>-10297560.58</v>
      </c>
      <c r="N29" s="15">
        <f t="shared" si="10"/>
        <v>-2189281.2200000007</v>
      </c>
    </row>
    <row r="30" spans="1:14" x14ac:dyDescent="0.2">
      <c r="A30" s="4" t="s">
        <v>8</v>
      </c>
      <c r="B30" s="14">
        <f>B28/B27*100</f>
        <v>56.982608815584634</v>
      </c>
      <c r="C30" s="15">
        <f t="shared" ref="C30:N30" si="11">C28/C27*100</f>
        <v>59.491500904691343</v>
      </c>
      <c r="D30" s="15">
        <f t="shared" si="11"/>
        <v>50.118862400920982</v>
      </c>
      <c r="E30" s="15">
        <f t="shared" si="11"/>
        <v>49.473747983212881</v>
      </c>
      <c r="F30" s="15">
        <f t="shared" si="11"/>
        <v>39.313952039302052</v>
      </c>
      <c r="G30" s="15">
        <f t="shared" si="11"/>
        <v>92.681617068905183</v>
      </c>
      <c r="H30" s="15">
        <f t="shared" si="11"/>
        <v>34.040656340996215</v>
      </c>
      <c r="I30" s="15">
        <f t="shared" si="11"/>
        <v>87.382114563073372</v>
      </c>
      <c r="J30" s="15">
        <f t="shared" si="11"/>
        <v>56.45203883040336</v>
      </c>
      <c r="K30" s="15">
        <f t="shared" si="11"/>
        <v>22.404949520220953</v>
      </c>
      <c r="L30" s="15">
        <f t="shared" si="11"/>
        <v>81.482399234648895</v>
      </c>
      <c r="M30" s="15">
        <f t="shared" si="11"/>
        <v>29.252661042702531</v>
      </c>
      <c r="N30" s="15">
        <f t="shared" si="11"/>
        <v>83.882462514054097</v>
      </c>
    </row>
    <row r="31" spans="1:14" x14ac:dyDescent="0.2">
      <c r="A31" s="4" t="s">
        <v>4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9" t="s">
        <v>5</v>
      </c>
      <c r="B32" s="14">
        <f>SUM(C32:N32)</f>
        <v>615869868.03999996</v>
      </c>
      <c r="C32" s="15">
        <v>47818817.939999998</v>
      </c>
      <c r="D32" s="15">
        <v>48416976</v>
      </c>
      <c r="E32" s="15">
        <v>49023855.659999996</v>
      </c>
      <c r="F32" s="15">
        <v>49565570.600000001</v>
      </c>
      <c r="G32" s="15">
        <v>50230193.619999997</v>
      </c>
      <c r="H32" s="15">
        <v>51010781.899999999</v>
      </c>
      <c r="I32" s="15">
        <v>51558267</v>
      </c>
      <c r="J32" s="15">
        <v>52152896.399999999</v>
      </c>
      <c r="K32" s="15">
        <v>53002424</v>
      </c>
      <c r="L32" s="15">
        <v>53555464.200000003</v>
      </c>
      <c r="M32" s="15">
        <v>54118355.140000001</v>
      </c>
      <c r="N32" s="15">
        <v>55416265.579999998</v>
      </c>
    </row>
    <row r="33" spans="1:14" x14ac:dyDescent="0.2">
      <c r="A33" s="19" t="s">
        <v>6</v>
      </c>
      <c r="B33" s="14">
        <f>SUM(C33:N33)</f>
        <v>88031401.560000017</v>
      </c>
      <c r="C33" s="15">
        <v>7396703.3499999996</v>
      </c>
      <c r="D33" s="15">
        <v>6588493.3099999996</v>
      </c>
      <c r="E33" s="15">
        <v>7190816.3399999999</v>
      </c>
      <c r="F33" s="15">
        <v>8289196.9900000002</v>
      </c>
      <c r="G33" s="15">
        <v>8291303.3799999999</v>
      </c>
      <c r="H33" s="15">
        <v>6548314.0700000003</v>
      </c>
      <c r="I33" s="15">
        <v>7409698.2000000002</v>
      </c>
      <c r="J33" s="15">
        <v>6753999.9699999997</v>
      </c>
      <c r="K33" s="15">
        <v>7197988.04</v>
      </c>
      <c r="L33" s="15">
        <v>7258103.2300000004</v>
      </c>
      <c r="M33" s="15">
        <v>7059674.5700000003</v>
      </c>
      <c r="N33" s="15">
        <v>8047110.1100000003</v>
      </c>
    </row>
    <row r="34" spans="1:14" x14ac:dyDescent="0.2">
      <c r="A34" s="19" t="s">
        <v>7</v>
      </c>
      <c r="B34" s="14">
        <f>SUM(C34:N34)</f>
        <v>-527838466.4799999</v>
      </c>
      <c r="C34" s="15">
        <f t="shared" ref="C34" si="12">C33-C32</f>
        <v>-40422114.589999996</v>
      </c>
      <c r="D34" s="15">
        <f t="shared" ref="D34" si="13">D33-D32</f>
        <v>-41828482.689999998</v>
      </c>
      <c r="E34" s="15">
        <f t="shared" ref="E34" si="14">E33-E32</f>
        <v>-41833039.319999993</v>
      </c>
      <c r="F34" s="15">
        <f t="shared" ref="F34" si="15">F33-F32</f>
        <v>-41276373.609999999</v>
      </c>
      <c r="G34" s="15">
        <f t="shared" ref="G34" si="16">G33-G32</f>
        <v>-41938890.239999995</v>
      </c>
      <c r="H34" s="15">
        <f t="shared" ref="H34" si="17">H33-H32</f>
        <v>-44462467.829999998</v>
      </c>
      <c r="I34" s="15">
        <f t="shared" ref="I34" si="18">I33-I32</f>
        <v>-44148568.799999997</v>
      </c>
      <c r="J34" s="15">
        <f t="shared" ref="J34" si="19">J33-J32</f>
        <v>-45398896.43</v>
      </c>
      <c r="K34" s="15">
        <f t="shared" ref="K34" si="20">K33-K32</f>
        <v>-45804435.960000001</v>
      </c>
      <c r="L34" s="15">
        <f t="shared" ref="L34" si="21">L33-L32</f>
        <v>-46297360.969999999</v>
      </c>
      <c r="M34" s="15">
        <f t="shared" ref="M34" si="22">M33-M32</f>
        <v>-47058680.57</v>
      </c>
      <c r="N34" s="15">
        <f t="shared" ref="N34" si="23">N33-N32</f>
        <v>-47369155.469999999</v>
      </c>
    </row>
    <row r="35" spans="1:14" x14ac:dyDescent="0.2">
      <c r="A35" s="20" t="s">
        <v>8</v>
      </c>
      <c r="B35" s="12">
        <f>B33/B32*100</f>
        <v>14.293831558955647</v>
      </c>
      <c r="C35" s="13">
        <f>C33/C32*100</f>
        <v>15.468185263970579</v>
      </c>
      <c r="D35" s="13">
        <f t="shared" ref="D35:N35" si="24">D33/D32*100</f>
        <v>13.607816626135428</v>
      </c>
      <c r="E35" s="13">
        <f t="shared" si="24"/>
        <v>14.667994271750434</v>
      </c>
      <c r="F35" s="13">
        <f t="shared" si="24"/>
        <v>16.723699313168002</v>
      </c>
      <c r="G35" s="13">
        <f t="shared" si="24"/>
        <v>16.506612422649866</v>
      </c>
      <c r="H35" s="13">
        <f t="shared" si="24"/>
        <v>12.837117617285534</v>
      </c>
      <c r="I35" s="13">
        <f t="shared" si="24"/>
        <v>14.371503603874041</v>
      </c>
      <c r="J35" s="13">
        <f t="shared" si="24"/>
        <v>12.950383269604945</v>
      </c>
      <c r="K35" s="13">
        <f t="shared" si="24"/>
        <v>13.580488394266647</v>
      </c>
      <c r="L35" s="13">
        <f t="shared" si="24"/>
        <v>13.552498028763235</v>
      </c>
      <c r="M35" s="13">
        <f t="shared" si="24"/>
        <v>13.044880155239694</v>
      </c>
      <c r="N35" s="13">
        <f t="shared" si="24"/>
        <v>14.521206049842958</v>
      </c>
    </row>
    <row r="36" spans="1:14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" t="s">
        <v>27</v>
      </c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" t="s">
        <v>22</v>
      </c>
      <c r="B38" s="2"/>
    </row>
    <row r="39" spans="1:14" x14ac:dyDescent="0.2">
      <c r="B39" s="2"/>
    </row>
    <row r="40" spans="1:14" x14ac:dyDescent="0.2">
      <c r="B40" s="2"/>
    </row>
    <row r="41" spans="1:14" x14ac:dyDescent="0.2">
      <c r="B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3" x14ac:dyDescent="0.2">
      <c r="B49" s="2"/>
    </row>
    <row r="50" spans="2:3" x14ac:dyDescent="0.2">
      <c r="B50" s="2"/>
    </row>
    <row r="51" spans="2:3" x14ac:dyDescent="0.2">
      <c r="B51" s="2"/>
    </row>
    <row r="52" spans="2:3" x14ac:dyDescent="0.2">
      <c r="B52" s="2"/>
    </row>
    <row r="53" spans="2:3" x14ac:dyDescent="0.2">
      <c r="B53" s="2"/>
    </row>
    <row r="54" spans="2:3" x14ac:dyDescent="0.2">
      <c r="B54" s="2"/>
    </row>
    <row r="55" spans="2:3" x14ac:dyDescent="0.2">
      <c r="B55" s="2"/>
    </row>
    <row r="56" spans="2:3" x14ac:dyDescent="0.2">
      <c r="B56" s="2"/>
    </row>
    <row r="57" spans="2:3" x14ac:dyDescent="0.2">
      <c r="B57" s="2"/>
    </row>
    <row r="58" spans="2:3" x14ac:dyDescent="0.2">
      <c r="B58" s="2"/>
    </row>
    <row r="59" spans="2:3" x14ac:dyDescent="0.2">
      <c r="B59" s="2"/>
    </row>
    <row r="60" spans="2:3" x14ac:dyDescent="0.2">
      <c r="B60" s="2"/>
    </row>
    <row r="61" spans="2:3" x14ac:dyDescent="0.2">
      <c r="B61" s="2"/>
    </row>
    <row r="62" spans="2:3" x14ac:dyDescent="0.2">
      <c r="B62" s="2"/>
    </row>
    <row r="63" spans="2:3" x14ac:dyDescent="0.2">
      <c r="C63" s="17"/>
    </row>
    <row r="68" spans="3:1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E490-BF0B-4BE7-9AFE-C3EC116F2727}">
  <dimension ref="A2:N95"/>
  <sheetViews>
    <sheetView workbookViewId="0">
      <selection activeCell="C17" sqref="C17"/>
    </sheetView>
  </sheetViews>
  <sheetFormatPr baseColWidth="10" defaultColWidth="11.42578125" defaultRowHeight="12" x14ac:dyDescent="0.2"/>
  <cols>
    <col min="1" max="1" width="9.85546875" style="1" customWidth="1"/>
    <col min="2" max="2" width="14.5703125" style="1" customWidth="1"/>
    <col min="3" max="3" width="12" style="1" customWidth="1"/>
    <col min="4" max="14" width="13.42578125" style="1" bestFit="1" customWidth="1"/>
    <col min="15" max="16384" width="11.42578125" style="1"/>
  </cols>
  <sheetData>
    <row r="2" spans="1:14" x14ac:dyDescent="0.2">
      <c r="A2" s="1" t="s">
        <v>34</v>
      </c>
    </row>
    <row r="3" spans="1:14" x14ac:dyDescent="0.2">
      <c r="A3" s="1" t="s">
        <v>26</v>
      </c>
    </row>
    <row r="5" spans="1:14" x14ac:dyDescent="0.2">
      <c r="A5" s="5" t="s">
        <v>24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14">
        <f>SUM(C7:N7)</f>
        <v>3296347820.1100001</v>
      </c>
      <c r="C7" s="7" t="s">
        <v>37</v>
      </c>
      <c r="D7" s="14">
        <f t="shared" ref="D7:N8" si="0">SUM(D12,D17,D22,D27,D32)</f>
        <v>290751208.93000001</v>
      </c>
      <c r="E7" s="14">
        <f t="shared" si="0"/>
        <v>352001017.37999994</v>
      </c>
      <c r="F7" s="14">
        <f t="shared" si="0"/>
        <v>280465168.48000002</v>
      </c>
      <c r="G7" s="14">
        <f t="shared" si="0"/>
        <v>284276726.56</v>
      </c>
      <c r="H7" s="14">
        <f t="shared" si="0"/>
        <v>286299086.48000002</v>
      </c>
      <c r="I7" s="14">
        <f t="shared" si="0"/>
        <v>283742984.86000001</v>
      </c>
      <c r="J7" s="14">
        <f t="shared" si="0"/>
        <v>286747359.35000002</v>
      </c>
      <c r="K7" s="14">
        <f t="shared" si="0"/>
        <v>286351412.25999999</v>
      </c>
      <c r="L7" s="14">
        <f t="shared" si="0"/>
        <v>291433448.81</v>
      </c>
      <c r="M7" s="14">
        <f t="shared" si="0"/>
        <v>289189926.38</v>
      </c>
      <c r="N7" s="14">
        <f t="shared" si="0"/>
        <v>365089480.61999995</v>
      </c>
    </row>
    <row r="8" spans="1:14" x14ac:dyDescent="0.2">
      <c r="A8" s="18" t="s">
        <v>6</v>
      </c>
      <c r="B8" s="14">
        <f>SUM(C8:N8)</f>
        <v>1273384334.6499999</v>
      </c>
      <c r="C8" s="7" t="s">
        <v>37</v>
      </c>
      <c r="D8" s="14">
        <f t="shared" si="0"/>
        <v>109979273.62</v>
      </c>
      <c r="E8" s="14">
        <f t="shared" si="0"/>
        <v>112364947.36999999</v>
      </c>
      <c r="F8" s="14">
        <f t="shared" si="0"/>
        <v>96444601.079999998</v>
      </c>
      <c r="G8" s="14">
        <f t="shared" si="0"/>
        <v>105002774</v>
      </c>
      <c r="H8" s="14">
        <f t="shared" si="0"/>
        <v>106913921</v>
      </c>
      <c r="I8" s="14">
        <f t="shared" si="0"/>
        <v>135842694</v>
      </c>
      <c r="J8" s="14">
        <f t="shared" si="0"/>
        <v>114023956.02999999</v>
      </c>
      <c r="K8" s="14">
        <f t="shared" si="0"/>
        <v>137766348</v>
      </c>
      <c r="L8" s="14">
        <f t="shared" si="0"/>
        <v>120625392</v>
      </c>
      <c r="M8" s="14">
        <f t="shared" si="0"/>
        <v>114346026.46000002</v>
      </c>
      <c r="N8" s="14">
        <f t="shared" si="0"/>
        <v>120074401.09</v>
      </c>
    </row>
    <row r="9" spans="1:14" x14ac:dyDescent="0.2">
      <c r="A9" s="18" t="s">
        <v>7</v>
      </c>
      <c r="B9" s="14">
        <f>SUM(C9:N9)</f>
        <v>-2022963485.4599998</v>
      </c>
      <c r="C9" s="7" t="s">
        <v>37</v>
      </c>
      <c r="D9" s="14">
        <f t="shared" ref="D9:N9" si="1">D8-D7</f>
        <v>-180771935.31</v>
      </c>
      <c r="E9" s="14">
        <f t="shared" si="1"/>
        <v>-239636070.00999993</v>
      </c>
      <c r="F9" s="14">
        <f t="shared" si="1"/>
        <v>-184020567.40000004</v>
      </c>
      <c r="G9" s="14">
        <f t="shared" si="1"/>
        <v>-179273952.56</v>
      </c>
      <c r="H9" s="14">
        <f t="shared" si="1"/>
        <v>-179385165.48000002</v>
      </c>
      <c r="I9" s="14">
        <f t="shared" si="1"/>
        <v>-147900290.86000001</v>
      </c>
      <c r="J9" s="14">
        <f t="shared" si="1"/>
        <v>-172723403.32000005</v>
      </c>
      <c r="K9" s="14">
        <f t="shared" si="1"/>
        <v>-148585064.25999999</v>
      </c>
      <c r="L9" s="14">
        <f t="shared" si="1"/>
        <v>-170808056.81</v>
      </c>
      <c r="M9" s="14">
        <f t="shared" si="1"/>
        <v>-174843899.91999996</v>
      </c>
      <c r="N9" s="14">
        <f t="shared" si="1"/>
        <v>-245015079.52999994</v>
      </c>
    </row>
    <row r="10" spans="1:14" x14ac:dyDescent="0.2">
      <c r="A10" s="4" t="s">
        <v>8</v>
      </c>
      <c r="B10" s="14">
        <f>B8/B7*100</f>
        <v>38.630156893076489</v>
      </c>
      <c r="C10" s="8" t="s">
        <v>37</v>
      </c>
      <c r="D10" s="14">
        <f t="shared" ref="D10:N10" si="2">D8/D7*100</f>
        <v>37.82590415521819</v>
      </c>
      <c r="E10" s="14">
        <f t="shared" si="2"/>
        <v>31.921767785317872</v>
      </c>
      <c r="F10" s="14">
        <f t="shared" si="2"/>
        <v>34.387372094256143</v>
      </c>
      <c r="G10" s="14">
        <f t="shared" si="2"/>
        <v>36.936816907464255</v>
      </c>
      <c r="H10" s="14">
        <f t="shared" si="2"/>
        <v>37.343437701631885</v>
      </c>
      <c r="I10" s="14">
        <f t="shared" si="2"/>
        <v>47.875260798791331</v>
      </c>
      <c r="J10" s="14">
        <f t="shared" si="2"/>
        <v>39.764605431230443</v>
      </c>
      <c r="K10" s="14">
        <f t="shared" si="2"/>
        <v>48.110937156793753</v>
      </c>
      <c r="L10" s="14">
        <f t="shared" si="2"/>
        <v>41.390373168401034</v>
      </c>
      <c r="M10" s="14">
        <f t="shared" si="2"/>
        <v>39.540113962941987</v>
      </c>
      <c r="N10" s="14">
        <f t="shared" si="2"/>
        <v>32.889033364118845</v>
      </c>
    </row>
    <row r="11" spans="1:14" x14ac:dyDescent="0.2">
      <c r="A11" s="4" t="s">
        <v>0</v>
      </c>
      <c r="B11" s="15"/>
      <c r="C11" s="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9" t="s">
        <v>5</v>
      </c>
      <c r="B12" s="14">
        <f>SUM(C12:N12)</f>
        <v>2004080460.3400002</v>
      </c>
      <c r="C12" s="10" t="s">
        <v>37</v>
      </c>
      <c r="D12" s="15">
        <v>182492305.61000001</v>
      </c>
      <c r="E12" s="15">
        <v>215116982.78</v>
      </c>
      <c r="F12" s="15">
        <v>175103888.03</v>
      </c>
      <c r="G12" s="15">
        <v>177182326.56</v>
      </c>
      <c r="H12" s="15">
        <v>178745448.47999999</v>
      </c>
      <c r="I12" s="15">
        <v>176363282.86000001</v>
      </c>
      <c r="J12" s="15">
        <v>177312525.34999999</v>
      </c>
      <c r="K12" s="15">
        <v>177936372.43000001</v>
      </c>
      <c r="L12" s="15">
        <v>182968250.63999999</v>
      </c>
      <c r="M12" s="15">
        <v>179153864.21000001</v>
      </c>
      <c r="N12" s="15">
        <v>181705213.38999999</v>
      </c>
    </row>
    <row r="13" spans="1:14" x14ac:dyDescent="0.2">
      <c r="A13" s="19" t="s">
        <v>6</v>
      </c>
      <c r="B13" s="14">
        <f>SUM(C13:N13)</f>
        <v>831050046.74000001</v>
      </c>
      <c r="C13" s="10" t="s">
        <v>37</v>
      </c>
      <c r="D13" s="15">
        <v>88837703.409999996</v>
      </c>
      <c r="E13" s="15">
        <v>92571105.519999996</v>
      </c>
      <c r="F13" s="15">
        <v>79753346.590000004</v>
      </c>
      <c r="G13" s="15">
        <v>86704383</v>
      </c>
      <c r="H13" s="15">
        <v>88780556</v>
      </c>
      <c r="I13" s="15">
        <v>65408391</v>
      </c>
      <c r="J13" s="15">
        <v>61971845.350000001</v>
      </c>
      <c r="K13" s="15">
        <v>65147287</v>
      </c>
      <c r="L13" s="15">
        <v>70831859</v>
      </c>
      <c r="M13" s="15">
        <v>62071337.380000003</v>
      </c>
      <c r="N13" s="15">
        <v>68972232.489999995</v>
      </c>
    </row>
    <row r="14" spans="1:14" x14ac:dyDescent="0.2">
      <c r="A14" s="19" t="s">
        <v>7</v>
      </c>
      <c r="B14" s="14">
        <f>SUM(C14:N14)</f>
        <v>-1173030413.6000001</v>
      </c>
      <c r="C14" s="10" t="s">
        <v>37</v>
      </c>
      <c r="D14" s="15">
        <f t="shared" ref="D14:N14" si="3">D13-D12</f>
        <v>-93654602.200000018</v>
      </c>
      <c r="E14" s="15">
        <f t="shared" si="3"/>
        <v>-122545877.26000001</v>
      </c>
      <c r="F14" s="15">
        <f t="shared" si="3"/>
        <v>-95350541.439999998</v>
      </c>
      <c r="G14" s="15">
        <f t="shared" si="3"/>
        <v>-90477943.560000002</v>
      </c>
      <c r="H14" s="15">
        <f t="shared" si="3"/>
        <v>-89964892.479999989</v>
      </c>
      <c r="I14" s="15">
        <f t="shared" si="3"/>
        <v>-110954891.86000001</v>
      </c>
      <c r="J14" s="15">
        <f t="shared" si="3"/>
        <v>-115340680</v>
      </c>
      <c r="K14" s="15">
        <f t="shared" si="3"/>
        <v>-112789085.43000001</v>
      </c>
      <c r="L14" s="15">
        <f t="shared" si="3"/>
        <v>-112136391.63999999</v>
      </c>
      <c r="M14" s="15">
        <f t="shared" si="3"/>
        <v>-117082526.83000001</v>
      </c>
      <c r="N14" s="15">
        <f t="shared" si="3"/>
        <v>-112732980.89999999</v>
      </c>
    </row>
    <row r="15" spans="1:14" x14ac:dyDescent="0.2">
      <c r="A15" s="4" t="s">
        <v>8</v>
      </c>
      <c r="B15" s="14">
        <f>B13/B12*100</f>
        <v>41.46789827984297</v>
      </c>
      <c r="C15" s="11" t="s">
        <v>37</v>
      </c>
      <c r="D15" s="15">
        <f t="shared" ref="D15:N15" si="4">D13/D12*100</f>
        <v>48.680246059169725</v>
      </c>
      <c r="E15" s="15">
        <f t="shared" si="4"/>
        <v>43.032913684305626</v>
      </c>
      <c r="F15" s="15">
        <f t="shared" si="4"/>
        <v>45.546302533462942</v>
      </c>
      <c r="G15" s="15">
        <f t="shared" si="4"/>
        <v>48.9351193673591</v>
      </c>
      <c r="H15" s="15">
        <f t="shared" si="4"/>
        <v>49.66870863284317</v>
      </c>
      <c r="I15" s="15">
        <f t="shared" si="4"/>
        <v>37.087306348182587</v>
      </c>
      <c r="J15" s="15">
        <f t="shared" si="4"/>
        <v>34.950630378577486</v>
      </c>
      <c r="K15" s="15">
        <f t="shared" si="4"/>
        <v>36.61268694551412</v>
      </c>
      <c r="L15" s="15">
        <f t="shared" si="4"/>
        <v>38.71265028344483</v>
      </c>
      <c r="M15" s="15">
        <f t="shared" si="4"/>
        <v>34.646943092023633</v>
      </c>
      <c r="N15" s="15">
        <f t="shared" si="4"/>
        <v>37.958312369366411</v>
      </c>
    </row>
    <row r="16" spans="1:14" x14ac:dyDescent="0.2">
      <c r="A16" s="4" t="s">
        <v>1</v>
      </c>
      <c r="B16" s="14"/>
      <c r="C16" s="1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9" t="s">
        <v>5</v>
      </c>
      <c r="B17" s="14">
        <f>SUM(C17:N17)</f>
        <v>220029476.25</v>
      </c>
      <c r="C17" s="10" t="s">
        <v>37</v>
      </c>
      <c r="D17" s="15">
        <v>17516874.32</v>
      </c>
      <c r="E17" s="15">
        <v>19330460.859999999</v>
      </c>
      <c r="F17" s="15">
        <v>17283569.02</v>
      </c>
      <c r="G17" s="15">
        <v>17516222</v>
      </c>
      <c r="H17" s="15">
        <v>17569535</v>
      </c>
      <c r="I17" s="15">
        <v>17467153</v>
      </c>
      <c r="J17" s="15">
        <v>17541076</v>
      </c>
      <c r="K17" s="15">
        <v>17717046</v>
      </c>
      <c r="L17" s="15">
        <v>17385102.43</v>
      </c>
      <c r="M17" s="15">
        <v>17399042.789999999</v>
      </c>
      <c r="N17" s="15">
        <v>43303394.829999998</v>
      </c>
    </row>
    <row r="18" spans="1:14" x14ac:dyDescent="0.2">
      <c r="A18" s="19" t="s">
        <v>6</v>
      </c>
      <c r="B18" s="14">
        <f>SUM(C18:N18)</f>
        <v>107443510.68000001</v>
      </c>
      <c r="C18" s="10" t="s">
        <v>37</v>
      </c>
      <c r="D18" s="15">
        <v>132960.34</v>
      </c>
      <c r="E18" s="15">
        <v>185918.17</v>
      </c>
      <c r="F18" s="15">
        <v>131708.57</v>
      </c>
      <c r="G18" s="15">
        <v>157694</v>
      </c>
      <c r="H18" s="15">
        <v>154044</v>
      </c>
      <c r="I18" s="15">
        <v>16196948</v>
      </c>
      <c r="J18" s="15">
        <v>13377065.34</v>
      </c>
      <c r="K18" s="15">
        <v>32714217</v>
      </c>
      <c r="L18" s="15">
        <v>11363180</v>
      </c>
      <c r="M18" s="15">
        <v>14569247.640000001</v>
      </c>
      <c r="N18" s="15">
        <v>18460527.620000001</v>
      </c>
    </row>
    <row r="19" spans="1:14" x14ac:dyDescent="0.2">
      <c r="A19" s="19" t="s">
        <v>7</v>
      </c>
      <c r="B19" s="14">
        <f>SUM(C19:N19)</f>
        <v>-112585965.57000001</v>
      </c>
      <c r="C19" s="10" t="s">
        <v>37</v>
      </c>
      <c r="D19" s="15">
        <f t="shared" ref="D19:N19" si="5">D18-D17</f>
        <v>-17383913.98</v>
      </c>
      <c r="E19" s="15">
        <f t="shared" si="5"/>
        <v>-19144542.689999998</v>
      </c>
      <c r="F19" s="15">
        <f t="shared" si="5"/>
        <v>-17151860.449999999</v>
      </c>
      <c r="G19" s="15">
        <f t="shared" si="5"/>
        <v>-17358528</v>
      </c>
      <c r="H19" s="15">
        <f t="shared" si="5"/>
        <v>-17415491</v>
      </c>
      <c r="I19" s="15">
        <f t="shared" si="5"/>
        <v>-1270205</v>
      </c>
      <c r="J19" s="15">
        <f t="shared" si="5"/>
        <v>-4164010.66</v>
      </c>
      <c r="K19" s="15">
        <f t="shared" si="5"/>
        <v>14997171</v>
      </c>
      <c r="L19" s="15">
        <f t="shared" si="5"/>
        <v>-6021922.4299999997</v>
      </c>
      <c r="M19" s="15">
        <f t="shared" si="5"/>
        <v>-2829795.1499999985</v>
      </c>
      <c r="N19" s="15">
        <f t="shared" si="5"/>
        <v>-24842867.209999997</v>
      </c>
    </row>
    <row r="20" spans="1:14" x14ac:dyDescent="0.2">
      <c r="A20" s="4" t="s">
        <v>8</v>
      </c>
      <c r="B20" s="14">
        <f>B18/B17*100</f>
        <v>48.831416822499484</v>
      </c>
      <c r="C20" s="11" t="s">
        <v>37</v>
      </c>
      <c r="D20" s="15">
        <f t="shared" ref="D20:N20" si="6">D18/D17*100</f>
        <v>0.75904146807853556</v>
      </c>
      <c r="E20" s="15">
        <f t="shared" si="6"/>
        <v>0.9617886057994377</v>
      </c>
      <c r="F20" s="15">
        <f t="shared" si="6"/>
        <v>0.76204497952703532</v>
      </c>
      <c r="G20" s="15">
        <f t="shared" si="6"/>
        <v>0.90027404311272141</v>
      </c>
      <c r="H20" s="15">
        <f t="shared" si="6"/>
        <v>0.87676765492086162</v>
      </c>
      <c r="I20" s="15">
        <f t="shared" si="6"/>
        <v>92.72803644646612</v>
      </c>
      <c r="J20" s="15">
        <f t="shared" si="6"/>
        <v>76.261372677479983</v>
      </c>
      <c r="K20" s="15">
        <f t="shared" si="6"/>
        <v>184.6482590833709</v>
      </c>
      <c r="L20" s="15">
        <f t="shared" si="6"/>
        <v>65.361593615873787</v>
      </c>
      <c r="M20" s="15">
        <f t="shared" si="6"/>
        <v>83.735914761779838</v>
      </c>
      <c r="N20" s="15">
        <f t="shared" si="6"/>
        <v>42.630670626338059</v>
      </c>
    </row>
    <row r="21" spans="1:14" x14ac:dyDescent="0.2">
      <c r="A21" s="4" t="s">
        <v>2</v>
      </c>
      <c r="B21" s="14"/>
      <c r="C21" s="11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9" t="s">
        <v>5</v>
      </c>
      <c r="B22" s="14">
        <f>SUM(C22:N22)</f>
        <v>384370624.44</v>
      </c>
      <c r="C22" s="10" t="s">
        <v>37</v>
      </c>
      <c r="D22" s="15">
        <v>32082677.75</v>
      </c>
      <c r="E22" s="15">
        <v>53596399.75</v>
      </c>
      <c r="F22" s="15">
        <v>30979562.690000001</v>
      </c>
      <c r="G22" s="15">
        <v>31234854</v>
      </c>
      <c r="H22" s="15">
        <v>31736813</v>
      </c>
      <c r="I22" s="15">
        <v>31557849</v>
      </c>
      <c r="J22" s="15">
        <v>33263260</v>
      </c>
      <c r="K22" s="15">
        <v>31782308.050000001</v>
      </c>
      <c r="L22" s="15">
        <v>31550421.629999999</v>
      </c>
      <c r="M22" s="15">
        <v>32415841.940000001</v>
      </c>
      <c r="N22" s="15">
        <v>44170636.630000003</v>
      </c>
    </row>
    <row r="23" spans="1:14" x14ac:dyDescent="0.2">
      <c r="A23" s="19" t="s">
        <v>6</v>
      </c>
      <c r="B23" s="14">
        <f>SUM(C23:N23)</f>
        <v>145552772.95000002</v>
      </c>
      <c r="C23" s="10" t="s">
        <v>37</v>
      </c>
      <c r="D23" s="15">
        <v>10225961.35</v>
      </c>
      <c r="E23" s="15">
        <v>6705416.5700000003</v>
      </c>
      <c r="F23" s="15">
        <v>5791279.6699999999</v>
      </c>
      <c r="G23" s="15">
        <v>6087303</v>
      </c>
      <c r="H23" s="15">
        <v>6668513</v>
      </c>
      <c r="I23" s="15">
        <v>21406887</v>
      </c>
      <c r="J23" s="15">
        <v>16667779.060000001</v>
      </c>
      <c r="K23" s="15">
        <v>19321238</v>
      </c>
      <c r="L23" s="15">
        <v>17345226</v>
      </c>
      <c r="M23" s="15">
        <v>18270639.960000001</v>
      </c>
      <c r="N23" s="15">
        <v>17062529.34</v>
      </c>
    </row>
    <row r="24" spans="1:14" x14ac:dyDescent="0.2">
      <c r="A24" s="19" t="s">
        <v>7</v>
      </c>
      <c r="B24" s="14">
        <f>SUM(C24:N24)</f>
        <v>-238817851.48999998</v>
      </c>
      <c r="C24" s="10" t="s">
        <v>37</v>
      </c>
      <c r="D24" s="15">
        <f t="shared" ref="D24:N24" si="7">D23-D22</f>
        <v>-21856716.399999999</v>
      </c>
      <c r="E24" s="15">
        <f t="shared" si="7"/>
        <v>-46890983.18</v>
      </c>
      <c r="F24" s="15">
        <f t="shared" si="7"/>
        <v>-25188283.020000003</v>
      </c>
      <c r="G24" s="15">
        <f t="shared" si="7"/>
        <v>-25147551</v>
      </c>
      <c r="H24" s="15">
        <f t="shared" si="7"/>
        <v>-25068300</v>
      </c>
      <c r="I24" s="15">
        <f t="shared" si="7"/>
        <v>-10150962</v>
      </c>
      <c r="J24" s="15">
        <f t="shared" si="7"/>
        <v>-16595480.939999999</v>
      </c>
      <c r="K24" s="15">
        <f t="shared" si="7"/>
        <v>-12461070.050000001</v>
      </c>
      <c r="L24" s="15">
        <f t="shared" si="7"/>
        <v>-14205195.629999999</v>
      </c>
      <c r="M24" s="15">
        <f t="shared" si="7"/>
        <v>-14145201.98</v>
      </c>
      <c r="N24" s="15">
        <f t="shared" si="7"/>
        <v>-27108107.290000003</v>
      </c>
    </row>
    <row r="25" spans="1:14" x14ac:dyDescent="0.2">
      <c r="A25" s="4" t="s">
        <v>8</v>
      </c>
      <c r="B25" s="14">
        <f>B23/B22*100</f>
        <v>37.867819155550663</v>
      </c>
      <c r="C25" s="11" t="s">
        <v>37</v>
      </c>
      <c r="D25" s="15">
        <f t="shared" ref="D25:N25" si="8">D23/D22*100</f>
        <v>31.873777587034485</v>
      </c>
      <c r="E25" s="15">
        <f t="shared" si="8"/>
        <v>12.510945886808377</v>
      </c>
      <c r="F25" s="15">
        <f t="shared" si="8"/>
        <v>18.693871595125476</v>
      </c>
      <c r="G25" s="15">
        <f t="shared" si="8"/>
        <v>19.488815283080882</v>
      </c>
      <c r="H25" s="15">
        <f t="shared" si="8"/>
        <v>21.011917611261094</v>
      </c>
      <c r="I25" s="15">
        <f t="shared" si="8"/>
        <v>67.833796276799475</v>
      </c>
      <c r="J25" s="15">
        <f t="shared" si="8"/>
        <v>50.108675637926048</v>
      </c>
      <c r="K25" s="15">
        <f t="shared" si="8"/>
        <v>60.792431970654192</v>
      </c>
      <c r="L25" s="15">
        <f t="shared" si="8"/>
        <v>54.976209837738388</v>
      </c>
      <c r="M25" s="15">
        <f t="shared" si="8"/>
        <v>56.363305305529266</v>
      </c>
      <c r="N25" s="15">
        <f t="shared" si="8"/>
        <v>38.628669726737421</v>
      </c>
    </row>
    <row r="26" spans="1:14" x14ac:dyDescent="0.2">
      <c r="A26" s="4" t="s">
        <v>3</v>
      </c>
      <c r="B26" s="14"/>
      <c r="C26" s="11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9" t="s">
        <v>5</v>
      </c>
      <c r="B27" s="14">
        <f>SUM(C27:N27)</f>
        <v>189403757.75</v>
      </c>
      <c r="C27" s="10" t="s">
        <v>37</v>
      </c>
      <c r="D27" s="15">
        <v>13706899.24</v>
      </c>
      <c r="E27" s="15">
        <v>15132888.279999999</v>
      </c>
      <c r="F27" s="15">
        <v>13745458.800000001</v>
      </c>
      <c r="G27" s="15">
        <v>14142393</v>
      </c>
      <c r="H27" s="15">
        <v>13816761</v>
      </c>
      <c r="I27" s="15">
        <v>13838977</v>
      </c>
      <c r="J27" s="15">
        <v>13773877</v>
      </c>
      <c r="K27" s="15">
        <v>13750182.449999999</v>
      </c>
      <c r="L27" s="15">
        <v>13978519.27</v>
      </c>
      <c r="M27" s="15">
        <v>13753838.99</v>
      </c>
      <c r="N27" s="15">
        <v>49763962.719999999</v>
      </c>
    </row>
    <row r="28" spans="1:14" x14ac:dyDescent="0.2">
      <c r="A28" s="19" t="s">
        <v>6</v>
      </c>
      <c r="B28" s="14">
        <f>SUM(C28:N28)</f>
        <v>87009721.890000001</v>
      </c>
      <c r="C28" s="10" t="s">
        <v>37</v>
      </c>
      <c r="D28" s="15">
        <v>303908.7</v>
      </c>
      <c r="E28" s="15">
        <v>394167.49</v>
      </c>
      <c r="F28" s="15">
        <v>354910.15</v>
      </c>
      <c r="G28" s="15">
        <v>359022</v>
      </c>
      <c r="H28" s="15">
        <v>394027</v>
      </c>
      <c r="I28" s="15">
        <v>24801492</v>
      </c>
      <c r="J28" s="15">
        <v>15132517.07</v>
      </c>
      <c r="K28" s="15">
        <v>12751138</v>
      </c>
      <c r="L28" s="15">
        <v>13083738</v>
      </c>
      <c r="M28" s="15">
        <v>11687964.439999999</v>
      </c>
      <c r="N28" s="15">
        <v>7746837.04</v>
      </c>
    </row>
    <row r="29" spans="1:14" x14ac:dyDescent="0.2">
      <c r="A29" s="19" t="s">
        <v>7</v>
      </c>
      <c r="B29" s="14">
        <f>SUM(C29:N29)</f>
        <v>-102394035.85999998</v>
      </c>
      <c r="C29" s="10" t="s">
        <v>37</v>
      </c>
      <c r="D29" s="15">
        <f t="shared" ref="D29:N29" si="9">D28-D27</f>
        <v>-13402990.540000001</v>
      </c>
      <c r="E29" s="15">
        <f t="shared" si="9"/>
        <v>-14738720.789999999</v>
      </c>
      <c r="F29" s="15">
        <f t="shared" si="9"/>
        <v>-13390548.65</v>
      </c>
      <c r="G29" s="15">
        <f t="shared" si="9"/>
        <v>-13783371</v>
      </c>
      <c r="H29" s="15">
        <f t="shared" si="9"/>
        <v>-13422734</v>
      </c>
      <c r="I29" s="15">
        <f t="shared" si="9"/>
        <v>10962515</v>
      </c>
      <c r="J29" s="15">
        <f t="shared" si="9"/>
        <v>1358640.0700000003</v>
      </c>
      <c r="K29" s="15">
        <f t="shared" si="9"/>
        <v>-999044.44999999925</v>
      </c>
      <c r="L29" s="15">
        <f t="shared" si="9"/>
        <v>-894781.26999999955</v>
      </c>
      <c r="M29" s="15">
        <f t="shared" si="9"/>
        <v>-2065874.5500000007</v>
      </c>
      <c r="N29" s="15">
        <f t="shared" si="9"/>
        <v>-42017125.68</v>
      </c>
    </row>
    <row r="30" spans="1:14" x14ac:dyDescent="0.2">
      <c r="A30" s="4" t="s">
        <v>8</v>
      </c>
      <c r="B30" s="14">
        <f>B28/B27*100</f>
        <v>45.938751650770769</v>
      </c>
      <c r="C30" s="11" t="s">
        <v>37</v>
      </c>
      <c r="D30" s="15">
        <f t="shared" ref="D30:N30" si="10">D28/D27*100</f>
        <v>2.217195112320677</v>
      </c>
      <c r="E30" s="15">
        <f t="shared" si="10"/>
        <v>2.6047075925416134</v>
      </c>
      <c r="F30" s="15">
        <f t="shared" si="10"/>
        <v>2.5820174878411479</v>
      </c>
      <c r="G30" s="15">
        <f t="shared" si="10"/>
        <v>2.5386227069209575</v>
      </c>
      <c r="H30" s="15">
        <f t="shared" si="10"/>
        <v>2.8518044134945955</v>
      </c>
      <c r="I30" s="15">
        <f t="shared" si="10"/>
        <v>179.21477866463684</v>
      </c>
      <c r="J30" s="15">
        <f t="shared" si="10"/>
        <v>109.86388995632821</v>
      </c>
      <c r="K30" s="15">
        <f t="shared" si="10"/>
        <v>92.734318590805316</v>
      </c>
      <c r="L30" s="15">
        <f t="shared" si="10"/>
        <v>93.598883739278918</v>
      </c>
      <c r="M30" s="15">
        <f t="shared" si="10"/>
        <v>84.979651488562311</v>
      </c>
      <c r="N30" s="15">
        <f t="shared" si="10"/>
        <v>15.567162694795941</v>
      </c>
    </row>
    <row r="31" spans="1:14" x14ac:dyDescent="0.2">
      <c r="A31" s="4" t="s">
        <v>4</v>
      </c>
      <c r="B31" s="14"/>
      <c r="C31" s="11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9" t="s">
        <v>5</v>
      </c>
      <c r="B32" s="14">
        <f>SUM(C32:N32)</f>
        <v>498463501.32999992</v>
      </c>
      <c r="C32" s="10" t="s">
        <v>37</v>
      </c>
      <c r="D32" s="15">
        <v>44952452.009999998</v>
      </c>
      <c r="E32" s="15">
        <v>48824285.710000001</v>
      </c>
      <c r="F32" s="15">
        <v>43352689.939999998</v>
      </c>
      <c r="G32" s="15">
        <v>44200931</v>
      </c>
      <c r="H32" s="15">
        <v>44430529</v>
      </c>
      <c r="I32" s="15">
        <v>44515723</v>
      </c>
      <c r="J32" s="15">
        <v>44856621</v>
      </c>
      <c r="K32" s="15">
        <v>45165503.329999998</v>
      </c>
      <c r="L32" s="21">
        <v>45551154.840000004</v>
      </c>
      <c r="M32" s="15">
        <v>46467338.450000003</v>
      </c>
      <c r="N32" s="15">
        <v>46146273.049999997</v>
      </c>
    </row>
    <row r="33" spans="1:14" x14ac:dyDescent="0.2">
      <c r="A33" s="19" t="s">
        <v>6</v>
      </c>
      <c r="B33" s="14">
        <f>SUM(C33:N33)</f>
        <v>102328282.39</v>
      </c>
      <c r="C33" s="10" t="s">
        <v>37</v>
      </c>
      <c r="D33" s="15">
        <v>10478739.82</v>
      </c>
      <c r="E33" s="15">
        <v>12508339.619999999</v>
      </c>
      <c r="F33" s="15">
        <v>10413356.1</v>
      </c>
      <c r="G33" s="15">
        <v>11694372</v>
      </c>
      <c r="H33" s="15">
        <v>10916781</v>
      </c>
      <c r="I33" s="15">
        <v>8028976</v>
      </c>
      <c r="J33" s="15">
        <v>6874749.21</v>
      </c>
      <c r="K33" s="15">
        <v>7832468</v>
      </c>
      <c r="L33" s="15">
        <v>8001389</v>
      </c>
      <c r="M33" s="15">
        <v>7746837.04</v>
      </c>
      <c r="N33" s="15">
        <v>7832274.5999999996</v>
      </c>
    </row>
    <row r="34" spans="1:14" x14ac:dyDescent="0.2">
      <c r="A34" s="19" t="s">
        <v>7</v>
      </c>
      <c r="B34" s="14">
        <f>SUM(C34:N34)</f>
        <v>-396135218.94000006</v>
      </c>
      <c r="C34" s="10" t="s">
        <v>37</v>
      </c>
      <c r="D34" s="15">
        <f t="shared" ref="D34:N34" si="11">D33-D32</f>
        <v>-34473712.189999998</v>
      </c>
      <c r="E34" s="15">
        <f t="shared" si="11"/>
        <v>-36315946.090000004</v>
      </c>
      <c r="F34" s="15">
        <f t="shared" si="11"/>
        <v>-32939333.839999996</v>
      </c>
      <c r="G34" s="15">
        <f t="shared" si="11"/>
        <v>-32506559</v>
      </c>
      <c r="H34" s="15">
        <f t="shared" si="11"/>
        <v>-33513748</v>
      </c>
      <c r="I34" s="15">
        <f t="shared" si="11"/>
        <v>-36486747</v>
      </c>
      <c r="J34" s="15">
        <f t="shared" si="11"/>
        <v>-37981871.789999999</v>
      </c>
      <c r="K34" s="15">
        <f t="shared" si="11"/>
        <v>-37333035.329999998</v>
      </c>
      <c r="L34" s="15">
        <f t="shared" si="11"/>
        <v>-37549765.840000004</v>
      </c>
      <c r="M34" s="15">
        <f t="shared" si="11"/>
        <v>-38720501.410000004</v>
      </c>
      <c r="N34" s="15">
        <f t="shared" si="11"/>
        <v>-38313998.449999996</v>
      </c>
    </row>
    <row r="35" spans="1:14" x14ac:dyDescent="0.2">
      <c r="A35" s="20" t="s">
        <v>8</v>
      </c>
      <c r="B35" s="12">
        <f>B33/B32*100</f>
        <v>20.528741245240177</v>
      </c>
      <c r="C35" s="16" t="s">
        <v>37</v>
      </c>
      <c r="D35" s="13">
        <f t="shared" ref="D35:N35" si="12">D33/D32*100</f>
        <v>23.310719107533732</v>
      </c>
      <c r="E35" s="13">
        <f t="shared" si="12"/>
        <v>25.619093936766163</v>
      </c>
      <c r="F35" s="13">
        <f t="shared" si="12"/>
        <v>24.020092212068167</v>
      </c>
      <c r="G35" s="13">
        <f t="shared" si="12"/>
        <v>26.457297924335577</v>
      </c>
      <c r="H35" s="13">
        <f t="shared" si="12"/>
        <v>24.570450196530409</v>
      </c>
      <c r="I35" s="13">
        <f t="shared" si="12"/>
        <v>18.03627001632659</v>
      </c>
      <c r="J35" s="13">
        <f t="shared" si="12"/>
        <v>15.326052334615218</v>
      </c>
      <c r="K35" s="13">
        <f t="shared" si="12"/>
        <v>17.341704226724492</v>
      </c>
      <c r="L35" s="13">
        <f t="shared" si="12"/>
        <v>17.565721501694423</v>
      </c>
      <c r="M35" s="13">
        <f t="shared" si="12"/>
        <v>16.671574698292194</v>
      </c>
      <c r="N35" s="13">
        <f t="shared" si="12"/>
        <v>16.972713249266398</v>
      </c>
    </row>
    <row r="36" spans="1:14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" t="s">
        <v>27</v>
      </c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" t="s">
        <v>38</v>
      </c>
      <c r="B38" s="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A39" s="3" t="s">
        <v>22</v>
      </c>
      <c r="B39" s="2"/>
    </row>
    <row r="40" spans="1:14" x14ac:dyDescent="0.2">
      <c r="B40" s="2"/>
    </row>
    <row r="41" spans="1:14" x14ac:dyDescent="0.2">
      <c r="B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3" x14ac:dyDescent="0.2">
      <c r="B49" s="2"/>
    </row>
    <row r="50" spans="2:3" x14ac:dyDescent="0.2">
      <c r="B50" s="2"/>
    </row>
    <row r="51" spans="2:3" x14ac:dyDescent="0.2">
      <c r="B51" s="2"/>
    </row>
    <row r="52" spans="2:3" x14ac:dyDescent="0.2">
      <c r="B52" s="2"/>
    </row>
    <row r="53" spans="2:3" x14ac:dyDescent="0.2">
      <c r="B53" s="2"/>
    </row>
    <row r="54" spans="2:3" x14ac:dyDescent="0.2">
      <c r="B54" s="2"/>
    </row>
    <row r="55" spans="2:3" x14ac:dyDescent="0.2">
      <c r="B55" s="2"/>
    </row>
    <row r="56" spans="2:3" x14ac:dyDescent="0.2">
      <c r="B56" s="2"/>
    </row>
    <row r="57" spans="2:3" x14ac:dyDescent="0.2">
      <c r="B57" s="2"/>
    </row>
    <row r="58" spans="2:3" x14ac:dyDescent="0.2">
      <c r="B58" s="2"/>
    </row>
    <row r="59" spans="2:3" x14ac:dyDescent="0.2">
      <c r="B59" s="2"/>
    </row>
    <row r="60" spans="2:3" x14ac:dyDescent="0.2">
      <c r="B60" s="2"/>
    </row>
    <row r="61" spans="2:3" x14ac:dyDescent="0.2">
      <c r="B61" s="2"/>
    </row>
    <row r="62" spans="2:3" x14ac:dyDescent="0.2">
      <c r="B62" s="2"/>
    </row>
    <row r="63" spans="2:3" x14ac:dyDescent="0.2">
      <c r="B63" s="2"/>
    </row>
    <row r="64" spans="2:3" x14ac:dyDescent="0.2">
      <c r="C64" s="17"/>
    </row>
    <row r="69" spans="3:1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3:14" x14ac:dyDescent="0.2">
      <c r="C9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FB90-705E-423F-A304-95D22DC065A6}">
  <dimension ref="A2:N94"/>
  <sheetViews>
    <sheetView tabSelected="1" workbookViewId="0">
      <selection activeCell="G22" sqref="G22"/>
    </sheetView>
  </sheetViews>
  <sheetFormatPr baseColWidth="10" defaultColWidth="11.42578125" defaultRowHeight="12" x14ac:dyDescent="0.2"/>
  <cols>
    <col min="1" max="1" width="9.85546875" style="1" customWidth="1"/>
    <col min="2" max="2" width="14.140625" style="1" bestFit="1" customWidth="1"/>
    <col min="3" max="5" width="13.42578125" style="1" bestFit="1" customWidth="1"/>
    <col min="6" max="14" width="13.42578125" style="1" customWidth="1"/>
    <col min="15" max="16384" width="11.42578125" style="1"/>
  </cols>
  <sheetData>
    <row r="2" spans="1:14" x14ac:dyDescent="0.2">
      <c r="A2" s="1" t="s">
        <v>35</v>
      </c>
    </row>
    <row r="3" spans="1:14" x14ac:dyDescent="0.2">
      <c r="A3" s="1" t="s">
        <v>26</v>
      </c>
    </row>
    <row r="5" spans="1:14" x14ac:dyDescent="0.2">
      <c r="A5" s="5" t="s">
        <v>24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</row>
    <row r="6" spans="1:14" x14ac:dyDescent="0.2">
      <c r="A6" s="4" t="s">
        <v>23</v>
      </c>
    </row>
    <row r="7" spans="1:14" x14ac:dyDescent="0.2">
      <c r="A7" s="18" t="s">
        <v>5</v>
      </c>
      <c r="B7" s="14">
        <f>SUM(C7:N7)</f>
        <v>1244995001.0799241</v>
      </c>
      <c r="C7" s="14">
        <f>SUM(C12,C17,C22,C27,C32)</f>
        <v>413417473.08000004</v>
      </c>
      <c r="D7" s="14">
        <f t="shared" ref="D7:N8" si="0">SUM(D12,D17,D22,D27,D32)</f>
        <v>417639257.25996244</v>
      </c>
      <c r="E7" s="14">
        <f t="shared" si="0"/>
        <v>413938270.7399615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</row>
    <row r="8" spans="1:14" x14ac:dyDescent="0.2">
      <c r="A8" s="18" t="s">
        <v>6</v>
      </c>
      <c r="B8" s="14">
        <f>SUM(C8:N8)</f>
        <v>534041278.64000136</v>
      </c>
      <c r="C8" s="14">
        <f>SUM(C13,C18,C23,C28,C33)</f>
        <v>132951125.44999999</v>
      </c>
      <c r="D8" s="14">
        <f t="shared" si="0"/>
        <v>174685075.13999951</v>
      </c>
      <c r="E8" s="14">
        <f t="shared" si="0"/>
        <v>226405078.05000186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</row>
    <row r="9" spans="1:14" x14ac:dyDescent="0.2">
      <c r="A9" s="18" t="s">
        <v>7</v>
      </c>
      <c r="B9" s="14">
        <f>SUM(C9:N9)</f>
        <v>-710953722.43992257</v>
      </c>
      <c r="C9" s="14">
        <f>C8-C7</f>
        <v>-280466347.63000005</v>
      </c>
      <c r="D9" s="14">
        <f t="shared" ref="D9:N9" si="1">D8-D7</f>
        <v>-242954182.11996293</v>
      </c>
      <c r="E9" s="14">
        <f t="shared" si="1"/>
        <v>-187533192.68995965</v>
      </c>
      <c r="F9" s="14">
        <f t="shared" si="1"/>
        <v>0</v>
      </c>
      <c r="G9" s="14">
        <f t="shared" si="1"/>
        <v>0</v>
      </c>
      <c r="H9" s="14">
        <f t="shared" si="1"/>
        <v>0</v>
      </c>
      <c r="I9" s="14">
        <f t="shared" si="1"/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</row>
    <row r="10" spans="1:14" x14ac:dyDescent="0.2">
      <c r="A10" s="4" t="s">
        <v>8</v>
      </c>
      <c r="B10" s="14">
        <f>B8/B7*100</f>
        <v>42.895054050559828</v>
      </c>
      <c r="C10" s="14">
        <f>C8/C7*100</f>
        <v>32.159048445509882</v>
      </c>
      <c r="D10" s="14">
        <f t="shared" ref="D10:N10" si="2">D8/D7*100</f>
        <v>41.826785222746807</v>
      </c>
      <c r="E10" s="14">
        <f t="shared" si="2"/>
        <v>54.695372246030104</v>
      </c>
      <c r="F10" s="14" t="e">
        <f t="shared" si="2"/>
        <v>#DIV/0!</v>
      </c>
      <c r="G10" s="14" t="e">
        <f t="shared" si="2"/>
        <v>#DIV/0!</v>
      </c>
      <c r="H10" s="14" t="e">
        <f t="shared" si="2"/>
        <v>#DIV/0!</v>
      </c>
      <c r="I10" s="14" t="e">
        <f t="shared" si="2"/>
        <v>#DIV/0!</v>
      </c>
      <c r="J10" s="14" t="e">
        <f t="shared" si="2"/>
        <v>#DIV/0!</v>
      </c>
      <c r="K10" s="14" t="e">
        <f t="shared" si="2"/>
        <v>#DIV/0!</v>
      </c>
      <c r="L10" s="14" t="e">
        <f t="shared" si="2"/>
        <v>#DIV/0!</v>
      </c>
      <c r="M10" s="14" t="e">
        <f t="shared" si="2"/>
        <v>#DIV/0!</v>
      </c>
      <c r="N10" s="14" t="e">
        <f t="shared" si="2"/>
        <v>#DIV/0!</v>
      </c>
    </row>
    <row r="11" spans="1:14" x14ac:dyDescent="0.2">
      <c r="A11" s="4" t="s">
        <v>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">
      <c r="A12" s="19" t="s">
        <v>5</v>
      </c>
      <c r="B12" s="14">
        <f>SUM(C12:N12)</f>
        <v>554144456.04991412</v>
      </c>
      <c r="C12" s="15">
        <v>181529254.55000001</v>
      </c>
      <c r="D12" s="15">
        <v>185851521.83995754</v>
      </c>
      <c r="E12" s="15">
        <v>186763679.6599566</v>
      </c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">
      <c r="A13" s="19" t="s">
        <v>6</v>
      </c>
      <c r="B13" s="14">
        <f>SUM(C13:N13)</f>
        <v>219232211.89000136</v>
      </c>
      <c r="C13" s="15">
        <v>70580784.219999999</v>
      </c>
      <c r="D13" s="15">
        <v>64938391.679999493</v>
      </c>
      <c r="E13" s="15">
        <v>83713035.990001872</v>
      </c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">
      <c r="A14" s="19" t="s">
        <v>7</v>
      </c>
      <c r="B14" s="14">
        <f>SUM(C14:N14)</f>
        <v>-334912244.15991277</v>
      </c>
      <c r="C14" s="15">
        <f>C13-C12</f>
        <v>-110948470.33000001</v>
      </c>
      <c r="D14" s="15">
        <f t="shared" ref="D14:N14" si="3">D13-D12</f>
        <v>-120913130.15995803</v>
      </c>
      <c r="E14" s="15">
        <f t="shared" si="3"/>
        <v>-103050643.66995473</v>
      </c>
      <c r="F14" s="15">
        <f t="shared" si="3"/>
        <v>0</v>
      </c>
      <c r="G14" s="15">
        <f t="shared" si="3"/>
        <v>0</v>
      </c>
      <c r="H14" s="15">
        <f t="shared" si="3"/>
        <v>0</v>
      </c>
      <c r="I14" s="15">
        <f t="shared" si="3"/>
        <v>0</v>
      </c>
      <c r="J14" s="15">
        <f t="shared" si="3"/>
        <v>0</v>
      </c>
      <c r="K14" s="15">
        <f t="shared" si="3"/>
        <v>0</v>
      </c>
      <c r="L14" s="15">
        <f t="shared" si="3"/>
        <v>0</v>
      </c>
      <c r="M14" s="15">
        <f t="shared" si="3"/>
        <v>0</v>
      </c>
      <c r="N14" s="15">
        <f t="shared" si="3"/>
        <v>0</v>
      </c>
    </row>
    <row r="15" spans="1:14" x14ac:dyDescent="0.2">
      <c r="A15" s="4" t="s">
        <v>8</v>
      </c>
      <c r="B15" s="14">
        <f>B13/B12*100</f>
        <v>39.562285518968395</v>
      </c>
      <c r="C15" s="15">
        <f>C13/C12*100</f>
        <v>38.88121746269794</v>
      </c>
      <c r="D15" s="15">
        <f t="shared" ref="D15:N15" si="4">D13/D12*100</f>
        <v>34.941006152169116</v>
      </c>
      <c r="E15" s="15">
        <f t="shared" si="4"/>
        <v>44.822974221979045</v>
      </c>
      <c r="F15" s="15" t="e">
        <f t="shared" si="4"/>
        <v>#DIV/0!</v>
      </c>
      <c r="G15" s="15" t="e">
        <f t="shared" si="4"/>
        <v>#DIV/0!</v>
      </c>
      <c r="H15" s="15" t="e">
        <f t="shared" si="4"/>
        <v>#DIV/0!</v>
      </c>
      <c r="I15" s="15" t="e">
        <f t="shared" si="4"/>
        <v>#DIV/0!</v>
      </c>
      <c r="J15" s="15" t="e">
        <f t="shared" si="4"/>
        <v>#DIV/0!</v>
      </c>
      <c r="K15" s="15" t="e">
        <f t="shared" si="4"/>
        <v>#DIV/0!</v>
      </c>
      <c r="L15" s="15" t="e">
        <f t="shared" si="4"/>
        <v>#DIV/0!</v>
      </c>
      <c r="M15" s="15" t="e">
        <f t="shared" si="4"/>
        <v>#DIV/0!</v>
      </c>
      <c r="N15" s="15" t="e">
        <f t="shared" si="4"/>
        <v>#DIV/0!</v>
      </c>
    </row>
    <row r="16" spans="1:14" x14ac:dyDescent="0.2">
      <c r="A16" s="4" t="s">
        <v>1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x14ac:dyDescent="0.2">
      <c r="A17" s="19" t="s">
        <v>5</v>
      </c>
      <c r="B17" s="14">
        <f>SUM(C17:N17)</f>
        <v>128591297.35000001</v>
      </c>
      <c r="C17" s="15">
        <v>42799517.439999998</v>
      </c>
      <c r="D17" s="15">
        <v>43054532.93</v>
      </c>
      <c r="E17" s="15">
        <v>42737246.980000004</v>
      </c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">
      <c r="A18" s="19" t="s">
        <v>6</v>
      </c>
      <c r="B18" s="14">
        <f>SUM(C18:N18)</f>
        <v>73935799.359999985</v>
      </c>
      <c r="C18" s="15">
        <v>14537780.470000001</v>
      </c>
      <c r="D18" s="15">
        <v>37203708.129999995</v>
      </c>
      <c r="E18" s="15">
        <v>22194310.759999998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">
      <c r="A19" s="19" t="s">
        <v>7</v>
      </c>
      <c r="B19" s="14">
        <f>SUM(C19:N19)</f>
        <v>-54655497.99000001</v>
      </c>
      <c r="C19" s="15">
        <f t="shared" ref="C19:N19" si="5">C18-C17</f>
        <v>-28261736.969999999</v>
      </c>
      <c r="D19" s="15">
        <f t="shared" si="5"/>
        <v>-5850824.8000000045</v>
      </c>
      <c r="E19" s="15">
        <f t="shared" si="5"/>
        <v>-20542936.220000006</v>
      </c>
      <c r="F19" s="15">
        <f t="shared" si="5"/>
        <v>0</v>
      </c>
      <c r="G19" s="15">
        <f t="shared" si="5"/>
        <v>0</v>
      </c>
      <c r="H19" s="15">
        <f t="shared" si="5"/>
        <v>0</v>
      </c>
      <c r="I19" s="15">
        <f t="shared" si="5"/>
        <v>0</v>
      </c>
      <c r="J19" s="15">
        <f t="shared" si="5"/>
        <v>0</v>
      </c>
      <c r="K19" s="15">
        <f t="shared" si="5"/>
        <v>0</v>
      </c>
      <c r="L19" s="15">
        <f t="shared" si="5"/>
        <v>0</v>
      </c>
      <c r="M19" s="15">
        <f t="shared" si="5"/>
        <v>0</v>
      </c>
      <c r="N19" s="15">
        <f t="shared" si="5"/>
        <v>0</v>
      </c>
    </row>
    <row r="20" spans="1:14" x14ac:dyDescent="0.2">
      <c r="A20" s="4" t="s">
        <v>8</v>
      </c>
      <c r="B20" s="14">
        <f>B18/B17*100</f>
        <v>57.496736469468381</v>
      </c>
      <c r="C20" s="15">
        <f t="shared" ref="C20:N20" si="6">C18/C17*100</f>
        <v>33.967159770855588</v>
      </c>
      <c r="D20" s="15">
        <f t="shared" si="6"/>
        <v>86.41066479686927</v>
      </c>
      <c r="E20" s="15">
        <f t="shared" si="6"/>
        <v>51.932008560089038</v>
      </c>
      <c r="F20" s="15" t="e">
        <f t="shared" si="6"/>
        <v>#DIV/0!</v>
      </c>
      <c r="G20" s="15" t="e">
        <f t="shared" si="6"/>
        <v>#DIV/0!</v>
      </c>
      <c r="H20" s="15" t="e">
        <f t="shared" si="6"/>
        <v>#DIV/0!</v>
      </c>
      <c r="I20" s="15" t="e">
        <f t="shared" si="6"/>
        <v>#DIV/0!</v>
      </c>
      <c r="J20" s="15" t="e">
        <f t="shared" si="6"/>
        <v>#DIV/0!</v>
      </c>
      <c r="K20" s="15" t="e">
        <f t="shared" si="6"/>
        <v>#DIV/0!</v>
      </c>
      <c r="L20" s="15" t="e">
        <f t="shared" si="6"/>
        <v>#DIV/0!</v>
      </c>
      <c r="M20" s="15" t="e">
        <f t="shared" si="6"/>
        <v>#DIV/0!</v>
      </c>
      <c r="N20" s="15" t="e">
        <f t="shared" si="6"/>
        <v>#DIV/0!</v>
      </c>
    </row>
    <row r="21" spans="1:14" x14ac:dyDescent="0.2">
      <c r="A21" s="4" t="s">
        <v>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x14ac:dyDescent="0.2">
      <c r="A22" s="19" t="s">
        <v>5</v>
      </c>
      <c r="B22" s="14">
        <f>SUM(C22:N22)</f>
        <v>273043777.8700105</v>
      </c>
      <c r="C22" s="15">
        <v>92197954.170000002</v>
      </c>
      <c r="D22" s="15">
        <v>90784239.710005254</v>
      </c>
      <c r="E22" s="15">
        <v>90061583.990005255</v>
      </c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">
      <c r="A23" s="19" t="s">
        <v>6</v>
      </c>
      <c r="B23" s="14">
        <f>SUM(C23:N23)</f>
        <v>130992769.02000001</v>
      </c>
      <c r="C23" s="15">
        <v>29696103.469999999</v>
      </c>
      <c r="D23" s="15">
        <v>48216626.450000018</v>
      </c>
      <c r="E23" s="15">
        <v>53080039.100000001</v>
      </c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">
      <c r="A24" s="19" t="s">
        <v>7</v>
      </c>
      <c r="B24" s="14">
        <f>SUM(C24:N24)</f>
        <v>-142051008.85001048</v>
      </c>
      <c r="C24" s="15">
        <f t="shared" ref="C24:N24" si="7">C23-C22</f>
        <v>-62501850.700000003</v>
      </c>
      <c r="D24" s="15">
        <f t="shared" si="7"/>
        <v>-42567613.260005236</v>
      </c>
      <c r="E24" s="15">
        <f t="shared" si="7"/>
        <v>-36981544.890005253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5">
        <f t="shared" si="7"/>
        <v>0</v>
      </c>
      <c r="J24" s="15">
        <f t="shared" si="7"/>
        <v>0</v>
      </c>
      <c r="K24" s="15">
        <f t="shared" si="7"/>
        <v>0</v>
      </c>
      <c r="L24" s="15">
        <f t="shared" si="7"/>
        <v>0</v>
      </c>
      <c r="M24" s="15">
        <f t="shared" si="7"/>
        <v>0</v>
      </c>
      <c r="N24" s="15">
        <f t="shared" si="7"/>
        <v>0</v>
      </c>
    </row>
    <row r="25" spans="1:14" x14ac:dyDescent="0.2">
      <c r="A25" s="4" t="s">
        <v>8</v>
      </c>
      <c r="B25" s="14">
        <f>B23/B22*100</f>
        <v>47.975006074799651</v>
      </c>
      <c r="C25" s="15">
        <f t="shared" ref="C25:N25" si="8">C23/C22*100</f>
        <v>32.209069862054186</v>
      </c>
      <c r="D25" s="15">
        <f t="shared" si="8"/>
        <v>53.111230103396579</v>
      </c>
      <c r="E25" s="15">
        <f t="shared" si="8"/>
        <v>58.937492267391889</v>
      </c>
      <c r="F25" s="15" t="e">
        <f t="shared" si="8"/>
        <v>#DIV/0!</v>
      </c>
      <c r="G25" s="15" t="e">
        <f t="shared" si="8"/>
        <v>#DIV/0!</v>
      </c>
      <c r="H25" s="15" t="e">
        <f t="shared" si="8"/>
        <v>#DIV/0!</v>
      </c>
      <c r="I25" s="15" t="e">
        <f t="shared" si="8"/>
        <v>#DIV/0!</v>
      </c>
      <c r="J25" s="15" t="e">
        <f t="shared" si="8"/>
        <v>#DIV/0!</v>
      </c>
      <c r="K25" s="15" t="e">
        <f t="shared" si="8"/>
        <v>#DIV/0!</v>
      </c>
      <c r="L25" s="15" t="e">
        <f t="shared" si="8"/>
        <v>#DIV/0!</v>
      </c>
      <c r="M25" s="15" t="e">
        <f t="shared" si="8"/>
        <v>#DIV/0!</v>
      </c>
      <c r="N25" s="15" t="e">
        <f t="shared" si="8"/>
        <v>#DIV/0!</v>
      </c>
    </row>
    <row r="26" spans="1:14" x14ac:dyDescent="0.2">
      <c r="A26" s="4" t="s">
        <v>3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x14ac:dyDescent="0.2">
      <c r="A27" s="19" t="s">
        <v>5</v>
      </c>
      <c r="B27" s="14">
        <f>SUM(C27:N27)</f>
        <v>148708977.29000008</v>
      </c>
      <c r="C27" s="15">
        <v>50400167.509999998</v>
      </c>
      <c r="D27" s="15">
        <v>50956347.900000021</v>
      </c>
      <c r="E27" s="15">
        <v>47352461.880000062</v>
      </c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">
      <c r="A28" s="19" t="s">
        <v>6</v>
      </c>
      <c r="B28" s="14">
        <f>SUM(C28:N28)</f>
        <v>79553436.969999999</v>
      </c>
      <c r="C28" s="15">
        <v>9431464.7200000007</v>
      </c>
      <c r="D28" s="15">
        <v>16266851.780000003</v>
      </c>
      <c r="E28" s="15">
        <v>53855120.469999999</v>
      </c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">
      <c r="A29" s="19" t="s">
        <v>7</v>
      </c>
      <c r="B29" s="14">
        <f>SUM(C29:N29)</f>
        <v>-69155540.320000082</v>
      </c>
      <c r="C29" s="15">
        <f t="shared" ref="C29:N29" si="9">C28-C27</f>
        <v>-40968702.789999999</v>
      </c>
      <c r="D29" s="15">
        <f t="shared" si="9"/>
        <v>-34689496.12000002</v>
      </c>
      <c r="E29" s="15">
        <f t="shared" si="9"/>
        <v>6502658.5899999365</v>
      </c>
      <c r="F29" s="15">
        <f t="shared" si="9"/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5">
        <f t="shared" si="9"/>
        <v>0</v>
      </c>
      <c r="K29" s="15">
        <f t="shared" si="9"/>
        <v>0</v>
      </c>
      <c r="L29" s="15">
        <f t="shared" si="9"/>
        <v>0</v>
      </c>
      <c r="M29" s="15">
        <f t="shared" si="9"/>
        <v>0</v>
      </c>
      <c r="N29" s="15">
        <f t="shared" si="9"/>
        <v>0</v>
      </c>
    </row>
    <row r="30" spans="1:14" x14ac:dyDescent="0.2">
      <c r="A30" s="4" t="s">
        <v>8</v>
      </c>
      <c r="B30" s="14">
        <f>B28/B27*100</f>
        <v>53.496055463323778</v>
      </c>
      <c r="C30" s="15">
        <f t="shared" ref="C30:N30" si="10">C28/C27*100</f>
        <v>18.713161455522314</v>
      </c>
      <c r="D30" s="15">
        <f t="shared" si="10"/>
        <v>31.923111546226014</v>
      </c>
      <c r="E30" s="15">
        <f t="shared" si="10"/>
        <v>113.73246148527375</v>
      </c>
      <c r="F30" s="15" t="e">
        <f t="shared" si="10"/>
        <v>#DIV/0!</v>
      </c>
      <c r="G30" s="15" t="e">
        <f t="shared" si="10"/>
        <v>#DIV/0!</v>
      </c>
      <c r="H30" s="15" t="e">
        <f t="shared" si="10"/>
        <v>#DIV/0!</v>
      </c>
      <c r="I30" s="15" t="e">
        <f t="shared" si="10"/>
        <v>#DIV/0!</v>
      </c>
      <c r="J30" s="15" t="e">
        <f t="shared" si="10"/>
        <v>#DIV/0!</v>
      </c>
      <c r="K30" s="15" t="e">
        <f t="shared" si="10"/>
        <v>#DIV/0!</v>
      </c>
      <c r="L30" s="15" t="e">
        <f t="shared" si="10"/>
        <v>#DIV/0!</v>
      </c>
      <c r="M30" s="15" t="e">
        <f t="shared" si="10"/>
        <v>#DIV/0!</v>
      </c>
      <c r="N30" s="15" t="e">
        <f t="shared" si="10"/>
        <v>#DIV/0!</v>
      </c>
    </row>
    <row r="31" spans="1:14" x14ac:dyDescent="0.2">
      <c r="A31" s="4" t="s">
        <v>4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">
      <c r="A32" s="19" t="s">
        <v>5</v>
      </c>
      <c r="B32" s="14">
        <f>SUM(C32:N32)</f>
        <v>140506492.51999921</v>
      </c>
      <c r="C32" s="15">
        <v>46490579.409999996</v>
      </c>
      <c r="D32" s="15">
        <v>46992614.879999608</v>
      </c>
      <c r="E32" s="15">
        <v>47023298.229999594</v>
      </c>
      <c r="F32" s="15"/>
      <c r="G32" s="15"/>
      <c r="H32" s="15"/>
      <c r="I32" s="15"/>
      <c r="J32" s="15"/>
      <c r="K32" s="15"/>
      <c r="L32" s="21"/>
      <c r="M32" s="15"/>
      <c r="N32" s="15"/>
    </row>
    <row r="33" spans="1:14" x14ac:dyDescent="0.2">
      <c r="A33" s="19" t="s">
        <v>6</v>
      </c>
      <c r="B33" s="14">
        <f>SUM(C33:N33)</f>
        <v>30327061.399999999</v>
      </c>
      <c r="C33" s="15">
        <v>8704992.5700000003</v>
      </c>
      <c r="D33" s="15">
        <v>8059497.0999999996</v>
      </c>
      <c r="E33" s="15">
        <v>13562571.73</v>
      </c>
      <c r="F33" s="15"/>
      <c r="G33" s="15"/>
      <c r="H33" s="15"/>
      <c r="I33" s="15"/>
      <c r="J33" s="15"/>
      <c r="K33" s="15"/>
      <c r="L33" s="15"/>
      <c r="M33" s="15"/>
      <c r="N33" s="15"/>
    </row>
    <row r="34" spans="1:14" x14ac:dyDescent="0.2">
      <c r="A34" s="19" t="s">
        <v>7</v>
      </c>
      <c r="B34" s="14">
        <f>SUM(C34:N34)</f>
        <v>-110179431.1199992</v>
      </c>
      <c r="C34" s="15">
        <f t="shared" ref="C34:N34" si="11">C33-C32</f>
        <v>-37785586.839999996</v>
      </c>
      <c r="D34" s="15">
        <f t="shared" si="11"/>
        <v>-38933117.779999606</v>
      </c>
      <c r="E34" s="15">
        <f t="shared" si="11"/>
        <v>-33460726.499999594</v>
      </c>
      <c r="F34" s="15">
        <f t="shared" si="11"/>
        <v>0</v>
      </c>
      <c r="G34" s="15">
        <f t="shared" si="11"/>
        <v>0</v>
      </c>
      <c r="H34" s="15">
        <f t="shared" si="11"/>
        <v>0</v>
      </c>
      <c r="I34" s="15">
        <f t="shared" si="11"/>
        <v>0</v>
      </c>
      <c r="J34" s="15">
        <f t="shared" si="11"/>
        <v>0</v>
      </c>
      <c r="K34" s="15">
        <f t="shared" si="11"/>
        <v>0</v>
      </c>
      <c r="L34" s="15">
        <f t="shared" si="11"/>
        <v>0</v>
      </c>
      <c r="M34" s="15">
        <f t="shared" si="11"/>
        <v>0</v>
      </c>
      <c r="N34" s="15">
        <f t="shared" si="11"/>
        <v>0</v>
      </c>
    </row>
    <row r="35" spans="1:14" x14ac:dyDescent="0.2">
      <c r="A35" s="20" t="s">
        <v>8</v>
      </c>
      <c r="B35" s="12">
        <f>B33/B32*100</f>
        <v>21.584099678300166</v>
      </c>
      <c r="C35" s="13">
        <f>C33/C32*100</f>
        <v>18.724207528649515</v>
      </c>
      <c r="D35" s="13">
        <f t="shared" ref="D35:N35" si="12">D33/D32*100</f>
        <v>17.150561041518415</v>
      </c>
      <c r="E35" s="13">
        <f t="shared" si="12"/>
        <v>28.842238295712413</v>
      </c>
      <c r="F35" s="13" t="e">
        <f t="shared" si="12"/>
        <v>#DIV/0!</v>
      </c>
      <c r="G35" s="13" t="e">
        <f t="shared" si="12"/>
        <v>#DIV/0!</v>
      </c>
      <c r="H35" s="13" t="e">
        <f t="shared" si="12"/>
        <v>#DIV/0!</v>
      </c>
      <c r="I35" s="13" t="e">
        <f t="shared" si="12"/>
        <v>#DIV/0!</v>
      </c>
      <c r="J35" s="13" t="e">
        <f t="shared" si="12"/>
        <v>#DIV/0!</v>
      </c>
      <c r="K35" s="13" t="e">
        <f t="shared" si="12"/>
        <v>#DIV/0!</v>
      </c>
      <c r="L35" s="13" t="e">
        <f t="shared" si="12"/>
        <v>#DIV/0!</v>
      </c>
      <c r="M35" s="13" t="e">
        <f t="shared" si="12"/>
        <v>#DIV/0!</v>
      </c>
      <c r="N35" s="13" t="e">
        <f t="shared" si="12"/>
        <v>#DIV/0!</v>
      </c>
    </row>
    <row r="36" spans="1:14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" t="s">
        <v>27</v>
      </c>
      <c r="B37" s="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" t="s">
        <v>36</v>
      </c>
      <c r="B38" s="2"/>
    </row>
    <row r="39" spans="1:14" x14ac:dyDescent="0.2">
      <c r="A39" s="3" t="s">
        <v>22</v>
      </c>
      <c r="B39" s="2"/>
    </row>
    <row r="40" spans="1:14" x14ac:dyDescent="0.2">
      <c r="B40" s="2"/>
    </row>
    <row r="41" spans="1:14" x14ac:dyDescent="0.2">
      <c r="B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3" x14ac:dyDescent="0.2">
      <c r="B49" s="2"/>
    </row>
    <row r="50" spans="2:3" x14ac:dyDescent="0.2">
      <c r="B50" s="2"/>
    </row>
    <row r="51" spans="2:3" x14ac:dyDescent="0.2">
      <c r="B51" s="2"/>
    </row>
    <row r="52" spans="2:3" x14ac:dyDescent="0.2">
      <c r="B52" s="2"/>
    </row>
    <row r="53" spans="2:3" x14ac:dyDescent="0.2">
      <c r="B53" s="2"/>
    </row>
    <row r="54" spans="2:3" x14ac:dyDescent="0.2">
      <c r="B54" s="2"/>
    </row>
    <row r="55" spans="2:3" x14ac:dyDescent="0.2">
      <c r="B55" s="2"/>
    </row>
    <row r="56" spans="2:3" x14ac:dyDescent="0.2">
      <c r="B56" s="2"/>
    </row>
    <row r="57" spans="2:3" x14ac:dyDescent="0.2">
      <c r="B57" s="2"/>
    </row>
    <row r="58" spans="2:3" x14ac:dyDescent="0.2">
      <c r="B58" s="2"/>
    </row>
    <row r="59" spans="2:3" x14ac:dyDescent="0.2">
      <c r="B59" s="2"/>
    </row>
    <row r="60" spans="2:3" x14ac:dyDescent="0.2">
      <c r="B60" s="2"/>
    </row>
    <row r="61" spans="2:3" x14ac:dyDescent="0.2">
      <c r="B61" s="2"/>
    </row>
    <row r="62" spans="2:3" x14ac:dyDescent="0.2">
      <c r="B62" s="2"/>
    </row>
    <row r="63" spans="2:3" x14ac:dyDescent="0.2">
      <c r="C63" s="17"/>
    </row>
    <row r="68" spans="3:1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2023-04-24T16:48:14Z</dcterms:created>
  <dcterms:modified xsi:type="dcterms:W3CDTF">2026-05-15T15:33:57Z</dcterms:modified>
</cp:coreProperties>
</file>