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B11DCE83-D61F-4D2B-89BB-8FAA069389A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E5" i="5" s="1"/>
  <c r="C5" i="5"/>
  <c r="B5" i="5"/>
  <c r="C5" i="4"/>
  <c r="B5" i="4"/>
  <c r="E10" i="4"/>
  <c r="E11" i="4"/>
  <c r="E5" i="4" s="1"/>
  <c r="E12" i="4"/>
  <c r="E13" i="4"/>
  <c r="E14" i="4"/>
  <c r="E15" i="4"/>
  <c r="E16" i="4"/>
  <c r="E17" i="4"/>
  <c r="E9" i="4"/>
  <c r="C5" i="2"/>
  <c r="D17" i="4"/>
  <c r="D16" i="4"/>
  <c r="D15" i="4"/>
  <c r="D14" i="4"/>
  <c r="D13" i="4"/>
  <c r="D12" i="4"/>
  <c r="D11" i="4"/>
  <c r="D10" i="4"/>
  <c r="D9" i="4"/>
  <c r="E8" i="4"/>
  <c r="D8" i="4"/>
  <c r="E7" i="4"/>
  <c r="D7" i="4"/>
  <c r="E6" i="4"/>
  <c r="D6" i="4"/>
  <c r="D5" i="4" s="1"/>
  <c r="D5" i="5" l="1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C5" i="3"/>
  <c r="B5" i="3"/>
  <c r="B5" i="2"/>
  <c r="D17" i="1"/>
  <c r="E17" i="1"/>
  <c r="D16" i="1"/>
  <c r="E16" i="1"/>
  <c r="D15" i="1"/>
  <c r="E15" i="1"/>
  <c r="D14" i="1"/>
  <c r="E14" i="1"/>
  <c r="D13" i="1"/>
  <c r="E13" i="1"/>
  <c r="D12" i="1"/>
  <c r="E12" i="1"/>
  <c r="D5" i="3" l="1"/>
  <c r="E5" i="3"/>
  <c r="E11" i="1"/>
  <c r="D11" i="1"/>
  <c r="E10" i="1"/>
  <c r="D10" i="1"/>
  <c r="E9" i="1"/>
  <c r="D9" i="1"/>
  <c r="E8" i="1"/>
  <c r="D8" i="1"/>
  <c r="E7" i="1"/>
  <c r="D7" i="1"/>
  <c r="E6" i="1"/>
  <c r="D6" i="1"/>
  <c r="C5" i="1"/>
  <c r="B5" i="1"/>
  <c r="E5" i="1" l="1"/>
  <c r="D5" i="1"/>
  <c r="D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E6" i="2"/>
  <c r="E5" i="2" l="1"/>
  <c r="D5" i="2"/>
</calcChain>
</file>

<file path=xl/sharedStrings.xml><?xml version="1.0" encoding="utf-8"?>
<sst xmlns="http://schemas.openxmlformats.org/spreadsheetml/2006/main" count="110" uniqueCount="26">
  <si>
    <t>Mes</t>
  </si>
  <si>
    <t>Volumen de agua potable no facturado</t>
  </si>
  <si>
    <t>% de agua potable no facturado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</si>
  <si>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</si>
  <si>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</si>
  <si>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</si>
  <si>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</si>
  <si>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</si>
  <si>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</si>
  <si>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</si>
  <si>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</si>
  <si>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</si>
  <si>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</si>
  <si>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</si>
  <si>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</si>
  <si>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</si>
  <si>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Volumen de agua potable producido (m</t>
    </r>
    <r>
      <rPr>
        <b/>
        <vertAlign val="superscript"/>
        <sz val="9"/>
        <color theme="1"/>
        <rFont val="Roboto"/>
      </rPr>
      <t>3</t>
    </r>
    <r>
      <rPr>
        <b/>
        <sz val="9"/>
        <color theme="1"/>
        <rFont val="Roboto"/>
      </rPr>
      <t>)</t>
    </r>
  </si>
  <si>
    <r>
      <t>Volumen de agua potable facturado (m</t>
    </r>
    <r>
      <rPr>
        <b/>
        <vertAlign val="superscript"/>
        <sz val="9"/>
        <color theme="1"/>
        <rFont val="Roboto"/>
      </rPr>
      <t>3</t>
    </r>
    <r>
      <rPr>
        <b/>
        <sz val="9"/>
        <color theme="1"/>
        <rFont val="Roboto"/>
      </rPr>
      <t>)</t>
    </r>
  </si>
  <si>
    <r>
      <rPr>
        <b/>
        <sz val="9"/>
        <color theme="1"/>
        <rFont val="Roboto"/>
      </rPr>
      <t>Cuadro 3.15</t>
    </r>
    <r>
      <rPr>
        <sz val="9"/>
        <color theme="1"/>
        <rFont val="Roboto"/>
      </rPr>
      <t xml:space="preserve"> REPÚBLICA DOMINICANA:  Volumen de agua potable producida y facturada, saldo no facturado, según mes, 2021*</t>
    </r>
  </si>
  <si>
    <r>
      <rPr>
        <b/>
        <sz val="9"/>
        <color theme="1"/>
        <rFont val="Roboto"/>
      </rPr>
      <t>Cuadro 3.15</t>
    </r>
    <r>
      <rPr>
        <sz val="9"/>
        <color theme="1"/>
        <rFont val="Roboto"/>
      </rPr>
      <t xml:space="preserve"> REPÚBLICA DOMINICANA:  Volumen de agua potable producida y facturada, saldo no facturado, según mes, 2020*</t>
    </r>
  </si>
  <si>
    <r>
      <rPr>
        <b/>
        <sz val="9"/>
        <color theme="1"/>
        <rFont val="Roboto"/>
      </rPr>
      <t>Cuadro 3.15</t>
    </r>
    <r>
      <rPr>
        <sz val="9"/>
        <color theme="1"/>
        <rFont val="Roboto"/>
      </rPr>
      <t xml:space="preserve"> REPÚBLICA DOMINICANA:  Volumen de agua potable producida y facturada, saldo no facturado, según mes, 2019*</t>
    </r>
  </si>
  <si>
    <t>*Cifras sujetas a rectificacion</t>
  </si>
  <si>
    <r>
      <t>Nota: m</t>
    </r>
    <r>
      <rPr>
        <vertAlign val="superscript"/>
        <sz val="7"/>
        <color theme="1"/>
        <rFont val="Roboto"/>
      </rPr>
      <t xml:space="preserve">3:  </t>
    </r>
    <r>
      <rPr>
        <sz val="7"/>
        <color theme="1"/>
        <rFont val="Roboto"/>
      </rPr>
      <t xml:space="preserve"> Metro cúbico</t>
    </r>
  </si>
  <si>
    <r>
      <rPr>
        <b/>
        <sz val="9"/>
        <color theme="1"/>
        <rFont val="Roboto"/>
      </rPr>
      <t>Cuadro 3.15</t>
    </r>
    <r>
      <rPr>
        <sz val="9"/>
        <color theme="1"/>
        <rFont val="Roboto"/>
      </rPr>
      <t xml:space="preserve"> REPÚBLICA DOMINICANA:  Volumen de agua potable producida y facturada, saldo no facturado, según mes, 2022*</t>
    </r>
  </si>
  <si>
    <t>Fuente: Corporación de Acueducto y Alcantarillado de Santo Domingo (CAASD)</t>
  </si>
  <si>
    <r>
      <rPr>
        <b/>
        <sz val="9"/>
        <color theme="1"/>
        <rFont val="Roboto"/>
      </rPr>
      <t>Cuadro 3.15</t>
    </r>
    <r>
      <rPr>
        <sz val="9"/>
        <color theme="1"/>
        <rFont val="Roboto"/>
      </rPr>
      <t xml:space="preserve"> REPÚBLICA DOMINICANA:  Volumen de agua potable producida y facturada, saldo no facturado,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</si>
</sst>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" fillId="2" borderId="0" xfId="0" applyNumberFormat="1" applyFont="1" applyFill="1"/>
    <xf numFmtId="4" fontId="1" fillId="2" borderId="0" xfId="0" applyNumberFormat="1" applyFont="1" applyFill="1"/>
    <xf numFmtId="3" fontId="1" fillId="2" borderId="1" xfId="0" applyNumberFormat="1" applyFont="1" applyFill="1" applyBorder="1"/>
    <xf numFmtId="164" fontId="4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164" fontId="4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0</xdr:row>
      <xdr:rowOff>28576</xdr:rowOff>
    </xdr:from>
    <xdr:to>
      <xdr:col>6</xdr:col>
      <xdr:colOff>238126</xdr:colOff>
      <xdr:row>1</xdr:row>
      <xdr:rowOff>95252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8576"/>
          <a:ext cx="438151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19050</xdr:rowOff>
    </xdr:from>
    <xdr:to>
      <xdr:col>5</xdr:col>
      <xdr:colOff>704851</xdr:colOff>
      <xdr:row>1</xdr:row>
      <xdr:rowOff>95251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E34AC192-91DB-4B7D-9312-4D59D59A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9050"/>
          <a:ext cx="438151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95250</xdr:rowOff>
    </xdr:from>
    <xdr:to>
      <xdr:col>6</xdr:col>
      <xdr:colOff>219076</xdr:colOff>
      <xdr:row>1</xdr:row>
      <xdr:rowOff>171451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4887D4C4-FCBA-4F10-86C5-4962578E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95250"/>
          <a:ext cx="371476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272415</xdr:colOff>
      <xdr:row>0</xdr:row>
      <xdr:rowOff>156210</xdr:rowOff>
    </xdr:from>
    <xdr:to>
      <xdr:col>5</xdr:col>
      <xdr:colOff>666751</xdr:colOff>
      <xdr:row>2</xdr:row>
      <xdr:rowOff>49531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2444A0AB-E0A7-450E-8EDD-742C06A2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56210"/>
          <a:ext cx="394336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443865</xdr:colOff>
      <xdr:row>0</xdr:row>
      <xdr:rowOff>80010</xdr:rowOff>
    </xdr:from>
    <xdr:to>
      <xdr:col>6</xdr:col>
      <xdr:colOff>76201</xdr:colOff>
      <xdr:row>1</xdr:row>
      <xdr:rowOff>163831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A4F1993-619E-4217-B6B7-60FB4C54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265" y="80010"/>
          <a:ext cx="394336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A20" sqref="A20"/>
    </sheetView>
  </sheetViews>
  <sheetFormatPr baseColWidth="10" defaultColWidth="11.42578125" defaultRowHeight="12" x14ac:dyDescent="0.2"/>
  <cols>
    <col min="1" max="1" width="16.140625" style="5" customWidth="1"/>
    <col min="2" max="5" width="19" style="5" customWidth="1"/>
    <col min="6" max="7" width="13.42578125" style="5" customWidth="1"/>
    <col min="8" max="16384" width="11.42578125" style="5"/>
  </cols>
  <sheetData>
    <row r="1" spans="1:7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 t="s">
        <v>20</v>
      </c>
      <c r="B2" s="2"/>
      <c r="C2" s="2"/>
      <c r="D2" s="2"/>
      <c r="E2" s="2"/>
    </row>
    <row r="3" spans="1:7" ht="12" customHeight="1" x14ac:dyDescent="0.2">
      <c r="A3" s="3"/>
      <c r="B3" s="28"/>
      <c r="C3" s="28"/>
      <c r="D3" s="28"/>
      <c r="E3" s="28"/>
      <c r="F3" s="2"/>
      <c r="G3" s="2"/>
    </row>
    <row r="4" spans="1:7" ht="38.25" customHeight="1" x14ac:dyDescent="0.2">
      <c r="A4" s="11" t="s">
        <v>0</v>
      </c>
      <c r="B4" s="12" t="s">
        <v>16</v>
      </c>
      <c r="C4" s="12" t="s">
        <v>17</v>
      </c>
      <c r="D4" s="12" t="s">
        <v>1</v>
      </c>
      <c r="E4" s="12" t="s">
        <v>2</v>
      </c>
      <c r="F4" s="15"/>
      <c r="G4" s="15"/>
    </row>
    <row r="5" spans="1:7" x14ac:dyDescent="0.2">
      <c r="A5" s="13" t="s">
        <v>3</v>
      </c>
      <c r="B5" s="14">
        <f>SUM(B6:B17)</f>
        <v>518168016</v>
      </c>
      <c r="C5" s="14">
        <f>SUM(C6:C17)</f>
        <v>297729163</v>
      </c>
      <c r="D5" s="14">
        <f>SUM(D6:D17)</f>
        <v>-220438853</v>
      </c>
      <c r="E5" s="22">
        <f>AVERAGE(E6:E17)</f>
        <v>57.682967277285137</v>
      </c>
      <c r="F5" s="4"/>
      <c r="G5" s="4"/>
    </row>
    <row r="6" spans="1:7" x14ac:dyDescent="0.2">
      <c r="A6" s="5" t="s">
        <v>4</v>
      </c>
      <c r="B6" s="6">
        <v>48215239</v>
      </c>
      <c r="C6" s="6">
        <v>23432324</v>
      </c>
      <c r="D6" s="6">
        <f>C6-B6</f>
        <v>-24782915</v>
      </c>
      <c r="E6" s="23">
        <f>C6/B6*100</f>
        <v>48.599414803274129</v>
      </c>
      <c r="F6" s="6"/>
      <c r="G6" s="6"/>
    </row>
    <row r="7" spans="1:7" x14ac:dyDescent="0.2">
      <c r="A7" s="5" t="s">
        <v>5</v>
      </c>
      <c r="B7" s="6">
        <v>40911098</v>
      </c>
      <c r="C7" s="6">
        <v>23677481</v>
      </c>
      <c r="D7" s="6">
        <f t="shared" ref="D7:D17" si="0">C7-B7</f>
        <v>-17233617</v>
      </c>
      <c r="E7" s="23">
        <f t="shared" ref="E7:E17" si="1">C7/B7*100</f>
        <v>57.875447390827794</v>
      </c>
      <c r="F7" s="6"/>
      <c r="G7" s="6"/>
    </row>
    <row r="8" spans="1:7" x14ac:dyDescent="0.2">
      <c r="A8" s="5" t="s">
        <v>6</v>
      </c>
      <c r="B8" s="6">
        <v>44531970</v>
      </c>
      <c r="C8" s="6">
        <v>24027170</v>
      </c>
      <c r="D8" s="6">
        <f t="shared" si="0"/>
        <v>-20504800</v>
      </c>
      <c r="E8" s="23">
        <f t="shared" si="1"/>
        <v>53.95487781025632</v>
      </c>
      <c r="F8" s="6"/>
      <c r="G8" s="6"/>
    </row>
    <row r="9" spans="1:7" x14ac:dyDescent="0.2">
      <c r="A9" s="5" t="s">
        <v>7</v>
      </c>
      <c r="B9" s="6">
        <v>44553667</v>
      </c>
      <c r="C9" s="6">
        <v>24122459</v>
      </c>
      <c r="D9" s="6">
        <f t="shared" si="0"/>
        <v>-20431208</v>
      </c>
      <c r="E9" s="23">
        <f t="shared" si="1"/>
        <v>54.142477206197192</v>
      </c>
      <c r="F9" s="6"/>
      <c r="G9" s="6"/>
    </row>
    <row r="10" spans="1:7" x14ac:dyDescent="0.2">
      <c r="A10" s="5" t="s">
        <v>8</v>
      </c>
      <c r="B10" s="6">
        <v>45269894</v>
      </c>
      <c r="C10" s="6">
        <v>24121524</v>
      </c>
      <c r="D10" s="6">
        <f t="shared" si="0"/>
        <v>-21148370</v>
      </c>
      <c r="E10" s="23">
        <f t="shared" si="1"/>
        <v>53.283809323697554</v>
      </c>
      <c r="F10" s="6"/>
      <c r="G10" s="6"/>
    </row>
    <row r="11" spans="1:7" x14ac:dyDescent="0.2">
      <c r="A11" s="5" t="s">
        <v>9</v>
      </c>
      <c r="B11" s="6">
        <v>42755451</v>
      </c>
      <c r="C11" s="6">
        <v>24452591</v>
      </c>
      <c r="D11" s="6">
        <f t="shared" si="0"/>
        <v>-18302860</v>
      </c>
      <c r="E11" s="23">
        <f t="shared" si="1"/>
        <v>57.1917508249416</v>
      </c>
      <c r="F11" s="6"/>
      <c r="G11" s="6"/>
    </row>
    <row r="12" spans="1:7" x14ac:dyDescent="0.2">
      <c r="A12" s="5" t="s">
        <v>10</v>
      </c>
      <c r="B12" s="6">
        <v>44510962</v>
      </c>
      <c r="C12" s="6">
        <v>25282119</v>
      </c>
      <c r="D12" s="6">
        <f t="shared" si="0"/>
        <v>-19228843</v>
      </c>
      <c r="E12" s="23">
        <f t="shared" si="1"/>
        <v>56.799758675177593</v>
      </c>
      <c r="F12" s="6"/>
      <c r="G12" s="6"/>
    </row>
    <row r="13" spans="1:7" x14ac:dyDescent="0.2">
      <c r="A13" s="5" t="s">
        <v>11</v>
      </c>
      <c r="B13" s="6">
        <v>41942061</v>
      </c>
      <c r="C13" s="6">
        <v>25296786</v>
      </c>
      <c r="D13" s="6">
        <f t="shared" si="0"/>
        <v>-16645275</v>
      </c>
      <c r="E13" s="23">
        <f t="shared" si="1"/>
        <v>60.313645531153085</v>
      </c>
      <c r="F13" s="6"/>
      <c r="G13" s="6"/>
    </row>
    <row r="14" spans="1:7" x14ac:dyDescent="0.2">
      <c r="A14" s="5" t="s">
        <v>12</v>
      </c>
      <c r="B14" s="6">
        <v>39558208</v>
      </c>
      <c r="C14" s="6">
        <v>25775515</v>
      </c>
      <c r="D14" s="6">
        <f t="shared" si="0"/>
        <v>-13782693</v>
      </c>
      <c r="E14" s="23">
        <f t="shared" si="1"/>
        <v>65.158449543518245</v>
      </c>
      <c r="F14" s="6"/>
      <c r="G14" s="6"/>
    </row>
    <row r="15" spans="1:7" x14ac:dyDescent="0.2">
      <c r="A15" s="5" t="s">
        <v>13</v>
      </c>
      <c r="B15" s="6">
        <v>41768534</v>
      </c>
      <c r="C15" s="6">
        <v>25857888</v>
      </c>
      <c r="D15" s="6">
        <f t="shared" si="0"/>
        <v>-15910646</v>
      </c>
      <c r="E15" s="23">
        <f t="shared" si="1"/>
        <v>61.907578561411803</v>
      </c>
      <c r="F15" s="6"/>
      <c r="G15" s="6"/>
    </row>
    <row r="16" spans="1:7" x14ac:dyDescent="0.2">
      <c r="A16" s="5" t="s">
        <v>14</v>
      </c>
      <c r="B16" s="6">
        <v>40695049</v>
      </c>
      <c r="C16" s="6">
        <v>25849720</v>
      </c>
      <c r="D16" s="6">
        <f t="shared" si="0"/>
        <v>-14845329</v>
      </c>
      <c r="E16" s="23">
        <f t="shared" si="1"/>
        <v>63.520552586138926</v>
      </c>
      <c r="F16" s="6"/>
      <c r="G16" s="6"/>
    </row>
    <row r="17" spans="1:7" x14ac:dyDescent="0.2">
      <c r="A17" s="8" t="s">
        <v>15</v>
      </c>
      <c r="B17" s="9">
        <v>43455883</v>
      </c>
      <c r="C17" s="9">
        <v>25833586</v>
      </c>
      <c r="D17" s="9">
        <f t="shared" si="0"/>
        <v>-17622297</v>
      </c>
      <c r="E17" s="24">
        <f t="shared" si="1"/>
        <v>59.447845070827356</v>
      </c>
      <c r="F17" s="6"/>
      <c r="G17" s="6"/>
    </row>
    <row r="18" spans="1:7" x14ac:dyDescent="0.2">
      <c r="A18" s="10" t="s">
        <v>21</v>
      </c>
      <c r="B18" s="6"/>
      <c r="C18" s="6"/>
      <c r="D18" s="6"/>
      <c r="E18" s="7"/>
      <c r="F18" s="6"/>
      <c r="G18" s="6"/>
    </row>
    <row r="19" spans="1:7" x14ac:dyDescent="0.2">
      <c r="A19" s="10" t="s">
        <v>22</v>
      </c>
    </row>
    <row r="20" spans="1:7" x14ac:dyDescent="0.2">
      <c r="A20" s="10" t="s">
        <v>24</v>
      </c>
    </row>
    <row r="21" spans="1:7" x14ac:dyDescent="0.2">
      <c r="A21" s="10"/>
    </row>
  </sheetData>
  <mergeCells count="1">
    <mergeCell ref="B3:E3"/>
  </mergeCells>
  <pageMargins left="0.7" right="0.7" top="0.75" bottom="0.75" header="0.3" footer="0.3"/>
  <pageSetup orientation="portrait" r:id="rId1"/>
  <ignoredErrors>
    <ignoredError sqref="E6:E1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D30" sqref="D30"/>
    </sheetView>
  </sheetViews>
  <sheetFormatPr baseColWidth="10" defaultColWidth="11.42578125" defaultRowHeight="12" x14ac:dyDescent="0.2"/>
  <cols>
    <col min="1" max="1" width="11.42578125" style="5"/>
    <col min="2" max="5" width="21.5703125" style="5" customWidth="1"/>
    <col min="6" max="16384" width="11.42578125" style="5"/>
  </cols>
  <sheetData>
    <row r="1" spans="1:5" x14ac:dyDescent="0.2">
      <c r="A1" s="2"/>
      <c r="B1" s="2"/>
      <c r="C1" s="2"/>
      <c r="D1" s="2"/>
      <c r="E1" s="2"/>
    </row>
    <row r="2" spans="1:5" ht="15" customHeight="1" x14ac:dyDescent="0.2">
      <c r="A2" s="2" t="s">
        <v>19</v>
      </c>
      <c r="B2" s="2"/>
      <c r="C2" s="2"/>
      <c r="D2" s="2"/>
      <c r="E2" s="2"/>
    </row>
    <row r="3" spans="1:5" x14ac:dyDescent="0.2">
      <c r="A3" s="3"/>
      <c r="B3" s="28"/>
      <c r="C3" s="28"/>
      <c r="D3" s="28"/>
      <c r="E3" s="28"/>
    </row>
    <row r="4" spans="1:5" ht="26.25" x14ac:dyDescent="0.2">
      <c r="A4" s="11" t="s">
        <v>0</v>
      </c>
      <c r="B4" s="12" t="s">
        <v>16</v>
      </c>
      <c r="C4" s="12" t="s">
        <v>17</v>
      </c>
      <c r="D4" s="12" t="s">
        <v>1</v>
      </c>
      <c r="E4" s="12" t="s">
        <v>2</v>
      </c>
    </row>
    <row r="5" spans="1:5" x14ac:dyDescent="0.2">
      <c r="A5" s="13" t="s">
        <v>3</v>
      </c>
      <c r="B5" s="14">
        <f>SUM(B6:B17)</f>
        <v>523067997</v>
      </c>
      <c r="C5" s="16">
        <f>SUM(C6:C17)</f>
        <v>307838284</v>
      </c>
      <c r="D5" s="16">
        <f>SUM(D6:D17)</f>
        <v>-215229713</v>
      </c>
      <c r="E5" s="20">
        <f>AVERAGE(E6:E17)</f>
        <v>59.18657641613985</v>
      </c>
    </row>
    <row r="6" spans="1:5" x14ac:dyDescent="0.2">
      <c r="A6" s="5" t="s">
        <v>4</v>
      </c>
      <c r="B6" s="6">
        <v>42881174</v>
      </c>
      <c r="C6" s="17">
        <v>26153625</v>
      </c>
      <c r="D6" s="17">
        <f>C6-B6</f>
        <v>-16727549</v>
      </c>
      <c r="E6" s="21">
        <f>C6/B6*100</f>
        <v>60.990925761500833</v>
      </c>
    </row>
    <row r="7" spans="1:5" x14ac:dyDescent="0.2">
      <c r="A7" s="5" t="s">
        <v>5</v>
      </c>
      <c r="B7" s="6">
        <v>39744053</v>
      </c>
      <c r="C7" s="17">
        <v>26188789</v>
      </c>
      <c r="D7" s="17">
        <f t="shared" ref="D7:D17" si="0">C7-B7</f>
        <v>-13555264</v>
      </c>
      <c r="E7" s="21">
        <f t="shared" ref="E7:E17" si="1">C7/B7*100</f>
        <v>65.893604258227015</v>
      </c>
    </row>
    <row r="8" spans="1:5" x14ac:dyDescent="0.2">
      <c r="A8" s="5" t="s">
        <v>6</v>
      </c>
      <c r="B8" s="6">
        <v>43519553</v>
      </c>
      <c r="C8" s="17">
        <v>26034179</v>
      </c>
      <c r="D8" s="17">
        <f t="shared" si="0"/>
        <v>-17485374</v>
      </c>
      <c r="E8" s="21">
        <f t="shared" si="1"/>
        <v>59.821797802013265</v>
      </c>
    </row>
    <row r="9" spans="1:5" x14ac:dyDescent="0.2">
      <c r="A9" s="5" t="s">
        <v>7</v>
      </c>
      <c r="B9" s="6">
        <v>41438610</v>
      </c>
      <c r="C9" s="17">
        <v>26157426</v>
      </c>
      <c r="D9" s="17">
        <f t="shared" si="0"/>
        <v>-15281184</v>
      </c>
      <c r="E9" s="21">
        <f t="shared" si="1"/>
        <v>63.123319049553061</v>
      </c>
    </row>
    <row r="10" spans="1:5" x14ac:dyDescent="0.2">
      <c r="A10" s="5" t="s">
        <v>8</v>
      </c>
      <c r="B10" s="6">
        <v>41125773</v>
      </c>
      <c r="C10" s="17">
        <v>26093897</v>
      </c>
      <c r="D10" s="17">
        <f t="shared" si="0"/>
        <v>-15031876</v>
      </c>
      <c r="E10" s="21">
        <f t="shared" si="1"/>
        <v>63.449012861107803</v>
      </c>
    </row>
    <row r="11" spans="1:5" x14ac:dyDescent="0.2">
      <c r="A11" s="5" t="s">
        <v>9</v>
      </c>
      <c r="B11" s="6">
        <v>39175137</v>
      </c>
      <c r="C11" s="17">
        <v>26324580</v>
      </c>
      <c r="D11" s="17">
        <f t="shared" si="0"/>
        <v>-12850557</v>
      </c>
      <c r="E11" s="21">
        <f t="shared" si="1"/>
        <v>67.197161301567363</v>
      </c>
    </row>
    <row r="12" spans="1:5" x14ac:dyDescent="0.2">
      <c r="A12" s="5" t="s">
        <v>10</v>
      </c>
      <c r="B12" s="6">
        <v>42023148</v>
      </c>
      <c r="C12" s="17">
        <v>26182984</v>
      </c>
      <c r="D12" s="17">
        <f t="shared" si="0"/>
        <v>-15840164</v>
      </c>
      <c r="E12" s="21">
        <f t="shared" si="1"/>
        <v>62.306098534074607</v>
      </c>
    </row>
    <row r="13" spans="1:5" x14ac:dyDescent="0.2">
      <c r="A13" s="5" t="s">
        <v>11</v>
      </c>
      <c r="B13" s="6">
        <v>46612826</v>
      </c>
      <c r="C13" s="17">
        <v>24764054</v>
      </c>
      <c r="D13" s="17">
        <f t="shared" si="0"/>
        <v>-21848772</v>
      </c>
      <c r="E13" s="21">
        <f t="shared" si="1"/>
        <v>53.127124281201056</v>
      </c>
    </row>
    <row r="14" spans="1:5" x14ac:dyDescent="0.2">
      <c r="A14" s="5" t="s">
        <v>12</v>
      </c>
      <c r="B14" s="6">
        <v>46695064</v>
      </c>
      <c r="C14" s="17">
        <v>24758904</v>
      </c>
      <c r="D14" s="17">
        <f t="shared" si="0"/>
        <v>-21936160</v>
      </c>
      <c r="E14" s="21">
        <f t="shared" si="1"/>
        <v>53.02252931915887</v>
      </c>
    </row>
    <row r="15" spans="1:5" x14ac:dyDescent="0.2">
      <c r="A15" s="5" t="s">
        <v>13</v>
      </c>
      <c r="B15" s="6">
        <v>47664280</v>
      </c>
      <c r="C15" s="17">
        <v>25096292</v>
      </c>
      <c r="D15" s="17">
        <f t="shared" si="0"/>
        <v>-22567988</v>
      </c>
      <c r="E15" s="21">
        <f t="shared" si="1"/>
        <v>52.652199928332081</v>
      </c>
    </row>
    <row r="16" spans="1:5" x14ac:dyDescent="0.2">
      <c r="A16" s="5" t="s">
        <v>14</v>
      </c>
      <c r="B16" s="6">
        <v>45744856</v>
      </c>
      <c r="C16" s="17">
        <v>24862148</v>
      </c>
      <c r="D16" s="17">
        <f t="shared" si="0"/>
        <v>-20882708</v>
      </c>
      <c r="E16" s="21">
        <f t="shared" si="1"/>
        <v>54.349603811191358</v>
      </c>
    </row>
    <row r="17" spans="1:5" x14ac:dyDescent="0.2">
      <c r="A17" s="8" t="s">
        <v>15</v>
      </c>
      <c r="B17" s="9">
        <v>46443523</v>
      </c>
      <c r="C17" s="19">
        <v>25221406</v>
      </c>
      <c r="D17" s="19">
        <f t="shared" si="0"/>
        <v>-21222117</v>
      </c>
      <c r="E17" s="25">
        <f t="shared" si="1"/>
        <v>54.305540085751034</v>
      </c>
    </row>
    <row r="18" spans="1:5" x14ac:dyDescent="0.2">
      <c r="A18" s="10" t="s">
        <v>21</v>
      </c>
      <c r="B18" s="6"/>
      <c r="C18" s="6"/>
      <c r="D18" s="6"/>
      <c r="E18" s="7"/>
    </row>
    <row r="19" spans="1:5" x14ac:dyDescent="0.2">
      <c r="A19" s="10" t="s">
        <v>22</v>
      </c>
    </row>
    <row r="20" spans="1:5" x14ac:dyDescent="0.2">
      <c r="A20" s="10" t="s">
        <v>24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>
      <selection activeCell="A20" sqref="A20"/>
    </sheetView>
  </sheetViews>
  <sheetFormatPr baseColWidth="10" defaultColWidth="11.42578125" defaultRowHeight="15" x14ac:dyDescent="0.25"/>
  <cols>
    <col min="1" max="1" width="11.42578125" style="1"/>
    <col min="2" max="5" width="20.5703125" style="1" customWidth="1"/>
    <col min="6" max="16384" width="11.425781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 t="s">
        <v>18</v>
      </c>
      <c r="B2" s="2"/>
      <c r="C2" s="2"/>
      <c r="D2" s="2"/>
      <c r="E2" s="2"/>
    </row>
    <row r="3" spans="1:5" ht="9" customHeight="1" x14ac:dyDescent="0.25">
      <c r="A3" s="3"/>
      <c r="B3" s="28"/>
      <c r="C3" s="28"/>
      <c r="D3" s="28"/>
      <c r="E3" s="28"/>
    </row>
    <row r="4" spans="1:5" ht="26.25" x14ac:dyDescent="0.25">
      <c r="A4" s="11" t="s">
        <v>0</v>
      </c>
      <c r="B4" s="12" t="s">
        <v>16</v>
      </c>
      <c r="C4" s="12" t="s">
        <v>17</v>
      </c>
      <c r="D4" s="12" t="s">
        <v>1</v>
      </c>
      <c r="E4" s="12" t="s">
        <v>2</v>
      </c>
    </row>
    <row r="5" spans="1:5" x14ac:dyDescent="0.25">
      <c r="A5" s="13" t="s">
        <v>3</v>
      </c>
      <c r="B5" s="16">
        <f>SUM(B6:B17)</f>
        <v>573279348</v>
      </c>
      <c r="C5" s="16">
        <f>SUM(C6:C17)</f>
        <v>304005091</v>
      </c>
      <c r="D5" s="16">
        <f>SUM(D6:D17)</f>
        <v>-269274257</v>
      </c>
      <c r="E5" s="20">
        <f>AVERAGE(E6:E17)</f>
        <v>53.145761021838723</v>
      </c>
    </row>
    <row r="6" spans="1:5" x14ac:dyDescent="0.25">
      <c r="A6" s="5" t="s">
        <v>4</v>
      </c>
      <c r="B6" s="17">
        <v>48354723</v>
      </c>
      <c r="C6" s="17">
        <v>25121055</v>
      </c>
      <c r="D6" s="17">
        <f>C6-B6</f>
        <v>-23233668</v>
      </c>
      <c r="E6" s="21">
        <f>C6/B6*100</f>
        <v>51.95160563736453</v>
      </c>
    </row>
    <row r="7" spans="1:5" x14ac:dyDescent="0.25">
      <c r="A7" s="5" t="s">
        <v>5</v>
      </c>
      <c r="B7" s="17">
        <v>42746742</v>
      </c>
      <c r="C7" s="17">
        <v>25257736</v>
      </c>
      <c r="D7" s="17">
        <f t="shared" ref="D7:D17" si="0">C7-B7</f>
        <v>-17489006</v>
      </c>
      <c r="E7" s="21">
        <f t="shared" ref="E7:E17" si="1">C7/B7*100</f>
        <v>59.086926437575059</v>
      </c>
    </row>
    <row r="8" spans="1:5" x14ac:dyDescent="0.25">
      <c r="A8" s="5" t="s">
        <v>6</v>
      </c>
      <c r="B8" s="17">
        <v>46588848</v>
      </c>
      <c r="C8" s="17">
        <v>25285996</v>
      </c>
      <c r="D8" s="17">
        <f t="shared" si="0"/>
        <v>-21302852</v>
      </c>
      <c r="E8" s="21">
        <f t="shared" si="1"/>
        <v>54.274782669019849</v>
      </c>
    </row>
    <row r="9" spans="1:5" x14ac:dyDescent="0.25">
      <c r="A9" s="5" t="s">
        <v>7</v>
      </c>
      <c r="B9" s="17">
        <v>44156258</v>
      </c>
      <c r="C9" s="17">
        <v>25288140</v>
      </c>
      <c r="D9" s="17">
        <f t="shared" si="0"/>
        <v>-18868118</v>
      </c>
      <c r="E9" s="21">
        <f t="shared" si="1"/>
        <v>57.269662660273433</v>
      </c>
    </row>
    <row r="10" spans="1:5" x14ac:dyDescent="0.25">
      <c r="A10" s="5" t="s">
        <v>8</v>
      </c>
      <c r="B10" s="17">
        <v>48569966</v>
      </c>
      <c r="C10" s="17">
        <v>25303131</v>
      </c>
      <c r="D10" s="17">
        <f t="shared" si="0"/>
        <v>-23266835</v>
      </c>
      <c r="E10" s="21">
        <f t="shared" si="1"/>
        <v>52.096250180615733</v>
      </c>
    </row>
    <row r="11" spans="1:5" x14ac:dyDescent="0.25">
      <c r="A11" s="5" t="s">
        <v>9</v>
      </c>
      <c r="B11" s="17">
        <v>46752447</v>
      </c>
      <c r="C11" s="17">
        <v>25321499</v>
      </c>
      <c r="D11" s="17">
        <f t="shared" si="0"/>
        <v>-21430948</v>
      </c>
      <c r="E11" s="21">
        <f t="shared" si="1"/>
        <v>54.160799326717587</v>
      </c>
    </row>
    <row r="12" spans="1:5" x14ac:dyDescent="0.25">
      <c r="A12" s="5" t="s">
        <v>10</v>
      </c>
      <c r="B12" s="17">
        <v>49228689</v>
      </c>
      <c r="C12" s="17">
        <v>25317425</v>
      </c>
      <c r="D12" s="17">
        <f t="shared" si="0"/>
        <v>-23911264</v>
      </c>
      <c r="E12" s="21">
        <f t="shared" si="1"/>
        <v>51.428192613457568</v>
      </c>
    </row>
    <row r="13" spans="1:5" x14ac:dyDescent="0.25">
      <c r="A13" s="5" t="s">
        <v>11</v>
      </c>
      <c r="B13" s="17">
        <v>49494424</v>
      </c>
      <c r="C13" s="17">
        <v>25376380</v>
      </c>
      <c r="D13" s="17">
        <f t="shared" si="0"/>
        <v>-24118044</v>
      </c>
      <c r="E13" s="21">
        <f t="shared" si="1"/>
        <v>51.271189659667527</v>
      </c>
    </row>
    <row r="14" spans="1:5" x14ac:dyDescent="0.25">
      <c r="A14" s="5" t="s">
        <v>12</v>
      </c>
      <c r="B14" s="17">
        <v>49006614</v>
      </c>
      <c r="C14" s="17">
        <v>25394358</v>
      </c>
      <c r="D14" s="17">
        <f t="shared" si="0"/>
        <v>-23612256</v>
      </c>
      <c r="E14" s="21">
        <f t="shared" si="1"/>
        <v>51.818226005167389</v>
      </c>
    </row>
    <row r="15" spans="1:5" x14ac:dyDescent="0.25">
      <c r="A15" s="5" t="s">
        <v>13</v>
      </c>
      <c r="B15" s="17">
        <v>50134951</v>
      </c>
      <c r="C15" s="17">
        <v>25441729</v>
      </c>
      <c r="D15" s="17">
        <f t="shared" si="0"/>
        <v>-24693222</v>
      </c>
      <c r="E15" s="21">
        <f t="shared" si="1"/>
        <v>50.7464922026153</v>
      </c>
    </row>
    <row r="16" spans="1:5" x14ac:dyDescent="0.25">
      <c r="A16" s="5" t="s">
        <v>14</v>
      </c>
      <c r="B16" s="17">
        <v>48256481</v>
      </c>
      <c r="C16" s="17">
        <v>25445826</v>
      </c>
      <c r="D16" s="17">
        <f t="shared" si="0"/>
        <v>-22810655</v>
      </c>
      <c r="E16" s="21">
        <f t="shared" si="1"/>
        <v>52.730380402168151</v>
      </c>
    </row>
    <row r="17" spans="1:5" x14ac:dyDescent="0.25">
      <c r="A17" s="8" t="s">
        <v>15</v>
      </c>
      <c r="B17" s="19">
        <v>49989205</v>
      </c>
      <c r="C17" s="19">
        <v>25451816</v>
      </c>
      <c r="D17" s="19">
        <f t="shared" si="0"/>
        <v>-24537389</v>
      </c>
      <c r="E17" s="25">
        <f t="shared" si="1"/>
        <v>50.91462446742252</v>
      </c>
    </row>
    <row r="18" spans="1:5" x14ac:dyDescent="0.25">
      <c r="A18" s="10" t="s">
        <v>21</v>
      </c>
      <c r="B18" s="6"/>
      <c r="C18" s="6"/>
      <c r="D18" s="6"/>
      <c r="E18" s="7"/>
    </row>
    <row r="19" spans="1:5" x14ac:dyDescent="0.25">
      <c r="A19" s="10" t="s">
        <v>22</v>
      </c>
      <c r="B19" s="5"/>
      <c r="C19" s="5"/>
      <c r="D19" s="5"/>
      <c r="E19" s="5"/>
    </row>
    <row r="20" spans="1:5" x14ac:dyDescent="0.25">
      <c r="A20" s="10" t="s">
        <v>24</v>
      </c>
      <c r="B20" s="5"/>
      <c r="C20" s="5"/>
      <c r="D20" s="5"/>
      <c r="E20" s="5"/>
    </row>
  </sheetData>
  <mergeCells count="1">
    <mergeCell ref="B3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1.42578125" style="1"/>
    <col min="2" max="5" width="20.5703125" style="1" customWidth="1"/>
    <col min="6" max="16384" width="11.425781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 t="s">
        <v>23</v>
      </c>
      <c r="B2" s="2"/>
      <c r="C2" s="2"/>
      <c r="D2" s="2"/>
      <c r="E2" s="2"/>
    </row>
    <row r="3" spans="1:5" ht="9" customHeight="1" x14ac:dyDescent="0.25">
      <c r="A3" s="3"/>
      <c r="B3" s="26"/>
      <c r="C3" s="26"/>
      <c r="D3" s="26"/>
      <c r="E3" s="27"/>
    </row>
    <row r="4" spans="1:5" ht="26.25" x14ac:dyDescent="0.25">
      <c r="A4" s="11" t="s">
        <v>0</v>
      </c>
      <c r="B4" s="12" t="s">
        <v>16</v>
      </c>
      <c r="C4" s="12" t="s">
        <v>17</v>
      </c>
      <c r="D4" s="12" t="s">
        <v>1</v>
      </c>
      <c r="E4" s="12" t="s">
        <v>2</v>
      </c>
    </row>
    <row r="5" spans="1:5" x14ac:dyDescent="0.25">
      <c r="A5" s="13" t="s">
        <v>3</v>
      </c>
      <c r="B5" s="14">
        <f>SUM(B6:B17)</f>
        <v>589955534</v>
      </c>
      <c r="C5" s="14">
        <f>SUM(C6:C17)</f>
        <v>277782615</v>
      </c>
      <c r="D5" s="14">
        <f>SUM(D6:D17)</f>
        <v>-312172919</v>
      </c>
      <c r="E5" s="22">
        <f>AVERAGE(E6:E17)</f>
        <v>47.213523536745555</v>
      </c>
    </row>
    <row r="6" spans="1:5" x14ac:dyDescent="0.25">
      <c r="A6" s="5" t="s">
        <v>4</v>
      </c>
      <c r="B6" s="6">
        <v>48871822</v>
      </c>
      <c r="C6" s="6">
        <v>25451816</v>
      </c>
      <c r="D6" s="6">
        <f>C6-B6</f>
        <v>-23420006</v>
      </c>
      <c r="E6" s="23">
        <f>C6/B6*100</f>
        <v>52.078713169318711</v>
      </c>
    </row>
    <row r="7" spans="1:5" x14ac:dyDescent="0.25">
      <c r="A7" s="5" t="s">
        <v>5</v>
      </c>
      <c r="B7" s="6">
        <v>44367720</v>
      </c>
      <c r="C7" s="6">
        <v>25463160</v>
      </c>
      <c r="D7" s="6">
        <f t="shared" ref="D7:D17" si="0">C7-B7</f>
        <v>-18904560</v>
      </c>
      <c r="E7" s="23">
        <f t="shared" ref="E7:E8" si="1">C7/B7*100</f>
        <v>57.391184401632536</v>
      </c>
    </row>
    <row r="8" spans="1:5" x14ac:dyDescent="0.25">
      <c r="A8" s="5" t="s">
        <v>6</v>
      </c>
      <c r="B8" s="6">
        <v>50151496</v>
      </c>
      <c r="C8" s="6">
        <v>25456292</v>
      </c>
      <c r="D8" s="6">
        <f t="shared" si="0"/>
        <v>-24695204</v>
      </c>
      <c r="E8" s="23">
        <f t="shared" si="1"/>
        <v>50.758788930244471</v>
      </c>
    </row>
    <row r="9" spans="1:5" x14ac:dyDescent="0.25">
      <c r="A9" s="5" t="s">
        <v>7</v>
      </c>
      <c r="B9" s="6">
        <v>47952693</v>
      </c>
      <c r="C9" s="6">
        <v>25485083</v>
      </c>
      <c r="D9" s="6">
        <f t="shared" si="0"/>
        <v>-22467610</v>
      </c>
      <c r="E9" s="23">
        <f>C9/B9*100</f>
        <v>53.14630191885157</v>
      </c>
    </row>
    <row r="10" spans="1:5" x14ac:dyDescent="0.25">
      <c r="A10" s="5" t="s">
        <v>8</v>
      </c>
      <c r="B10" s="6">
        <v>49681708</v>
      </c>
      <c r="C10" s="6">
        <v>21197939</v>
      </c>
      <c r="D10" s="6">
        <f t="shared" si="0"/>
        <v>-28483769</v>
      </c>
      <c r="E10" s="23">
        <f t="shared" ref="E10:E17" si="2">C10/B10*100</f>
        <v>42.667492430010661</v>
      </c>
    </row>
    <row r="11" spans="1:5" x14ac:dyDescent="0.25">
      <c r="A11" s="5" t="s">
        <v>9</v>
      </c>
      <c r="B11" s="6">
        <v>48403083</v>
      </c>
      <c r="C11" s="6">
        <v>21538342</v>
      </c>
      <c r="D11" s="6">
        <f t="shared" si="0"/>
        <v>-26864741</v>
      </c>
      <c r="E11" s="23">
        <f t="shared" si="2"/>
        <v>44.497872170663179</v>
      </c>
    </row>
    <row r="12" spans="1:5" x14ac:dyDescent="0.25">
      <c r="A12" s="5" t="s">
        <v>10</v>
      </c>
      <c r="B12" s="6">
        <v>49966405</v>
      </c>
      <c r="C12" s="6">
        <v>21719813</v>
      </c>
      <c r="D12" s="6">
        <f t="shared" si="0"/>
        <v>-28246592</v>
      </c>
      <c r="E12" s="23">
        <f t="shared" si="2"/>
        <v>43.468832708696972</v>
      </c>
    </row>
    <row r="13" spans="1:5" x14ac:dyDescent="0.25">
      <c r="A13" s="5" t="s">
        <v>11</v>
      </c>
      <c r="B13" s="6">
        <v>50416451</v>
      </c>
      <c r="C13" s="6">
        <v>21800190</v>
      </c>
      <c r="D13" s="6">
        <f t="shared" si="0"/>
        <v>-28616261</v>
      </c>
      <c r="E13" s="23">
        <f t="shared" si="2"/>
        <v>43.240231249121443</v>
      </c>
    </row>
    <row r="14" spans="1:5" x14ac:dyDescent="0.25">
      <c r="A14" s="5" t="s">
        <v>12</v>
      </c>
      <c r="B14" s="6">
        <v>48509023</v>
      </c>
      <c r="C14" s="6">
        <v>22087302</v>
      </c>
      <c r="D14" s="6">
        <f t="shared" si="0"/>
        <v>-26421721</v>
      </c>
      <c r="E14" s="23">
        <f t="shared" si="2"/>
        <v>45.532357969773997</v>
      </c>
    </row>
    <row r="15" spans="1:5" x14ac:dyDescent="0.25">
      <c r="A15" s="5" t="s">
        <v>13</v>
      </c>
      <c r="B15" s="6">
        <v>50602436</v>
      </c>
      <c r="C15" s="6">
        <v>22436249</v>
      </c>
      <c r="D15" s="6">
        <f t="shared" si="0"/>
        <v>-28166187</v>
      </c>
      <c r="E15" s="23">
        <f t="shared" si="2"/>
        <v>44.338278497106344</v>
      </c>
    </row>
    <row r="16" spans="1:5" x14ac:dyDescent="0.25">
      <c r="A16" s="5" t="s">
        <v>14</v>
      </c>
      <c r="B16" s="6">
        <v>49021379</v>
      </c>
      <c r="C16" s="6">
        <v>22521654</v>
      </c>
      <c r="D16" s="6">
        <f t="shared" si="0"/>
        <v>-26499725</v>
      </c>
      <c r="E16" s="23">
        <f t="shared" si="2"/>
        <v>45.942514183454527</v>
      </c>
    </row>
    <row r="17" spans="1:5" x14ac:dyDescent="0.25">
      <c r="A17" s="8" t="s">
        <v>15</v>
      </c>
      <c r="B17" s="9">
        <v>52011318</v>
      </c>
      <c r="C17" s="9">
        <v>22624775</v>
      </c>
      <c r="D17" s="9">
        <f t="shared" si="0"/>
        <v>-29386543</v>
      </c>
      <c r="E17" s="24">
        <f t="shared" si="2"/>
        <v>43.499714812072249</v>
      </c>
    </row>
    <row r="18" spans="1:5" x14ac:dyDescent="0.25">
      <c r="A18" s="10" t="s">
        <v>21</v>
      </c>
      <c r="B18" s="17"/>
      <c r="C18" s="17"/>
      <c r="D18" s="17"/>
      <c r="E18" s="18"/>
    </row>
    <row r="19" spans="1:5" x14ac:dyDescent="0.25">
      <c r="A19" s="10" t="s">
        <v>22</v>
      </c>
      <c r="B19" s="5"/>
      <c r="C19" s="5"/>
      <c r="D19" s="5"/>
      <c r="E19" s="5"/>
    </row>
    <row r="20" spans="1:5" x14ac:dyDescent="0.25">
      <c r="A20" s="10" t="s">
        <v>24</v>
      </c>
      <c r="B20" s="5"/>
      <c r="C20" s="5"/>
      <c r="D20" s="5"/>
      <c r="E20" s="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79B2-7AB9-4DD9-8E28-90CBEEC8BCC7}">
  <dimension ref="A1:E20"/>
  <sheetViews>
    <sheetView tabSelected="1" workbookViewId="0">
      <selection activeCell="I20" sqref="I20"/>
    </sheetView>
  </sheetViews>
  <sheetFormatPr baseColWidth="10" defaultColWidth="11.42578125" defaultRowHeight="15" x14ac:dyDescent="0.25"/>
  <cols>
    <col min="1" max="1" width="11.42578125" style="1"/>
    <col min="2" max="5" width="20.5703125" style="1" customWidth="1"/>
    <col min="6" max="16384" width="11.425781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 t="s">
        <v>25</v>
      </c>
      <c r="B2" s="2"/>
      <c r="C2" s="2"/>
      <c r="D2" s="2"/>
      <c r="E2" s="2"/>
    </row>
    <row r="3" spans="1:5" ht="9" customHeight="1" x14ac:dyDescent="0.25">
      <c r="A3" s="3"/>
      <c r="B3" s="26"/>
      <c r="C3" s="26"/>
      <c r="D3" s="26"/>
      <c r="E3" s="27"/>
    </row>
    <row r="4" spans="1:5" ht="26.25" x14ac:dyDescent="0.25">
      <c r="A4" s="11" t="s">
        <v>0</v>
      </c>
      <c r="B4" s="12" t="s">
        <v>16</v>
      </c>
      <c r="C4" s="12" t="s">
        <v>17</v>
      </c>
      <c r="D4" s="12" t="s">
        <v>1</v>
      </c>
      <c r="E4" s="12" t="s">
        <v>2</v>
      </c>
    </row>
    <row r="5" spans="1:5" x14ac:dyDescent="0.25">
      <c r="A5" s="13" t="s">
        <v>3</v>
      </c>
      <c r="B5" s="14">
        <f>SUM(B6:B17)</f>
        <v>545774741</v>
      </c>
      <c r="C5" s="14">
        <f>SUM(C6:C17)</f>
        <v>326368042</v>
      </c>
      <c r="D5" s="14">
        <f>SUM(D6:D17)</f>
        <v>-219406699</v>
      </c>
      <c r="E5" s="22">
        <f>AVERAGE(E6)</f>
        <v>53.039927838227008</v>
      </c>
    </row>
    <row r="6" spans="1:5" x14ac:dyDescent="0.25">
      <c r="A6" s="5" t="s">
        <v>4</v>
      </c>
      <c r="B6" s="6">
        <v>50551973</v>
      </c>
      <c r="C6" s="6">
        <v>26812730</v>
      </c>
      <c r="D6" s="6">
        <f>C6-B6</f>
        <v>-23739243</v>
      </c>
      <c r="E6" s="23">
        <f>C6/B6*100</f>
        <v>53.039927838227008</v>
      </c>
    </row>
    <row r="7" spans="1:5" x14ac:dyDescent="0.25">
      <c r="A7" s="5" t="s">
        <v>5</v>
      </c>
      <c r="B7" s="6">
        <v>42964042</v>
      </c>
      <c r="C7" s="6">
        <v>27003877</v>
      </c>
      <c r="D7" s="6">
        <f t="shared" ref="D7:D17" si="0">C7-B7</f>
        <v>-15960165</v>
      </c>
      <c r="E7" s="23">
        <f t="shared" ref="E7:E8" si="1">C7/B7*100</f>
        <v>62.852273070583074</v>
      </c>
    </row>
    <row r="8" spans="1:5" x14ac:dyDescent="0.25">
      <c r="A8" s="5" t="s">
        <v>6</v>
      </c>
      <c r="B8" s="6">
        <v>40514989</v>
      </c>
      <c r="C8" s="6">
        <v>27040160</v>
      </c>
      <c r="D8" s="6">
        <f t="shared" si="0"/>
        <v>-13474829</v>
      </c>
      <c r="E8" s="23">
        <f t="shared" si="1"/>
        <v>66.741126352027393</v>
      </c>
    </row>
    <row r="9" spans="1:5" x14ac:dyDescent="0.25">
      <c r="A9" s="5" t="s">
        <v>7</v>
      </c>
      <c r="B9" s="6">
        <v>40628629</v>
      </c>
      <c r="C9" s="6">
        <v>27199275</v>
      </c>
      <c r="D9" s="6">
        <f t="shared" si="0"/>
        <v>-13429354</v>
      </c>
      <c r="E9" s="23">
        <f>C9/B9*100</f>
        <v>66.946081296516297</v>
      </c>
    </row>
    <row r="10" spans="1:5" x14ac:dyDescent="0.25">
      <c r="A10" s="5" t="s">
        <v>8</v>
      </c>
      <c r="B10" s="6">
        <v>41674766</v>
      </c>
      <c r="C10" s="6">
        <v>27198056</v>
      </c>
      <c r="D10" s="6">
        <f t="shared" si="0"/>
        <v>-14476710</v>
      </c>
      <c r="E10" s="23">
        <f t="shared" ref="E10:E17" si="2">C10/B10*100</f>
        <v>65.262648385356258</v>
      </c>
    </row>
    <row r="11" spans="1:5" x14ac:dyDescent="0.25">
      <c r="A11" s="5" t="s">
        <v>9</v>
      </c>
      <c r="B11" s="6">
        <v>43332610</v>
      </c>
      <c r="C11" s="6">
        <v>27172410</v>
      </c>
      <c r="D11" s="6">
        <f t="shared" si="0"/>
        <v>-16160200</v>
      </c>
      <c r="E11" s="23">
        <f t="shared" si="2"/>
        <v>62.706608256460896</v>
      </c>
    </row>
    <row r="12" spans="1:5" x14ac:dyDescent="0.25">
      <c r="A12" s="5" t="s">
        <v>10</v>
      </c>
      <c r="B12" s="6">
        <v>45891697</v>
      </c>
      <c r="C12" s="6">
        <v>27213925</v>
      </c>
      <c r="D12" s="6">
        <f t="shared" si="0"/>
        <v>-18677772</v>
      </c>
      <c r="E12" s="23">
        <f t="shared" si="2"/>
        <v>59.300323977995404</v>
      </c>
    </row>
    <row r="13" spans="1:5" x14ac:dyDescent="0.25">
      <c r="A13" s="5" t="s">
        <v>11</v>
      </c>
      <c r="B13" s="6">
        <v>48134000</v>
      </c>
      <c r="C13" s="6">
        <v>27263782</v>
      </c>
      <c r="D13" s="6">
        <f t="shared" si="0"/>
        <v>-20870218</v>
      </c>
      <c r="E13" s="23">
        <f t="shared" si="2"/>
        <v>56.641421863963103</v>
      </c>
    </row>
    <row r="14" spans="1:5" x14ac:dyDescent="0.25">
      <c r="A14" s="5" t="s">
        <v>12</v>
      </c>
      <c r="B14" s="6">
        <v>46740312</v>
      </c>
      <c r="C14" s="6">
        <v>27271368</v>
      </c>
      <c r="D14" s="6">
        <f t="shared" si="0"/>
        <v>-19468944</v>
      </c>
      <c r="E14" s="23">
        <f t="shared" si="2"/>
        <v>58.346568161547573</v>
      </c>
    </row>
    <row r="15" spans="1:5" x14ac:dyDescent="0.25">
      <c r="A15" s="5" t="s">
        <v>13</v>
      </c>
      <c r="B15" s="6">
        <v>46383924</v>
      </c>
      <c r="C15" s="6">
        <v>27378710</v>
      </c>
      <c r="D15" s="6">
        <f t="shared" si="0"/>
        <v>-19005214</v>
      </c>
      <c r="E15" s="23">
        <f t="shared" si="2"/>
        <v>59.026291091715308</v>
      </c>
    </row>
    <row r="16" spans="1:5" x14ac:dyDescent="0.25">
      <c r="A16" s="5" t="s">
        <v>14</v>
      </c>
      <c r="B16" s="6">
        <v>46946481</v>
      </c>
      <c r="C16" s="6">
        <v>27403778</v>
      </c>
      <c r="D16" s="6">
        <f t="shared" si="0"/>
        <v>-19542703</v>
      </c>
      <c r="E16" s="23">
        <f t="shared" si="2"/>
        <v>58.37237939090685</v>
      </c>
    </row>
    <row r="17" spans="1:5" x14ac:dyDescent="0.25">
      <c r="A17" s="8" t="s">
        <v>15</v>
      </c>
      <c r="B17" s="9">
        <v>52011318</v>
      </c>
      <c r="C17" s="9">
        <v>27409971</v>
      </c>
      <c r="D17" s="9">
        <f t="shared" si="0"/>
        <v>-24601347</v>
      </c>
      <c r="E17" s="24">
        <f t="shared" si="2"/>
        <v>52.700012331931291</v>
      </c>
    </row>
    <row r="18" spans="1:5" x14ac:dyDescent="0.25">
      <c r="A18" s="10" t="s">
        <v>21</v>
      </c>
      <c r="B18" s="17"/>
      <c r="C18" s="17"/>
      <c r="D18" s="17"/>
      <c r="E18" s="18"/>
    </row>
    <row r="19" spans="1:5" x14ac:dyDescent="0.25">
      <c r="A19" s="10" t="s">
        <v>22</v>
      </c>
      <c r="B19" s="5"/>
      <c r="C19" s="5"/>
      <c r="D19" s="5"/>
      <c r="E19" s="5"/>
    </row>
    <row r="20" spans="1:5" x14ac:dyDescent="0.25">
      <c r="A20" s="10" t="s">
        <v>24</v>
      </c>
      <c r="B20" s="5"/>
      <c r="C20" s="5"/>
      <c r="D20" s="5"/>
      <c r="E20" s="5"/>
    </row>
  </sheetData>
  <pageMargins left="0.7" right="0.7" top="0.75" bottom="0.75" header="0.3" footer="0.3"/>
  <ignoredErrors>
    <ignoredError sqref="E6:E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2019-08-14T15:21:42Z</dcterms:created>
  <dcterms:modified xsi:type="dcterms:W3CDTF">2024-02-28T19:54:05Z</dcterms:modified>
</cp:coreProperties>
</file>