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MARZO 2022\"/>
    </mc:Choice>
  </mc:AlternateContent>
  <bookViews>
    <workbookView xWindow="0" yWindow="0" windowWidth="19200" windowHeight="11595" tabRatio="204"/>
  </bookViews>
  <sheets>
    <sheet name="New Text Document" sheetId="1" r:id="rId1"/>
  </sheets>
  <definedNames>
    <definedName name="_xlnm._FilterDatabase" localSheetId="0" hidden="1">'New Text Document'!$A$9:$L$243</definedName>
    <definedName name="_xlnm.Print_Area" localSheetId="0">'New Text Document'!$A$1:$L$192</definedName>
    <definedName name="_xlnm.Print_Titles" localSheetId="0">'New Text Document'!$1:$8</definedName>
    <definedName name="Z_204BDDCD_F0EA_4D68_8827_ED13C8623E2D_.wvu.Cols" localSheetId="0" hidden="1">'New Text Document'!$AY:$AY</definedName>
    <definedName name="Z_204BDDCD_F0EA_4D68_8827_ED13C8623E2D_.wvu.FilterData" localSheetId="0" hidden="1">'New Text Document'!$A$9:$L$243</definedName>
    <definedName name="Z_204BDDCD_F0EA_4D68_8827_ED13C8623E2D_.wvu.PrintArea" localSheetId="0" hidden="1">'New Text Document'!$A$1:$L$192</definedName>
    <definedName name="Z_204BDDCD_F0EA_4D68_8827_ED13C8623E2D_.wvu.PrintTitles" localSheetId="0" hidden="1">'New Text Document'!$1:$8</definedName>
  </definedNames>
  <calcPr calcId="152511"/>
  <customWorkbookViews>
    <customWorkbookView name="68" guid="{204BDDCD-F0EA-4D68-8827-ED13C8623E2D}" maximized="1" xWindow="-8" yWindow="-8" windowWidth="1296" windowHeight="1000" tabRatio="204" activeSheetId="1"/>
  </customWorkbookViews>
</workbook>
</file>

<file path=xl/calcChain.xml><?xml version="1.0" encoding="utf-8"?>
<calcChain xmlns="http://schemas.openxmlformats.org/spreadsheetml/2006/main">
  <c r="L174" i="1" l="1"/>
  <c r="K174" i="1"/>
  <c r="J174" i="1"/>
  <c r="I174" i="1"/>
  <c r="H174" i="1"/>
  <c r="G174" i="1"/>
  <c r="F174" i="1"/>
  <c r="B174" i="1"/>
  <c r="J172" i="1"/>
  <c r="I172" i="1"/>
  <c r="H172" i="1"/>
  <c r="G172" i="1"/>
  <c r="F172" i="1"/>
  <c r="F165" i="1"/>
  <c r="G165" i="1"/>
  <c r="H165" i="1"/>
  <c r="I165" i="1"/>
  <c r="J165" i="1"/>
  <c r="K165" i="1"/>
  <c r="L165" i="1"/>
  <c r="L121" i="1"/>
  <c r="K121" i="1"/>
  <c r="J121" i="1"/>
  <c r="I121" i="1"/>
  <c r="H121" i="1"/>
  <c r="G121" i="1"/>
  <c r="F121" i="1"/>
  <c r="G118" i="1"/>
  <c r="H118" i="1"/>
  <c r="I118" i="1"/>
  <c r="J118" i="1"/>
  <c r="K118" i="1"/>
  <c r="L118" i="1"/>
  <c r="F118" i="1"/>
  <c r="L137" i="1"/>
  <c r="K137" i="1"/>
  <c r="J137" i="1"/>
  <c r="I137" i="1"/>
  <c r="H137" i="1"/>
  <c r="G137" i="1"/>
  <c r="F137" i="1"/>
  <c r="F130" i="1"/>
  <c r="G130" i="1"/>
  <c r="H130" i="1"/>
  <c r="I130" i="1"/>
  <c r="J130" i="1"/>
  <c r="K130" i="1"/>
  <c r="L130" i="1"/>
  <c r="J126" i="1"/>
  <c r="H126" i="1"/>
  <c r="F126" i="1"/>
  <c r="J66" i="1"/>
  <c r="L62" i="1"/>
  <c r="K62" i="1"/>
  <c r="J62" i="1"/>
  <c r="I62" i="1"/>
  <c r="H62" i="1"/>
  <c r="G62" i="1"/>
  <c r="F62" i="1"/>
  <c r="K126" i="1"/>
  <c r="I125" i="1"/>
  <c r="I126" i="1" s="1"/>
  <c r="F157" i="1"/>
  <c r="H157" i="1"/>
  <c r="J157" i="1"/>
  <c r="K157" i="1"/>
  <c r="L157" i="1"/>
  <c r="H56" i="1" l="1"/>
  <c r="J56" i="1"/>
  <c r="K56" i="1"/>
  <c r="L19" i="1"/>
  <c r="F19" i="1"/>
  <c r="J113" i="1" l="1"/>
  <c r="F113" i="1"/>
  <c r="G112" i="1"/>
  <c r="I112" i="1"/>
  <c r="G111" i="1"/>
  <c r="I111" i="1"/>
  <c r="L77" i="1"/>
  <c r="L49" i="1"/>
  <c r="J19" i="1"/>
  <c r="I19" i="1"/>
  <c r="H19" i="1"/>
  <c r="G19" i="1"/>
  <c r="L14" i="1"/>
  <c r="K14" i="1"/>
  <c r="J14" i="1"/>
  <c r="I14" i="1"/>
  <c r="H14" i="1"/>
  <c r="G14" i="1"/>
  <c r="F14" i="1"/>
  <c r="L29" i="1"/>
  <c r="K29" i="1"/>
  <c r="J29" i="1"/>
  <c r="I29" i="1"/>
  <c r="H29" i="1"/>
  <c r="G29" i="1"/>
  <c r="F29" i="1"/>
  <c r="L112" i="1" l="1"/>
  <c r="H113" i="1"/>
  <c r="L96" i="1"/>
  <c r="K96" i="1"/>
  <c r="J96" i="1"/>
  <c r="I96" i="1"/>
  <c r="H96" i="1"/>
  <c r="G96" i="1"/>
  <c r="F96" i="1"/>
  <c r="K142" i="1"/>
  <c r="J142" i="1"/>
  <c r="H142" i="1"/>
  <c r="F142" i="1"/>
  <c r="L92" i="1"/>
  <c r="K92" i="1"/>
  <c r="J92" i="1"/>
  <c r="I92" i="1"/>
  <c r="H92" i="1"/>
  <c r="F92" i="1"/>
  <c r="F23" i="1"/>
  <c r="G23" i="1"/>
  <c r="H23" i="1"/>
  <c r="I23" i="1"/>
  <c r="K23" i="1"/>
  <c r="L23" i="1"/>
  <c r="L168" i="1" l="1"/>
  <c r="L151" i="1"/>
  <c r="L148" i="1"/>
  <c r="L103" i="1"/>
  <c r="L69" i="1"/>
  <c r="L45" i="1"/>
  <c r="L40" i="1"/>
  <c r="L35" i="1"/>
  <c r="L32" i="1"/>
  <c r="L26" i="1"/>
  <c r="L75" i="1" l="1"/>
  <c r="L66" i="1"/>
  <c r="L144" i="1"/>
  <c r="L145" i="1" s="1"/>
  <c r="K145" i="1"/>
  <c r="J145" i="1"/>
  <c r="I145" i="1"/>
  <c r="F145" i="1"/>
  <c r="H145" i="1"/>
  <c r="G145" i="1"/>
  <c r="L141" i="1"/>
  <c r="L170" i="1"/>
  <c r="L172" i="1" s="1"/>
  <c r="L167" i="1"/>
  <c r="F56" i="1" l="1"/>
  <c r="J26" i="1"/>
  <c r="I26" i="1"/>
  <c r="H26" i="1"/>
  <c r="G26" i="1"/>
  <c r="F26" i="1"/>
  <c r="G153" i="1" l="1"/>
  <c r="G154" i="1"/>
  <c r="G157" i="1" l="1"/>
  <c r="G101" i="1"/>
  <c r="F103" i="1"/>
  <c r="H103" i="1"/>
  <c r="J103" i="1"/>
  <c r="G99" i="1"/>
  <c r="G100" i="1"/>
  <c r="G102" i="1"/>
  <c r="K45" i="1"/>
  <c r="J45" i="1"/>
  <c r="H45" i="1"/>
  <c r="F45" i="1"/>
  <c r="J40" i="1"/>
  <c r="I43" i="1"/>
  <c r="G43" i="1"/>
  <c r="K148" i="1" l="1"/>
  <c r="J148" i="1"/>
  <c r="I148" i="1"/>
  <c r="H148" i="1"/>
  <c r="G148" i="1"/>
  <c r="F148" i="1"/>
  <c r="K69" i="1"/>
  <c r="J69" i="1"/>
  <c r="I69" i="1"/>
  <c r="H69" i="1"/>
  <c r="G69" i="1"/>
  <c r="F69" i="1"/>
  <c r="J35" i="1" l="1"/>
  <c r="I35" i="1"/>
  <c r="H35" i="1"/>
  <c r="G35" i="1"/>
  <c r="F35" i="1"/>
  <c r="J32" i="1"/>
  <c r="I32" i="1"/>
  <c r="H32" i="1"/>
  <c r="G32" i="1"/>
  <c r="F32" i="1"/>
  <c r="J23" i="1"/>
  <c r="H89" i="1" l="1"/>
  <c r="F89" i="1"/>
  <c r="F151" i="1" l="1"/>
  <c r="H11" i="1"/>
  <c r="J11" i="1"/>
  <c r="H40" i="1"/>
  <c r="H49" i="1"/>
  <c r="J49" i="1"/>
  <c r="H75" i="1"/>
  <c r="I75" i="1"/>
  <c r="J75" i="1"/>
  <c r="H79" i="1"/>
  <c r="J79" i="1"/>
  <c r="G82" i="1"/>
  <c r="H82" i="1"/>
  <c r="I82" i="1"/>
  <c r="J82" i="1"/>
  <c r="H85" i="1"/>
  <c r="J85" i="1"/>
  <c r="J89" i="1"/>
  <c r="H151" i="1"/>
  <c r="J151" i="1"/>
  <c r="F85" i="1"/>
  <c r="F82" i="1"/>
  <c r="F79" i="1"/>
  <c r="F75" i="1"/>
  <c r="F72" i="1"/>
  <c r="F49" i="1"/>
  <c r="F40" i="1"/>
  <c r="F11" i="1"/>
  <c r="I106" i="1"/>
  <c r="G106" i="1"/>
  <c r="I107" i="1"/>
  <c r="G107" i="1"/>
  <c r="I109" i="1"/>
  <c r="G109" i="1"/>
  <c r="I108" i="1"/>
  <c r="G108" i="1"/>
  <c r="I110" i="1"/>
  <c r="G110" i="1"/>
  <c r="I105" i="1"/>
  <c r="I113" i="1" s="1"/>
  <c r="G105" i="1"/>
  <c r="G113" i="1" s="1"/>
  <c r="K81" i="1"/>
  <c r="K82" i="1" s="1"/>
  <c r="I77" i="1"/>
  <c r="G77" i="1"/>
  <c r="J72" i="1"/>
  <c r="H72" i="1"/>
  <c r="I71" i="1"/>
  <c r="I72" i="1" s="1"/>
  <c r="G71" i="1"/>
  <c r="G72" i="1" s="1"/>
  <c r="I51" i="1"/>
  <c r="I56" i="1" s="1"/>
  <c r="G51" i="1"/>
  <c r="G56" i="1" s="1"/>
  <c r="G39" i="1"/>
  <c r="L110" i="1" l="1"/>
  <c r="L108" i="1"/>
  <c r="L109" i="1"/>
  <c r="L107" i="1"/>
  <c r="K71" i="1"/>
  <c r="L71" i="1" s="1"/>
  <c r="L72" i="1" s="1"/>
  <c r="I139" i="1"/>
  <c r="G139" i="1"/>
  <c r="G44" i="1"/>
  <c r="G45" i="1" s="1"/>
  <c r="I44" i="1"/>
  <c r="I45" i="1" s="1"/>
  <c r="G10" i="1"/>
  <c r="G11" i="1" s="1"/>
  <c r="K113" i="1" l="1"/>
  <c r="L106" i="1"/>
  <c r="L113" i="1" s="1"/>
  <c r="L79" i="1"/>
  <c r="K72" i="1"/>
  <c r="L51" i="1"/>
  <c r="L56" i="1" s="1"/>
  <c r="I140" i="1"/>
  <c r="I142" i="1" s="1"/>
  <c r="G140" i="1"/>
  <c r="G142" i="1" s="1"/>
  <c r="K19" i="1" l="1"/>
  <c r="L139" i="1"/>
  <c r="L142" i="1" s="1"/>
  <c r="G123" i="1"/>
  <c r="I87" i="1"/>
  <c r="I89" i="1" s="1"/>
  <c r="G87" i="1"/>
  <c r="G89" i="1" s="1"/>
  <c r="G38" i="1"/>
  <c r="G40" i="1" s="1"/>
  <c r="I40" i="1"/>
  <c r="I150" i="1"/>
  <c r="I151" i="1" s="1"/>
  <c r="G150" i="1"/>
  <c r="G151" i="1" s="1"/>
  <c r="G124" i="1"/>
  <c r="L81" i="1"/>
  <c r="L82" i="1" s="1"/>
  <c r="I78" i="1"/>
  <c r="I79" i="1" s="1"/>
  <c r="G78" i="1"/>
  <c r="G79" i="1" s="1"/>
  <c r="G74" i="1"/>
  <c r="G75" i="1" s="1"/>
  <c r="I103" i="1"/>
  <c r="G91" i="1"/>
  <c r="G126" i="1" l="1"/>
  <c r="G103" i="1"/>
  <c r="G92" i="1"/>
  <c r="K11" i="1"/>
  <c r="I11" i="1"/>
  <c r="K79" i="1"/>
  <c r="K89" i="1"/>
  <c r="K40" i="1"/>
  <c r="K151" i="1"/>
  <c r="K75" i="1"/>
  <c r="K103" i="1"/>
  <c r="L11" i="1" l="1"/>
  <c r="L89" i="1"/>
  <c r="L123" i="1"/>
  <c r="L126" i="1" s="1"/>
  <c r="I153" i="1" l="1"/>
  <c r="I154" i="1"/>
  <c r="I84" i="1"/>
  <c r="I85" i="1" s="1"/>
  <c r="G84" i="1"/>
  <c r="G85" i="1" s="1"/>
  <c r="I49" i="1"/>
  <c r="G48" i="1"/>
  <c r="G49" i="1" s="1"/>
  <c r="I157" i="1" l="1"/>
  <c r="K85" i="1"/>
  <c r="K49" i="1"/>
  <c r="L85" i="1" l="1"/>
  <c r="L84" i="1"/>
</calcChain>
</file>

<file path=xl/sharedStrings.xml><?xml version="1.0" encoding="utf-8"?>
<sst xmlns="http://schemas.openxmlformats.org/spreadsheetml/2006/main" count="425" uniqueCount="182">
  <si>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</si>
  <si>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</si>
  <si>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</si>
  <si>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</si>
  <si>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</si>
  <si>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</si>
  <si>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</si>
  <si>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</si>
  <si>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</si>
  <si>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</si>
  <si>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</si>
  <si>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</si>
  <si>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Fecha  Termino</t>
  </si>
  <si>
    <t>Nombre</t>
  </si>
  <si>
    <t xml:space="preserve">Subtotal </t>
  </si>
  <si>
    <t xml:space="preserve">Total general: </t>
  </si>
  <si>
    <t>ANALISTA</t>
  </si>
  <si>
    <t>TECNICO</t>
  </si>
  <si>
    <t>CHARINA RODRIGUEZ</t>
  </si>
  <si>
    <t>LIZZY ALEXANDRA FRIAS NUÑEZ</t>
  </si>
  <si>
    <t>ENCARGADO(A)</t>
  </si>
  <si>
    <t>ANDREA PEREZ FERRERA</t>
  </si>
  <si>
    <t>EDILI PEREZ VALLEJO</t>
  </si>
  <si>
    <t>DEPARTAMENTO DE RECURSOS HUMANOS - ONE</t>
  </si>
  <si>
    <t>AMADA RAMONA MARTINEZ FERREIRAS</t>
  </si>
  <si>
    <t>DIRECTORA ADMINISTRATIVA</t>
  </si>
  <si>
    <t>CLARIBEL VIZCAINO PEGUERO</t>
  </si>
  <si>
    <t>YAJAIRA ANTONIA FELIZ RAMIREZ</t>
  </si>
  <si>
    <t>ENCARGADO (O)</t>
  </si>
  <si>
    <t>CRISTINA CABRERA PEREZ</t>
  </si>
  <si>
    <t>DIRECCION DE ESTADISTICAS ECONOMICAS- ONE</t>
  </si>
  <si>
    <t>AUGUSTO VIRGILIO DE LOS SANTOS ALMANZAR</t>
  </si>
  <si>
    <t>DIRECTOR (A)</t>
  </si>
  <si>
    <t>RAUL EMILIO DESENA GALARZA</t>
  </si>
  <si>
    <t>PERLA MASSIEL ROSARIO FABIAN</t>
  </si>
  <si>
    <t>LEA ELIZABETH PAYANO SANTANA</t>
  </si>
  <si>
    <t>ENCARGADO(A) OFICINA ACCESO</t>
  </si>
  <si>
    <t>LEYDA ALTAGRACIA DAMBLAU</t>
  </si>
  <si>
    <t>TECNICO DE RECURSOS HUMANOS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</si>
  <si>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</si>
  <si>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</si>
  <si>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</si>
  <si>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</si>
  <si>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</si>
  <si>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</si>
  <si>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</si>
  <si>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</si>
  <si>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</si>
  <si>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</si>
  <si>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</si>
  <si>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</si>
  <si>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</si>
  <si>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</si>
  <si>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</si>
  <si>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</si>
  <si>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</si>
  <si>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</si>
  <si>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</si>
  <si>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</si>
  <si>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</si>
  <si>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</si>
  <si>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DIVISION DE COORDINACION ACADEMICA- ONE</t>
  </si>
  <si>
    <t>DIRECCION ADMINISTRATIVA Y FINANCIERA 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</si>
  <si>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</si>
  <si>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</si>
  <si>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</si>
  <si>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</si>
  <si>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</si>
  <si>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</si>
  <si>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</si>
  <si>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</si>
  <si>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</si>
  <si>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</si>
  <si>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</si>
  <si>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</si>
  <si>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</si>
  <si>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 xml:space="preserve">AIMEE ARVEL0 GENAO </t>
  </si>
  <si>
    <t>LUIS MANUEL PEÑA SEGURA</t>
  </si>
  <si>
    <t>DANIEL ALEJANDRO DE OLEO SEGURA</t>
  </si>
  <si>
    <t xml:space="preserve">LORENY TORRES KING </t>
  </si>
  <si>
    <t>DIVISION DE RELACIONES INTERNACIONALES-ONE</t>
  </si>
  <si>
    <t>RUTH NAOMI MATEO ABREU</t>
  </si>
  <si>
    <t>ISMAEL BAUTISTA ROMERO</t>
  </si>
  <si>
    <t>TECNICO DE NOMINAS</t>
  </si>
  <si>
    <t xml:space="preserve">DEPARTAMENTO DE GEOESTADISTICAS-ONE </t>
  </si>
  <si>
    <t>HECTOR ALEXANDER MEJIA</t>
  </si>
  <si>
    <t>DIVINA ROSARIO BERNARD ESPINAL</t>
  </si>
  <si>
    <t>ENCARGADO</t>
  </si>
  <si>
    <t>DIRRECCION DE ESTADISTICAS DEMOGRAFICAS, SOCIALES Y AMBIENTALES- ONE</t>
  </si>
  <si>
    <t>NANCY  MERCEDES MORA ALCANTARA</t>
  </si>
  <si>
    <t>DIVISION DE ESTADISTICAS DE COMERCIO EXTERIOR- ONE</t>
  </si>
  <si>
    <t>LUIS MANUEL ALBURQUERQUE SEGURA</t>
  </si>
  <si>
    <t>COORDINADOR  (A)</t>
  </si>
  <si>
    <t>DIVISION DE FORMULACION Y SEGUIMIENTO PLAN PRODUCCION ESTADISTICA-ONE</t>
  </si>
  <si>
    <t xml:space="preserve">         TECNICO ADMINISTRATIVO</t>
  </si>
  <si>
    <t>DIVISION DE PRESUPUESTO-ONE</t>
  </si>
  <si>
    <t xml:space="preserve">DACHEL  ESTEFANY MONEGRO </t>
  </si>
  <si>
    <t xml:space="preserve">ANALISTA </t>
  </si>
  <si>
    <t>JACMAEL LINARES GOMEZ</t>
  </si>
  <si>
    <t>SOPORTE TECNICO</t>
  </si>
  <si>
    <t xml:space="preserve">FRANCISCO JAVIER DE JESUS DE LA ROS </t>
  </si>
  <si>
    <t xml:space="preserve">JOSE ANTONIO DIAZ RAMIREZ </t>
  </si>
  <si>
    <t>RODOLFO GABRIEL JIMENEZ ARIAS</t>
  </si>
  <si>
    <t xml:space="preserve">SILL NATANAEL BATISTA PERDOMO </t>
  </si>
  <si>
    <t xml:space="preserve">            4/9/2021</t>
  </si>
  <si>
    <t xml:space="preserve">            1/9/2021</t>
  </si>
  <si>
    <t>Genero</t>
  </si>
  <si>
    <t>DIVISION DE ADMINISTRACION DE SERVICIOS TIC- ONE</t>
  </si>
  <si>
    <t>RAVEL ELIAS DOMINGUEZ MEDINA</t>
  </si>
  <si>
    <t>DVISION DE COMUNICACIONES INTERNAS Y EXTERNAS-ONE</t>
  </si>
  <si>
    <t>ANA INMACULADA ARACENA MARTE</t>
  </si>
  <si>
    <t>DIVISION DE OPERACIONES DE ENCUESTA-ONE</t>
  </si>
  <si>
    <t>COORDINADOR DE CAMPO</t>
  </si>
  <si>
    <t>EDUARDO MIGUEL CACERES ROQUE</t>
  </si>
  <si>
    <t>Subtotal</t>
  </si>
  <si>
    <t>DIVISION DE LEVANTAMIENTO Y ANALISIS -ONE</t>
  </si>
  <si>
    <t>CESIMARLIN ALTAGRACIA PEÑA MEJIA</t>
  </si>
  <si>
    <t>DIVISION DE FORMULACION Y SEGUIMIENTO PEN-ONE</t>
  </si>
  <si>
    <t>CARLOS ALFREDO SOSA DE LA CRUZ</t>
  </si>
  <si>
    <t xml:space="preserve">ROSMEIRY PAMELA REYES DE JESUS </t>
  </si>
  <si>
    <t>N/A</t>
  </si>
  <si>
    <t xml:space="preserve">IDANNA SANCHEZ ENCARNACION </t>
  </si>
  <si>
    <t>TECNICO DE DATOS ESTADISTICOS</t>
  </si>
  <si>
    <t>DEPARTAMENTO DE DESARROLLO E IMPLEMENTACION DE SISTEMAS-ONE</t>
  </si>
  <si>
    <t>DESARROLLADOR DE SISTEMAS</t>
  </si>
  <si>
    <t xml:space="preserve">FERMIN ANTONIO AMADOR FELIZ </t>
  </si>
  <si>
    <t xml:space="preserve">LUIS ARIEL ALEJO APONTE </t>
  </si>
  <si>
    <t>ANALISTA DE RELACIONES INTERN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</si>
  <si>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</si>
  <si>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</si>
  <si>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</si>
  <si>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</si>
  <si>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DIVISION DE SERVICIOS GENERALES</t>
  </si>
  <si>
    <t xml:space="preserve">DIVISION DE ACCESO A LA INFORMACION PUBLICA </t>
  </si>
  <si>
    <t>SECCION DE NÓMINAS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</si>
  <si>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</si>
  <si>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</si>
  <si>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</si>
  <si>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</si>
  <si>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</si>
  <si>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>DIRECCION DE NORMATIVAS Y METODOLOGIA- ONE</t>
  </si>
  <si>
    <t>CRISMAIRY MALENNY JMENEZ MENA</t>
  </si>
  <si>
    <t>COORDINADOR (A)</t>
  </si>
  <si>
    <t>Nómina de Empleados Temporales</t>
  </si>
  <si>
    <t>Mes de Marzo 2022</t>
  </si>
  <si>
    <t xml:space="preserve">SORILENNY CLARIBEL CUSTODIO BRITO </t>
  </si>
  <si>
    <t xml:space="preserve">            1/2/2022</t>
  </si>
  <si>
    <t xml:space="preserve">COORDINADOR </t>
  </si>
  <si>
    <t>MERILAYNE DEL CARMEN COLLADO RODRIG</t>
  </si>
  <si>
    <t>TECNICO DE ACCESO A LA INFORM</t>
  </si>
  <si>
    <t xml:space="preserve">PERLA PALOMA CASTILLO PUJOLS </t>
  </si>
  <si>
    <t>COORDINADORA</t>
  </si>
  <si>
    <t xml:space="preserve">KARMYGUERHO ANTOINE CORPORAN </t>
  </si>
  <si>
    <t xml:space="preserve">MAFFEL BEATRIZ SANTANA GUZMAN </t>
  </si>
  <si>
    <t>YELUDY MONTERO MEDINA</t>
  </si>
  <si>
    <t>ANALISTA DE INVESTIGACION</t>
  </si>
  <si>
    <t>f</t>
  </si>
  <si>
    <t xml:space="preserve">ALEXA CHANEL MARTINEZ GUERRERO </t>
  </si>
  <si>
    <t>ANALISTA DE ESTADISTICAS ESTR</t>
  </si>
  <si>
    <t>RAMON GUILLERMO MENDOZA SANTOS</t>
  </si>
  <si>
    <t>DIMAS YAEL MATIAS APONTE</t>
  </si>
  <si>
    <t>ENCARGADO DIVISION</t>
  </si>
  <si>
    <t>ALEJANDRO DAVID CASTRO GONZALEZ</t>
  </si>
  <si>
    <t xml:space="preserve">DIVISION DE INDICES DE PRODUCCION- ONE </t>
  </si>
  <si>
    <t xml:space="preserve">LUIS EMILIO NOYOLA MONTAS </t>
  </si>
  <si>
    <t>LEONALDO JOSE EVE NUÑEZ</t>
  </si>
  <si>
    <t xml:space="preserve">NATHANIEL FRANCISCO DE JESUS REYES </t>
  </si>
  <si>
    <t>YULEIKA INES BERIGUETE RAMIREZ</t>
  </si>
  <si>
    <t>LAURA INOEMA RODRIGUEZ CRUZ</t>
  </si>
  <si>
    <t>TENICO</t>
  </si>
  <si>
    <t xml:space="preserve">ANNIE MALBERIS PAULINO ADON </t>
  </si>
  <si>
    <t>ANALISTA DE METODOLOGIA</t>
  </si>
  <si>
    <t>DEPARTAMENTO DE CALIDAD DE LA PRODUCCION DE ESTADISTICA-ONE</t>
  </si>
  <si>
    <t xml:space="preserve">VICTOR AMBIORIS DIETSCH VARGAS </t>
  </si>
  <si>
    <t>NICODEL SANTANA GALVA</t>
  </si>
  <si>
    <t>TECNICO SECTORIAL</t>
  </si>
  <si>
    <t xml:space="preserve">IVAN ROBINSON PEREZ FAMILIA </t>
  </si>
  <si>
    <t>JHAELVIS ALBERTO TERRERO FERNANDEZ</t>
  </si>
  <si>
    <t>PERLA ERIANNY LEONARDO BENAVIDEZ</t>
  </si>
  <si>
    <t xml:space="preserve">DARWIN JOSE BERROA LOPEZ </t>
  </si>
  <si>
    <t>TECNICO ESTADISTICA SECTOR</t>
  </si>
  <si>
    <t xml:space="preserve">LUISA MARIA GUZMAN VILLAR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</si>
</sst>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#,##0.000"/>
    <numFmt numFmtId="165" formatCode="#,##0.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09">
    <xf numFmtId="0" fontId="0" fillId="0" borderId="0" xfId="0"/>
    <xf numFmtId="14" fontId="0" fillId="0" borderId="0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4" fontId="0" fillId="0" borderId="0" xfId="0" applyNumberFormat="1" applyFont="1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0" fontId="0" fillId="0" borderId="0" xfId="0" applyFill="1" applyAlignment="1">
      <alignment horizontal="center"/>
    </xf>
    <xf numFmtId="14" fontId="0" fillId="0" borderId="0" xfId="0" applyNumberFormat="1" applyFont="1" applyAlignment="1">
      <alignment horizontal="center"/>
    </xf>
    <xf numFmtId="14" fontId="0" fillId="0" borderId="0" xfId="0" applyNumberFormat="1" applyFont="1" applyBorder="1" applyAlignment="1">
      <alignment horizontal="center" vertical="center"/>
    </xf>
    <xf numFmtId="4" fontId="16" fillId="0" borderId="0" xfId="0" applyNumberFormat="1" applyFont="1" applyFill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Fill="1" applyAlignment="1">
      <alignment horizontal="center"/>
    </xf>
    <xf numFmtId="0" fontId="0" fillId="0" borderId="0" xfId="0" applyNumberFormat="1" applyAlignment="1">
      <alignment horizontal="center"/>
    </xf>
    <xf numFmtId="164" fontId="0" fillId="0" borderId="0" xfId="0" applyNumberFormat="1" applyFont="1" applyBorder="1" applyAlignment="1">
      <alignment horizontal="center" vertical="center"/>
    </xf>
    <xf numFmtId="165" fontId="0" fillId="0" borderId="0" xfId="0" applyNumberFormat="1" applyFont="1" applyBorder="1" applyAlignment="1">
      <alignment horizontal="center" vertical="center"/>
    </xf>
    <xf numFmtId="4" fontId="16" fillId="11" borderId="0" xfId="21" applyNumberFormat="1" applyFont="1" applyAlignment="1">
      <alignment horizontal="center" vertical="center"/>
    </xf>
    <xf numFmtId="0" fontId="0" fillId="38" borderId="0" xfId="0" applyFill="1" applyAlignment="1">
      <alignment horizontal="center"/>
    </xf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/>
    </xf>
    <xf numFmtId="4" fontId="0" fillId="38" borderId="0" xfId="0" applyNumberFormat="1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/>
    </xf>
    <xf numFmtId="0" fontId="22" fillId="33" borderId="0" xfId="0" applyFont="1" applyFill="1" applyAlignment="1">
      <alignment horizontal="center"/>
    </xf>
    <xf numFmtId="0" fontId="0" fillId="0" borderId="0" xfId="0" applyFont="1" applyFill="1" applyAlignment="1">
      <alignment horizontal="center"/>
    </xf>
    <xf numFmtId="4" fontId="0" fillId="0" borderId="0" xfId="0" applyNumberFormat="1" applyFont="1" applyFill="1" applyAlignment="1">
      <alignment horizontal="center" vertical="center"/>
    </xf>
    <xf numFmtId="14" fontId="0" fillId="0" borderId="0" xfId="0" applyNumberFormat="1" applyFont="1" applyFill="1" applyAlignment="1">
      <alignment horizontal="center"/>
    </xf>
    <xf numFmtId="14" fontId="0" fillId="33" borderId="0" xfId="0" applyNumberFormat="1" applyFont="1" applyFill="1" applyAlignment="1">
      <alignment horizontal="center"/>
    </xf>
    <xf numFmtId="43" fontId="0" fillId="0" borderId="0" xfId="1" applyFont="1" applyBorder="1" applyAlignment="1">
      <alignment horizontal="center"/>
    </xf>
    <xf numFmtId="43" fontId="0" fillId="0" borderId="0" xfId="1" applyFont="1" applyAlignment="1"/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43" fontId="0" fillId="0" borderId="0" xfId="1" applyFont="1" applyBorder="1" applyAlignment="1"/>
    <xf numFmtId="0" fontId="0" fillId="0" borderId="0" xfId="0" applyFont="1" applyAlignment="1">
      <alignment horizontal="center" vertical="center"/>
    </xf>
    <xf numFmtId="2" fontId="0" fillId="0" borderId="0" xfId="0" applyNumberFormat="1" applyFont="1" applyBorder="1" applyAlignment="1">
      <alignment horizontal="center" vertical="center"/>
    </xf>
    <xf numFmtId="2" fontId="1" fillId="0" borderId="0" xfId="1" applyNumberFormat="1" applyFont="1" applyBorder="1" applyAlignment="1">
      <alignment horizontal="center" vertical="center"/>
    </xf>
    <xf numFmtId="0" fontId="0" fillId="36" borderId="19" xfId="0" applyFill="1" applyBorder="1" applyAlignment="1"/>
    <xf numFmtId="0" fontId="0" fillId="36" borderId="20" xfId="0" applyFill="1" applyBorder="1" applyAlignment="1"/>
    <xf numFmtId="0" fontId="0" fillId="38" borderId="0" xfId="0" applyFont="1" applyFill="1" applyBorder="1" applyAlignment="1">
      <alignment horizontal="left" vertical="center"/>
    </xf>
    <xf numFmtId="0" fontId="16" fillId="33" borderId="0" xfId="1" applyNumberFormat="1" applyFont="1" applyFill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0" fillId="0" borderId="0" xfId="0" applyAlignment="1"/>
    <xf numFmtId="0" fontId="16" fillId="0" borderId="0" xfId="0" applyFont="1" applyFill="1" applyAlignment="1"/>
    <xf numFmtId="0" fontId="16" fillId="38" borderId="0" xfId="0" applyFont="1" applyFill="1" applyAlignment="1"/>
    <xf numFmtId="0" fontId="16" fillId="33" borderId="0" xfId="0" applyFont="1" applyFill="1" applyAlignment="1"/>
    <xf numFmtId="4" fontId="0" fillId="0" borderId="0" xfId="0" applyNumberFormat="1" applyAlignment="1"/>
    <xf numFmtId="0" fontId="0" fillId="0" borderId="0" xfId="0" applyNumberFormat="1" applyAlignment="1"/>
    <xf numFmtId="2" fontId="0" fillId="0" borderId="0" xfId="1" applyNumberFormat="1" applyFont="1" applyBorder="1" applyAlignment="1">
      <alignment horizontal="center"/>
    </xf>
    <xf numFmtId="0" fontId="0" fillId="0" borderId="0" xfId="0" applyFont="1" applyFill="1" applyAlignment="1"/>
    <xf numFmtId="0" fontId="0" fillId="38" borderId="0" xfId="0" applyFill="1" applyAlignment="1"/>
    <xf numFmtId="0" fontId="0" fillId="38" borderId="0" xfId="0" applyFont="1" applyFill="1" applyAlignment="1"/>
    <xf numFmtId="0" fontId="0" fillId="0" borderId="0" xfId="0" applyFill="1" applyAlignment="1"/>
    <xf numFmtId="0" fontId="23" fillId="38" borderId="0" xfId="0" applyFont="1" applyFill="1" applyAlignment="1"/>
    <xf numFmtId="0" fontId="22" fillId="38" borderId="0" xfId="0" applyFont="1" applyFill="1" applyAlignment="1"/>
    <xf numFmtId="0" fontId="19" fillId="0" borderId="0" xfId="0" applyFont="1" applyAlignment="1"/>
    <xf numFmtId="0" fontId="0" fillId="37" borderId="0" xfId="0" applyFill="1" applyAlignment="1"/>
    <xf numFmtId="4" fontId="0" fillId="0" borderId="0" xfId="0" applyNumberFormat="1" applyFill="1" applyAlignment="1"/>
    <xf numFmtId="14" fontId="0" fillId="0" borderId="0" xfId="0" applyNumberFormat="1" applyFill="1" applyAlignment="1"/>
    <xf numFmtId="4" fontId="16" fillId="0" borderId="0" xfId="0" applyNumberFormat="1" applyFont="1" applyFill="1" applyAlignment="1"/>
    <xf numFmtId="4" fontId="19" fillId="0" borderId="0" xfId="0" applyNumberFormat="1" applyFont="1" applyAlignment="1"/>
    <xf numFmtId="0" fontId="0" fillId="36" borderId="21" xfId="0" applyFill="1" applyBorder="1" applyAlignment="1">
      <alignment wrapText="1"/>
    </xf>
    <xf numFmtId="4" fontId="0" fillId="0" borderId="0" xfId="0" applyNumberFormat="1" applyFont="1" applyBorder="1" applyAlignment="1">
      <alignment horizontal="center" vertical="center" wrapText="1"/>
    </xf>
    <xf numFmtId="4" fontId="16" fillId="33" borderId="0" xfId="0" applyNumberFormat="1" applyFont="1" applyFill="1" applyAlignment="1">
      <alignment horizontal="center" vertical="center" wrapText="1"/>
    </xf>
    <xf numFmtId="4" fontId="0" fillId="0" borderId="0" xfId="0" applyNumberFormat="1" applyAlignment="1">
      <alignment wrapText="1"/>
    </xf>
    <xf numFmtId="0" fontId="16" fillId="0" borderId="0" xfId="0" applyFont="1" applyBorder="1" applyAlignment="1">
      <alignment horizontal="left" vertical="center" wrapText="1"/>
    </xf>
    <xf numFmtId="2" fontId="0" fillId="0" borderId="0" xfId="1" applyNumberFormat="1" applyFont="1" applyBorder="1" applyAlignment="1">
      <alignment horizontal="center" vertical="center" wrapText="1"/>
    </xf>
    <xf numFmtId="4" fontId="0" fillId="38" borderId="0" xfId="0" applyNumberFormat="1" applyFont="1" applyFill="1" applyAlignment="1">
      <alignment horizontal="center" vertical="center" wrapText="1"/>
    </xf>
    <xf numFmtId="4" fontId="16" fillId="38" borderId="0" xfId="0" applyNumberFormat="1" applyFont="1" applyFill="1" applyAlignment="1">
      <alignment horizontal="center" vertical="center" wrapText="1"/>
    </xf>
    <xf numFmtId="4" fontId="16" fillId="0" borderId="0" xfId="0" applyNumberFormat="1" applyFont="1" applyFill="1" applyAlignment="1">
      <alignment horizontal="center" vertical="center" wrapText="1"/>
    </xf>
    <xf numFmtId="4" fontId="0" fillId="0" borderId="0" xfId="0" applyNumberFormat="1" applyFont="1" applyFill="1" applyAlignment="1">
      <alignment horizontal="center" vertical="center" wrapText="1"/>
    </xf>
    <xf numFmtId="0" fontId="16" fillId="0" borderId="0" xfId="0" applyFont="1" applyFill="1" applyAlignment="1">
      <alignment wrapText="1"/>
    </xf>
    <xf numFmtId="0" fontId="0" fillId="0" borderId="0" xfId="0" applyFont="1" applyBorder="1" applyAlignment="1">
      <alignment horizontal="center" vertical="center" wrapText="1"/>
    </xf>
    <xf numFmtId="4" fontId="16" fillId="11" borderId="0" xfId="21" applyNumberFormat="1" applyFont="1" applyAlignment="1">
      <alignment horizontal="center" vertical="center" wrapText="1"/>
    </xf>
    <xf numFmtId="43" fontId="0" fillId="37" borderId="0" xfId="1" applyFont="1" applyFill="1" applyAlignment="1">
      <alignment wrapText="1"/>
    </xf>
    <xf numFmtId="43" fontId="24" fillId="0" borderId="0" xfId="1" applyFont="1" applyBorder="1" applyAlignment="1">
      <alignment horizontal="left" wrapText="1"/>
    </xf>
    <xf numFmtId="43" fontId="0" fillId="0" borderId="0" xfId="1" applyFont="1" applyFill="1" applyAlignment="1">
      <alignment wrapText="1"/>
    </xf>
    <xf numFmtId="4" fontId="0" fillId="0" borderId="0" xfId="0" applyNumberFormat="1" applyFill="1" applyAlignment="1">
      <alignment wrapText="1"/>
    </xf>
    <xf numFmtId="4" fontId="16" fillId="0" borderId="0" xfId="0" applyNumberFormat="1" applyFont="1" applyFill="1" applyAlignment="1">
      <alignment wrapText="1"/>
    </xf>
    <xf numFmtId="4" fontId="0" fillId="0" borderId="0" xfId="0" applyNumberFormat="1" applyAlignment="1">
      <alignment horizontal="center" vertical="center" wrapText="1"/>
    </xf>
    <xf numFmtId="43" fontId="0" fillId="37" borderId="0" xfId="1" applyFont="1" applyFill="1" applyAlignment="1">
      <alignment horizontal="center" wrapText="1"/>
    </xf>
    <xf numFmtId="43" fontId="0" fillId="0" borderId="0" xfId="1" applyFont="1" applyBorder="1" applyAlignment="1">
      <alignment horizontal="center" wrapText="1"/>
    </xf>
    <xf numFmtId="43" fontId="0" fillId="33" borderId="0" xfId="1" applyFont="1" applyFill="1" applyAlignment="1">
      <alignment horizontal="center" wrapText="1"/>
    </xf>
    <xf numFmtId="43" fontId="19" fillId="35" borderId="0" xfId="1" applyFont="1" applyFill="1" applyAlignment="1">
      <alignment horizontal="center" wrapText="1"/>
    </xf>
    <xf numFmtId="0" fontId="19" fillId="35" borderId="0" xfId="1" applyNumberFormat="1" applyFont="1" applyFill="1" applyAlignment="1">
      <alignment horizontal="center"/>
    </xf>
    <xf numFmtId="43" fontId="0" fillId="0" borderId="0" xfId="1" applyFont="1" applyAlignment="1">
      <alignment horizontal="right" wrapText="1"/>
    </xf>
    <xf numFmtId="43" fontId="16" fillId="33" borderId="0" xfId="1" applyFont="1" applyFill="1" applyAlignment="1">
      <alignment horizontal="right" wrapText="1"/>
    </xf>
    <xf numFmtId="43" fontId="16" fillId="37" borderId="0" xfId="1" applyFont="1" applyFill="1" applyAlignment="1">
      <alignment horizontal="right" wrapText="1"/>
    </xf>
    <xf numFmtId="43" fontId="19" fillId="35" borderId="0" xfId="1" applyFont="1" applyFill="1" applyAlignment="1">
      <alignment horizontal="right" wrapText="1"/>
    </xf>
    <xf numFmtId="43" fontId="0" fillId="0" borderId="0" xfId="1" applyFont="1" applyBorder="1" applyAlignment="1">
      <alignment horizontal="right" wrapText="1"/>
    </xf>
    <xf numFmtId="0" fontId="16" fillId="0" borderId="0" xfId="0" applyFont="1" applyBorder="1" applyAlignment="1">
      <alignment horizontal="left" vertical="center"/>
    </xf>
    <xf numFmtId="14" fontId="0" fillId="0" borderId="0" xfId="1" applyNumberFormat="1" applyFont="1" applyBorder="1" applyAlignment="1">
      <alignment horizontal="center" vertical="center" wrapText="1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43" fontId="16" fillId="0" borderId="0" xfId="1" applyFont="1" applyBorder="1" applyAlignment="1"/>
    <xf numFmtId="43" fontId="16" fillId="33" borderId="0" xfId="1" applyFont="1" applyFill="1" applyAlignment="1">
      <alignment horizontal="center" wrapText="1"/>
    </xf>
    <xf numFmtId="43" fontId="16" fillId="37" borderId="0" xfId="1" applyFont="1" applyFill="1" applyAlignment="1">
      <alignment horizontal="center" wrapText="1"/>
    </xf>
    <xf numFmtId="43" fontId="16" fillId="0" borderId="0" xfId="1" applyFont="1" applyAlignment="1">
      <alignment horizontal="center" wrapText="1"/>
    </xf>
    <xf numFmtId="43" fontId="16" fillId="0" borderId="0" xfId="1" applyFont="1" applyAlignment="1">
      <alignment horizontal="right" wrapText="1"/>
    </xf>
    <xf numFmtId="43" fontId="16" fillId="0" borderId="0" xfId="1" applyFont="1" applyAlignment="1">
      <alignment horizontal="right"/>
    </xf>
    <xf numFmtId="0" fontId="0" fillId="0" borderId="0" xfId="0" applyFont="1" applyFill="1" applyBorder="1" applyAlignment="1">
      <alignment horizontal="center" vertical="center"/>
    </xf>
    <xf numFmtId="4" fontId="0" fillId="0" borderId="0" xfId="0" applyNumberFormat="1" applyFont="1" applyFill="1" applyBorder="1" applyAlignment="1">
      <alignment horizontal="center" vertical="center"/>
    </xf>
    <xf numFmtId="14" fontId="0" fillId="0" borderId="0" xfId="0" applyNumberFormat="1" applyFont="1" applyFill="1" applyBorder="1" applyAlignment="1">
      <alignment horizontal="center" vertical="center"/>
    </xf>
    <xf numFmtId="0" fontId="16" fillId="37" borderId="0" xfId="0" applyFont="1" applyFill="1" applyAlignment="1"/>
    <xf numFmtId="4" fontId="0" fillId="37" borderId="0" xfId="0" applyNumberFormat="1" applyFont="1" applyFill="1" applyBorder="1" applyAlignment="1">
      <alignment horizontal="center" vertical="center"/>
    </xf>
    <xf numFmtId="14" fontId="0" fillId="37" borderId="0" xfId="0" applyNumberFormat="1" applyFont="1" applyFill="1" applyBorder="1" applyAlignment="1">
      <alignment horizontal="center" vertical="center"/>
    </xf>
    <xf numFmtId="4" fontId="0" fillId="33" borderId="0" xfId="0" applyNumberFormat="1" applyFont="1" applyFill="1" applyBorder="1" applyAlignment="1">
      <alignment horizontal="center" vertical="center"/>
    </xf>
    <xf numFmtId="14" fontId="0" fillId="33" borderId="0" xfId="0" applyNumberFormat="1" applyFont="1" applyFill="1" applyBorder="1" applyAlignment="1">
      <alignment horizontal="center" vertical="center"/>
    </xf>
    <xf numFmtId="0" fontId="0" fillId="33" borderId="0" xfId="0" applyFill="1" applyAlignment="1"/>
    <xf numFmtId="4" fontId="16" fillId="37" borderId="0" xfId="0" applyNumberFormat="1" applyFont="1" applyFill="1" applyAlignment="1">
      <alignment horizontal="center" vertical="center"/>
    </xf>
    <xf numFmtId="4" fontId="16" fillId="37" borderId="0" xfId="0" applyNumberFormat="1" applyFont="1" applyFill="1" applyAlignment="1">
      <alignment horizontal="center" vertical="center" wrapText="1"/>
    </xf>
    <xf numFmtId="0" fontId="0" fillId="0" borderId="0" xfId="1" applyNumberFormat="1" applyFont="1" applyFill="1" applyAlignment="1">
      <alignment horizontal="center"/>
    </xf>
    <xf numFmtId="43" fontId="0" fillId="0" borderId="0" xfId="1" applyFont="1" applyFill="1" applyAlignment="1">
      <alignment horizontal="center" wrapText="1"/>
    </xf>
    <xf numFmtId="43" fontId="16" fillId="0" borderId="0" xfId="1" applyFont="1" applyFill="1" applyAlignment="1">
      <alignment horizontal="right" wrapText="1"/>
    </xf>
    <xf numFmtId="43" fontId="16" fillId="0" borderId="0" xfId="1" applyFont="1" applyFill="1" applyAlignment="1">
      <alignment horizontal="center" wrapText="1"/>
    </xf>
    <xf numFmtId="0" fontId="19" fillId="0" borderId="0" xfId="0" applyFont="1" applyFill="1" applyAlignment="1"/>
    <xf numFmtId="43" fontId="16" fillId="0" borderId="0" xfId="1" applyFont="1" applyFill="1" applyAlignment="1"/>
    <xf numFmtId="14" fontId="0" fillId="0" borderId="0" xfId="1" applyNumberFormat="1" applyFont="1" applyFill="1" applyAlignment="1">
      <alignment horizontal="center" wrapText="1"/>
    </xf>
    <xf numFmtId="43" fontId="1" fillId="0" borderId="0" xfId="1" applyFont="1" applyFill="1" applyAlignment="1">
      <alignment horizontal="right" wrapText="1"/>
    </xf>
    <xf numFmtId="43" fontId="1" fillId="0" borderId="0" xfId="1" applyFont="1" applyFill="1" applyAlignment="1">
      <alignment horizontal="center" wrapText="1"/>
    </xf>
    <xf numFmtId="43" fontId="0" fillId="33" borderId="0" xfId="1" applyFont="1" applyFill="1" applyAlignment="1"/>
    <xf numFmtId="0" fontId="0" fillId="33" borderId="0" xfId="0" applyFill="1" applyAlignment="1">
      <alignment horizontal="center"/>
    </xf>
    <xf numFmtId="0" fontId="19" fillId="33" borderId="0" xfId="0" applyFont="1" applyFill="1" applyAlignment="1"/>
    <xf numFmtId="43" fontId="0" fillId="37" borderId="0" xfId="1" applyFont="1" applyFill="1" applyAlignment="1"/>
    <xf numFmtId="14" fontId="0" fillId="33" borderId="0" xfId="1" applyNumberFormat="1" applyFont="1" applyFill="1" applyAlignment="1">
      <alignment horizontal="center" wrapText="1"/>
    </xf>
    <xf numFmtId="14" fontId="0" fillId="33" borderId="0" xfId="1" applyNumberFormat="1" applyFont="1" applyFill="1" applyAlignment="1">
      <alignment wrapText="1"/>
    </xf>
    <xf numFmtId="0" fontId="22" fillId="0" borderId="0" xfId="0" applyFont="1" applyFill="1" applyAlignment="1">
      <alignment horizontal="center"/>
    </xf>
    <xf numFmtId="0" fontId="16" fillId="0" borderId="0" xfId="1" applyNumberFormat="1" applyFont="1" applyFill="1" applyBorder="1" applyAlignment="1">
      <alignment horizontal="center"/>
    </xf>
    <xf numFmtId="43" fontId="0" fillId="0" borderId="0" xfId="1" applyFont="1" applyFill="1" applyBorder="1" applyAlignment="1">
      <alignment horizontal="center"/>
    </xf>
    <xf numFmtId="43" fontId="16" fillId="0" borderId="0" xfId="1" applyFont="1" applyFill="1" applyBorder="1" applyAlignment="1">
      <alignment horizontal="right" vertical="center"/>
    </xf>
    <xf numFmtId="43" fontId="16" fillId="0" borderId="0" xfId="1" applyFont="1" applyFill="1" applyBorder="1" applyAlignment="1">
      <alignment horizontal="center" wrapText="1"/>
    </xf>
    <xf numFmtId="43" fontId="16" fillId="0" borderId="0" xfId="1" applyFont="1" applyFill="1" applyBorder="1" applyAlignment="1">
      <alignment wrapText="1"/>
    </xf>
    <xf numFmtId="43" fontId="16" fillId="0" borderId="0" xfId="1" applyFont="1" applyFill="1" applyBorder="1" applyAlignment="1">
      <alignment horizontal="right" wrapText="1"/>
    </xf>
    <xf numFmtId="43" fontId="16" fillId="0" borderId="0" xfId="1" applyFont="1" applyFill="1" applyBorder="1" applyAlignment="1">
      <alignment vertical="center" wrapText="1"/>
    </xf>
    <xf numFmtId="43" fontId="0" fillId="0" borderId="0" xfId="1" applyFont="1" applyBorder="1" applyAlignment="1">
      <alignment wrapText="1"/>
    </xf>
    <xf numFmtId="0" fontId="16" fillId="0" borderId="0" xfId="0" applyFont="1" applyBorder="1" applyAlignment="1">
      <alignment horizontal="left" vertical="center"/>
    </xf>
    <xf numFmtId="0" fontId="19" fillId="38" borderId="0" xfId="0" applyFont="1" applyFill="1" applyAlignment="1"/>
    <xf numFmtId="0" fontId="0" fillId="37" borderId="0" xfId="0" applyFont="1" applyFill="1" applyAlignment="1"/>
    <xf numFmtId="0" fontId="0" fillId="37" borderId="0" xfId="0" applyFont="1" applyFill="1" applyAlignment="1">
      <alignment horizontal="center"/>
    </xf>
    <xf numFmtId="4" fontId="0" fillId="37" borderId="0" xfId="0" applyNumberFormat="1" applyFont="1" applyFill="1" applyAlignment="1">
      <alignment horizontal="center" vertical="center"/>
    </xf>
    <xf numFmtId="14" fontId="0" fillId="37" borderId="0" xfId="0" applyNumberFormat="1" applyFont="1" applyFill="1" applyAlignment="1">
      <alignment horizontal="center"/>
    </xf>
    <xf numFmtId="0" fontId="19" fillId="37" borderId="0" xfId="0" applyFont="1" applyFill="1" applyAlignment="1"/>
    <xf numFmtId="0" fontId="16" fillId="37" borderId="0" xfId="0" applyFont="1" applyFill="1" applyAlignment="1">
      <alignment horizontal="center"/>
    </xf>
    <xf numFmtId="0" fontId="14" fillId="38" borderId="0" xfId="0" applyFont="1" applyFill="1" applyAlignment="1"/>
    <xf numFmtId="0" fontId="16" fillId="37" borderId="0" xfId="0" applyFont="1" applyFill="1" applyBorder="1" applyAlignment="1">
      <alignment horizontal="center" vertical="center"/>
    </xf>
    <xf numFmtId="0" fontId="16" fillId="33" borderId="0" xfId="0" applyFont="1" applyFill="1" applyBorder="1" applyAlignment="1">
      <alignment horizontal="center" vertical="center"/>
    </xf>
    <xf numFmtId="0" fontId="16" fillId="37" borderId="0" xfId="1" applyNumberFormat="1" applyFont="1" applyFill="1" applyAlignment="1">
      <alignment horizontal="center"/>
    </xf>
    <xf numFmtId="43" fontId="16" fillId="33" borderId="0" xfId="1" applyFont="1" applyFill="1" applyAlignment="1"/>
    <xf numFmtId="43" fontId="16" fillId="33" borderId="0" xfId="1" applyFont="1" applyFill="1" applyAlignment="1">
      <alignment wrapText="1"/>
    </xf>
    <xf numFmtId="0" fontId="0" fillId="38" borderId="0" xfId="0" applyFill="1" applyAlignment="1">
      <alignment horizontal="left"/>
    </xf>
    <xf numFmtId="0" fontId="0" fillId="38" borderId="0" xfId="1" applyNumberFormat="1" applyFont="1" applyFill="1" applyAlignment="1">
      <alignment horizontal="center"/>
    </xf>
    <xf numFmtId="43" fontId="0" fillId="38" borderId="0" xfId="1" applyFont="1" applyFill="1" applyAlignment="1">
      <alignment horizontal="center" wrapText="1"/>
    </xf>
    <xf numFmtId="14" fontId="0" fillId="38" borderId="0" xfId="1" applyNumberFormat="1" applyFont="1" applyFill="1" applyAlignment="1">
      <alignment horizontal="center" wrapText="1"/>
    </xf>
    <xf numFmtId="14" fontId="0" fillId="38" borderId="0" xfId="0" applyNumberFormat="1" applyFont="1" applyFill="1" applyBorder="1" applyAlignment="1">
      <alignment horizontal="center" vertical="center"/>
    </xf>
    <xf numFmtId="43" fontId="1" fillId="38" borderId="0" xfId="1" applyFont="1" applyFill="1" applyAlignment="1">
      <alignment horizontal="right" wrapText="1"/>
    </xf>
    <xf numFmtId="43" fontId="1" fillId="38" borderId="0" xfId="1" applyFont="1" applyFill="1" applyAlignment="1">
      <alignment horizontal="center" wrapText="1"/>
    </xf>
    <xf numFmtId="0" fontId="0" fillId="0" borderId="0" xfId="0" applyNumberFormat="1" applyFont="1" applyBorder="1" applyAlignment="1">
      <alignment horizontal="left" vertical="center"/>
    </xf>
    <xf numFmtId="0" fontId="16" fillId="0" borderId="0" xfId="0" applyFont="1" applyFill="1" applyBorder="1" applyAlignment="1">
      <alignment horizontal="center" vertical="center"/>
    </xf>
    <xf numFmtId="4" fontId="16" fillId="0" borderId="0" xfId="0" applyNumberFormat="1" applyFont="1" applyFill="1" applyBorder="1" applyAlignment="1">
      <alignment horizontal="center" vertical="center"/>
    </xf>
    <xf numFmtId="14" fontId="16" fillId="0" borderId="0" xfId="0" applyNumberFormat="1" applyFont="1" applyFill="1" applyBorder="1" applyAlignment="1">
      <alignment horizontal="center" vertical="center"/>
    </xf>
    <xf numFmtId="4" fontId="16" fillId="37" borderId="0" xfId="0" applyNumberFormat="1" applyFont="1" applyFill="1" applyBorder="1" applyAlignment="1">
      <alignment horizontal="center" vertical="center"/>
    </xf>
    <xf numFmtId="14" fontId="16" fillId="37" borderId="0" xfId="0" applyNumberFormat="1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left" vertical="center" wrapText="1"/>
    </xf>
    <xf numFmtId="0" fontId="0" fillId="33" borderId="0" xfId="0" applyFont="1" applyFill="1" applyAlignment="1"/>
    <xf numFmtId="0" fontId="0" fillId="0" borderId="0" xfId="0" applyFont="1" applyFill="1" applyAlignment="1">
      <alignment horizontal="center" vertical="center"/>
    </xf>
    <xf numFmtId="43" fontId="16" fillId="0" borderId="0" xfId="1" applyFont="1" applyFill="1" applyAlignment="1">
      <alignment vertical="center" wrapText="1"/>
    </xf>
    <xf numFmtId="14" fontId="0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 vertical="center"/>
    </xf>
    <xf numFmtId="4" fontId="0" fillId="33" borderId="0" xfId="0" applyNumberFormat="1" applyFill="1" applyAlignment="1">
      <alignment horizont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 wrapText="1"/>
    </xf>
    <xf numFmtId="4" fontId="18" fillId="34" borderId="18" xfId="1" applyNumberFormat="1" applyFont="1" applyFill="1" applyBorder="1" applyAlignment="1">
      <alignment horizontal="center" vertical="center" wrapText="1"/>
    </xf>
    <xf numFmtId="14" fontId="16" fillId="37" borderId="0" xfId="0" applyNumberFormat="1" applyFont="1" applyFill="1" applyAlignment="1">
      <alignment horizontal="center"/>
    </xf>
    <xf numFmtId="0" fontId="16" fillId="37" borderId="0" xfId="0" applyFont="1" applyFill="1" applyAlignment="1">
      <alignment horizontal="center" vertical="center"/>
    </xf>
    <xf numFmtId="0" fontId="25" fillId="37" borderId="0" xfId="0" applyFont="1" applyFill="1" applyAlignment="1"/>
    <xf numFmtId="2" fontId="1" fillId="0" borderId="0" xfId="1" applyNumberFormat="1" applyFont="1" applyFill="1" applyAlignment="1">
      <alignment horizontal="center" vertical="center" wrapText="1"/>
    </xf>
    <xf numFmtId="2" fontId="16" fillId="33" borderId="0" xfId="1" applyNumberFormat="1" applyFont="1" applyFill="1" applyAlignment="1">
      <alignment horizontal="center" vertical="center" wrapText="1"/>
    </xf>
    <xf numFmtId="2" fontId="16" fillId="0" borderId="0" xfId="1" applyNumberFormat="1" applyFont="1" applyFill="1" applyAlignment="1">
      <alignment horizontal="center" vertical="center" wrapText="1"/>
    </xf>
    <xf numFmtId="2" fontId="16" fillId="37" borderId="0" xfId="1" applyNumberFormat="1" applyFont="1" applyFill="1" applyAlignment="1">
      <alignment horizontal="center" vertical="center" wrapText="1"/>
    </xf>
    <xf numFmtId="2" fontId="1" fillId="38" borderId="0" xfId="1" applyNumberFormat="1" applyFont="1" applyFill="1" applyAlignment="1">
      <alignment horizontal="center" vertical="center" wrapText="1"/>
    </xf>
    <xf numFmtId="2" fontId="0" fillId="0" borderId="0" xfId="1" applyNumberFormat="1" applyFont="1" applyAlignment="1">
      <alignment horizontal="center" wrapText="1"/>
    </xf>
    <xf numFmtId="2" fontId="19" fillId="35" borderId="0" xfId="1" applyNumberFormat="1" applyFont="1" applyFill="1" applyAlignment="1">
      <alignment horizontal="center" wrapText="1"/>
    </xf>
    <xf numFmtId="0" fontId="16" fillId="37" borderId="0" xfId="0" applyNumberFormat="1" applyFont="1" applyFill="1" applyAlignment="1">
      <alignment horizontal="center"/>
    </xf>
    <xf numFmtId="0" fontId="16" fillId="37" borderId="0" xfId="0" applyNumberFormat="1" applyFont="1" applyFill="1" applyAlignment="1"/>
    <xf numFmtId="0" fontId="16" fillId="0" borderId="0" xfId="0" applyFont="1" applyFill="1" applyAlignment="1">
      <alignment horizontal="center" vertical="center"/>
    </xf>
    <xf numFmtId="2" fontId="16" fillId="33" borderId="0" xfId="1" applyNumberFormat="1" applyFont="1" applyFill="1" applyAlignment="1">
      <alignment horizontal="center" wrapText="1"/>
    </xf>
    <xf numFmtId="43" fontId="0" fillId="33" borderId="0" xfId="1" applyFont="1" applyFill="1" applyAlignment="1">
      <alignment horizontal="right" wrapText="1"/>
    </xf>
    <xf numFmtId="43" fontId="0" fillId="0" borderId="0" xfId="1" applyFont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332525</xdr:colOff>
      <xdr:row>0</xdr:row>
      <xdr:rowOff>163285</xdr:rowOff>
    </xdr:from>
    <xdr:to>
      <xdr:col>0</xdr:col>
      <xdr:colOff>1645437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525" y="163285"/>
          <a:ext cx="1312912" cy="1277131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444953</xdr:colOff>
      <xdr:row>0</xdr:row>
      <xdr:rowOff>68035</xdr:rowOff>
    </xdr:from>
    <xdr:to>
      <xdr:col>9</xdr:col>
      <xdr:colOff>712117</xdr:colOff>
      <xdr:row>4</xdr:row>
      <xdr:rowOff>147439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20132" y="68035"/>
          <a:ext cx="2343727" cy="120879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653654</xdr:colOff>
      <xdr:row>180</xdr:row>
      <xdr:rowOff>110151</xdr:rowOff>
    </xdr:from>
    <xdr:to>
      <xdr:col>7</xdr:col>
      <xdr:colOff>769791</xdr:colOff>
      <xdr:row>195</xdr:row>
      <xdr:rowOff>148485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07795" y="31319409"/>
          <a:ext cx="8435629" cy="30595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R216"/>
  <sheetViews>
    <sheetView showGridLines="0" tabSelected="1" showWhiteSpace="0" zoomScale="64" zoomScaleNormal="64" zoomScaleSheetLayoutView="57" zoomScalePageLayoutView="70" workbookViewId="0">
      <selection activeCell="Q163" sqref="Q163"/>
    </sheetView>
  </sheetViews>
  <sheetFormatPr baseColWidth="10" defaultRowHeight="15" x14ac:dyDescent="0.25"/>
  <cols>
    <col min="1" max="1" width="68.28515625" style="44" customWidth="1"/>
    <col min="2" max="2" width="39.85546875" style="15" customWidth="1"/>
    <col min="3" max="3" width="11.42578125" style="15" customWidth="1"/>
    <col min="4" max="4" width="19.140625" style="49" customWidth="1"/>
    <col min="5" max="5" width="18" style="49" customWidth="1"/>
    <col min="6" max="6" width="19.140625" style="48" customWidth="1"/>
    <col min="7" max="7" width="16.85546875" style="48" customWidth="1"/>
    <col min="8" max="8" width="16.28515625" style="48" bestFit="1" customWidth="1"/>
    <col min="9" max="9" width="14.85546875" style="48" customWidth="1"/>
    <col min="10" max="10" width="16.42578125" style="48" customWidth="1"/>
    <col min="11" max="11" width="16.5703125" style="48" customWidth="1"/>
    <col min="12" max="12" width="24.7109375" style="66" customWidth="1"/>
    <col min="13" max="13" width="17.7109375" style="44" customWidth="1"/>
    <col min="14" max="40" width="11.42578125" style="44"/>
    <col min="41" max="50" width="11.42578125" style="44" customWidth="1"/>
    <col min="51" max="51" width="11.42578125" style="44" hidden="1" customWidth="1"/>
    <col min="52" max="16384" width="11.42578125" style="44"/>
  </cols>
  <sheetData>
    <row r="1" spans="1:236" x14ac:dyDescent="0.25">
      <c r="A1" s="39"/>
      <c r="B1" s="40"/>
      <c r="C1" s="40"/>
      <c r="D1" s="40"/>
      <c r="E1" s="40"/>
      <c r="F1" s="40"/>
      <c r="G1" s="40"/>
      <c r="H1" s="40"/>
      <c r="I1" s="40"/>
      <c r="J1" s="40"/>
      <c r="K1" s="40"/>
      <c r="L1" s="63"/>
    </row>
    <row r="2" spans="1:236" ht="26.25" x14ac:dyDescent="0.4">
      <c r="A2" s="173" t="s">
        <v>10</v>
      </c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  <c r="AM2" s="45"/>
      <c r="AN2" s="45"/>
      <c r="AO2" s="45"/>
      <c r="AP2" s="45"/>
      <c r="AQ2" s="45"/>
      <c r="AR2" s="45"/>
      <c r="AS2" s="45"/>
      <c r="AT2" s="45"/>
      <c r="AU2" s="45"/>
      <c r="AV2" s="45"/>
      <c r="AW2" s="45"/>
      <c r="AX2" s="45"/>
      <c r="AY2" s="45"/>
      <c r="AZ2" s="45"/>
      <c r="BA2" s="45"/>
      <c r="BB2" s="45"/>
      <c r="BC2" s="45"/>
      <c r="BD2" s="45"/>
      <c r="BE2" s="45"/>
      <c r="BF2" s="45"/>
      <c r="BG2" s="45"/>
      <c r="BH2" s="45"/>
      <c r="BI2" s="45"/>
      <c r="BJ2" s="45"/>
      <c r="BK2" s="45"/>
      <c r="BL2" s="45"/>
      <c r="BM2" s="45"/>
      <c r="BN2" s="45"/>
      <c r="BO2" s="45"/>
      <c r="BP2" s="45"/>
      <c r="BQ2" s="45"/>
      <c r="BR2" s="45"/>
      <c r="BS2" s="45"/>
      <c r="BT2" s="45"/>
      <c r="BU2" s="45"/>
      <c r="BV2" s="45"/>
      <c r="BW2" s="45"/>
      <c r="BX2" s="45"/>
      <c r="BY2" s="45"/>
      <c r="BZ2" s="45"/>
      <c r="CA2" s="45"/>
      <c r="CB2" s="45"/>
      <c r="CC2" s="45"/>
      <c r="CD2" s="45"/>
      <c r="CE2" s="45"/>
      <c r="CF2" s="45"/>
      <c r="CG2" s="45"/>
      <c r="CH2" s="45"/>
      <c r="CI2" s="45"/>
      <c r="CJ2" s="45"/>
      <c r="CK2" s="45"/>
      <c r="CL2" s="45"/>
      <c r="CM2" s="45"/>
      <c r="CN2" s="45"/>
      <c r="CO2" s="45"/>
      <c r="CP2" s="45"/>
      <c r="CQ2" s="45"/>
      <c r="CR2" s="45"/>
      <c r="CS2" s="45"/>
      <c r="CT2" s="45"/>
      <c r="CU2" s="45"/>
      <c r="CV2" s="45"/>
      <c r="CW2" s="45"/>
      <c r="CX2" s="45"/>
      <c r="CY2" s="45"/>
      <c r="CZ2" s="45"/>
      <c r="DA2" s="45"/>
      <c r="DB2" s="45"/>
      <c r="DC2" s="45"/>
      <c r="DD2" s="45"/>
      <c r="DE2" s="45"/>
      <c r="DF2" s="45"/>
      <c r="DG2" s="45"/>
      <c r="DH2" s="45"/>
      <c r="DI2" s="45"/>
      <c r="DJ2" s="45"/>
      <c r="DK2" s="45"/>
      <c r="DL2" s="45"/>
      <c r="DM2" s="45"/>
      <c r="DN2" s="45"/>
      <c r="DO2" s="45"/>
      <c r="DP2" s="45"/>
      <c r="DQ2" s="45"/>
      <c r="DR2" s="45"/>
      <c r="DS2" s="45"/>
      <c r="DT2" s="45"/>
      <c r="DU2" s="45"/>
      <c r="DV2" s="45"/>
      <c r="DW2" s="45"/>
      <c r="DX2" s="45"/>
      <c r="DY2" s="45"/>
      <c r="DZ2" s="45"/>
      <c r="EA2" s="45"/>
      <c r="EB2" s="45"/>
      <c r="EC2" s="45"/>
      <c r="ED2" s="45"/>
      <c r="EE2" s="45"/>
      <c r="EF2" s="45"/>
      <c r="EG2" s="45"/>
      <c r="EH2" s="45"/>
      <c r="EI2" s="45"/>
      <c r="EJ2" s="45"/>
      <c r="EK2" s="45"/>
      <c r="EL2" s="45"/>
      <c r="EM2" s="45"/>
      <c r="EN2" s="45"/>
      <c r="EO2" s="45"/>
      <c r="EP2" s="45"/>
      <c r="EQ2" s="45"/>
      <c r="ER2" s="45"/>
      <c r="ES2" s="45"/>
      <c r="ET2" s="45"/>
      <c r="EU2" s="45"/>
      <c r="EV2" s="45"/>
      <c r="EW2" s="45"/>
      <c r="EX2" s="45"/>
      <c r="EY2" s="45"/>
      <c r="EZ2" s="45"/>
      <c r="FA2" s="45"/>
      <c r="FB2" s="45"/>
      <c r="FC2" s="45"/>
      <c r="FD2" s="45"/>
      <c r="FE2" s="45"/>
      <c r="FF2" s="45"/>
      <c r="FG2" s="45"/>
      <c r="FH2" s="45"/>
      <c r="FI2" s="45"/>
      <c r="FJ2" s="45"/>
      <c r="FK2" s="45"/>
      <c r="FL2" s="45"/>
      <c r="FM2" s="45"/>
      <c r="FN2" s="45"/>
      <c r="FO2" s="45"/>
      <c r="FP2" s="45"/>
      <c r="FQ2" s="45"/>
      <c r="FR2" s="45"/>
      <c r="FS2" s="45"/>
      <c r="FT2" s="45"/>
      <c r="FU2" s="45"/>
      <c r="FV2" s="45"/>
      <c r="FW2" s="45"/>
      <c r="FX2" s="45"/>
      <c r="FY2" s="45"/>
      <c r="FZ2" s="45"/>
      <c r="GA2" s="45"/>
      <c r="GB2" s="45"/>
      <c r="GC2" s="45"/>
      <c r="GD2" s="45"/>
      <c r="GE2" s="45"/>
      <c r="GF2" s="45"/>
      <c r="GG2" s="45"/>
      <c r="GH2" s="45"/>
      <c r="GI2" s="45"/>
      <c r="GJ2" s="45"/>
      <c r="GK2" s="45"/>
      <c r="GL2" s="45"/>
      <c r="GM2" s="45"/>
      <c r="GN2" s="45"/>
      <c r="GO2" s="45"/>
      <c r="GP2" s="45"/>
      <c r="GQ2" s="45"/>
      <c r="GR2" s="45"/>
      <c r="GS2" s="45"/>
      <c r="GT2" s="45"/>
      <c r="GU2" s="45"/>
      <c r="GV2" s="45"/>
      <c r="GW2" s="45"/>
      <c r="GX2" s="45"/>
      <c r="GY2" s="45"/>
      <c r="GZ2" s="45"/>
      <c r="HA2" s="45"/>
      <c r="HB2" s="45"/>
      <c r="HC2" s="45"/>
      <c r="HD2" s="45"/>
      <c r="HE2" s="45"/>
      <c r="HF2" s="45"/>
      <c r="HG2" s="45"/>
      <c r="HH2" s="45"/>
      <c r="HI2" s="45"/>
      <c r="HJ2" s="45"/>
      <c r="HK2" s="45"/>
      <c r="HL2" s="45"/>
      <c r="HM2" s="45"/>
      <c r="HN2" s="45"/>
      <c r="HO2" s="45"/>
      <c r="HP2" s="45"/>
      <c r="HQ2" s="45"/>
      <c r="HR2" s="45"/>
      <c r="HS2" s="45"/>
      <c r="HT2" s="45"/>
      <c r="HU2" s="45"/>
      <c r="HV2" s="45"/>
      <c r="HW2" s="45"/>
      <c r="HX2" s="45"/>
      <c r="HY2" s="45"/>
      <c r="HZ2" s="45"/>
      <c r="IA2" s="45"/>
      <c r="IB2" s="45"/>
    </row>
    <row r="3" spans="1:236" ht="26.25" x14ac:dyDescent="0.4">
      <c r="A3" s="173" t="s">
        <v>8</v>
      </c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  <c r="AF3" s="45"/>
      <c r="AG3" s="45"/>
      <c r="AH3" s="45"/>
      <c r="AI3" s="45"/>
      <c r="AJ3" s="45"/>
      <c r="AK3" s="45"/>
      <c r="AL3" s="45"/>
      <c r="AM3" s="45"/>
      <c r="AN3" s="45"/>
      <c r="AO3" s="45"/>
      <c r="AP3" s="45"/>
      <c r="AQ3" s="45"/>
      <c r="AR3" s="45"/>
      <c r="AS3" s="45"/>
      <c r="AT3" s="45"/>
      <c r="AU3" s="45"/>
      <c r="AV3" s="45"/>
      <c r="AW3" s="45"/>
      <c r="AX3" s="45"/>
      <c r="AY3" s="45"/>
      <c r="AZ3" s="45"/>
      <c r="BA3" s="45"/>
      <c r="BB3" s="45"/>
      <c r="BC3" s="45"/>
      <c r="BD3" s="45"/>
      <c r="BE3" s="45"/>
      <c r="BF3" s="45"/>
      <c r="BG3" s="45"/>
      <c r="BH3" s="45"/>
      <c r="BI3" s="45"/>
      <c r="BJ3" s="45"/>
      <c r="BK3" s="45"/>
      <c r="BL3" s="45"/>
      <c r="BM3" s="45"/>
      <c r="BN3" s="45"/>
      <c r="BO3" s="45"/>
      <c r="BP3" s="45"/>
      <c r="BQ3" s="45"/>
      <c r="BR3" s="45"/>
      <c r="BS3" s="45"/>
      <c r="BT3" s="45"/>
      <c r="BU3" s="45"/>
      <c r="BV3" s="45"/>
      <c r="BW3" s="45"/>
      <c r="BX3" s="45"/>
      <c r="BY3" s="45"/>
      <c r="BZ3" s="45"/>
      <c r="CA3" s="45"/>
      <c r="CB3" s="45"/>
      <c r="CC3" s="45"/>
      <c r="CD3" s="45"/>
      <c r="CE3" s="45"/>
      <c r="CF3" s="45"/>
      <c r="CG3" s="45"/>
      <c r="CH3" s="45"/>
      <c r="CI3" s="45"/>
      <c r="CJ3" s="45"/>
      <c r="CK3" s="45"/>
      <c r="CL3" s="45"/>
      <c r="CM3" s="45"/>
      <c r="CN3" s="45"/>
      <c r="CO3" s="45"/>
      <c r="CP3" s="45"/>
      <c r="CQ3" s="45"/>
      <c r="CR3" s="45"/>
      <c r="CS3" s="45"/>
      <c r="CT3" s="45"/>
      <c r="CU3" s="45"/>
      <c r="CV3" s="45"/>
      <c r="CW3" s="45"/>
      <c r="CX3" s="45"/>
      <c r="CY3" s="45"/>
      <c r="CZ3" s="45"/>
      <c r="DA3" s="45"/>
      <c r="DB3" s="45"/>
      <c r="DC3" s="45"/>
      <c r="DD3" s="45"/>
      <c r="DE3" s="45"/>
      <c r="DF3" s="45"/>
      <c r="DG3" s="45"/>
      <c r="DH3" s="45"/>
      <c r="DI3" s="45"/>
      <c r="DJ3" s="45"/>
      <c r="DK3" s="45"/>
      <c r="DL3" s="45"/>
      <c r="DM3" s="45"/>
      <c r="DN3" s="45"/>
      <c r="DO3" s="45"/>
      <c r="DP3" s="45"/>
      <c r="DQ3" s="45"/>
      <c r="DR3" s="45"/>
      <c r="DS3" s="45"/>
      <c r="DT3" s="45"/>
      <c r="DU3" s="45"/>
      <c r="DV3" s="45"/>
      <c r="DW3" s="45"/>
      <c r="DX3" s="45"/>
      <c r="DY3" s="45"/>
      <c r="DZ3" s="45"/>
      <c r="EA3" s="45"/>
      <c r="EB3" s="45"/>
      <c r="EC3" s="45"/>
      <c r="ED3" s="45"/>
      <c r="EE3" s="45"/>
      <c r="EF3" s="45"/>
      <c r="EG3" s="45"/>
      <c r="EH3" s="45"/>
      <c r="EI3" s="45"/>
      <c r="EJ3" s="45"/>
      <c r="EK3" s="45"/>
      <c r="EL3" s="45"/>
      <c r="EM3" s="45"/>
      <c r="EN3" s="45"/>
      <c r="EO3" s="45"/>
      <c r="EP3" s="45"/>
      <c r="EQ3" s="45"/>
      <c r="ER3" s="45"/>
      <c r="ES3" s="45"/>
      <c r="ET3" s="45"/>
      <c r="EU3" s="45"/>
      <c r="EV3" s="45"/>
      <c r="EW3" s="45"/>
      <c r="EX3" s="45"/>
      <c r="EY3" s="45"/>
      <c r="EZ3" s="45"/>
      <c r="FA3" s="45"/>
      <c r="FB3" s="45"/>
      <c r="FC3" s="45"/>
      <c r="FD3" s="45"/>
      <c r="FE3" s="45"/>
      <c r="FF3" s="45"/>
      <c r="FG3" s="45"/>
      <c r="FH3" s="45"/>
      <c r="FI3" s="45"/>
      <c r="FJ3" s="45"/>
      <c r="FK3" s="45"/>
      <c r="FL3" s="45"/>
      <c r="FM3" s="45"/>
      <c r="FN3" s="45"/>
      <c r="FO3" s="45"/>
      <c r="FP3" s="45"/>
      <c r="FQ3" s="45"/>
      <c r="FR3" s="45"/>
      <c r="FS3" s="45"/>
      <c r="FT3" s="45"/>
      <c r="FU3" s="45"/>
      <c r="FV3" s="45"/>
      <c r="FW3" s="45"/>
      <c r="FX3" s="45"/>
      <c r="FY3" s="45"/>
      <c r="FZ3" s="45"/>
      <c r="GA3" s="45"/>
      <c r="GB3" s="45"/>
      <c r="GC3" s="45"/>
      <c r="GD3" s="45"/>
      <c r="GE3" s="45"/>
      <c r="GF3" s="45"/>
      <c r="GG3" s="45"/>
      <c r="GH3" s="45"/>
      <c r="GI3" s="45"/>
      <c r="GJ3" s="45"/>
      <c r="GK3" s="45"/>
      <c r="GL3" s="45"/>
      <c r="GM3" s="45"/>
      <c r="GN3" s="45"/>
      <c r="GO3" s="45"/>
      <c r="GP3" s="45"/>
      <c r="GQ3" s="45"/>
      <c r="GR3" s="45"/>
      <c r="GS3" s="45"/>
      <c r="GT3" s="45"/>
      <c r="GU3" s="45"/>
      <c r="GV3" s="45"/>
      <c r="GW3" s="45"/>
      <c r="GX3" s="45"/>
      <c r="GY3" s="45"/>
      <c r="GZ3" s="45"/>
      <c r="HA3" s="45"/>
      <c r="HB3" s="45"/>
      <c r="HC3" s="45"/>
      <c r="HD3" s="45"/>
      <c r="HE3" s="45"/>
      <c r="HF3" s="45"/>
      <c r="HG3" s="45"/>
      <c r="HH3" s="45"/>
      <c r="HI3" s="45"/>
      <c r="HJ3" s="45"/>
      <c r="HK3" s="45"/>
      <c r="HL3" s="45"/>
      <c r="HM3" s="45"/>
      <c r="HN3" s="45"/>
      <c r="HO3" s="45"/>
      <c r="HP3" s="45"/>
      <c r="HQ3" s="45"/>
      <c r="HR3" s="45"/>
      <c r="HS3" s="45"/>
      <c r="HT3" s="45"/>
      <c r="HU3" s="45"/>
      <c r="HV3" s="45"/>
      <c r="HW3" s="45"/>
      <c r="HX3" s="45"/>
      <c r="HY3" s="45"/>
      <c r="HZ3" s="45"/>
      <c r="IA3" s="45"/>
      <c r="IB3" s="45"/>
    </row>
    <row r="4" spans="1:236" ht="20.25" x14ac:dyDescent="0.3">
      <c r="A4" s="176" t="s">
        <v>9</v>
      </c>
      <c r="B4" s="177"/>
      <c r="C4" s="177"/>
      <c r="D4" s="177"/>
      <c r="E4" s="177"/>
      <c r="F4" s="177"/>
      <c r="G4" s="177"/>
      <c r="H4" s="177"/>
      <c r="I4" s="177"/>
      <c r="J4" s="177"/>
      <c r="K4" s="177"/>
      <c r="L4" s="178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/>
      <c r="AF4" s="45"/>
      <c r="AG4" s="45"/>
      <c r="AH4" s="45"/>
      <c r="AI4" s="45"/>
      <c r="AJ4" s="45"/>
      <c r="AK4" s="45"/>
      <c r="AL4" s="45"/>
      <c r="AM4" s="45"/>
      <c r="AN4" s="45"/>
      <c r="AO4" s="45"/>
      <c r="AP4" s="45"/>
      <c r="AQ4" s="45"/>
      <c r="AR4" s="45"/>
      <c r="AS4" s="45"/>
      <c r="AT4" s="45"/>
      <c r="AU4" s="45"/>
      <c r="AV4" s="45"/>
      <c r="AW4" s="45"/>
      <c r="AX4" s="45"/>
      <c r="AY4" s="45"/>
      <c r="AZ4" s="45"/>
      <c r="BA4" s="45"/>
      <c r="BB4" s="45"/>
      <c r="BC4" s="45"/>
      <c r="BD4" s="45"/>
      <c r="BE4" s="45"/>
      <c r="BF4" s="45"/>
      <c r="BG4" s="45"/>
      <c r="BH4" s="45"/>
      <c r="BI4" s="45"/>
      <c r="BJ4" s="45"/>
      <c r="BK4" s="45"/>
      <c r="BL4" s="45"/>
      <c r="BM4" s="45"/>
      <c r="BN4" s="45"/>
      <c r="BO4" s="45"/>
      <c r="BP4" s="45"/>
      <c r="BQ4" s="45"/>
      <c r="BR4" s="45"/>
      <c r="BS4" s="45"/>
      <c r="BT4" s="45"/>
      <c r="BU4" s="45"/>
      <c r="BV4" s="45"/>
      <c r="BW4" s="45"/>
      <c r="BX4" s="45"/>
      <c r="BY4" s="45"/>
      <c r="BZ4" s="45"/>
      <c r="CA4" s="45"/>
      <c r="CB4" s="45"/>
      <c r="CC4" s="45"/>
      <c r="CD4" s="45"/>
      <c r="CE4" s="45"/>
      <c r="CF4" s="45"/>
      <c r="CG4" s="45"/>
      <c r="CH4" s="45"/>
      <c r="CI4" s="45"/>
      <c r="CJ4" s="45"/>
      <c r="CK4" s="45"/>
      <c r="CL4" s="45"/>
      <c r="CM4" s="45"/>
      <c r="CN4" s="45"/>
      <c r="CO4" s="45"/>
      <c r="CP4" s="45"/>
      <c r="CQ4" s="45"/>
      <c r="CR4" s="45"/>
      <c r="CS4" s="45"/>
      <c r="CT4" s="45"/>
      <c r="CU4" s="45"/>
      <c r="CV4" s="45"/>
      <c r="CW4" s="45"/>
      <c r="CX4" s="45"/>
      <c r="CY4" s="45"/>
      <c r="CZ4" s="45"/>
      <c r="DA4" s="45"/>
      <c r="DB4" s="45"/>
      <c r="DC4" s="45"/>
      <c r="DD4" s="45"/>
      <c r="DE4" s="45"/>
      <c r="DF4" s="45"/>
      <c r="DG4" s="45"/>
      <c r="DH4" s="45"/>
      <c r="DI4" s="45"/>
      <c r="DJ4" s="45"/>
      <c r="DK4" s="45"/>
      <c r="DL4" s="45"/>
      <c r="DM4" s="45"/>
      <c r="DN4" s="45"/>
      <c r="DO4" s="45"/>
      <c r="DP4" s="45"/>
      <c r="DQ4" s="45"/>
      <c r="DR4" s="45"/>
      <c r="DS4" s="45"/>
      <c r="DT4" s="45"/>
      <c r="DU4" s="45"/>
      <c r="DV4" s="45"/>
      <c r="DW4" s="45"/>
      <c r="DX4" s="45"/>
      <c r="DY4" s="45"/>
      <c r="DZ4" s="45"/>
      <c r="EA4" s="45"/>
      <c r="EB4" s="45"/>
      <c r="EC4" s="45"/>
      <c r="ED4" s="45"/>
      <c r="EE4" s="45"/>
      <c r="EF4" s="45"/>
      <c r="EG4" s="45"/>
      <c r="EH4" s="45"/>
      <c r="EI4" s="45"/>
      <c r="EJ4" s="45"/>
      <c r="EK4" s="45"/>
      <c r="EL4" s="45"/>
      <c r="EM4" s="45"/>
      <c r="EN4" s="45"/>
      <c r="EO4" s="45"/>
      <c r="EP4" s="45"/>
      <c r="EQ4" s="45"/>
      <c r="ER4" s="45"/>
      <c r="ES4" s="45"/>
      <c r="ET4" s="45"/>
      <c r="EU4" s="45"/>
      <c r="EV4" s="45"/>
      <c r="EW4" s="45"/>
      <c r="EX4" s="45"/>
      <c r="EY4" s="45"/>
      <c r="EZ4" s="45"/>
      <c r="FA4" s="45"/>
      <c r="FB4" s="45"/>
      <c r="FC4" s="45"/>
      <c r="FD4" s="45"/>
      <c r="FE4" s="45"/>
      <c r="FF4" s="45"/>
      <c r="FG4" s="45"/>
      <c r="FH4" s="45"/>
      <c r="FI4" s="45"/>
      <c r="FJ4" s="45"/>
      <c r="FK4" s="45"/>
      <c r="FL4" s="45"/>
      <c r="FM4" s="45"/>
      <c r="FN4" s="45"/>
      <c r="FO4" s="45"/>
      <c r="FP4" s="45"/>
      <c r="FQ4" s="45"/>
      <c r="FR4" s="45"/>
      <c r="FS4" s="45"/>
      <c r="FT4" s="45"/>
      <c r="FU4" s="45"/>
      <c r="FV4" s="45"/>
      <c r="FW4" s="45"/>
      <c r="FX4" s="45"/>
      <c r="FY4" s="45"/>
      <c r="FZ4" s="45"/>
      <c r="GA4" s="45"/>
      <c r="GB4" s="45"/>
      <c r="GC4" s="45"/>
      <c r="GD4" s="45"/>
      <c r="GE4" s="45"/>
      <c r="GF4" s="45"/>
      <c r="GG4" s="45"/>
      <c r="GH4" s="45"/>
      <c r="GI4" s="45"/>
      <c r="GJ4" s="45"/>
      <c r="GK4" s="45"/>
      <c r="GL4" s="45"/>
      <c r="GM4" s="45"/>
      <c r="GN4" s="45"/>
      <c r="GO4" s="45"/>
      <c r="GP4" s="45"/>
      <c r="GQ4" s="45"/>
      <c r="GR4" s="45"/>
      <c r="GS4" s="45"/>
      <c r="GT4" s="45"/>
      <c r="GU4" s="45"/>
      <c r="GV4" s="45"/>
      <c r="GW4" s="45"/>
      <c r="GX4" s="45"/>
      <c r="GY4" s="45"/>
      <c r="GZ4" s="45"/>
      <c r="HA4" s="45"/>
      <c r="HB4" s="45"/>
      <c r="HC4" s="45"/>
      <c r="HD4" s="45"/>
      <c r="HE4" s="45"/>
      <c r="HF4" s="45"/>
      <c r="HG4" s="45"/>
      <c r="HH4" s="45"/>
      <c r="HI4" s="45"/>
      <c r="HJ4" s="45"/>
      <c r="HK4" s="45"/>
      <c r="HL4" s="45"/>
      <c r="HM4" s="45"/>
      <c r="HN4" s="45"/>
      <c r="HO4" s="45"/>
      <c r="HP4" s="45"/>
      <c r="HQ4" s="45"/>
      <c r="HR4" s="45"/>
      <c r="HS4" s="45"/>
      <c r="HT4" s="45"/>
      <c r="HU4" s="45"/>
      <c r="HV4" s="45"/>
      <c r="HW4" s="45"/>
      <c r="HX4" s="45"/>
      <c r="HY4" s="45"/>
      <c r="HZ4" s="45"/>
      <c r="IA4" s="45"/>
      <c r="IB4" s="45"/>
    </row>
    <row r="5" spans="1:236" ht="20.25" x14ac:dyDescent="0.3">
      <c r="A5" s="176" t="s">
        <v>143</v>
      </c>
      <c r="B5" s="177"/>
      <c r="C5" s="177"/>
      <c r="D5" s="177"/>
      <c r="E5" s="177"/>
      <c r="F5" s="177"/>
      <c r="G5" s="177"/>
      <c r="H5" s="177"/>
      <c r="I5" s="177"/>
      <c r="J5" s="177"/>
      <c r="K5" s="177"/>
      <c r="L5" s="178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  <c r="AE5" s="45"/>
      <c r="AF5" s="45"/>
      <c r="AG5" s="45"/>
      <c r="AH5" s="45"/>
      <c r="AI5" s="45"/>
      <c r="AJ5" s="45"/>
      <c r="AK5" s="45"/>
      <c r="AL5" s="45"/>
      <c r="AM5" s="45"/>
      <c r="AN5" s="45"/>
      <c r="AO5" s="45"/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  <c r="BM5" s="45"/>
      <c r="BN5" s="45"/>
      <c r="BO5" s="45"/>
      <c r="BP5" s="45"/>
      <c r="BQ5" s="45"/>
      <c r="BR5" s="45"/>
      <c r="BS5" s="45"/>
      <c r="BT5" s="45"/>
      <c r="BU5" s="45"/>
      <c r="BV5" s="45"/>
      <c r="BW5" s="45"/>
      <c r="BX5" s="45"/>
      <c r="BY5" s="45"/>
      <c r="BZ5" s="45"/>
      <c r="CA5" s="45"/>
      <c r="CB5" s="45"/>
      <c r="CC5" s="45"/>
      <c r="CD5" s="45"/>
      <c r="CE5" s="45"/>
      <c r="CF5" s="45"/>
      <c r="CG5" s="45"/>
      <c r="CH5" s="45"/>
      <c r="CI5" s="45"/>
      <c r="CJ5" s="45"/>
      <c r="CK5" s="45"/>
      <c r="CL5" s="45"/>
      <c r="CM5" s="45"/>
      <c r="CN5" s="45"/>
      <c r="CO5" s="45"/>
      <c r="CP5" s="45"/>
      <c r="CQ5" s="45"/>
      <c r="CR5" s="45"/>
      <c r="CS5" s="45"/>
      <c r="CT5" s="45"/>
      <c r="CU5" s="45"/>
      <c r="CV5" s="45"/>
      <c r="CW5" s="45"/>
      <c r="CX5" s="45"/>
      <c r="CY5" s="45"/>
      <c r="CZ5" s="45"/>
      <c r="DA5" s="45"/>
      <c r="DB5" s="45"/>
      <c r="DC5" s="45"/>
      <c r="DD5" s="45"/>
      <c r="DE5" s="45"/>
      <c r="DF5" s="45"/>
      <c r="DG5" s="45"/>
      <c r="DH5" s="45"/>
      <c r="DI5" s="45"/>
      <c r="DJ5" s="45"/>
      <c r="DK5" s="45"/>
      <c r="DL5" s="45"/>
      <c r="DM5" s="45"/>
      <c r="DN5" s="45"/>
      <c r="DO5" s="45"/>
      <c r="DP5" s="45"/>
      <c r="DQ5" s="45"/>
      <c r="DR5" s="45"/>
      <c r="DS5" s="45"/>
      <c r="DT5" s="45"/>
      <c r="DU5" s="45"/>
      <c r="DV5" s="45"/>
      <c r="DW5" s="45"/>
      <c r="DX5" s="45"/>
      <c r="DY5" s="45"/>
      <c r="DZ5" s="45"/>
      <c r="EA5" s="45"/>
      <c r="EB5" s="45"/>
      <c r="EC5" s="45"/>
      <c r="ED5" s="45"/>
      <c r="EE5" s="45"/>
      <c r="EF5" s="45"/>
      <c r="EG5" s="45"/>
      <c r="EH5" s="45"/>
      <c r="EI5" s="45"/>
      <c r="EJ5" s="45"/>
      <c r="EK5" s="45"/>
      <c r="EL5" s="45"/>
      <c r="EM5" s="45"/>
      <c r="EN5" s="45"/>
      <c r="EO5" s="45"/>
      <c r="EP5" s="45"/>
      <c r="EQ5" s="45"/>
      <c r="ER5" s="45"/>
      <c r="ES5" s="45"/>
      <c r="ET5" s="45"/>
      <c r="EU5" s="45"/>
      <c r="EV5" s="45"/>
      <c r="EW5" s="45"/>
      <c r="EX5" s="45"/>
      <c r="EY5" s="45"/>
      <c r="EZ5" s="45"/>
      <c r="FA5" s="45"/>
      <c r="FB5" s="45"/>
      <c r="FC5" s="45"/>
      <c r="FD5" s="45"/>
      <c r="FE5" s="45"/>
      <c r="FF5" s="45"/>
      <c r="FG5" s="45"/>
      <c r="FH5" s="45"/>
      <c r="FI5" s="45"/>
      <c r="FJ5" s="45"/>
      <c r="FK5" s="45"/>
      <c r="FL5" s="45"/>
      <c r="FM5" s="45"/>
      <c r="FN5" s="45"/>
      <c r="FO5" s="45"/>
      <c r="FP5" s="45"/>
      <c r="FQ5" s="45"/>
      <c r="FR5" s="45"/>
      <c r="FS5" s="45"/>
      <c r="FT5" s="45"/>
      <c r="FU5" s="45"/>
      <c r="FV5" s="45"/>
      <c r="FW5" s="45"/>
      <c r="FX5" s="45"/>
      <c r="FY5" s="45"/>
      <c r="FZ5" s="45"/>
      <c r="GA5" s="45"/>
      <c r="GB5" s="45"/>
      <c r="GC5" s="45"/>
      <c r="GD5" s="45"/>
      <c r="GE5" s="45"/>
      <c r="GF5" s="45"/>
      <c r="GG5" s="45"/>
      <c r="GH5" s="45"/>
      <c r="GI5" s="45"/>
      <c r="GJ5" s="45"/>
      <c r="GK5" s="45"/>
      <c r="GL5" s="45"/>
      <c r="GM5" s="45"/>
      <c r="GN5" s="45"/>
      <c r="GO5" s="45"/>
      <c r="GP5" s="45"/>
      <c r="GQ5" s="45"/>
      <c r="GR5" s="45"/>
      <c r="GS5" s="45"/>
      <c r="GT5" s="45"/>
      <c r="GU5" s="45"/>
      <c r="GV5" s="45"/>
      <c r="GW5" s="45"/>
      <c r="GX5" s="45"/>
      <c r="GY5" s="45"/>
      <c r="GZ5" s="45"/>
      <c r="HA5" s="45"/>
      <c r="HB5" s="45"/>
      <c r="HC5" s="45"/>
      <c r="HD5" s="45"/>
      <c r="HE5" s="45"/>
      <c r="HF5" s="45"/>
      <c r="HG5" s="45"/>
      <c r="HH5" s="45"/>
      <c r="HI5" s="45"/>
      <c r="HJ5" s="45"/>
      <c r="HK5" s="45"/>
      <c r="HL5" s="45"/>
      <c r="HM5" s="45"/>
      <c r="HN5" s="45"/>
      <c r="HO5" s="45"/>
      <c r="HP5" s="45"/>
      <c r="HQ5" s="45"/>
      <c r="HR5" s="45"/>
      <c r="HS5" s="45"/>
      <c r="HT5" s="45"/>
      <c r="HU5" s="45"/>
      <c r="HV5" s="45"/>
      <c r="HW5" s="45"/>
      <c r="HX5" s="45"/>
      <c r="HY5" s="45"/>
      <c r="HZ5" s="45"/>
      <c r="IA5" s="45"/>
      <c r="IB5" s="45"/>
    </row>
    <row r="6" spans="1:236" ht="21" thickBot="1" x14ac:dyDescent="0.35">
      <c r="A6" s="182" t="s">
        <v>144</v>
      </c>
      <c r="B6" s="183"/>
      <c r="C6" s="183"/>
      <c r="D6" s="183"/>
      <c r="E6" s="183"/>
      <c r="F6" s="183"/>
      <c r="G6" s="183"/>
      <c r="H6" s="183"/>
      <c r="I6" s="183"/>
      <c r="J6" s="183"/>
      <c r="K6" s="183"/>
      <c r="L6" s="184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45"/>
      <c r="AE6" s="45"/>
      <c r="AF6" s="45"/>
      <c r="AG6" s="45"/>
      <c r="AH6" s="45"/>
      <c r="AI6" s="45"/>
      <c r="AJ6" s="45"/>
      <c r="AK6" s="45"/>
      <c r="AL6" s="45"/>
      <c r="AM6" s="45"/>
      <c r="AN6" s="45"/>
      <c r="AO6" s="45"/>
      <c r="AP6" s="45"/>
      <c r="AQ6" s="45"/>
      <c r="AR6" s="45"/>
      <c r="AS6" s="45"/>
      <c r="AT6" s="45"/>
      <c r="AU6" s="45"/>
      <c r="AV6" s="45"/>
      <c r="AW6" s="45"/>
      <c r="AX6" s="45"/>
      <c r="AY6" s="45"/>
      <c r="AZ6" s="45"/>
      <c r="BA6" s="45"/>
      <c r="BB6" s="45"/>
      <c r="BC6" s="45"/>
      <c r="BD6" s="45"/>
      <c r="BE6" s="45"/>
      <c r="BF6" s="45"/>
      <c r="BG6" s="45"/>
      <c r="BH6" s="45"/>
      <c r="BI6" s="45"/>
      <c r="BJ6" s="45"/>
      <c r="BK6" s="45"/>
      <c r="BL6" s="45"/>
      <c r="BM6" s="45"/>
      <c r="BN6" s="45"/>
      <c r="BO6" s="45"/>
      <c r="BP6" s="45"/>
      <c r="BQ6" s="45"/>
      <c r="BR6" s="45"/>
      <c r="BS6" s="45"/>
      <c r="BT6" s="45"/>
      <c r="BU6" s="45"/>
      <c r="BV6" s="45"/>
      <c r="BW6" s="45"/>
      <c r="BX6" s="45"/>
      <c r="BY6" s="45"/>
      <c r="BZ6" s="45"/>
      <c r="CA6" s="45"/>
      <c r="CB6" s="45"/>
      <c r="CC6" s="45"/>
      <c r="CD6" s="45"/>
      <c r="CE6" s="45"/>
      <c r="CF6" s="45"/>
      <c r="CG6" s="45"/>
      <c r="CH6" s="45"/>
      <c r="CI6" s="45"/>
      <c r="CJ6" s="45"/>
      <c r="CK6" s="45"/>
      <c r="CL6" s="45"/>
      <c r="CM6" s="45"/>
      <c r="CN6" s="45"/>
      <c r="CO6" s="45"/>
      <c r="CP6" s="45"/>
      <c r="CQ6" s="45"/>
      <c r="CR6" s="45"/>
      <c r="CS6" s="45"/>
      <c r="CT6" s="45"/>
      <c r="CU6" s="45"/>
      <c r="CV6" s="45"/>
      <c r="CW6" s="45"/>
      <c r="CX6" s="45"/>
      <c r="CY6" s="45"/>
      <c r="CZ6" s="45"/>
      <c r="DA6" s="45"/>
      <c r="DB6" s="45"/>
      <c r="DC6" s="45"/>
      <c r="DD6" s="45"/>
      <c r="DE6" s="45"/>
      <c r="DF6" s="45"/>
      <c r="DG6" s="45"/>
      <c r="DH6" s="45"/>
      <c r="DI6" s="45"/>
      <c r="DJ6" s="45"/>
      <c r="DK6" s="45"/>
      <c r="DL6" s="45"/>
      <c r="DM6" s="45"/>
      <c r="DN6" s="45"/>
      <c r="DO6" s="45"/>
      <c r="DP6" s="45"/>
      <c r="DQ6" s="45"/>
      <c r="DR6" s="45"/>
      <c r="DS6" s="45"/>
      <c r="DT6" s="45"/>
      <c r="DU6" s="45"/>
      <c r="DV6" s="45"/>
      <c r="DW6" s="45"/>
      <c r="DX6" s="45"/>
      <c r="DY6" s="45"/>
      <c r="DZ6" s="45"/>
      <c r="EA6" s="45"/>
      <c r="EB6" s="45"/>
      <c r="EC6" s="45"/>
      <c r="ED6" s="45"/>
      <c r="EE6" s="45"/>
      <c r="EF6" s="45"/>
      <c r="EG6" s="45"/>
      <c r="EH6" s="45"/>
      <c r="EI6" s="45"/>
      <c r="EJ6" s="45"/>
      <c r="EK6" s="45"/>
      <c r="EL6" s="45"/>
      <c r="EM6" s="45"/>
      <c r="EN6" s="45"/>
      <c r="EO6" s="45"/>
      <c r="EP6" s="45"/>
      <c r="EQ6" s="45"/>
      <c r="ER6" s="45"/>
      <c r="ES6" s="45"/>
      <c r="ET6" s="45"/>
      <c r="EU6" s="45"/>
      <c r="EV6" s="45"/>
      <c r="EW6" s="45"/>
      <c r="EX6" s="45"/>
      <c r="EY6" s="45"/>
      <c r="EZ6" s="45"/>
      <c r="FA6" s="45"/>
      <c r="FB6" s="45"/>
      <c r="FC6" s="45"/>
      <c r="FD6" s="45"/>
      <c r="FE6" s="45"/>
      <c r="FF6" s="45"/>
      <c r="FG6" s="45"/>
      <c r="FH6" s="45"/>
      <c r="FI6" s="45"/>
      <c r="FJ6" s="45"/>
      <c r="FK6" s="45"/>
      <c r="FL6" s="45"/>
      <c r="FM6" s="45"/>
      <c r="FN6" s="45"/>
      <c r="FO6" s="45"/>
      <c r="FP6" s="45"/>
      <c r="FQ6" s="45"/>
      <c r="FR6" s="45"/>
      <c r="FS6" s="45"/>
      <c r="FT6" s="45"/>
      <c r="FU6" s="45"/>
      <c r="FV6" s="45"/>
      <c r="FW6" s="45"/>
      <c r="FX6" s="45"/>
      <c r="FY6" s="45"/>
      <c r="FZ6" s="45"/>
      <c r="GA6" s="45"/>
      <c r="GB6" s="45"/>
      <c r="GC6" s="45"/>
      <c r="GD6" s="45"/>
      <c r="GE6" s="45"/>
      <c r="GF6" s="45"/>
      <c r="GG6" s="45"/>
      <c r="GH6" s="45"/>
      <c r="GI6" s="45"/>
      <c r="GJ6" s="45"/>
      <c r="GK6" s="45"/>
      <c r="GL6" s="45"/>
      <c r="GM6" s="45"/>
      <c r="GN6" s="45"/>
      <c r="GO6" s="45"/>
      <c r="GP6" s="45"/>
      <c r="GQ6" s="45"/>
      <c r="GR6" s="45"/>
      <c r="GS6" s="45"/>
      <c r="GT6" s="45"/>
      <c r="GU6" s="45"/>
      <c r="GV6" s="45"/>
      <c r="GW6" s="45"/>
      <c r="GX6" s="45"/>
      <c r="GY6" s="45"/>
      <c r="GZ6" s="45"/>
      <c r="HA6" s="45"/>
      <c r="HB6" s="45"/>
      <c r="HC6" s="45"/>
      <c r="HD6" s="45"/>
      <c r="HE6" s="45"/>
      <c r="HF6" s="45"/>
      <c r="HG6" s="45"/>
      <c r="HH6" s="45"/>
      <c r="HI6" s="45"/>
      <c r="HJ6" s="45"/>
      <c r="HK6" s="45"/>
      <c r="HL6" s="45"/>
      <c r="HM6" s="45"/>
      <c r="HN6" s="45"/>
      <c r="HO6" s="45"/>
      <c r="HP6" s="45"/>
      <c r="HQ6" s="45"/>
      <c r="HR6" s="45"/>
      <c r="HS6" s="45"/>
      <c r="HT6" s="45"/>
      <c r="HU6" s="45"/>
      <c r="HV6" s="45"/>
      <c r="HW6" s="45"/>
      <c r="HX6" s="45"/>
      <c r="HY6" s="45"/>
      <c r="HZ6" s="45"/>
      <c r="IA6" s="45"/>
      <c r="IB6" s="45"/>
    </row>
    <row r="7" spans="1:236" x14ac:dyDescent="0.25">
      <c r="A7" s="185" t="s">
        <v>13</v>
      </c>
      <c r="B7" s="180" t="s">
        <v>0</v>
      </c>
      <c r="C7" s="180" t="s">
        <v>106</v>
      </c>
      <c r="D7" s="171" t="s">
        <v>11</v>
      </c>
      <c r="E7" s="171" t="s">
        <v>12</v>
      </c>
      <c r="F7" s="187" t="s">
        <v>7</v>
      </c>
      <c r="G7" s="189" t="s">
        <v>1</v>
      </c>
      <c r="H7" s="187" t="s">
        <v>2</v>
      </c>
      <c r="I7" s="189" t="s">
        <v>3</v>
      </c>
      <c r="J7" s="187" t="s">
        <v>4</v>
      </c>
      <c r="K7" s="187" t="s">
        <v>5</v>
      </c>
      <c r="L7" s="191" t="s">
        <v>6</v>
      </c>
      <c r="O7" s="45"/>
      <c r="P7" s="46"/>
      <c r="Q7" s="45"/>
      <c r="R7" s="45"/>
      <c r="S7" s="45"/>
      <c r="T7" s="45"/>
      <c r="U7" s="45"/>
      <c r="V7" s="45"/>
      <c r="W7" s="45"/>
      <c r="X7" s="45"/>
      <c r="Y7" s="45"/>
      <c r="Z7" s="45"/>
      <c r="AA7" s="45"/>
      <c r="AB7" s="45"/>
      <c r="AC7" s="45"/>
      <c r="AD7" s="45"/>
      <c r="AE7" s="45"/>
      <c r="AF7" s="45"/>
      <c r="AG7" s="45"/>
      <c r="AH7" s="45"/>
      <c r="AI7" s="45"/>
      <c r="AJ7" s="45"/>
      <c r="AK7" s="45"/>
      <c r="AL7" s="45"/>
      <c r="AM7" s="45"/>
      <c r="AN7" s="45"/>
      <c r="AO7" s="45"/>
      <c r="AP7" s="45"/>
      <c r="AQ7" s="45"/>
      <c r="AR7" s="45"/>
      <c r="AS7" s="45"/>
      <c r="AT7" s="45"/>
      <c r="AU7" s="45"/>
      <c r="AV7" s="45"/>
      <c r="AW7" s="45"/>
      <c r="AX7" s="45"/>
      <c r="AY7" s="45"/>
      <c r="AZ7" s="45"/>
      <c r="BA7" s="45"/>
      <c r="BB7" s="45"/>
      <c r="BC7" s="45"/>
      <c r="BD7" s="45"/>
      <c r="BE7" s="45"/>
      <c r="BF7" s="45"/>
      <c r="BG7" s="45"/>
      <c r="BH7" s="45"/>
      <c r="BI7" s="45"/>
      <c r="BJ7" s="45"/>
      <c r="BK7" s="45"/>
      <c r="BL7" s="45"/>
      <c r="BM7" s="45"/>
      <c r="BN7" s="45"/>
      <c r="BO7" s="45"/>
      <c r="BP7" s="45"/>
      <c r="BQ7" s="45"/>
      <c r="BR7" s="45"/>
      <c r="BS7" s="45"/>
      <c r="BT7" s="45"/>
      <c r="BU7" s="45"/>
      <c r="BV7" s="45"/>
      <c r="BW7" s="45"/>
      <c r="BX7" s="45"/>
      <c r="BY7" s="45"/>
      <c r="BZ7" s="45"/>
      <c r="CA7" s="45"/>
      <c r="CB7" s="45"/>
      <c r="CC7" s="45"/>
      <c r="CD7" s="45"/>
      <c r="CE7" s="45"/>
      <c r="CF7" s="45"/>
      <c r="CG7" s="45"/>
      <c r="CH7" s="45"/>
      <c r="CI7" s="45"/>
      <c r="CJ7" s="45"/>
      <c r="CK7" s="45"/>
      <c r="CL7" s="45"/>
      <c r="CM7" s="45"/>
      <c r="CN7" s="45"/>
      <c r="CO7" s="45"/>
      <c r="CP7" s="45"/>
      <c r="CQ7" s="45"/>
      <c r="CR7" s="45"/>
      <c r="CS7" s="45"/>
      <c r="CT7" s="45"/>
      <c r="CU7" s="45"/>
      <c r="CV7" s="45"/>
      <c r="CW7" s="45"/>
      <c r="CX7" s="45"/>
      <c r="CY7" s="45"/>
      <c r="CZ7" s="45"/>
      <c r="DA7" s="45"/>
      <c r="DB7" s="45"/>
      <c r="DC7" s="45"/>
      <c r="DD7" s="45"/>
      <c r="DE7" s="45"/>
      <c r="DF7" s="45"/>
      <c r="DG7" s="45"/>
      <c r="DH7" s="45"/>
      <c r="DI7" s="45"/>
      <c r="DJ7" s="45"/>
      <c r="DK7" s="45"/>
      <c r="DL7" s="45"/>
      <c r="DM7" s="45"/>
      <c r="DN7" s="45"/>
      <c r="DO7" s="45"/>
      <c r="DP7" s="45"/>
      <c r="DQ7" s="45"/>
      <c r="DR7" s="45"/>
      <c r="DS7" s="45"/>
      <c r="DT7" s="45"/>
      <c r="DU7" s="45"/>
      <c r="DV7" s="45"/>
      <c r="DW7" s="45"/>
      <c r="DX7" s="45"/>
      <c r="DY7" s="45"/>
      <c r="DZ7" s="45"/>
      <c r="EA7" s="45"/>
      <c r="EB7" s="45"/>
      <c r="EC7" s="45"/>
      <c r="ED7" s="45"/>
      <c r="EE7" s="45"/>
      <c r="EF7" s="45"/>
      <c r="EG7" s="45"/>
      <c r="EH7" s="45"/>
      <c r="EI7" s="45"/>
      <c r="EJ7" s="45"/>
      <c r="EK7" s="45"/>
      <c r="EL7" s="45"/>
      <c r="EM7" s="45"/>
      <c r="EN7" s="45"/>
      <c r="EO7" s="45"/>
      <c r="EP7" s="45"/>
      <c r="EQ7" s="45"/>
      <c r="ER7" s="45"/>
      <c r="ES7" s="45"/>
      <c r="ET7" s="45"/>
      <c r="EU7" s="45"/>
      <c r="EV7" s="45"/>
      <c r="EW7" s="45"/>
      <c r="EX7" s="45"/>
      <c r="EY7" s="45"/>
      <c r="EZ7" s="45"/>
      <c r="FA7" s="45"/>
      <c r="FB7" s="45"/>
      <c r="FC7" s="45"/>
      <c r="FD7" s="45"/>
      <c r="FE7" s="45"/>
      <c r="FF7" s="45"/>
      <c r="FG7" s="45"/>
      <c r="FH7" s="45"/>
      <c r="FI7" s="45"/>
      <c r="FJ7" s="45"/>
      <c r="FK7" s="45"/>
      <c r="FL7" s="45"/>
      <c r="FM7" s="45"/>
      <c r="FN7" s="45"/>
      <c r="FO7" s="45"/>
      <c r="FP7" s="45"/>
      <c r="FQ7" s="45"/>
      <c r="FR7" s="45"/>
      <c r="FS7" s="45"/>
      <c r="FT7" s="45"/>
      <c r="FU7" s="45"/>
      <c r="FV7" s="45"/>
      <c r="FW7" s="45"/>
      <c r="FX7" s="45"/>
      <c r="FY7" s="45"/>
      <c r="FZ7" s="45"/>
      <c r="GA7" s="45"/>
      <c r="GB7" s="45"/>
      <c r="GC7" s="45"/>
      <c r="GD7" s="45"/>
      <c r="GE7" s="45"/>
      <c r="GF7" s="45"/>
      <c r="GG7" s="45"/>
      <c r="GH7" s="45"/>
      <c r="GI7" s="45"/>
      <c r="GJ7" s="45"/>
      <c r="GK7" s="45"/>
      <c r="GL7" s="45"/>
      <c r="GM7" s="45"/>
      <c r="GN7" s="45"/>
      <c r="GO7" s="45"/>
      <c r="GP7" s="45"/>
      <c r="GQ7" s="45"/>
      <c r="GR7" s="45"/>
      <c r="GS7" s="45"/>
      <c r="GT7" s="45"/>
      <c r="GU7" s="45"/>
      <c r="GV7" s="45"/>
      <c r="GW7" s="45"/>
      <c r="GX7" s="45"/>
      <c r="GY7" s="45"/>
      <c r="GZ7" s="45"/>
      <c r="HA7" s="45"/>
      <c r="HB7" s="45"/>
      <c r="HC7" s="45"/>
      <c r="HD7" s="45"/>
      <c r="HE7" s="45"/>
      <c r="HF7" s="45"/>
      <c r="HG7" s="45"/>
      <c r="HH7" s="45"/>
      <c r="HI7" s="45"/>
      <c r="HJ7" s="45"/>
      <c r="HK7" s="45"/>
      <c r="HL7" s="45"/>
      <c r="HM7" s="45"/>
      <c r="HN7" s="45"/>
      <c r="HO7" s="45"/>
      <c r="HP7" s="45"/>
      <c r="HQ7" s="45"/>
      <c r="HR7" s="45"/>
      <c r="HS7" s="45"/>
      <c r="HT7" s="45"/>
      <c r="HU7" s="45"/>
      <c r="HV7" s="45"/>
      <c r="HW7" s="45"/>
      <c r="HX7" s="45"/>
      <c r="HY7" s="45"/>
      <c r="HZ7" s="45"/>
      <c r="IA7" s="45"/>
      <c r="IB7" s="45"/>
    </row>
    <row r="8" spans="1:236" ht="15.75" thickBot="1" x14ac:dyDescent="0.3">
      <c r="A8" s="186"/>
      <c r="B8" s="181"/>
      <c r="C8" s="181"/>
      <c r="D8" s="172"/>
      <c r="E8" s="172"/>
      <c r="F8" s="188"/>
      <c r="G8" s="190"/>
      <c r="H8" s="188"/>
      <c r="I8" s="190"/>
      <c r="J8" s="188"/>
      <c r="K8" s="188"/>
      <c r="L8" s="192"/>
    </row>
    <row r="9" spans="1:236" x14ac:dyDescent="0.25">
      <c r="A9" s="179" t="s">
        <v>133</v>
      </c>
      <c r="B9" s="179"/>
      <c r="C9" s="179"/>
      <c r="D9" s="179"/>
      <c r="E9" s="179"/>
      <c r="F9" s="179"/>
      <c r="G9" s="179"/>
      <c r="H9" s="179"/>
      <c r="I9" s="179"/>
      <c r="J9" s="179"/>
      <c r="K9" s="179"/>
      <c r="L9" s="179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  <c r="BD9" s="45"/>
      <c r="BE9" s="45"/>
      <c r="BF9" s="45"/>
      <c r="BG9" s="45"/>
      <c r="BH9" s="45"/>
      <c r="BI9" s="45"/>
      <c r="BJ9" s="45"/>
      <c r="BK9" s="45"/>
      <c r="BL9" s="45"/>
      <c r="BM9" s="45"/>
      <c r="BN9" s="45"/>
      <c r="BO9" s="45"/>
      <c r="BP9" s="45"/>
      <c r="BQ9" s="45"/>
      <c r="BR9" s="45"/>
      <c r="BS9" s="45"/>
      <c r="BT9" s="45"/>
      <c r="BU9" s="45"/>
      <c r="BV9" s="45"/>
      <c r="BW9" s="45"/>
      <c r="BX9" s="45"/>
      <c r="BY9" s="45"/>
      <c r="BZ9" s="45"/>
      <c r="CA9" s="45"/>
      <c r="CB9" s="45"/>
      <c r="CC9" s="45"/>
      <c r="CD9" s="45"/>
      <c r="CE9" s="45"/>
      <c r="CF9" s="45"/>
      <c r="CG9" s="45"/>
      <c r="CH9" s="45"/>
      <c r="CI9" s="45"/>
      <c r="CJ9" s="45"/>
      <c r="CK9" s="45"/>
      <c r="CL9" s="45"/>
      <c r="CM9" s="45"/>
      <c r="CN9" s="45"/>
      <c r="CO9" s="45"/>
      <c r="CP9" s="45"/>
      <c r="CQ9" s="45"/>
      <c r="CR9" s="45"/>
      <c r="CS9" s="45"/>
      <c r="CT9" s="45"/>
      <c r="CU9" s="45"/>
      <c r="CV9" s="45"/>
      <c r="CW9" s="45"/>
      <c r="CX9" s="45"/>
      <c r="CY9" s="45"/>
      <c r="CZ9" s="45"/>
      <c r="DA9" s="45"/>
      <c r="DB9" s="45"/>
      <c r="DC9" s="45"/>
      <c r="DD9" s="45"/>
      <c r="DE9" s="45"/>
      <c r="DF9" s="45"/>
      <c r="DG9" s="45"/>
      <c r="DH9" s="45"/>
      <c r="DI9" s="45"/>
      <c r="DJ9" s="45"/>
      <c r="DK9" s="45"/>
      <c r="DL9" s="45"/>
      <c r="DM9" s="45"/>
      <c r="DN9" s="45"/>
      <c r="DO9" s="45"/>
      <c r="DP9" s="45"/>
      <c r="DQ9" s="45"/>
      <c r="DR9" s="45"/>
      <c r="DS9" s="45"/>
      <c r="DT9" s="45"/>
      <c r="DU9" s="45"/>
      <c r="DV9" s="45"/>
      <c r="DW9" s="45"/>
      <c r="DX9" s="45"/>
      <c r="DY9" s="45"/>
      <c r="DZ9" s="45"/>
      <c r="EA9" s="45"/>
      <c r="EB9" s="45"/>
      <c r="EC9" s="45"/>
      <c r="ED9" s="45"/>
      <c r="EE9" s="45"/>
      <c r="EF9" s="45"/>
      <c r="EG9" s="45"/>
      <c r="EH9" s="45"/>
      <c r="EI9" s="45"/>
      <c r="EJ9" s="45"/>
      <c r="EK9" s="45"/>
      <c r="EL9" s="45"/>
      <c r="EM9" s="45"/>
      <c r="EN9" s="45"/>
      <c r="EO9" s="45"/>
      <c r="EP9" s="45"/>
      <c r="EQ9" s="45"/>
      <c r="ER9" s="45"/>
      <c r="ES9" s="45"/>
      <c r="ET9" s="45"/>
      <c r="EU9" s="45"/>
      <c r="EV9" s="45"/>
      <c r="EW9" s="45"/>
      <c r="EX9" s="45"/>
      <c r="EY9" s="45"/>
      <c r="EZ9" s="45"/>
      <c r="FA9" s="45"/>
      <c r="FB9" s="45"/>
      <c r="FC9" s="45"/>
      <c r="FD9" s="45"/>
      <c r="FE9" s="45"/>
      <c r="FF9" s="45"/>
      <c r="FG9" s="45"/>
      <c r="FH9" s="45"/>
      <c r="FI9" s="45"/>
      <c r="FJ9" s="45"/>
      <c r="FK9" s="45"/>
      <c r="FL9" s="45"/>
      <c r="FM9" s="45"/>
      <c r="FN9" s="45"/>
      <c r="FO9" s="45"/>
      <c r="FP9" s="45"/>
      <c r="FQ9" s="45"/>
      <c r="FR9" s="45"/>
      <c r="FS9" s="45"/>
      <c r="FT9" s="45"/>
      <c r="FU9" s="45"/>
      <c r="FV9" s="45"/>
      <c r="FW9" s="45"/>
      <c r="FX9" s="45"/>
      <c r="FY9" s="45"/>
      <c r="FZ9" s="45"/>
      <c r="GA9" s="45"/>
      <c r="GB9" s="45"/>
      <c r="GC9" s="45"/>
      <c r="GD9" s="45"/>
      <c r="GE9" s="45"/>
      <c r="GF9" s="45"/>
      <c r="GG9" s="45"/>
      <c r="GH9" s="45"/>
      <c r="GI9" s="45"/>
      <c r="GJ9" s="45"/>
      <c r="GK9" s="45"/>
      <c r="GL9" s="45"/>
      <c r="GM9" s="45"/>
      <c r="GN9" s="45"/>
      <c r="GO9" s="45"/>
      <c r="GP9" s="45"/>
      <c r="GQ9" s="45"/>
      <c r="GR9" s="45"/>
      <c r="GS9" s="45"/>
      <c r="GT9" s="45"/>
      <c r="GU9" s="45"/>
      <c r="GV9" s="45"/>
      <c r="GW9" s="45"/>
      <c r="GX9" s="45"/>
      <c r="GY9" s="45"/>
      <c r="GZ9" s="45"/>
      <c r="HA9" s="45"/>
      <c r="HB9" s="45"/>
      <c r="HC9" s="45"/>
      <c r="HD9" s="45"/>
      <c r="HE9" s="45"/>
      <c r="HF9" s="45"/>
      <c r="HG9" s="45"/>
      <c r="HH9" s="45"/>
      <c r="HI9" s="45"/>
      <c r="HJ9" s="45"/>
      <c r="HK9" s="45"/>
      <c r="HL9" s="45"/>
      <c r="HM9" s="45"/>
      <c r="HN9" s="45"/>
      <c r="HO9" s="45"/>
      <c r="HP9" s="45"/>
      <c r="HQ9" s="45"/>
      <c r="HR9" s="45"/>
      <c r="HS9" s="45"/>
      <c r="HT9" s="45"/>
      <c r="HU9" s="45"/>
      <c r="HV9" s="45"/>
      <c r="HW9" s="45"/>
      <c r="HX9" s="45"/>
      <c r="HY9" s="45"/>
      <c r="HZ9" s="45"/>
      <c r="IA9" s="45"/>
      <c r="IB9" s="45"/>
    </row>
    <row r="10" spans="1:236" x14ac:dyDescent="0.25">
      <c r="A10" s="44" t="s">
        <v>35</v>
      </c>
      <c r="B10" s="3" t="s">
        <v>36</v>
      </c>
      <c r="C10" s="6" t="s">
        <v>75</v>
      </c>
      <c r="D10" s="11">
        <v>44470</v>
      </c>
      <c r="E10" s="11" t="s">
        <v>120</v>
      </c>
      <c r="F10" s="7">
        <v>89500</v>
      </c>
      <c r="G10" s="6">
        <f>F10*0.0287</f>
        <v>2568.65</v>
      </c>
      <c r="H10" s="6">
        <v>9040.4500000000007</v>
      </c>
      <c r="I10" s="6">
        <v>2720.8</v>
      </c>
      <c r="J10" s="6">
        <v>2725.24</v>
      </c>
      <c r="K10" s="16">
        <v>16975.14</v>
      </c>
      <c r="L10" s="64">
        <v>72524.86</v>
      </c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  <c r="BM10" s="45"/>
      <c r="BN10" s="45"/>
      <c r="BO10" s="45"/>
      <c r="BP10" s="45"/>
      <c r="BQ10" s="45"/>
      <c r="BR10" s="45"/>
      <c r="BS10" s="45"/>
      <c r="BT10" s="45"/>
      <c r="BU10" s="45"/>
      <c r="BV10" s="45"/>
      <c r="BW10" s="45"/>
      <c r="BX10" s="45"/>
      <c r="BY10" s="45"/>
      <c r="BZ10" s="45"/>
      <c r="CA10" s="45"/>
      <c r="CB10" s="45"/>
      <c r="CC10" s="45"/>
      <c r="CD10" s="45"/>
      <c r="CE10" s="45"/>
      <c r="CF10" s="45"/>
      <c r="CG10" s="45"/>
      <c r="CH10" s="45"/>
      <c r="CI10" s="45"/>
      <c r="CJ10" s="45"/>
      <c r="CK10" s="45"/>
      <c r="CL10" s="45"/>
      <c r="CM10" s="45"/>
      <c r="CN10" s="45"/>
      <c r="CO10" s="45"/>
      <c r="CP10" s="45"/>
      <c r="CQ10" s="45"/>
      <c r="CR10" s="45"/>
      <c r="CS10" s="45"/>
      <c r="CT10" s="45"/>
      <c r="CU10" s="45"/>
      <c r="CV10" s="45"/>
      <c r="CW10" s="45"/>
      <c r="CX10" s="45"/>
      <c r="CY10" s="45"/>
      <c r="CZ10" s="45"/>
      <c r="DA10" s="45"/>
      <c r="DB10" s="45"/>
      <c r="DC10" s="45"/>
      <c r="DD10" s="45"/>
      <c r="DE10" s="45"/>
      <c r="DF10" s="45"/>
      <c r="DG10" s="45"/>
      <c r="DH10" s="45"/>
      <c r="DI10" s="45"/>
      <c r="DJ10" s="45"/>
      <c r="DK10" s="45"/>
      <c r="DL10" s="45"/>
      <c r="DM10" s="45"/>
      <c r="DN10" s="45"/>
      <c r="DO10" s="45"/>
      <c r="DP10" s="45"/>
      <c r="DQ10" s="45"/>
      <c r="DR10" s="45"/>
      <c r="DS10" s="45"/>
      <c r="DT10" s="45"/>
      <c r="DU10" s="45"/>
      <c r="DV10" s="45"/>
      <c r="DW10" s="45"/>
      <c r="DX10" s="45"/>
      <c r="DY10" s="45"/>
      <c r="DZ10" s="45"/>
      <c r="EA10" s="45"/>
      <c r="EB10" s="45"/>
      <c r="EC10" s="45"/>
      <c r="ED10" s="45"/>
      <c r="EE10" s="45"/>
      <c r="EF10" s="45"/>
      <c r="EG10" s="45"/>
      <c r="EH10" s="45"/>
      <c r="EI10" s="45"/>
      <c r="EJ10" s="45"/>
      <c r="EK10" s="45"/>
      <c r="EL10" s="45"/>
      <c r="EM10" s="45"/>
      <c r="EN10" s="45"/>
      <c r="EO10" s="45"/>
      <c r="EP10" s="45"/>
      <c r="EQ10" s="45"/>
      <c r="ER10" s="45"/>
      <c r="ES10" s="45"/>
      <c r="ET10" s="45"/>
      <c r="EU10" s="45"/>
      <c r="EV10" s="45"/>
      <c r="EW10" s="45"/>
      <c r="EX10" s="45"/>
      <c r="EY10" s="45"/>
      <c r="EZ10" s="45"/>
      <c r="FA10" s="45"/>
      <c r="FB10" s="45"/>
      <c r="FC10" s="45"/>
      <c r="FD10" s="45"/>
      <c r="FE10" s="45"/>
      <c r="FF10" s="45"/>
      <c r="FG10" s="45"/>
      <c r="FH10" s="45"/>
      <c r="FI10" s="45"/>
      <c r="FJ10" s="45"/>
      <c r="FK10" s="45"/>
      <c r="FL10" s="45"/>
      <c r="FM10" s="45"/>
      <c r="FN10" s="45"/>
      <c r="FO10" s="45"/>
      <c r="FP10" s="45"/>
      <c r="FQ10" s="45"/>
      <c r="FR10" s="45"/>
      <c r="FS10" s="45"/>
      <c r="FT10" s="45"/>
      <c r="FU10" s="45"/>
      <c r="FV10" s="45"/>
      <c r="FW10" s="45"/>
      <c r="FX10" s="45"/>
      <c r="FY10" s="45"/>
      <c r="FZ10" s="45"/>
      <c r="GA10" s="45"/>
      <c r="GB10" s="45"/>
      <c r="GC10" s="45"/>
      <c r="GD10" s="45"/>
      <c r="GE10" s="45"/>
      <c r="GF10" s="45"/>
      <c r="GG10" s="45"/>
      <c r="GH10" s="45"/>
      <c r="GI10" s="45"/>
      <c r="GJ10" s="45"/>
      <c r="GK10" s="45"/>
      <c r="GL10" s="45"/>
      <c r="GM10" s="45"/>
      <c r="GN10" s="45"/>
      <c r="GO10" s="45"/>
      <c r="GP10" s="45"/>
      <c r="GQ10" s="45"/>
      <c r="GR10" s="45"/>
      <c r="GS10" s="45"/>
      <c r="GT10" s="45"/>
      <c r="GU10" s="45"/>
      <c r="GV10" s="45"/>
      <c r="GW10" s="45"/>
      <c r="GX10" s="45"/>
      <c r="GY10" s="45"/>
      <c r="GZ10" s="45"/>
      <c r="HA10" s="45"/>
      <c r="HB10" s="45"/>
      <c r="HC10" s="45"/>
      <c r="HD10" s="45"/>
      <c r="HE10" s="45"/>
      <c r="HF10" s="45"/>
      <c r="HG10" s="45"/>
      <c r="HH10" s="45"/>
      <c r="HI10" s="45"/>
      <c r="HJ10" s="45"/>
      <c r="HK10" s="45"/>
      <c r="HL10" s="45"/>
      <c r="HM10" s="45"/>
      <c r="HN10" s="45"/>
      <c r="HO10" s="45"/>
      <c r="HP10" s="45"/>
      <c r="HQ10" s="45"/>
      <c r="HR10" s="45"/>
      <c r="HS10" s="45"/>
      <c r="HT10" s="45"/>
      <c r="HU10" s="45"/>
      <c r="HV10" s="45"/>
      <c r="HW10" s="45"/>
      <c r="HX10" s="45"/>
      <c r="HY10" s="45"/>
      <c r="HZ10" s="45"/>
      <c r="IA10" s="45"/>
      <c r="IB10" s="45"/>
    </row>
    <row r="11" spans="1:236" x14ac:dyDescent="0.25">
      <c r="A11" s="47" t="s">
        <v>14</v>
      </c>
      <c r="B11" s="13">
        <v>1</v>
      </c>
      <c r="C11" s="8"/>
      <c r="D11" s="47"/>
      <c r="E11" s="47"/>
      <c r="F11" s="8">
        <f>SUM(F10:F10)</f>
        <v>89500</v>
      </c>
      <c r="G11" s="8">
        <f t="shared" ref="G11:K11" si="0">SUM(G10:G10)</f>
        <v>2568.65</v>
      </c>
      <c r="H11" s="8">
        <f t="shared" si="0"/>
        <v>9040.4500000000007</v>
      </c>
      <c r="I11" s="8">
        <f t="shared" si="0"/>
        <v>2720.8</v>
      </c>
      <c r="J11" s="8">
        <f t="shared" si="0"/>
        <v>2725.24</v>
      </c>
      <c r="K11" s="8">
        <f t="shared" si="0"/>
        <v>16975.14</v>
      </c>
      <c r="L11" s="65">
        <f>F11-K11</f>
        <v>72524.86</v>
      </c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  <c r="BM11" s="45"/>
      <c r="BN11" s="45"/>
      <c r="BO11" s="45"/>
      <c r="BP11" s="45"/>
      <c r="BQ11" s="45"/>
      <c r="BR11" s="45"/>
      <c r="BS11" s="45"/>
      <c r="BT11" s="45"/>
      <c r="BU11" s="45"/>
      <c r="BV11" s="45"/>
      <c r="BW11" s="45"/>
      <c r="BX11" s="45"/>
      <c r="BY11" s="45"/>
      <c r="BZ11" s="45"/>
      <c r="CA11" s="45"/>
      <c r="CB11" s="45"/>
      <c r="CC11" s="45"/>
      <c r="CD11" s="45"/>
      <c r="CE11" s="45"/>
      <c r="CF11" s="45"/>
      <c r="CG11" s="45"/>
      <c r="CH11" s="45"/>
      <c r="CI11" s="45"/>
      <c r="CJ11" s="45"/>
      <c r="CK11" s="45"/>
      <c r="CL11" s="45"/>
      <c r="CM11" s="45"/>
      <c r="CN11" s="45"/>
      <c r="CO11" s="45"/>
      <c r="CP11" s="45"/>
      <c r="CQ11" s="45"/>
      <c r="CR11" s="45"/>
      <c r="CS11" s="45"/>
      <c r="CT11" s="45"/>
      <c r="CU11" s="45"/>
      <c r="CV11" s="45"/>
      <c r="CW11" s="45"/>
      <c r="CX11" s="45"/>
      <c r="CY11" s="45"/>
      <c r="CZ11" s="45"/>
      <c r="DA11" s="45"/>
      <c r="DB11" s="45"/>
      <c r="DC11" s="45"/>
      <c r="DD11" s="45"/>
      <c r="DE11" s="45"/>
      <c r="DF11" s="45"/>
      <c r="DG11" s="45"/>
      <c r="DH11" s="45"/>
      <c r="DI11" s="45"/>
      <c r="DJ11" s="45"/>
      <c r="DK11" s="45"/>
      <c r="DL11" s="45"/>
      <c r="DM11" s="45"/>
      <c r="DN11" s="45"/>
      <c r="DO11" s="45"/>
      <c r="DP11" s="45"/>
      <c r="DQ11" s="45"/>
      <c r="DR11" s="45"/>
      <c r="DS11" s="45"/>
      <c r="DT11" s="45"/>
      <c r="DU11" s="45"/>
      <c r="DV11" s="45"/>
      <c r="DW11" s="45"/>
      <c r="DX11" s="45"/>
      <c r="DY11" s="45"/>
      <c r="DZ11" s="45"/>
      <c r="EA11" s="45"/>
      <c r="EB11" s="45"/>
      <c r="EC11" s="45"/>
      <c r="ED11" s="45"/>
      <c r="EE11" s="45"/>
      <c r="EF11" s="45"/>
      <c r="EG11" s="45"/>
      <c r="EH11" s="45"/>
      <c r="EI11" s="45"/>
      <c r="EJ11" s="45"/>
      <c r="EK11" s="45"/>
      <c r="EL11" s="45"/>
      <c r="EM11" s="45"/>
      <c r="EN11" s="45"/>
      <c r="EO11" s="45"/>
      <c r="EP11" s="45"/>
      <c r="EQ11" s="45"/>
      <c r="ER11" s="45"/>
      <c r="ES11" s="45"/>
      <c r="ET11" s="45"/>
      <c r="EU11" s="45"/>
      <c r="EV11" s="45"/>
      <c r="EW11" s="45"/>
      <c r="EX11" s="45"/>
      <c r="EY11" s="45"/>
      <c r="EZ11" s="45"/>
      <c r="FA11" s="45"/>
      <c r="FB11" s="45"/>
      <c r="FC11" s="45"/>
      <c r="FD11" s="45"/>
      <c r="FE11" s="45"/>
      <c r="FF11" s="45"/>
      <c r="FG11" s="45"/>
      <c r="FH11" s="45"/>
      <c r="FI11" s="45"/>
      <c r="FJ11" s="45"/>
      <c r="FK11" s="45"/>
      <c r="FL11" s="45"/>
      <c r="FM11" s="45"/>
      <c r="FN11" s="45"/>
      <c r="FO11" s="45"/>
      <c r="FP11" s="45"/>
      <c r="FQ11" s="45"/>
      <c r="FR11" s="45"/>
      <c r="FS11" s="45"/>
      <c r="FT11" s="45"/>
      <c r="FU11" s="45"/>
      <c r="FV11" s="45"/>
      <c r="FW11" s="45"/>
      <c r="FX11" s="45"/>
      <c r="FY11" s="45"/>
      <c r="FZ11" s="45"/>
      <c r="GA11" s="45"/>
      <c r="GB11" s="45"/>
      <c r="GC11" s="45"/>
      <c r="GD11" s="45"/>
      <c r="GE11" s="45"/>
      <c r="GF11" s="45"/>
      <c r="GG11" s="45"/>
      <c r="GH11" s="45"/>
      <c r="GI11" s="45"/>
      <c r="GJ11" s="45"/>
      <c r="GK11" s="45"/>
      <c r="GL11" s="45"/>
      <c r="GM11" s="45"/>
      <c r="GN11" s="45"/>
      <c r="GO11" s="45"/>
      <c r="GP11" s="45"/>
      <c r="GQ11" s="45"/>
      <c r="GR11" s="45"/>
      <c r="GS11" s="45"/>
      <c r="GT11" s="45"/>
      <c r="GU11" s="45"/>
      <c r="GV11" s="45"/>
      <c r="GW11" s="45"/>
      <c r="GX11" s="45"/>
      <c r="GY11" s="45"/>
      <c r="GZ11" s="45"/>
      <c r="HA11" s="45"/>
      <c r="HB11" s="45"/>
      <c r="HC11" s="45"/>
      <c r="HD11" s="45"/>
      <c r="HE11" s="45"/>
      <c r="HF11" s="45"/>
      <c r="HG11" s="45"/>
      <c r="HH11" s="45"/>
      <c r="HI11" s="45"/>
      <c r="HJ11" s="45"/>
      <c r="HK11" s="45"/>
      <c r="HL11" s="45"/>
      <c r="HM11" s="45"/>
      <c r="HN11" s="45"/>
      <c r="HO11" s="45"/>
      <c r="HP11" s="45"/>
      <c r="HQ11" s="45"/>
      <c r="HR11" s="45"/>
      <c r="HS11" s="45"/>
      <c r="HT11" s="45"/>
      <c r="HU11" s="45"/>
      <c r="HV11" s="45"/>
      <c r="HW11" s="45"/>
      <c r="HX11" s="45"/>
      <c r="HY11" s="45"/>
      <c r="HZ11" s="45"/>
      <c r="IA11" s="45"/>
      <c r="IB11" s="45"/>
    </row>
    <row r="12" spans="1:236" s="54" customFormat="1" x14ac:dyDescent="0.25">
      <c r="A12" s="45" t="s">
        <v>135</v>
      </c>
      <c r="B12" s="14"/>
      <c r="C12" s="12"/>
      <c r="D12" s="45"/>
      <c r="E12" s="45"/>
      <c r="F12" s="12"/>
      <c r="G12" s="12"/>
      <c r="H12" s="12"/>
      <c r="I12" s="12"/>
      <c r="J12" s="12"/>
      <c r="K12" s="12"/>
      <c r="L12" s="71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5"/>
      <c r="BI12" s="45"/>
      <c r="BJ12" s="45"/>
      <c r="BK12" s="45"/>
      <c r="BL12" s="45"/>
      <c r="BM12" s="45"/>
      <c r="BN12" s="45"/>
      <c r="BO12" s="45"/>
      <c r="BP12" s="45"/>
      <c r="BQ12" s="45"/>
      <c r="BR12" s="45"/>
      <c r="BS12" s="45"/>
      <c r="BT12" s="45"/>
      <c r="BU12" s="45"/>
      <c r="BV12" s="45"/>
      <c r="BW12" s="45"/>
      <c r="BX12" s="45"/>
      <c r="BY12" s="45"/>
      <c r="BZ12" s="45"/>
      <c r="CA12" s="45"/>
      <c r="CB12" s="45"/>
      <c r="CC12" s="45"/>
      <c r="CD12" s="45"/>
      <c r="CE12" s="45"/>
      <c r="CF12" s="45"/>
      <c r="CG12" s="45"/>
      <c r="CH12" s="45"/>
      <c r="CI12" s="45"/>
      <c r="CJ12" s="45"/>
      <c r="CK12" s="45"/>
      <c r="CL12" s="45"/>
      <c r="CM12" s="45"/>
      <c r="CN12" s="45"/>
      <c r="CO12" s="45"/>
      <c r="CP12" s="45"/>
      <c r="CQ12" s="45"/>
      <c r="CR12" s="45"/>
      <c r="CS12" s="45"/>
      <c r="CT12" s="45"/>
      <c r="CU12" s="45"/>
      <c r="CV12" s="45"/>
      <c r="CW12" s="45"/>
      <c r="CX12" s="45"/>
      <c r="CY12" s="45"/>
      <c r="CZ12" s="45"/>
      <c r="DA12" s="45"/>
      <c r="DB12" s="45"/>
      <c r="DC12" s="45"/>
      <c r="DD12" s="45"/>
      <c r="DE12" s="45"/>
      <c r="DF12" s="45"/>
      <c r="DG12" s="45"/>
      <c r="DH12" s="45"/>
      <c r="DI12" s="45"/>
      <c r="DJ12" s="45"/>
      <c r="DK12" s="45"/>
      <c r="DL12" s="45"/>
      <c r="DM12" s="45"/>
      <c r="DN12" s="45"/>
      <c r="DO12" s="45"/>
      <c r="DP12" s="45"/>
      <c r="DQ12" s="45"/>
      <c r="DR12" s="45"/>
      <c r="DS12" s="45"/>
      <c r="DT12" s="45"/>
      <c r="DU12" s="45"/>
      <c r="DV12" s="45"/>
      <c r="DW12" s="45"/>
      <c r="DX12" s="45"/>
      <c r="DY12" s="45"/>
      <c r="DZ12" s="45"/>
      <c r="EA12" s="45"/>
      <c r="EB12" s="45"/>
      <c r="EC12" s="45"/>
      <c r="ED12" s="45"/>
      <c r="EE12" s="45"/>
      <c r="EF12" s="45"/>
      <c r="EG12" s="45"/>
      <c r="EH12" s="45"/>
      <c r="EI12" s="45"/>
      <c r="EJ12" s="45"/>
      <c r="EK12" s="45"/>
      <c r="EL12" s="45"/>
      <c r="EM12" s="45"/>
      <c r="EN12" s="45"/>
      <c r="EO12" s="45"/>
      <c r="EP12" s="45"/>
      <c r="EQ12" s="45"/>
      <c r="ER12" s="45"/>
      <c r="ES12" s="45"/>
      <c r="ET12" s="45"/>
      <c r="EU12" s="45"/>
      <c r="EV12" s="45"/>
      <c r="EW12" s="45"/>
      <c r="EX12" s="45"/>
      <c r="EY12" s="45"/>
      <c r="EZ12" s="45"/>
      <c r="FA12" s="45"/>
      <c r="FB12" s="45"/>
      <c r="FC12" s="45"/>
      <c r="FD12" s="45"/>
      <c r="FE12" s="45"/>
      <c r="FF12" s="45"/>
      <c r="FG12" s="45"/>
      <c r="FH12" s="45"/>
      <c r="FI12" s="45"/>
      <c r="FJ12" s="45"/>
      <c r="FK12" s="45"/>
      <c r="FL12" s="45"/>
      <c r="FM12" s="45"/>
      <c r="FN12" s="45"/>
      <c r="FO12" s="45"/>
      <c r="FP12" s="45"/>
      <c r="FQ12" s="45"/>
      <c r="FR12" s="45"/>
      <c r="FS12" s="45"/>
      <c r="FT12" s="45"/>
      <c r="FU12" s="45"/>
      <c r="FV12" s="45"/>
      <c r="FW12" s="45"/>
      <c r="FX12" s="45"/>
      <c r="FY12" s="45"/>
      <c r="FZ12" s="45"/>
      <c r="GA12" s="45"/>
      <c r="GB12" s="45"/>
      <c r="GC12" s="45"/>
      <c r="GD12" s="45"/>
      <c r="GE12" s="45"/>
      <c r="GF12" s="45"/>
      <c r="GG12" s="45"/>
      <c r="GH12" s="45"/>
      <c r="GI12" s="45"/>
      <c r="GJ12" s="45"/>
      <c r="GK12" s="45"/>
      <c r="GL12" s="45"/>
      <c r="GM12" s="45"/>
      <c r="GN12" s="45"/>
      <c r="GO12" s="45"/>
      <c r="GP12" s="45"/>
      <c r="GQ12" s="45"/>
      <c r="GR12" s="45"/>
      <c r="GS12" s="45"/>
      <c r="GT12" s="45"/>
      <c r="GU12" s="45"/>
      <c r="GV12" s="45"/>
      <c r="GW12" s="45"/>
      <c r="GX12" s="45"/>
      <c r="GY12" s="45"/>
      <c r="GZ12" s="45"/>
      <c r="HA12" s="45"/>
      <c r="HB12" s="45"/>
      <c r="HC12" s="45"/>
      <c r="HD12" s="45"/>
      <c r="HE12" s="45"/>
      <c r="HF12" s="45"/>
      <c r="HG12" s="45"/>
      <c r="HH12" s="45"/>
      <c r="HI12" s="45"/>
      <c r="HJ12" s="45"/>
      <c r="HK12" s="45"/>
      <c r="HL12" s="45"/>
      <c r="HM12" s="45"/>
      <c r="HN12" s="45"/>
      <c r="HO12" s="45"/>
      <c r="HP12" s="45"/>
      <c r="HQ12" s="45"/>
      <c r="HR12" s="45"/>
      <c r="HS12" s="45"/>
      <c r="HT12" s="45"/>
      <c r="HU12" s="45"/>
      <c r="HV12" s="45"/>
      <c r="HW12" s="45"/>
      <c r="HX12" s="45"/>
      <c r="HY12" s="45"/>
      <c r="HZ12" s="45"/>
      <c r="IA12" s="45"/>
      <c r="IB12" s="45"/>
    </row>
    <row r="13" spans="1:236" s="51" customFormat="1" x14ac:dyDescent="0.25">
      <c r="A13" s="51" t="s">
        <v>136</v>
      </c>
      <c r="B13" s="26" t="s">
        <v>57</v>
      </c>
      <c r="C13" s="27" t="s">
        <v>75</v>
      </c>
      <c r="D13" s="28">
        <v>44409</v>
      </c>
      <c r="E13" s="166" t="s">
        <v>120</v>
      </c>
      <c r="F13" s="27">
        <v>133000</v>
      </c>
      <c r="G13" s="27">
        <v>3817.1</v>
      </c>
      <c r="H13" s="27">
        <v>19867.79</v>
      </c>
      <c r="I13" s="27">
        <v>4043.2</v>
      </c>
      <c r="J13" s="27">
        <v>13677.39</v>
      </c>
      <c r="K13" s="27">
        <v>41405.480000000003</v>
      </c>
      <c r="L13" s="72">
        <v>91594.52</v>
      </c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3"/>
      <c r="AA13" s="53"/>
      <c r="AB13" s="53"/>
      <c r="AC13" s="53"/>
      <c r="AD13" s="53"/>
      <c r="AE13" s="53"/>
      <c r="AF13" s="53"/>
      <c r="AG13" s="53"/>
      <c r="AH13" s="53"/>
      <c r="AI13" s="53"/>
      <c r="AJ13" s="53"/>
      <c r="AK13" s="53"/>
      <c r="AL13" s="53"/>
      <c r="AM13" s="53"/>
      <c r="AN13" s="53"/>
      <c r="AO13" s="53"/>
      <c r="AP13" s="53"/>
    </row>
    <row r="14" spans="1:236" s="47" customFormat="1" x14ac:dyDescent="0.25">
      <c r="A14" s="47" t="s">
        <v>14</v>
      </c>
      <c r="B14" s="13">
        <v>1</v>
      </c>
      <c r="C14" s="8"/>
      <c r="D14" s="165"/>
      <c r="F14" s="8">
        <f t="shared" ref="F14:L14" si="1">F13</f>
        <v>133000</v>
      </c>
      <c r="G14" s="8">
        <f t="shared" si="1"/>
        <v>3817.1</v>
      </c>
      <c r="H14" s="8">
        <f t="shared" si="1"/>
        <v>19867.79</v>
      </c>
      <c r="I14" s="8">
        <f t="shared" si="1"/>
        <v>4043.2</v>
      </c>
      <c r="J14" s="8">
        <f t="shared" si="1"/>
        <v>13677.39</v>
      </c>
      <c r="K14" s="8">
        <f t="shared" si="1"/>
        <v>41405.480000000003</v>
      </c>
      <c r="L14" s="65">
        <f t="shared" si="1"/>
        <v>91594.52</v>
      </c>
      <c r="M14" s="46"/>
      <c r="N14" s="46"/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46"/>
      <c r="Z14" s="46"/>
      <c r="AA14" s="46"/>
      <c r="AB14" s="46"/>
      <c r="AC14" s="46"/>
      <c r="AD14" s="46"/>
      <c r="AE14" s="46"/>
      <c r="AF14" s="46"/>
      <c r="AG14" s="46"/>
      <c r="AH14" s="46"/>
      <c r="AI14" s="46"/>
      <c r="AJ14" s="46"/>
      <c r="AK14" s="46"/>
      <c r="AL14" s="46"/>
      <c r="AM14" s="46"/>
      <c r="AN14" s="46"/>
      <c r="AO14" s="46"/>
      <c r="AP14" s="46"/>
    </row>
    <row r="15" spans="1:236" ht="11.25" customHeight="1" x14ac:dyDescent="0.25">
      <c r="A15" s="43" t="s">
        <v>47</v>
      </c>
      <c r="B15" s="43"/>
      <c r="C15" s="43"/>
      <c r="D15" s="92"/>
      <c r="E15" s="43"/>
      <c r="F15" s="43"/>
      <c r="G15" s="43"/>
      <c r="H15" s="43"/>
      <c r="I15" s="43"/>
      <c r="J15" s="43"/>
      <c r="K15" s="43"/>
      <c r="L15" s="67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45"/>
      <c r="AG15" s="45"/>
      <c r="AH15" s="45"/>
      <c r="AI15" s="45"/>
      <c r="AJ15" s="45"/>
      <c r="AK15" s="45"/>
      <c r="AL15" s="45"/>
      <c r="AM15" s="45"/>
      <c r="AN15" s="45"/>
      <c r="AO15" s="45"/>
      <c r="AP15" s="45"/>
      <c r="AQ15" s="45"/>
      <c r="AR15" s="45"/>
      <c r="AS15" s="45"/>
      <c r="AT15" s="45"/>
      <c r="AU15" s="45"/>
      <c r="AV15" s="45"/>
      <c r="AW15" s="45"/>
      <c r="AX15" s="45"/>
      <c r="AY15" s="45"/>
      <c r="AZ15" s="45"/>
      <c r="BA15" s="45"/>
      <c r="BB15" s="45"/>
      <c r="BC15" s="45"/>
      <c r="BD15" s="45"/>
      <c r="BE15" s="45"/>
      <c r="BF15" s="45"/>
      <c r="BG15" s="45"/>
      <c r="BH15" s="45"/>
      <c r="BI15" s="45"/>
      <c r="BJ15" s="45"/>
      <c r="BK15" s="45"/>
      <c r="BL15" s="45"/>
      <c r="BM15" s="45"/>
      <c r="BN15" s="45"/>
      <c r="BO15" s="45"/>
      <c r="BP15" s="45"/>
      <c r="BQ15" s="45"/>
      <c r="BR15" s="45"/>
      <c r="BS15" s="45"/>
      <c r="BT15" s="45"/>
      <c r="BU15" s="45"/>
      <c r="BV15" s="45"/>
      <c r="BW15" s="45"/>
      <c r="BX15" s="45"/>
      <c r="BY15" s="45"/>
      <c r="BZ15" s="45"/>
      <c r="CA15" s="45"/>
      <c r="CB15" s="45"/>
      <c r="CC15" s="45"/>
      <c r="CD15" s="45"/>
      <c r="CE15" s="45"/>
      <c r="CF15" s="45"/>
      <c r="CG15" s="45"/>
      <c r="CH15" s="45"/>
      <c r="CI15" s="45"/>
      <c r="CJ15" s="45"/>
      <c r="CK15" s="45"/>
      <c r="CL15" s="45"/>
      <c r="CM15" s="45"/>
      <c r="CN15" s="45"/>
      <c r="CO15" s="45"/>
      <c r="CP15" s="45"/>
      <c r="CQ15" s="45"/>
      <c r="CR15" s="45"/>
      <c r="CS15" s="45"/>
      <c r="CT15" s="45"/>
      <c r="CU15" s="45"/>
      <c r="CV15" s="45"/>
      <c r="CW15" s="45"/>
      <c r="CX15" s="45"/>
      <c r="CY15" s="45"/>
      <c r="CZ15" s="45"/>
      <c r="DA15" s="45"/>
      <c r="DB15" s="45"/>
      <c r="DC15" s="45"/>
      <c r="DD15" s="45"/>
      <c r="DE15" s="45"/>
      <c r="DF15" s="45"/>
      <c r="DG15" s="45"/>
      <c r="DH15" s="45"/>
      <c r="DI15" s="45"/>
      <c r="DJ15" s="45"/>
      <c r="DK15" s="45"/>
      <c r="DL15" s="45"/>
      <c r="DM15" s="45"/>
      <c r="DN15" s="45"/>
      <c r="DO15" s="45"/>
      <c r="DP15" s="45"/>
      <c r="DQ15" s="45"/>
      <c r="DR15" s="45"/>
      <c r="DS15" s="45"/>
      <c r="DT15" s="45"/>
      <c r="DU15" s="45"/>
      <c r="DV15" s="45"/>
      <c r="DW15" s="45"/>
      <c r="DX15" s="45"/>
      <c r="DY15" s="45"/>
      <c r="DZ15" s="45"/>
      <c r="EA15" s="45"/>
      <c r="EB15" s="45"/>
      <c r="EC15" s="45"/>
      <c r="ED15" s="45"/>
      <c r="EE15" s="45"/>
      <c r="EF15" s="45"/>
      <c r="EG15" s="45"/>
      <c r="EH15" s="45"/>
      <c r="EI15" s="45"/>
      <c r="EJ15" s="45"/>
      <c r="EK15" s="45"/>
      <c r="EL15" s="45"/>
      <c r="EM15" s="45"/>
      <c r="EN15" s="45"/>
      <c r="EO15" s="45"/>
      <c r="EP15" s="45"/>
      <c r="EQ15" s="45"/>
      <c r="ER15" s="45"/>
      <c r="ES15" s="45"/>
      <c r="ET15" s="45"/>
      <c r="EU15" s="45"/>
      <c r="EV15" s="45"/>
      <c r="EW15" s="45"/>
      <c r="EX15" s="45"/>
      <c r="EY15" s="45"/>
      <c r="EZ15" s="45"/>
      <c r="FA15" s="45"/>
      <c r="FB15" s="45"/>
      <c r="FC15" s="45"/>
      <c r="FD15" s="45"/>
      <c r="FE15" s="45"/>
      <c r="FF15" s="45"/>
      <c r="FG15" s="45"/>
      <c r="FH15" s="45"/>
      <c r="FI15" s="45"/>
      <c r="FJ15" s="45"/>
      <c r="FK15" s="45"/>
      <c r="FL15" s="45"/>
      <c r="FM15" s="45"/>
      <c r="FN15" s="45"/>
      <c r="FO15" s="45"/>
      <c r="FP15" s="45"/>
      <c r="FQ15" s="45"/>
      <c r="FR15" s="45"/>
      <c r="FS15" s="45"/>
      <c r="FT15" s="45"/>
      <c r="FU15" s="45"/>
      <c r="FV15" s="45"/>
      <c r="FW15" s="45"/>
      <c r="FX15" s="45"/>
      <c r="FY15" s="45"/>
      <c r="FZ15" s="45"/>
      <c r="GA15" s="45"/>
      <c r="GB15" s="45"/>
      <c r="GC15" s="45"/>
      <c r="GD15" s="45"/>
      <c r="GE15" s="45"/>
      <c r="GF15" s="45"/>
      <c r="GG15" s="45"/>
      <c r="GH15" s="45"/>
      <c r="GI15" s="45"/>
      <c r="GJ15" s="45"/>
      <c r="GK15" s="45"/>
      <c r="GL15" s="45"/>
      <c r="GM15" s="45"/>
      <c r="GN15" s="45"/>
      <c r="GO15" s="45"/>
      <c r="GP15" s="45"/>
      <c r="GQ15" s="45"/>
      <c r="GR15" s="45"/>
      <c r="GS15" s="45"/>
      <c r="GT15" s="45"/>
      <c r="GU15" s="45"/>
      <c r="GV15" s="45"/>
      <c r="GW15" s="45"/>
      <c r="GX15" s="45"/>
      <c r="GY15" s="45"/>
      <c r="GZ15" s="45"/>
      <c r="HA15" s="45"/>
      <c r="HB15" s="45"/>
      <c r="HC15" s="45"/>
      <c r="HD15" s="45"/>
      <c r="HE15" s="45"/>
      <c r="HF15" s="45"/>
      <c r="HG15" s="45"/>
      <c r="HH15" s="45"/>
      <c r="HI15" s="45"/>
      <c r="HJ15" s="45"/>
      <c r="HK15" s="45"/>
      <c r="HL15" s="45"/>
      <c r="HM15" s="45"/>
      <c r="HN15" s="45"/>
      <c r="HO15" s="45"/>
      <c r="HP15" s="45"/>
      <c r="HQ15" s="45"/>
      <c r="HR15" s="45"/>
      <c r="HS15" s="45"/>
      <c r="HT15" s="45"/>
      <c r="HU15" s="45"/>
      <c r="HV15" s="45"/>
      <c r="HW15" s="45"/>
      <c r="HX15" s="45"/>
      <c r="HY15" s="45"/>
      <c r="HZ15" s="45"/>
      <c r="IA15" s="45"/>
      <c r="IB15" s="45"/>
    </row>
    <row r="16" spans="1:236" s="36" customFormat="1" ht="11.25" customHeight="1" x14ac:dyDescent="0.25">
      <c r="A16" s="4" t="s">
        <v>79</v>
      </c>
      <c r="B16" s="5" t="s">
        <v>94</v>
      </c>
      <c r="C16" s="5" t="s">
        <v>75</v>
      </c>
      <c r="D16" s="158" t="s">
        <v>104</v>
      </c>
      <c r="E16" s="11" t="s">
        <v>120</v>
      </c>
      <c r="F16" s="50">
        <v>40000</v>
      </c>
      <c r="G16" s="37">
        <v>1148</v>
      </c>
      <c r="H16" s="37">
        <v>442.65</v>
      </c>
      <c r="I16" s="37">
        <v>1216</v>
      </c>
      <c r="J16" s="37">
        <v>4025</v>
      </c>
      <c r="K16" s="37">
        <v>6831.65</v>
      </c>
      <c r="L16" s="68">
        <v>33168.35</v>
      </c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45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45"/>
      <c r="AU16" s="45"/>
      <c r="AV16" s="45"/>
      <c r="AW16" s="45"/>
      <c r="AX16" s="45"/>
      <c r="AY16" s="45"/>
      <c r="AZ16" s="45"/>
      <c r="BA16" s="45"/>
      <c r="BB16" s="45"/>
      <c r="BC16" s="45"/>
      <c r="BD16" s="45"/>
      <c r="BE16" s="45"/>
      <c r="BF16" s="45"/>
      <c r="BG16" s="45"/>
      <c r="BH16" s="45"/>
      <c r="BI16" s="45"/>
      <c r="BJ16" s="45"/>
      <c r="BK16" s="45"/>
      <c r="BL16" s="45"/>
      <c r="BM16" s="45"/>
      <c r="BN16" s="45"/>
      <c r="BO16" s="45"/>
      <c r="BP16" s="45"/>
      <c r="BQ16" s="45"/>
      <c r="BR16" s="45"/>
      <c r="BS16" s="45"/>
      <c r="BT16" s="45"/>
      <c r="BU16" s="45"/>
      <c r="BV16" s="45"/>
      <c r="BW16" s="45"/>
      <c r="BX16" s="45"/>
      <c r="BY16" s="45"/>
      <c r="BZ16" s="45"/>
      <c r="CA16" s="45"/>
      <c r="CB16" s="45"/>
      <c r="CC16" s="45"/>
      <c r="CD16" s="45"/>
      <c r="CE16" s="45"/>
      <c r="CF16" s="45"/>
      <c r="CG16" s="45"/>
      <c r="CH16" s="45"/>
      <c r="CI16" s="45"/>
      <c r="CJ16" s="45"/>
      <c r="CK16" s="45"/>
      <c r="CL16" s="45"/>
      <c r="CM16" s="45"/>
      <c r="CN16" s="45"/>
      <c r="CO16" s="45"/>
      <c r="CP16" s="45"/>
      <c r="CQ16" s="45"/>
      <c r="CR16" s="45"/>
      <c r="CS16" s="45"/>
      <c r="CT16" s="45"/>
      <c r="CU16" s="45"/>
      <c r="CV16" s="45"/>
      <c r="CW16" s="45"/>
      <c r="CX16" s="45"/>
      <c r="CY16" s="45"/>
      <c r="CZ16" s="45"/>
      <c r="DA16" s="45"/>
      <c r="DB16" s="45"/>
      <c r="DC16" s="45"/>
      <c r="DD16" s="45"/>
      <c r="DE16" s="45"/>
      <c r="DF16" s="45"/>
      <c r="DG16" s="45"/>
      <c r="DH16" s="45"/>
      <c r="DI16" s="45"/>
      <c r="DJ16" s="45"/>
      <c r="DK16" s="45"/>
      <c r="DL16" s="45"/>
      <c r="DM16" s="45"/>
      <c r="DN16" s="45"/>
      <c r="DO16" s="45"/>
      <c r="DP16" s="45"/>
      <c r="DQ16" s="45"/>
      <c r="DR16" s="45"/>
      <c r="DS16" s="45"/>
      <c r="DT16" s="45"/>
      <c r="DU16" s="45"/>
      <c r="DV16" s="45"/>
      <c r="DW16" s="45"/>
      <c r="DX16" s="45"/>
      <c r="DY16" s="45"/>
      <c r="DZ16" s="45"/>
      <c r="EA16" s="45"/>
      <c r="EB16" s="45"/>
      <c r="EC16" s="45"/>
      <c r="ED16" s="45"/>
      <c r="EE16" s="45"/>
      <c r="EF16" s="45"/>
      <c r="EG16" s="45"/>
      <c r="EH16" s="45"/>
      <c r="EI16" s="45"/>
      <c r="EJ16" s="45"/>
      <c r="EK16" s="45"/>
      <c r="EL16" s="45"/>
      <c r="EM16" s="45"/>
      <c r="EN16" s="45"/>
      <c r="EO16" s="45"/>
      <c r="EP16" s="45"/>
      <c r="EQ16" s="45"/>
      <c r="ER16" s="45"/>
      <c r="ES16" s="45"/>
      <c r="ET16" s="45"/>
      <c r="EU16" s="45"/>
      <c r="EV16" s="45"/>
      <c r="EW16" s="45"/>
      <c r="EX16" s="45"/>
      <c r="EY16" s="45"/>
      <c r="EZ16" s="45"/>
      <c r="FA16" s="45"/>
      <c r="FB16" s="45"/>
      <c r="FC16" s="45"/>
      <c r="FD16" s="45"/>
      <c r="FE16" s="45"/>
      <c r="FF16" s="45"/>
      <c r="FG16" s="45"/>
      <c r="FH16" s="45"/>
      <c r="FI16" s="45"/>
      <c r="FJ16" s="45"/>
      <c r="FK16" s="45"/>
      <c r="FL16" s="45"/>
      <c r="FM16" s="45"/>
      <c r="FN16" s="45"/>
      <c r="FO16" s="45"/>
      <c r="FP16" s="45"/>
      <c r="FQ16" s="45"/>
      <c r="FR16" s="45"/>
      <c r="FS16" s="45"/>
      <c r="FT16" s="45"/>
      <c r="FU16" s="45"/>
      <c r="FV16" s="45"/>
      <c r="FW16" s="45"/>
      <c r="FX16" s="45"/>
      <c r="FY16" s="45"/>
      <c r="FZ16" s="45"/>
      <c r="GA16" s="45"/>
      <c r="GB16" s="45"/>
      <c r="GC16" s="45"/>
      <c r="GD16" s="45"/>
      <c r="GE16" s="45"/>
      <c r="GF16" s="45"/>
      <c r="GG16" s="45"/>
      <c r="GH16" s="45"/>
      <c r="GI16" s="45"/>
      <c r="GJ16" s="45"/>
      <c r="GK16" s="45"/>
      <c r="GL16" s="45"/>
      <c r="GM16" s="45"/>
      <c r="GN16" s="45"/>
      <c r="GO16" s="45"/>
      <c r="GP16" s="45"/>
      <c r="GQ16" s="45"/>
      <c r="GR16" s="45"/>
      <c r="GS16" s="45"/>
      <c r="GT16" s="45"/>
      <c r="GU16" s="45"/>
      <c r="GV16" s="45"/>
      <c r="GW16" s="45"/>
      <c r="GX16" s="45"/>
      <c r="GY16" s="45"/>
      <c r="GZ16" s="45"/>
      <c r="HA16" s="45"/>
      <c r="HB16" s="45"/>
      <c r="HC16" s="45"/>
      <c r="HD16" s="45"/>
      <c r="HE16" s="45"/>
      <c r="HF16" s="45"/>
      <c r="HG16" s="45"/>
      <c r="HH16" s="45"/>
      <c r="HI16" s="45"/>
      <c r="HJ16" s="45"/>
      <c r="HK16" s="45"/>
      <c r="HL16" s="45"/>
      <c r="HM16" s="45"/>
      <c r="HN16" s="45"/>
      <c r="HO16" s="45"/>
      <c r="HP16" s="45"/>
      <c r="HQ16" s="45"/>
      <c r="HR16" s="45"/>
      <c r="HS16" s="45"/>
      <c r="HT16" s="45"/>
      <c r="HU16" s="45"/>
      <c r="HV16" s="45"/>
      <c r="HW16" s="45"/>
      <c r="HX16" s="45"/>
      <c r="HY16" s="45"/>
      <c r="HZ16" s="45"/>
      <c r="IA16" s="45"/>
      <c r="IB16" s="45"/>
    </row>
    <row r="17" spans="1:236" s="36" customFormat="1" ht="11.25" customHeight="1" x14ac:dyDescent="0.25">
      <c r="A17" s="4" t="s">
        <v>145</v>
      </c>
      <c r="B17" s="5" t="s">
        <v>147</v>
      </c>
      <c r="C17" s="5" t="s">
        <v>75</v>
      </c>
      <c r="D17" s="158" t="s">
        <v>146</v>
      </c>
      <c r="E17" s="11" t="s">
        <v>120</v>
      </c>
      <c r="F17" s="50">
        <v>87500</v>
      </c>
      <c r="G17" s="37">
        <v>2511.25</v>
      </c>
      <c r="H17" s="37">
        <v>9165.06</v>
      </c>
      <c r="I17" s="37">
        <v>2660</v>
      </c>
      <c r="J17" s="37">
        <v>25</v>
      </c>
      <c r="K17" s="37">
        <v>14361.31</v>
      </c>
      <c r="L17" s="68">
        <v>73138.69</v>
      </c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45"/>
      <c r="AG17" s="45"/>
      <c r="AH17" s="45"/>
      <c r="AI17" s="45"/>
      <c r="AJ17" s="45"/>
      <c r="AK17" s="45"/>
      <c r="AL17" s="45"/>
      <c r="AM17" s="45"/>
      <c r="AN17" s="45"/>
      <c r="AO17" s="45"/>
      <c r="AP17" s="45"/>
      <c r="AQ17" s="45"/>
      <c r="AR17" s="45"/>
      <c r="AS17" s="45"/>
      <c r="AT17" s="45"/>
      <c r="AU17" s="45"/>
      <c r="AV17" s="45"/>
      <c r="AW17" s="45"/>
      <c r="AX17" s="45"/>
      <c r="AY17" s="45"/>
      <c r="AZ17" s="45"/>
      <c r="BA17" s="45"/>
      <c r="BB17" s="45"/>
      <c r="BC17" s="45"/>
      <c r="BD17" s="45"/>
      <c r="BE17" s="45"/>
      <c r="BF17" s="45"/>
      <c r="BG17" s="45"/>
      <c r="BH17" s="45"/>
      <c r="BI17" s="45"/>
      <c r="BJ17" s="45"/>
      <c r="BK17" s="45"/>
      <c r="BL17" s="45"/>
      <c r="BM17" s="45"/>
      <c r="BN17" s="45"/>
      <c r="BO17" s="45"/>
      <c r="BP17" s="45"/>
      <c r="BQ17" s="45"/>
      <c r="BR17" s="45"/>
      <c r="BS17" s="45"/>
      <c r="BT17" s="45"/>
      <c r="BU17" s="45"/>
      <c r="BV17" s="45"/>
      <c r="BW17" s="45"/>
      <c r="BX17" s="45"/>
      <c r="BY17" s="45"/>
      <c r="BZ17" s="45"/>
      <c r="CA17" s="45"/>
      <c r="CB17" s="45"/>
      <c r="CC17" s="45"/>
      <c r="CD17" s="45"/>
      <c r="CE17" s="45"/>
      <c r="CF17" s="45"/>
      <c r="CG17" s="45"/>
      <c r="CH17" s="45"/>
      <c r="CI17" s="45"/>
      <c r="CJ17" s="45"/>
      <c r="CK17" s="45"/>
      <c r="CL17" s="45"/>
      <c r="CM17" s="45"/>
      <c r="CN17" s="45"/>
      <c r="CO17" s="45"/>
      <c r="CP17" s="45"/>
      <c r="CQ17" s="45"/>
      <c r="CR17" s="45"/>
      <c r="CS17" s="45"/>
      <c r="CT17" s="45"/>
      <c r="CU17" s="45"/>
      <c r="CV17" s="45"/>
      <c r="CW17" s="45"/>
      <c r="CX17" s="45"/>
      <c r="CY17" s="45"/>
      <c r="CZ17" s="45"/>
      <c r="DA17" s="45"/>
      <c r="DB17" s="45"/>
      <c r="DC17" s="45"/>
      <c r="DD17" s="45"/>
      <c r="DE17" s="45"/>
      <c r="DF17" s="45"/>
      <c r="DG17" s="45"/>
      <c r="DH17" s="45"/>
      <c r="DI17" s="45"/>
      <c r="DJ17" s="45"/>
      <c r="DK17" s="45"/>
      <c r="DL17" s="45"/>
      <c r="DM17" s="45"/>
      <c r="DN17" s="45"/>
      <c r="DO17" s="45"/>
      <c r="DP17" s="45"/>
      <c r="DQ17" s="45"/>
      <c r="DR17" s="45"/>
      <c r="DS17" s="45"/>
      <c r="DT17" s="45"/>
      <c r="DU17" s="45"/>
      <c r="DV17" s="45"/>
      <c r="DW17" s="45"/>
      <c r="DX17" s="45"/>
      <c r="DY17" s="45"/>
      <c r="DZ17" s="45"/>
      <c r="EA17" s="45"/>
      <c r="EB17" s="45"/>
      <c r="EC17" s="45"/>
      <c r="ED17" s="45"/>
      <c r="EE17" s="45"/>
      <c r="EF17" s="45"/>
      <c r="EG17" s="45"/>
      <c r="EH17" s="45"/>
      <c r="EI17" s="45"/>
      <c r="EJ17" s="45"/>
      <c r="EK17" s="45"/>
      <c r="EL17" s="45"/>
      <c r="EM17" s="45"/>
      <c r="EN17" s="45"/>
      <c r="EO17" s="45"/>
      <c r="EP17" s="45"/>
      <c r="EQ17" s="45"/>
      <c r="ER17" s="45"/>
      <c r="ES17" s="45"/>
      <c r="ET17" s="45"/>
      <c r="EU17" s="45"/>
      <c r="EV17" s="45"/>
      <c r="EW17" s="45"/>
      <c r="EX17" s="45"/>
      <c r="EY17" s="45"/>
      <c r="EZ17" s="45"/>
      <c r="FA17" s="45"/>
      <c r="FB17" s="45"/>
      <c r="FC17" s="45"/>
      <c r="FD17" s="45"/>
      <c r="FE17" s="45"/>
      <c r="FF17" s="45"/>
      <c r="FG17" s="45"/>
      <c r="FH17" s="45"/>
      <c r="FI17" s="45"/>
      <c r="FJ17" s="45"/>
      <c r="FK17" s="45"/>
      <c r="FL17" s="45"/>
      <c r="FM17" s="45"/>
      <c r="FN17" s="45"/>
      <c r="FO17" s="45"/>
      <c r="FP17" s="45"/>
      <c r="FQ17" s="45"/>
      <c r="FR17" s="45"/>
      <c r="FS17" s="45"/>
      <c r="FT17" s="45"/>
      <c r="FU17" s="45"/>
      <c r="FV17" s="45"/>
      <c r="FW17" s="45"/>
      <c r="FX17" s="45"/>
      <c r="FY17" s="45"/>
      <c r="FZ17" s="45"/>
      <c r="GA17" s="45"/>
      <c r="GB17" s="45"/>
      <c r="GC17" s="45"/>
      <c r="GD17" s="45"/>
      <c r="GE17" s="45"/>
      <c r="GF17" s="45"/>
      <c r="GG17" s="45"/>
      <c r="GH17" s="45"/>
      <c r="GI17" s="45"/>
      <c r="GJ17" s="45"/>
      <c r="GK17" s="45"/>
      <c r="GL17" s="45"/>
      <c r="GM17" s="45"/>
      <c r="GN17" s="45"/>
      <c r="GO17" s="45"/>
      <c r="GP17" s="45"/>
      <c r="GQ17" s="45"/>
      <c r="GR17" s="45"/>
      <c r="GS17" s="45"/>
      <c r="GT17" s="45"/>
      <c r="GU17" s="45"/>
      <c r="GV17" s="45"/>
      <c r="GW17" s="45"/>
      <c r="GX17" s="45"/>
      <c r="GY17" s="45"/>
      <c r="GZ17" s="45"/>
      <c r="HA17" s="45"/>
      <c r="HB17" s="45"/>
      <c r="HC17" s="45"/>
      <c r="HD17" s="45"/>
      <c r="HE17" s="45"/>
      <c r="HF17" s="45"/>
      <c r="HG17" s="45"/>
      <c r="HH17" s="45"/>
      <c r="HI17" s="45"/>
      <c r="HJ17" s="45"/>
      <c r="HK17" s="45"/>
      <c r="HL17" s="45"/>
      <c r="HM17" s="45"/>
      <c r="HN17" s="45"/>
      <c r="HO17" s="45"/>
      <c r="HP17" s="45"/>
      <c r="HQ17" s="45"/>
      <c r="HR17" s="45"/>
      <c r="HS17" s="45"/>
      <c r="HT17" s="45"/>
      <c r="HU17" s="45"/>
      <c r="HV17" s="45"/>
      <c r="HW17" s="45"/>
      <c r="HX17" s="45"/>
      <c r="HY17" s="45"/>
      <c r="HZ17" s="45"/>
      <c r="IA17" s="45"/>
      <c r="IB17" s="45"/>
    </row>
    <row r="18" spans="1:236" x14ac:dyDescent="0.25">
      <c r="A18" s="4" t="s">
        <v>72</v>
      </c>
      <c r="B18" s="5" t="s">
        <v>73</v>
      </c>
      <c r="C18" s="6" t="s">
        <v>74</v>
      </c>
      <c r="D18" s="4" t="s">
        <v>105</v>
      </c>
      <c r="E18" s="11" t="s">
        <v>120</v>
      </c>
      <c r="F18" s="7">
        <v>75000</v>
      </c>
      <c r="G18" s="6">
        <v>2152.5</v>
      </c>
      <c r="H18" s="6">
        <v>6309.38</v>
      </c>
      <c r="I18" s="6">
        <v>2280</v>
      </c>
      <c r="J18" s="6">
        <v>25</v>
      </c>
      <c r="K18" s="6">
        <v>10766.88</v>
      </c>
      <c r="L18" s="64">
        <v>64233.120000000003</v>
      </c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45"/>
      <c r="AG18" s="45"/>
      <c r="AH18" s="45"/>
      <c r="AI18" s="45"/>
      <c r="AJ18" s="45"/>
      <c r="AK18" s="45"/>
      <c r="AL18" s="45"/>
      <c r="AM18" s="45"/>
      <c r="AN18" s="45"/>
      <c r="AO18" s="45"/>
      <c r="AP18" s="45"/>
      <c r="AQ18" s="45"/>
      <c r="AR18" s="45"/>
      <c r="AS18" s="45"/>
      <c r="AT18" s="45"/>
      <c r="AU18" s="45"/>
      <c r="AV18" s="45"/>
      <c r="AW18" s="45"/>
      <c r="AX18" s="45"/>
      <c r="AY18" s="45"/>
      <c r="AZ18" s="45"/>
      <c r="BA18" s="45"/>
      <c r="BB18" s="45"/>
      <c r="BC18" s="45"/>
      <c r="BD18" s="45"/>
      <c r="BE18" s="45"/>
      <c r="BF18" s="45"/>
      <c r="BG18" s="45"/>
      <c r="BH18" s="45"/>
      <c r="BI18" s="45"/>
      <c r="BJ18" s="45"/>
      <c r="BK18" s="45"/>
      <c r="BL18" s="45"/>
      <c r="BM18" s="45"/>
      <c r="BN18" s="45"/>
      <c r="BO18" s="45"/>
      <c r="BP18" s="45"/>
      <c r="BQ18" s="45"/>
      <c r="BR18" s="45"/>
      <c r="BS18" s="45"/>
      <c r="BT18" s="45"/>
      <c r="BU18" s="45"/>
      <c r="BV18" s="45"/>
      <c r="BW18" s="45"/>
      <c r="BX18" s="45"/>
      <c r="BY18" s="45"/>
      <c r="BZ18" s="45"/>
      <c r="CA18" s="45"/>
      <c r="CB18" s="45"/>
      <c r="CC18" s="45"/>
      <c r="CD18" s="45"/>
      <c r="CE18" s="45"/>
      <c r="CF18" s="45"/>
      <c r="CG18" s="45"/>
      <c r="CH18" s="45"/>
      <c r="CI18" s="45"/>
      <c r="CJ18" s="45"/>
      <c r="CK18" s="45"/>
      <c r="CL18" s="45"/>
      <c r="CM18" s="45"/>
      <c r="CN18" s="45"/>
      <c r="CO18" s="45"/>
      <c r="CP18" s="45"/>
      <c r="CQ18" s="45"/>
      <c r="CR18" s="45"/>
      <c r="CS18" s="45"/>
      <c r="CT18" s="45"/>
      <c r="CU18" s="45"/>
      <c r="CV18" s="45"/>
      <c r="CW18" s="45"/>
      <c r="CX18" s="45"/>
      <c r="CY18" s="45"/>
      <c r="CZ18" s="45"/>
      <c r="DA18" s="45"/>
      <c r="DB18" s="45"/>
      <c r="DC18" s="45"/>
      <c r="DD18" s="45"/>
      <c r="DE18" s="45"/>
      <c r="DF18" s="45"/>
      <c r="DG18" s="45"/>
      <c r="DH18" s="45"/>
      <c r="DI18" s="45"/>
      <c r="DJ18" s="45"/>
      <c r="DK18" s="45"/>
      <c r="DL18" s="45"/>
      <c r="DM18" s="45"/>
      <c r="DN18" s="45"/>
      <c r="DO18" s="45"/>
      <c r="DP18" s="45"/>
      <c r="DQ18" s="45"/>
      <c r="DR18" s="45"/>
      <c r="DS18" s="45"/>
      <c r="DT18" s="45"/>
      <c r="DU18" s="45"/>
      <c r="DV18" s="45"/>
      <c r="DW18" s="45"/>
      <c r="DX18" s="45"/>
      <c r="DY18" s="45"/>
      <c r="DZ18" s="45"/>
      <c r="EA18" s="45"/>
      <c r="EB18" s="45"/>
      <c r="EC18" s="45"/>
      <c r="ED18" s="45"/>
      <c r="EE18" s="45"/>
      <c r="EF18" s="45"/>
      <c r="EG18" s="45"/>
      <c r="EH18" s="45"/>
      <c r="EI18" s="45"/>
      <c r="EJ18" s="45"/>
      <c r="EK18" s="45"/>
      <c r="EL18" s="45"/>
      <c r="EM18" s="45"/>
      <c r="EN18" s="45"/>
      <c r="EO18" s="45"/>
      <c r="EP18" s="45"/>
      <c r="EQ18" s="45"/>
      <c r="ER18" s="45"/>
      <c r="ES18" s="45"/>
      <c r="ET18" s="45"/>
      <c r="EU18" s="45"/>
      <c r="EV18" s="45"/>
      <c r="EW18" s="45"/>
      <c r="EX18" s="45"/>
      <c r="EY18" s="45"/>
      <c r="EZ18" s="45"/>
      <c r="FA18" s="45"/>
      <c r="FB18" s="45"/>
      <c r="FC18" s="45"/>
      <c r="FD18" s="45"/>
      <c r="FE18" s="45"/>
      <c r="FF18" s="45"/>
      <c r="FG18" s="45"/>
      <c r="FH18" s="45"/>
      <c r="FI18" s="45"/>
      <c r="FJ18" s="45"/>
      <c r="FK18" s="45"/>
      <c r="FL18" s="45"/>
      <c r="FM18" s="45"/>
      <c r="FN18" s="45"/>
      <c r="FO18" s="45"/>
      <c r="FP18" s="45"/>
      <c r="FQ18" s="45"/>
      <c r="FR18" s="45"/>
      <c r="FS18" s="45"/>
      <c r="FT18" s="45"/>
      <c r="FU18" s="45"/>
      <c r="FV18" s="45"/>
      <c r="FW18" s="45"/>
      <c r="FX18" s="45"/>
      <c r="FY18" s="45"/>
      <c r="FZ18" s="45"/>
      <c r="GA18" s="45"/>
      <c r="GB18" s="45"/>
      <c r="GC18" s="45"/>
      <c r="GD18" s="45"/>
      <c r="GE18" s="45"/>
      <c r="GF18" s="45"/>
      <c r="GG18" s="45"/>
      <c r="GH18" s="45"/>
      <c r="GI18" s="45"/>
      <c r="GJ18" s="45"/>
      <c r="GK18" s="45"/>
      <c r="GL18" s="45"/>
      <c r="GM18" s="45"/>
      <c r="GN18" s="45"/>
      <c r="GO18" s="45"/>
      <c r="GP18" s="45"/>
      <c r="GQ18" s="45"/>
      <c r="GR18" s="45"/>
      <c r="GS18" s="45"/>
      <c r="GT18" s="45"/>
      <c r="GU18" s="45"/>
      <c r="GV18" s="45"/>
      <c r="GW18" s="45"/>
      <c r="GX18" s="45"/>
      <c r="GY18" s="45"/>
      <c r="GZ18" s="45"/>
      <c r="HA18" s="45"/>
      <c r="HB18" s="45"/>
      <c r="HC18" s="45"/>
      <c r="HD18" s="45"/>
      <c r="HE18" s="45"/>
      <c r="HF18" s="45"/>
      <c r="HG18" s="45"/>
      <c r="HH18" s="45"/>
      <c r="HI18" s="45"/>
      <c r="HJ18" s="45"/>
      <c r="HK18" s="45"/>
      <c r="HL18" s="45"/>
      <c r="HM18" s="45"/>
      <c r="HN18" s="45"/>
      <c r="HO18" s="45"/>
      <c r="HP18" s="45"/>
      <c r="HQ18" s="45"/>
      <c r="HR18" s="45"/>
      <c r="HS18" s="45"/>
      <c r="HT18" s="45"/>
      <c r="HU18" s="45"/>
      <c r="HV18" s="45"/>
      <c r="HW18" s="45"/>
      <c r="HX18" s="45"/>
      <c r="HY18" s="45"/>
      <c r="HZ18" s="45"/>
      <c r="IA18" s="45"/>
      <c r="IB18" s="45"/>
    </row>
    <row r="19" spans="1:236" x14ac:dyDescent="0.25">
      <c r="A19" s="47" t="s">
        <v>14</v>
      </c>
      <c r="B19" s="13">
        <v>3</v>
      </c>
      <c r="C19" s="8"/>
      <c r="D19" s="47"/>
      <c r="E19" s="47"/>
      <c r="F19" s="8">
        <f>F16+F17+F18</f>
        <v>202500</v>
      </c>
      <c r="G19" s="8">
        <f>SUM(G16:G18)</f>
        <v>5811.75</v>
      </c>
      <c r="H19" s="8">
        <f>SUM(H16:H18)</f>
        <v>15917.09</v>
      </c>
      <c r="I19" s="8">
        <f>SUM(I16:I18)</f>
        <v>6156</v>
      </c>
      <c r="J19" s="8">
        <f>SUM(J16:J18)</f>
        <v>4075</v>
      </c>
      <c r="K19" s="8">
        <f>SUM(K16:K18)</f>
        <v>31959.839999999997</v>
      </c>
      <c r="L19" s="65">
        <f>L17+L16+L18</f>
        <v>170540.16</v>
      </c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45"/>
      <c r="AG19" s="45"/>
      <c r="AH19" s="45"/>
      <c r="AI19" s="45"/>
      <c r="AJ19" s="45"/>
      <c r="AK19" s="45"/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45"/>
      <c r="BE19" s="45"/>
      <c r="BF19" s="45"/>
      <c r="BG19" s="45"/>
      <c r="BH19" s="45"/>
      <c r="BI19" s="45"/>
      <c r="BJ19" s="45"/>
      <c r="BK19" s="45"/>
      <c r="BL19" s="45"/>
      <c r="BM19" s="45"/>
      <c r="BN19" s="45"/>
      <c r="BO19" s="45"/>
      <c r="BP19" s="45"/>
      <c r="BQ19" s="45"/>
      <c r="BR19" s="45"/>
      <c r="BS19" s="45"/>
      <c r="BT19" s="45"/>
      <c r="BU19" s="45"/>
      <c r="BV19" s="45"/>
      <c r="BW19" s="45"/>
      <c r="BX19" s="45"/>
      <c r="BY19" s="45"/>
      <c r="BZ19" s="45"/>
      <c r="CA19" s="45"/>
      <c r="CB19" s="45"/>
      <c r="CC19" s="45"/>
      <c r="CD19" s="45"/>
      <c r="CE19" s="45"/>
      <c r="CF19" s="45"/>
      <c r="CG19" s="45"/>
      <c r="CH19" s="45"/>
      <c r="CI19" s="45"/>
      <c r="CJ19" s="45"/>
      <c r="CK19" s="45"/>
      <c r="CL19" s="45"/>
      <c r="CM19" s="45"/>
      <c r="CN19" s="45"/>
      <c r="CO19" s="45"/>
      <c r="CP19" s="45"/>
      <c r="CQ19" s="45"/>
      <c r="CR19" s="45"/>
      <c r="CS19" s="45"/>
      <c r="CT19" s="45"/>
      <c r="CU19" s="45"/>
      <c r="CV19" s="45"/>
      <c r="CW19" s="45"/>
      <c r="CX19" s="45"/>
      <c r="CY19" s="45"/>
      <c r="CZ19" s="45"/>
      <c r="DA19" s="45"/>
      <c r="DB19" s="45"/>
      <c r="DC19" s="45"/>
      <c r="DD19" s="45"/>
      <c r="DE19" s="45"/>
      <c r="DF19" s="45"/>
      <c r="DG19" s="45"/>
      <c r="DH19" s="45"/>
      <c r="DI19" s="45"/>
      <c r="DJ19" s="45"/>
      <c r="DK19" s="45"/>
      <c r="DL19" s="45"/>
      <c r="DM19" s="45"/>
      <c r="DN19" s="45"/>
      <c r="DO19" s="45"/>
      <c r="DP19" s="45"/>
      <c r="DQ19" s="45"/>
      <c r="DR19" s="45"/>
      <c r="DS19" s="45"/>
      <c r="DT19" s="45"/>
      <c r="DU19" s="45"/>
      <c r="DV19" s="45"/>
      <c r="DW19" s="45"/>
      <c r="DX19" s="45"/>
      <c r="DY19" s="45"/>
      <c r="DZ19" s="45"/>
      <c r="EA19" s="45"/>
      <c r="EB19" s="45"/>
      <c r="EC19" s="45"/>
      <c r="ED19" s="45"/>
      <c r="EE19" s="45"/>
      <c r="EF19" s="45"/>
      <c r="EG19" s="45"/>
      <c r="EH19" s="45"/>
      <c r="EI19" s="45"/>
      <c r="EJ19" s="45"/>
      <c r="EK19" s="45"/>
      <c r="EL19" s="45"/>
      <c r="EM19" s="45"/>
      <c r="EN19" s="45"/>
      <c r="EO19" s="45"/>
      <c r="EP19" s="45"/>
      <c r="EQ19" s="45"/>
      <c r="ER19" s="45"/>
      <c r="ES19" s="45"/>
      <c r="ET19" s="45"/>
      <c r="EU19" s="45"/>
      <c r="EV19" s="45"/>
      <c r="EW19" s="45"/>
      <c r="EX19" s="45"/>
      <c r="EY19" s="45"/>
      <c r="EZ19" s="45"/>
      <c r="FA19" s="45"/>
      <c r="FB19" s="45"/>
      <c r="FC19" s="45"/>
      <c r="FD19" s="45"/>
      <c r="FE19" s="45"/>
      <c r="FF19" s="45"/>
      <c r="FG19" s="45"/>
      <c r="FH19" s="45"/>
      <c r="FI19" s="45"/>
      <c r="FJ19" s="45"/>
      <c r="FK19" s="45"/>
      <c r="FL19" s="45"/>
      <c r="FM19" s="45"/>
      <c r="FN19" s="45"/>
      <c r="FO19" s="45"/>
      <c r="FP19" s="45"/>
      <c r="FQ19" s="45"/>
      <c r="FR19" s="45"/>
      <c r="FS19" s="45"/>
      <c r="FT19" s="45"/>
      <c r="FU19" s="45"/>
      <c r="FV19" s="45"/>
      <c r="FW19" s="45"/>
      <c r="FX19" s="45"/>
      <c r="FY19" s="45"/>
      <c r="FZ19" s="45"/>
      <c r="GA19" s="45"/>
      <c r="GB19" s="45"/>
      <c r="GC19" s="45"/>
      <c r="GD19" s="45"/>
      <c r="GE19" s="45"/>
      <c r="GF19" s="45"/>
      <c r="GG19" s="45"/>
      <c r="GH19" s="45"/>
      <c r="GI19" s="45"/>
      <c r="GJ19" s="45"/>
      <c r="GK19" s="45"/>
      <c r="GL19" s="45"/>
      <c r="GM19" s="45"/>
      <c r="GN19" s="45"/>
      <c r="GO19" s="45"/>
      <c r="GP19" s="45"/>
      <c r="GQ19" s="45"/>
      <c r="GR19" s="45"/>
      <c r="GS19" s="45"/>
      <c r="GT19" s="45"/>
      <c r="GU19" s="45"/>
      <c r="GV19" s="45"/>
      <c r="GW19" s="45"/>
      <c r="GX19" s="45"/>
      <c r="GY19" s="45"/>
      <c r="GZ19" s="45"/>
      <c r="HA19" s="45"/>
      <c r="HB19" s="45"/>
      <c r="HC19" s="45"/>
      <c r="HD19" s="45"/>
      <c r="HE19" s="45"/>
      <c r="HF19" s="45"/>
      <c r="HG19" s="45"/>
      <c r="HH19" s="45"/>
      <c r="HI19" s="45"/>
      <c r="HJ19" s="45"/>
      <c r="HK19" s="45"/>
      <c r="HL19" s="45"/>
      <c r="HM19" s="45"/>
      <c r="HN19" s="45"/>
      <c r="HO19" s="45"/>
      <c r="HP19" s="45"/>
      <c r="HQ19" s="45"/>
      <c r="HR19" s="45"/>
      <c r="HS19" s="45"/>
      <c r="HT19" s="45"/>
      <c r="HU19" s="45"/>
      <c r="HV19" s="45"/>
      <c r="HW19" s="45"/>
      <c r="HX19" s="45"/>
      <c r="HY19" s="45"/>
      <c r="HZ19" s="45"/>
      <c r="IA19" s="45"/>
      <c r="IB19" s="45"/>
    </row>
    <row r="20" spans="1:236" s="54" customFormat="1" x14ac:dyDescent="0.25">
      <c r="A20" s="45" t="s">
        <v>80</v>
      </c>
      <c r="B20" s="14"/>
      <c r="C20" s="12"/>
      <c r="D20" s="45"/>
      <c r="E20" s="45"/>
      <c r="F20" s="27"/>
      <c r="G20" s="27"/>
      <c r="H20" s="27"/>
      <c r="I20" s="27"/>
      <c r="J20" s="27"/>
      <c r="K20" s="27"/>
      <c r="L20" s="72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44"/>
      <c r="AJ20" s="44"/>
      <c r="AK20" s="44"/>
      <c r="AL20" s="44"/>
      <c r="AM20" s="44"/>
      <c r="AN20" s="44"/>
      <c r="AO20" s="44"/>
      <c r="AP20" s="44"/>
      <c r="AQ20" s="44"/>
      <c r="AR20" s="44"/>
      <c r="AS20" s="44"/>
      <c r="AT20" s="44"/>
      <c r="AU20" s="44"/>
      <c r="AV20" s="44"/>
      <c r="AW20" s="44"/>
      <c r="AX20" s="44"/>
      <c r="AY20" s="44"/>
      <c r="AZ20" s="44"/>
      <c r="BA20" s="44"/>
      <c r="BB20" s="44"/>
      <c r="BC20" s="44"/>
      <c r="BD20" s="44"/>
      <c r="BE20" s="44"/>
      <c r="BF20" s="44"/>
      <c r="BG20" s="44"/>
      <c r="BH20" s="44"/>
      <c r="BI20" s="44"/>
      <c r="BJ20" s="44"/>
      <c r="BK20" s="44"/>
      <c r="BL20" s="44"/>
      <c r="BM20" s="44"/>
      <c r="BN20" s="44"/>
      <c r="BO20" s="44"/>
      <c r="BP20" s="44"/>
      <c r="BQ20" s="44"/>
      <c r="BR20" s="44"/>
      <c r="BS20" s="44"/>
      <c r="BT20" s="44"/>
      <c r="BU20" s="44"/>
      <c r="BV20" s="44"/>
      <c r="BW20" s="44"/>
      <c r="BX20" s="44"/>
      <c r="BY20" s="44"/>
      <c r="BZ20" s="44"/>
      <c r="CA20" s="44"/>
      <c r="CB20" s="44"/>
      <c r="CC20" s="44"/>
      <c r="CD20" s="44"/>
      <c r="CE20" s="44"/>
      <c r="CF20" s="44"/>
      <c r="CG20" s="44"/>
      <c r="CH20" s="44"/>
      <c r="CI20" s="44"/>
      <c r="CJ20" s="44"/>
      <c r="CK20" s="44"/>
      <c r="CL20" s="44"/>
      <c r="CM20" s="44"/>
      <c r="CN20" s="44"/>
      <c r="CO20" s="44"/>
      <c r="CP20" s="44"/>
      <c r="CQ20" s="44"/>
      <c r="CR20" s="44"/>
      <c r="CS20" s="44"/>
      <c r="CT20" s="44"/>
      <c r="CU20" s="44"/>
      <c r="CV20" s="44"/>
      <c r="CW20" s="44"/>
      <c r="CX20" s="44"/>
      <c r="CY20" s="44"/>
      <c r="CZ20" s="44"/>
      <c r="DA20" s="44"/>
      <c r="DB20" s="44"/>
      <c r="DC20" s="44"/>
      <c r="DD20" s="44"/>
      <c r="DE20" s="44"/>
      <c r="DF20" s="44"/>
      <c r="DG20" s="44"/>
      <c r="DH20" s="44"/>
      <c r="DI20" s="44"/>
      <c r="DJ20" s="44"/>
      <c r="DK20" s="44"/>
      <c r="DL20" s="44"/>
      <c r="DM20" s="44"/>
      <c r="DN20" s="44"/>
      <c r="DO20" s="44"/>
      <c r="DP20" s="44"/>
      <c r="DQ20" s="44"/>
      <c r="DR20" s="44"/>
      <c r="DS20" s="44"/>
      <c r="DT20" s="44"/>
      <c r="DU20" s="44"/>
      <c r="DV20" s="44"/>
      <c r="DW20" s="44"/>
      <c r="DX20" s="44"/>
      <c r="DY20" s="44"/>
      <c r="DZ20" s="44"/>
      <c r="EA20" s="44"/>
      <c r="EB20" s="44"/>
      <c r="EC20" s="44"/>
      <c r="ED20" s="44"/>
      <c r="EE20" s="44"/>
      <c r="EF20" s="44"/>
      <c r="EG20" s="44"/>
      <c r="EH20" s="44"/>
      <c r="EI20" s="44"/>
      <c r="EJ20" s="44"/>
      <c r="EK20" s="44"/>
      <c r="EL20" s="44"/>
      <c r="EM20" s="44"/>
      <c r="EN20" s="44"/>
      <c r="EO20" s="44"/>
      <c r="EP20" s="44"/>
      <c r="EQ20" s="44"/>
      <c r="ER20" s="44"/>
      <c r="ES20" s="44"/>
      <c r="ET20" s="44"/>
      <c r="EU20" s="44"/>
      <c r="EV20" s="44"/>
      <c r="EW20" s="44"/>
      <c r="EX20" s="44"/>
      <c r="EY20" s="44"/>
      <c r="EZ20" s="44"/>
      <c r="FA20" s="44"/>
      <c r="FB20" s="44"/>
      <c r="FC20" s="44"/>
      <c r="FD20" s="44"/>
      <c r="FE20" s="44"/>
      <c r="FF20" s="44"/>
      <c r="FG20" s="44"/>
      <c r="FH20" s="44"/>
      <c r="FI20" s="44"/>
      <c r="FJ20" s="44"/>
      <c r="FK20" s="44"/>
      <c r="FL20" s="44"/>
      <c r="FM20" s="44"/>
      <c r="FN20" s="44"/>
      <c r="FO20" s="44"/>
      <c r="FP20" s="44"/>
      <c r="FQ20" s="44"/>
      <c r="FR20" s="44"/>
      <c r="FS20" s="44"/>
      <c r="FT20" s="44"/>
      <c r="FU20" s="44"/>
      <c r="FV20" s="44"/>
      <c r="FW20" s="44"/>
      <c r="FX20" s="44"/>
      <c r="FY20" s="44"/>
      <c r="FZ20" s="44"/>
      <c r="GA20" s="44"/>
      <c r="GB20" s="44"/>
      <c r="GC20" s="44"/>
      <c r="GD20" s="44"/>
      <c r="GE20" s="44"/>
      <c r="GF20" s="44"/>
      <c r="GG20" s="44"/>
      <c r="GH20" s="44"/>
      <c r="GI20" s="44"/>
      <c r="GJ20" s="44"/>
      <c r="GK20" s="44"/>
      <c r="GL20" s="44"/>
      <c r="GM20" s="44"/>
      <c r="GN20" s="44"/>
      <c r="GO20" s="44"/>
      <c r="GP20" s="44"/>
      <c r="GQ20" s="44"/>
      <c r="GR20" s="44"/>
      <c r="GS20" s="44"/>
      <c r="GT20" s="44"/>
      <c r="GU20" s="44"/>
      <c r="GV20" s="44"/>
      <c r="GW20" s="44"/>
      <c r="GX20" s="44"/>
      <c r="GY20" s="44"/>
      <c r="GZ20" s="44"/>
      <c r="HA20" s="44"/>
      <c r="HB20" s="44"/>
      <c r="HC20" s="44"/>
      <c r="HD20" s="44"/>
      <c r="HE20" s="44"/>
      <c r="HF20" s="44"/>
      <c r="HG20" s="44"/>
      <c r="HH20" s="44"/>
      <c r="HI20" s="44"/>
      <c r="HJ20" s="44"/>
      <c r="HK20" s="44"/>
      <c r="HL20" s="44"/>
      <c r="HM20" s="44"/>
      <c r="HN20" s="44"/>
      <c r="HO20" s="44"/>
      <c r="HP20" s="44"/>
      <c r="HQ20" s="44"/>
      <c r="HR20" s="44"/>
      <c r="HS20" s="44"/>
      <c r="HT20" s="44"/>
      <c r="HU20" s="44"/>
      <c r="HV20" s="44"/>
      <c r="HW20" s="44"/>
      <c r="HX20" s="44"/>
      <c r="HY20" s="44"/>
      <c r="HZ20" s="44"/>
      <c r="IA20" s="44"/>
      <c r="IB20" s="44"/>
    </row>
    <row r="21" spans="1:236" s="54" customFormat="1" x14ac:dyDescent="0.25">
      <c r="A21" s="51" t="s">
        <v>81</v>
      </c>
      <c r="B21" s="26" t="s">
        <v>16</v>
      </c>
      <c r="C21" s="27" t="s">
        <v>75</v>
      </c>
      <c r="D21" s="28">
        <v>44348</v>
      </c>
      <c r="E21" s="11" t="s">
        <v>120</v>
      </c>
      <c r="F21" s="27">
        <v>60000</v>
      </c>
      <c r="G21" s="27">
        <v>1722</v>
      </c>
      <c r="H21" s="27">
        <v>3486.68</v>
      </c>
      <c r="I21" s="27">
        <v>1824</v>
      </c>
      <c r="J21" s="27">
        <v>0</v>
      </c>
      <c r="K21" s="27">
        <v>7057.68</v>
      </c>
      <c r="L21" s="72">
        <v>52942.32</v>
      </c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4"/>
      <c r="AH21" s="44"/>
      <c r="AI21" s="44"/>
      <c r="AJ21" s="44"/>
      <c r="AK21" s="44"/>
      <c r="AL21" s="44"/>
      <c r="AM21" s="44"/>
      <c r="AN21" s="44"/>
      <c r="AO21" s="44"/>
      <c r="AP21" s="44"/>
      <c r="AQ21" s="44"/>
      <c r="AR21" s="44"/>
      <c r="AS21" s="44"/>
      <c r="AT21" s="44"/>
      <c r="AU21" s="44"/>
      <c r="AV21" s="44"/>
      <c r="AW21" s="44"/>
      <c r="AX21" s="44"/>
      <c r="AY21" s="44"/>
      <c r="AZ21" s="44"/>
      <c r="BA21" s="44"/>
      <c r="BB21" s="44"/>
      <c r="BC21" s="44"/>
      <c r="BD21" s="44"/>
      <c r="BE21" s="44"/>
      <c r="BF21" s="44"/>
      <c r="BG21" s="44"/>
      <c r="BH21" s="44"/>
      <c r="BI21" s="44"/>
      <c r="BJ21" s="44"/>
      <c r="BK21" s="44"/>
      <c r="BL21" s="44"/>
      <c r="BM21" s="44"/>
      <c r="BN21" s="44"/>
      <c r="BO21" s="44"/>
      <c r="BP21" s="44"/>
      <c r="BQ21" s="44"/>
      <c r="BR21" s="44"/>
      <c r="BS21" s="44"/>
      <c r="BT21" s="44"/>
      <c r="BU21" s="44"/>
      <c r="BV21" s="44"/>
      <c r="BW21" s="44"/>
      <c r="BX21" s="44"/>
      <c r="BY21" s="44"/>
      <c r="BZ21" s="44"/>
      <c r="CA21" s="44"/>
      <c r="CB21" s="44"/>
      <c r="CC21" s="44"/>
      <c r="CD21" s="44"/>
      <c r="CE21" s="44"/>
      <c r="CF21" s="44"/>
      <c r="CG21" s="44"/>
      <c r="CH21" s="44"/>
      <c r="CI21" s="44"/>
      <c r="CJ21" s="44"/>
      <c r="CK21" s="44"/>
      <c r="CL21" s="44"/>
      <c r="CM21" s="44"/>
      <c r="CN21" s="44"/>
      <c r="CO21" s="44"/>
      <c r="CP21" s="44"/>
      <c r="CQ21" s="44"/>
      <c r="CR21" s="44"/>
      <c r="CS21" s="44"/>
      <c r="CT21" s="44"/>
      <c r="CU21" s="44"/>
      <c r="CV21" s="44"/>
      <c r="CW21" s="44"/>
      <c r="CX21" s="44"/>
      <c r="CY21" s="44"/>
      <c r="CZ21" s="44"/>
      <c r="DA21" s="44"/>
      <c r="DB21" s="44"/>
      <c r="DC21" s="44"/>
      <c r="DD21" s="44"/>
      <c r="DE21" s="44"/>
      <c r="DF21" s="44"/>
      <c r="DG21" s="44"/>
      <c r="DH21" s="44"/>
      <c r="DI21" s="44"/>
      <c r="DJ21" s="44"/>
      <c r="DK21" s="44"/>
      <c r="DL21" s="44"/>
      <c r="DM21" s="44"/>
      <c r="DN21" s="44"/>
      <c r="DO21" s="44"/>
      <c r="DP21" s="44"/>
      <c r="DQ21" s="44"/>
      <c r="DR21" s="44"/>
      <c r="DS21" s="44"/>
      <c r="DT21" s="44"/>
      <c r="DU21" s="44"/>
      <c r="DV21" s="44"/>
      <c r="DW21" s="44"/>
      <c r="DX21" s="44"/>
      <c r="DY21" s="44"/>
      <c r="DZ21" s="44"/>
      <c r="EA21" s="44"/>
      <c r="EB21" s="44"/>
      <c r="EC21" s="44"/>
      <c r="ED21" s="44"/>
      <c r="EE21" s="44"/>
      <c r="EF21" s="44"/>
      <c r="EG21" s="44"/>
      <c r="EH21" s="44"/>
      <c r="EI21" s="44"/>
      <c r="EJ21" s="44"/>
      <c r="EK21" s="44"/>
      <c r="EL21" s="44"/>
      <c r="EM21" s="44"/>
      <c r="EN21" s="44"/>
      <c r="EO21" s="44"/>
      <c r="EP21" s="44"/>
      <c r="EQ21" s="44"/>
      <c r="ER21" s="44"/>
      <c r="ES21" s="44"/>
      <c r="ET21" s="44"/>
      <c r="EU21" s="44"/>
      <c r="EV21" s="44"/>
      <c r="EW21" s="44"/>
      <c r="EX21" s="44"/>
      <c r="EY21" s="44"/>
      <c r="EZ21" s="44"/>
      <c r="FA21" s="44"/>
      <c r="FB21" s="44"/>
      <c r="FC21" s="44"/>
      <c r="FD21" s="44"/>
      <c r="FE21" s="44"/>
      <c r="FF21" s="44"/>
      <c r="FG21" s="44"/>
      <c r="FH21" s="44"/>
      <c r="FI21" s="44"/>
      <c r="FJ21" s="44"/>
      <c r="FK21" s="44"/>
      <c r="FL21" s="44"/>
      <c r="FM21" s="44"/>
      <c r="FN21" s="44"/>
      <c r="FO21" s="44"/>
      <c r="FP21" s="44"/>
      <c r="FQ21" s="44"/>
      <c r="FR21" s="44"/>
      <c r="FS21" s="44"/>
      <c r="FT21" s="44"/>
      <c r="FU21" s="44"/>
      <c r="FV21" s="44"/>
      <c r="FW21" s="44"/>
      <c r="FX21" s="44"/>
      <c r="FY21" s="44"/>
      <c r="FZ21" s="44"/>
      <c r="GA21" s="44"/>
      <c r="GB21" s="44"/>
      <c r="GC21" s="44"/>
      <c r="GD21" s="44"/>
      <c r="GE21" s="44"/>
      <c r="GF21" s="44"/>
      <c r="GG21" s="44"/>
      <c r="GH21" s="44"/>
      <c r="GI21" s="44"/>
      <c r="GJ21" s="44"/>
      <c r="GK21" s="44"/>
      <c r="GL21" s="44"/>
      <c r="GM21" s="44"/>
      <c r="GN21" s="44"/>
      <c r="GO21" s="44"/>
      <c r="GP21" s="44"/>
      <c r="GQ21" s="44"/>
      <c r="GR21" s="44"/>
      <c r="GS21" s="44"/>
      <c r="GT21" s="44"/>
      <c r="GU21" s="44"/>
      <c r="GV21" s="44"/>
      <c r="GW21" s="44"/>
      <c r="GX21" s="44"/>
      <c r="GY21" s="44"/>
      <c r="GZ21" s="44"/>
      <c r="HA21" s="44"/>
      <c r="HB21" s="44"/>
      <c r="HC21" s="44"/>
      <c r="HD21" s="44"/>
      <c r="HE21" s="44"/>
      <c r="HF21" s="44"/>
      <c r="HG21" s="44"/>
      <c r="HH21" s="44"/>
      <c r="HI21" s="44"/>
      <c r="HJ21" s="44"/>
      <c r="HK21" s="44"/>
      <c r="HL21" s="44"/>
      <c r="HM21" s="44"/>
      <c r="HN21" s="44"/>
      <c r="HO21" s="44"/>
      <c r="HP21" s="44"/>
      <c r="HQ21" s="44"/>
      <c r="HR21" s="44"/>
      <c r="HS21" s="44"/>
      <c r="HT21" s="44"/>
      <c r="HU21" s="44"/>
      <c r="HV21" s="44"/>
      <c r="HW21" s="44"/>
      <c r="HX21" s="44"/>
      <c r="HY21" s="44"/>
      <c r="HZ21" s="44"/>
      <c r="IA21" s="44"/>
      <c r="IB21" s="44"/>
    </row>
    <row r="22" spans="1:236" s="54" customFormat="1" x14ac:dyDescent="0.25">
      <c r="A22" s="51" t="s">
        <v>126</v>
      </c>
      <c r="B22" s="26" t="s">
        <v>127</v>
      </c>
      <c r="C22" s="27" t="s">
        <v>74</v>
      </c>
      <c r="D22" s="28">
        <v>44542</v>
      </c>
      <c r="E22" s="11" t="s">
        <v>120</v>
      </c>
      <c r="F22" s="27">
        <v>60000</v>
      </c>
      <c r="G22" s="27">
        <v>1722</v>
      </c>
      <c r="H22" s="27">
        <v>3486.68</v>
      </c>
      <c r="I22" s="27">
        <v>1824</v>
      </c>
      <c r="J22" s="27">
        <v>0</v>
      </c>
      <c r="K22" s="27">
        <v>7057.68</v>
      </c>
      <c r="L22" s="72">
        <v>52942.32</v>
      </c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4"/>
      <c r="AH22" s="44"/>
      <c r="AI22" s="44"/>
      <c r="AJ22" s="44"/>
      <c r="AK22" s="44"/>
      <c r="AL22" s="44"/>
      <c r="AM22" s="44"/>
      <c r="AN22" s="44"/>
      <c r="AO22" s="44"/>
      <c r="AP22" s="44"/>
      <c r="AQ22" s="44"/>
      <c r="AR22" s="44"/>
      <c r="AS22" s="44"/>
      <c r="AT22" s="44"/>
      <c r="AU22" s="44"/>
      <c r="AV22" s="44"/>
      <c r="AW22" s="44"/>
      <c r="AX22" s="44"/>
      <c r="AY22" s="44"/>
      <c r="AZ22" s="44"/>
      <c r="BA22" s="44"/>
      <c r="BB22" s="44"/>
      <c r="BC22" s="44"/>
      <c r="BD22" s="44"/>
      <c r="BE22" s="44"/>
      <c r="BF22" s="44"/>
      <c r="BG22" s="44"/>
      <c r="BH22" s="44"/>
      <c r="BI22" s="44"/>
      <c r="BJ22" s="44"/>
      <c r="BK22" s="44"/>
      <c r="BL22" s="44"/>
      <c r="BM22" s="44"/>
      <c r="BN22" s="44"/>
      <c r="BO22" s="44"/>
      <c r="BP22" s="44"/>
      <c r="BQ22" s="44"/>
      <c r="BR22" s="44"/>
      <c r="BS22" s="44"/>
      <c r="BT22" s="44"/>
      <c r="BU22" s="44"/>
      <c r="BV22" s="44"/>
      <c r="BW22" s="44"/>
      <c r="BX22" s="44"/>
      <c r="BY22" s="44"/>
      <c r="BZ22" s="44"/>
      <c r="CA22" s="44"/>
      <c r="CB22" s="44"/>
      <c r="CC22" s="44"/>
      <c r="CD22" s="44"/>
      <c r="CE22" s="44"/>
      <c r="CF22" s="44"/>
      <c r="CG22" s="44"/>
      <c r="CH22" s="44"/>
      <c r="CI22" s="44"/>
      <c r="CJ22" s="44"/>
      <c r="CK22" s="44"/>
      <c r="CL22" s="44"/>
      <c r="CM22" s="44"/>
      <c r="CN22" s="44"/>
      <c r="CO22" s="44"/>
      <c r="CP22" s="44"/>
      <c r="CQ22" s="44"/>
      <c r="CR22" s="44"/>
      <c r="CS22" s="44"/>
      <c r="CT22" s="44"/>
      <c r="CU22" s="44"/>
      <c r="CV22" s="44"/>
      <c r="CW22" s="44"/>
      <c r="CX22" s="44"/>
      <c r="CY22" s="44"/>
      <c r="CZ22" s="44"/>
      <c r="DA22" s="44"/>
      <c r="DB22" s="44"/>
      <c r="DC22" s="44"/>
      <c r="DD22" s="44"/>
      <c r="DE22" s="44"/>
      <c r="DF22" s="44"/>
      <c r="DG22" s="44"/>
      <c r="DH22" s="44"/>
      <c r="DI22" s="44"/>
      <c r="DJ22" s="44"/>
      <c r="DK22" s="44"/>
      <c r="DL22" s="44"/>
      <c r="DM22" s="44"/>
      <c r="DN22" s="44"/>
      <c r="DO22" s="44"/>
      <c r="DP22" s="44"/>
      <c r="DQ22" s="44"/>
      <c r="DR22" s="44"/>
      <c r="DS22" s="44"/>
      <c r="DT22" s="44"/>
      <c r="DU22" s="44"/>
      <c r="DV22" s="44"/>
      <c r="DW22" s="44"/>
      <c r="DX22" s="44"/>
      <c r="DY22" s="44"/>
      <c r="DZ22" s="44"/>
      <c r="EA22" s="44"/>
      <c r="EB22" s="44"/>
      <c r="EC22" s="44"/>
      <c r="ED22" s="44"/>
      <c r="EE22" s="44"/>
      <c r="EF22" s="44"/>
      <c r="EG22" s="44"/>
      <c r="EH22" s="44"/>
      <c r="EI22" s="44"/>
      <c r="EJ22" s="44"/>
      <c r="EK22" s="44"/>
      <c r="EL22" s="44"/>
      <c r="EM22" s="44"/>
      <c r="EN22" s="44"/>
      <c r="EO22" s="44"/>
      <c r="EP22" s="44"/>
      <c r="EQ22" s="44"/>
      <c r="ER22" s="44"/>
      <c r="ES22" s="44"/>
      <c r="ET22" s="44"/>
      <c r="EU22" s="44"/>
      <c r="EV22" s="44"/>
      <c r="EW22" s="44"/>
      <c r="EX22" s="44"/>
      <c r="EY22" s="44"/>
      <c r="EZ22" s="44"/>
      <c r="FA22" s="44"/>
      <c r="FB22" s="44"/>
      <c r="FC22" s="44"/>
      <c r="FD22" s="44"/>
      <c r="FE22" s="44"/>
      <c r="FF22" s="44"/>
      <c r="FG22" s="44"/>
      <c r="FH22" s="44"/>
      <c r="FI22" s="44"/>
      <c r="FJ22" s="44"/>
      <c r="FK22" s="44"/>
      <c r="FL22" s="44"/>
      <c r="FM22" s="44"/>
      <c r="FN22" s="44"/>
      <c r="FO22" s="44"/>
      <c r="FP22" s="44"/>
      <c r="FQ22" s="44"/>
      <c r="FR22" s="44"/>
      <c r="FS22" s="44"/>
      <c r="FT22" s="44"/>
      <c r="FU22" s="44"/>
      <c r="FV22" s="44"/>
      <c r="FW22" s="44"/>
      <c r="FX22" s="44"/>
      <c r="FY22" s="44"/>
      <c r="FZ22" s="44"/>
      <c r="GA22" s="44"/>
      <c r="GB22" s="44"/>
      <c r="GC22" s="44"/>
      <c r="GD22" s="44"/>
      <c r="GE22" s="44"/>
      <c r="GF22" s="44"/>
      <c r="GG22" s="44"/>
      <c r="GH22" s="44"/>
      <c r="GI22" s="44"/>
      <c r="GJ22" s="44"/>
      <c r="GK22" s="44"/>
      <c r="GL22" s="44"/>
      <c r="GM22" s="44"/>
      <c r="GN22" s="44"/>
      <c r="GO22" s="44"/>
      <c r="GP22" s="44"/>
      <c r="GQ22" s="44"/>
      <c r="GR22" s="44"/>
      <c r="GS22" s="44"/>
      <c r="GT22" s="44"/>
      <c r="GU22" s="44"/>
      <c r="GV22" s="44"/>
      <c r="GW22" s="44"/>
      <c r="GX22" s="44"/>
      <c r="GY22" s="44"/>
      <c r="GZ22" s="44"/>
      <c r="HA22" s="44"/>
      <c r="HB22" s="44"/>
      <c r="HC22" s="44"/>
      <c r="HD22" s="44"/>
      <c r="HE22" s="44"/>
      <c r="HF22" s="44"/>
      <c r="HG22" s="44"/>
      <c r="HH22" s="44"/>
      <c r="HI22" s="44"/>
      <c r="HJ22" s="44"/>
      <c r="HK22" s="44"/>
      <c r="HL22" s="44"/>
      <c r="HM22" s="44"/>
      <c r="HN22" s="44"/>
      <c r="HO22" s="44"/>
      <c r="HP22" s="44"/>
      <c r="HQ22" s="44"/>
      <c r="HR22" s="44"/>
      <c r="HS22" s="44"/>
      <c r="HT22" s="44"/>
      <c r="HU22" s="44"/>
      <c r="HV22" s="44"/>
      <c r="HW22" s="44"/>
      <c r="HX22" s="44"/>
      <c r="HY22" s="44"/>
      <c r="HZ22" s="44"/>
      <c r="IA22" s="44"/>
      <c r="IB22" s="44"/>
    </row>
    <row r="23" spans="1:236" s="45" customFormat="1" x14ac:dyDescent="0.25">
      <c r="A23" s="47" t="s">
        <v>14</v>
      </c>
      <c r="B23" s="13">
        <v>2</v>
      </c>
      <c r="C23" s="8"/>
      <c r="D23" s="47"/>
      <c r="E23" s="47"/>
      <c r="F23" s="8">
        <f>F21+F22</f>
        <v>120000</v>
      </c>
      <c r="G23" s="8">
        <f>G21+G22</f>
        <v>3444</v>
      </c>
      <c r="H23" s="8">
        <f>H21+H22</f>
        <v>6973.36</v>
      </c>
      <c r="I23" s="8">
        <f>I21+I22</f>
        <v>3648</v>
      </c>
      <c r="J23" s="8">
        <f>J21</f>
        <v>0</v>
      </c>
      <c r="K23" s="8">
        <f>K22+K21</f>
        <v>14115.36</v>
      </c>
      <c r="L23" s="65">
        <f>L21+L22</f>
        <v>105884.64</v>
      </c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52"/>
      <c r="BE23" s="52"/>
      <c r="BF23" s="52"/>
      <c r="BG23" s="52"/>
      <c r="BH23" s="52"/>
      <c r="BI23" s="52"/>
      <c r="BJ23" s="52"/>
      <c r="BK23" s="52"/>
      <c r="BL23" s="52"/>
      <c r="BM23" s="52"/>
      <c r="BN23" s="52"/>
      <c r="BO23" s="52"/>
      <c r="BP23" s="52"/>
      <c r="BQ23" s="52"/>
      <c r="BR23" s="52"/>
      <c r="BS23" s="52"/>
      <c r="BT23" s="52"/>
      <c r="BU23" s="52"/>
      <c r="BV23" s="52"/>
      <c r="BW23" s="52"/>
      <c r="BX23" s="52"/>
      <c r="BY23" s="52"/>
      <c r="BZ23" s="52"/>
      <c r="CA23" s="52"/>
      <c r="CB23" s="52"/>
      <c r="CC23" s="52"/>
      <c r="CD23" s="52"/>
      <c r="CE23" s="52"/>
      <c r="CF23" s="52"/>
      <c r="CG23" s="52"/>
      <c r="CH23" s="52"/>
      <c r="CI23" s="52"/>
      <c r="CJ23" s="52"/>
      <c r="CK23" s="52"/>
      <c r="CL23" s="52"/>
      <c r="CM23" s="52"/>
      <c r="CN23" s="52"/>
      <c r="CO23" s="52"/>
      <c r="CP23" s="52"/>
      <c r="CQ23" s="52"/>
      <c r="CR23" s="52"/>
      <c r="CS23" s="52"/>
      <c r="CT23" s="52"/>
      <c r="CU23" s="52"/>
      <c r="CV23" s="52"/>
      <c r="CW23" s="52"/>
      <c r="CX23" s="52"/>
      <c r="CY23" s="52"/>
      <c r="CZ23" s="52"/>
      <c r="DA23" s="52"/>
      <c r="DB23" s="52"/>
      <c r="DC23" s="52"/>
      <c r="DD23" s="52"/>
      <c r="DE23" s="52"/>
      <c r="DF23" s="52"/>
      <c r="DG23" s="52"/>
      <c r="DH23" s="52"/>
      <c r="DI23" s="52"/>
      <c r="DJ23" s="52"/>
      <c r="DK23" s="52"/>
      <c r="DL23" s="52"/>
      <c r="DM23" s="52"/>
      <c r="DN23" s="52"/>
      <c r="DO23" s="52"/>
      <c r="DP23" s="52"/>
      <c r="DQ23" s="52"/>
      <c r="DR23" s="52"/>
      <c r="DS23" s="52"/>
      <c r="DT23" s="52"/>
      <c r="DU23" s="52"/>
      <c r="DV23" s="52"/>
      <c r="DW23" s="52"/>
      <c r="DX23" s="52"/>
      <c r="DY23" s="52"/>
      <c r="DZ23" s="52"/>
      <c r="EA23" s="52"/>
      <c r="EB23" s="52"/>
      <c r="EC23" s="52"/>
      <c r="ED23" s="52"/>
      <c r="EE23" s="52"/>
      <c r="EF23" s="52"/>
      <c r="EG23" s="52"/>
      <c r="EH23" s="52"/>
      <c r="EI23" s="52"/>
      <c r="EJ23" s="52"/>
      <c r="EK23" s="52"/>
      <c r="EL23" s="52"/>
      <c r="EM23" s="52"/>
      <c r="EN23" s="52"/>
      <c r="EO23" s="52"/>
      <c r="EP23" s="52"/>
      <c r="EQ23" s="52"/>
      <c r="ER23" s="52"/>
      <c r="ES23" s="52"/>
      <c r="ET23" s="52"/>
      <c r="EU23" s="52"/>
      <c r="EV23" s="52"/>
      <c r="EW23" s="52"/>
      <c r="EX23" s="52"/>
      <c r="EY23" s="52"/>
      <c r="EZ23" s="52"/>
      <c r="FA23" s="52"/>
      <c r="FB23" s="52"/>
      <c r="FC23" s="52"/>
      <c r="FD23" s="52"/>
      <c r="FE23" s="52"/>
      <c r="FF23" s="52"/>
      <c r="FG23" s="52"/>
      <c r="FH23" s="52"/>
      <c r="FI23" s="52"/>
      <c r="FJ23" s="52"/>
      <c r="FK23" s="52"/>
      <c r="FL23" s="52"/>
      <c r="FM23" s="52"/>
      <c r="FN23" s="52"/>
      <c r="FO23" s="52"/>
      <c r="FP23" s="52"/>
      <c r="FQ23" s="52"/>
      <c r="FR23" s="52"/>
      <c r="FS23" s="52"/>
      <c r="FT23" s="52"/>
      <c r="FU23" s="52"/>
      <c r="FV23" s="52"/>
      <c r="FW23" s="52"/>
      <c r="FX23" s="52"/>
      <c r="FY23" s="52"/>
      <c r="FZ23" s="52"/>
      <c r="GA23" s="52"/>
      <c r="GB23" s="52"/>
      <c r="GC23" s="52"/>
      <c r="GD23" s="52"/>
      <c r="GE23" s="52"/>
      <c r="GF23" s="52"/>
      <c r="GG23" s="52"/>
      <c r="GH23" s="52"/>
      <c r="GI23" s="52"/>
      <c r="GJ23" s="52"/>
      <c r="GK23" s="52"/>
      <c r="GL23" s="52"/>
      <c r="GM23" s="52"/>
      <c r="GN23" s="52"/>
      <c r="GO23" s="52"/>
      <c r="GP23" s="52"/>
      <c r="GQ23" s="52"/>
      <c r="GR23" s="52"/>
      <c r="GS23" s="52"/>
      <c r="GT23" s="52"/>
      <c r="GU23" s="52"/>
      <c r="GV23" s="52"/>
      <c r="GW23" s="52"/>
      <c r="GX23" s="52"/>
      <c r="GY23" s="52"/>
      <c r="GZ23" s="52"/>
      <c r="HA23" s="52"/>
      <c r="HB23" s="52"/>
      <c r="HC23" s="52"/>
      <c r="HD23" s="52"/>
      <c r="HE23" s="52"/>
      <c r="HF23" s="52"/>
      <c r="HG23" s="52"/>
      <c r="HH23" s="52"/>
      <c r="HI23" s="52"/>
      <c r="HJ23" s="52"/>
      <c r="HK23" s="52"/>
      <c r="HL23" s="52"/>
      <c r="HM23" s="52"/>
      <c r="HN23" s="52"/>
      <c r="HO23" s="52"/>
      <c r="HP23" s="52"/>
      <c r="HQ23" s="52"/>
      <c r="HR23" s="52"/>
      <c r="HS23" s="52"/>
      <c r="HT23" s="52"/>
      <c r="HU23" s="52"/>
      <c r="HV23" s="52"/>
      <c r="HW23" s="52"/>
      <c r="HX23" s="52"/>
      <c r="HY23" s="52"/>
      <c r="HZ23" s="52"/>
      <c r="IA23" s="52"/>
      <c r="IB23" s="52"/>
    </row>
    <row r="24" spans="1:236" s="45" customFormat="1" x14ac:dyDescent="0.25">
      <c r="A24" s="45" t="s">
        <v>109</v>
      </c>
      <c r="B24" s="14"/>
      <c r="C24" s="12"/>
      <c r="F24" s="12"/>
      <c r="G24" s="12"/>
      <c r="H24" s="12"/>
      <c r="I24" s="12"/>
      <c r="J24" s="12"/>
      <c r="K24" s="12"/>
      <c r="L24" s="71"/>
      <c r="AT24" s="54"/>
      <c r="AU24" s="54"/>
      <c r="AV24" s="54"/>
      <c r="AW24" s="54"/>
      <c r="AX24" s="54"/>
      <c r="AY24" s="54"/>
      <c r="AZ24" s="54"/>
      <c r="BA24" s="54"/>
      <c r="BB24" s="54"/>
      <c r="BC24" s="54"/>
      <c r="BD24" s="54"/>
      <c r="BE24" s="54"/>
      <c r="BF24" s="54"/>
      <c r="BG24" s="54"/>
      <c r="BH24" s="54"/>
      <c r="BI24" s="54"/>
      <c r="BJ24" s="54"/>
      <c r="BK24" s="54"/>
      <c r="BL24" s="54"/>
      <c r="BM24" s="54"/>
      <c r="BN24" s="54"/>
      <c r="BO24" s="54"/>
      <c r="BP24" s="54"/>
      <c r="BQ24" s="54"/>
      <c r="BR24" s="54"/>
      <c r="BS24" s="54"/>
      <c r="BT24" s="54"/>
      <c r="BU24" s="54"/>
      <c r="BV24" s="54"/>
      <c r="BW24" s="54"/>
      <c r="BX24" s="54"/>
      <c r="BY24" s="54"/>
      <c r="BZ24" s="54"/>
      <c r="CA24" s="54"/>
      <c r="CB24" s="54"/>
      <c r="CC24" s="54"/>
      <c r="CD24" s="54"/>
      <c r="CE24" s="54"/>
      <c r="CF24" s="54"/>
      <c r="CG24" s="54"/>
      <c r="CH24" s="54"/>
      <c r="CI24" s="54"/>
      <c r="CJ24" s="54"/>
      <c r="CK24" s="54"/>
      <c r="CL24" s="54"/>
      <c r="CM24" s="54"/>
      <c r="CN24" s="54"/>
      <c r="CO24" s="54"/>
      <c r="CP24" s="54"/>
      <c r="CQ24" s="54"/>
      <c r="CR24" s="54"/>
      <c r="CS24" s="54"/>
      <c r="CT24" s="54"/>
      <c r="CU24" s="54"/>
      <c r="CV24" s="54"/>
      <c r="CW24" s="54"/>
      <c r="CX24" s="54"/>
      <c r="CY24" s="54"/>
      <c r="CZ24" s="54"/>
      <c r="DA24" s="54"/>
      <c r="DB24" s="54"/>
      <c r="DC24" s="54"/>
      <c r="DD24" s="54"/>
      <c r="DE24" s="54"/>
      <c r="DF24" s="54"/>
      <c r="DG24" s="54"/>
      <c r="DH24" s="54"/>
      <c r="DI24" s="54"/>
      <c r="DJ24" s="54"/>
      <c r="DK24" s="54"/>
      <c r="DL24" s="54"/>
      <c r="DM24" s="54"/>
      <c r="DN24" s="54"/>
      <c r="DO24" s="54"/>
      <c r="DP24" s="54"/>
      <c r="DQ24" s="54"/>
      <c r="DR24" s="54"/>
      <c r="DS24" s="54"/>
      <c r="DT24" s="54"/>
      <c r="DU24" s="54"/>
      <c r="DV24" s="54"/>
      <c r="DW24" s="54"/>
      <c r="DX24" s="54"/>
      <c r="DY24" s="54"/>
      <c r="DZ24" s="54"/>
      <c r="EA24" s="54"/>
      <c r="EB24" s="54"/>
      <c r="EC24" s="54"/>
      <c r="ED24" s="54"/>
      <c r="EE24" s="54"/>
      <c r="EF24" s="54"/>
      <c r="EG24" s="54"/>
      <c r="EH24" s="54"/>
      <c r="EI24" s="54"/>
      <c r="EJ24" s="54"/>
      <c r="EK24" s="54"/>
      <c r="EL24" s="54"/>
      <c r="EM24" s="54"/>
      <c r="EN24" s="54"/>
      <c r="EO24" s="54"/>
      <c r="EP24" s="54"/>
      <c r="EQ24" s="54"/>
      <c r="ER24" s="54"/>
      <c r="ES24" s="54"/>
      <c r="ET24" s="54"/>
      <c r="EU24" s="54"/>
      <c r="EV24" s="54"/>
      <c r="EW24" s="54"/>
      <c r="EX24" s="54"/>
      <c r="EY24" s="54"/>
      <c r="EZ24" s="54"/>
      <c r="FA24" s="54"/>
      <c r="FB24" s="54"/>
      <c r="FC24" s="54"/>
      <c r="FD24" s="54"/>
      <c r="FE24" s="54"/>
      <c r="FF24" s="54"/>
      <c r="FG24" s="54"/>
      <c r="FH24" s="54"/>
      <c r="FI24" s="54"/>
      <c r="FJ24" s="54"/>
      <c r="FK24" s="54"/>
      <c r="FL24" s="54"/>
      <c r="FM24" s="54"/>
      <c r="FN24" s="54"/>
      <c r="FO24" s="54"/>
      <c r="FP24" s="54"/>
      <c r="FQ24" s="54"/>
      <c r="FR24" s="54"/>
      <c r="FS24" s="54"/>
      <c r="FT24" s="54"/>
      <c r="FU24" s="54"/>
      <c r="FV24" s="54"/>
      <c r="FW24" s="54"/>
      <c r="FX24" s="54"/>
      <c r="FY24" s="54"/>
      <c r="FZ24" s="54"/>
      <c r="GA24" s="54"/>
      <c r="GB24" s="54"/>
      <c r="GC24" s="54"/>
      <c r="GD24" s="54"/>
      <c r="GE24" s="54"/>
      <c r="GF24" s="54"/>
      <c r="GG24" s="54"/>
      <c r="GH24" s="54"/>
      <c r="GI24" s="54"/>
      <c r="GJ24" s="54"/>
      <c r="GK24" s="54"/>
      <c r="GL24" s="54"/>
      <c r="GM24" s="54"/>
      <c r="GN24" s="54"/>
      <c r="GO24" s="54"/>
      <c r="GP24" s="54"/>
      <c r="GQ24" s="54"/>
      <c r="GR24" s="54"/>
      <c r="GS24" s="54"/>
      <c r="GT24" s="54"/>
      <c r="GU24" s="54"/>
      <c r="GV24" s="54"/>
      <c r="GW24" s="54"/>
      <c r="GX24" s="54"/>
      <c r="GY24" s="54"/>
      <c r="GZ24" s="54"/>
      <c r="HA24" s="54"/>
      <c r="HB24" s="54"/>
      <c r="HC24" s="54"/>
      <c r="HD24" s="54"/>
      <c r="HE24" s="54"/>
      <c r="HF24" s="54"/>
      <c r="HG24" s="54"/>
      <c r="HH24" s="54"/>
      <c r="HI24" s="54"/>
      <c r="HJ24" s="54"/>
      <c r="HK24" s="54"/>
      <c r="HL24" s="54"/>
      <c r="HM24" s="54"/>
      <c r="HN24" s="54"/>
      <c r="HO24" s="54"/>
      <c r="HP24" s="54"/>
      <c r="HQ24" s="54"/>
      <c r="HR24" s="54"/>
      <c r="HS24" s="54"/>
      <c r="HT24" s="54"/>
      <c r="HU24" s="54"/>
      <c r="HV24" s="54"/>
      <c r="HW24" s="54"/>
      <c r="HX24" s="54"/>
      <c r="HY24" s="54"/>
      <c r="HZ24" s="54"/>
      <c r="IA24" s="54"/>
      <c r="IB24" s="54"/>
    </row>
    <row r="25" spans="1:236" s="51" customFormat="1" x14ac:dyDescent="0.25">
      <c r="A25" s="51" t="s">
        <v>110</v>
      </c>
      <c r="B25" s="26" t="s">
        <v>87</v>
      </c>
      <c r="C25" s="27" t="s">
        <v>75</v>
      </c>
      <c r="D25" s="28">
        <v>44470</v>
      </c>
      <c r="E25" s="11" t="s">
        <v>120</v>
      </c>
      <c r="F25" s="27">
        <v>89500</v>
      </c>
      <c r="G25" s="27">
        <v>2568.65</v>
      </c>
      <c r="H25" s="27">
        <v>9635.51</v>
      </c>
      <c r="I25" s="27">
        <v>2720.8</v>
      </c>
      <c r="J25" s="27">
        <v>0</v>
      </c>
      <c r="K25" s="27">
        <v>14949.96</v>
      </c>
      <c r="L25" s="72">
        <v>74550.039999999994</v>
      </c>
    </row>
    <row r="26" spans="1:236" s="105" customFormat="1" x14ac:dyDescent="0.25">
      <c r="A26" s="105" t="s">
        <v>14</v>
      </c>
      <c r="B26" s="144">
        <v>1</v>
      </c>
      <c r="C26" s="111"/>
      <c r="F26" s="111">
        <f>F25</f>
        <v>89500</v>
      </c>
      <c r="G26" s="111">
        <f>G25</f>
        <v>2568.65</v>
      </c>
      <c r="H26" s="111">
        <f>H25</f>
        <v>9635.51</v>
      </c>
      <c r="I26" s="111">
        <f>I25</f>
        <v>2720.8</v>
      </c>
      <c r="J26" s="111">
        <f>J25</f>
        <v>0</v>
      </c>
      <c r="K26" s="111">
        <v>14294.96</v>
      </c>
      <c r="L26" s="112">
        <f>L25</f>
        <v>74550.039999999994</v>
      </c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6"/>
      <c r="X26" s="46"/>
      <c r="Y26" s="46"/>
      <c r="Z26" s="46"/>
      <c r="AA26" s="46"/>
      <c r="AB26" s="46"/>
      <c r="AC26" s="46"/>
      <c r="AD26" s="46"/>
      <c r="AE26" s="46"/>
      <c r="AF26" s="46"/>
      <c r="AG26" s="46"/>
      <c r="AH26" s="46"/>
      <c r="AI26" s="46"/>
      <c r="AJ26" s="46"/>
      <c r="AK26" s="46"/>
      <c r="AL26" s="46"/>
      <c r="AM26" s="46"/>
      <c r="AN26" s="46"/>
      <c r="AO26" s="46"/>
      <c r="AP26" s="46"/>
      <c r="AQ26" s="46"/>
      <c r="AR26" s="46"/>
      <c r="AS26" s="46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52"/>
      <c r="BE26" s="52"/>
      <c r="BF26" s="58"/>
      <c r="BG26" s="58"/>
      <c r="BH26" s="58"/>
      <c r="BI26" s="58"/>
      <c r="BJ26" s="58"/>
      <c r="BK26" s="58"/>
      <c r="BL26" s="58"/>
      <c r="BM26" s="58"/>
      <c r="BN26" s="58"/>
      <c r="BO26" s="58"/>
      <c r="BP26" s="58"/>
      <c r="BQ26" s="58"/>
      <c r="BR26" s="58"/>
      <c r="BS26" s="58"/>
      <c r="BT26" s="58"/>
      <c r="BU26" s="58"/>
      <c r="BV26" s="58"/>
      <c r="BW26" s="58"/>
      <c r="BX26" s="58"/>
      <c r="BY26" s="58"/>
      <c r="BZ26" s="58"/>
      <c r="CA26" s="58"/>
      <c r="CB26" s="58"/>
      <c r="CC26" s="58"/>
      <c r="CD26" s="58"/>
      <c r="CE26" s="58"/>
      <c r="CF26" s="58"/>
      <c r="CG26" s="58"/>
      <c r="CH26" s="58"/>
      <c r="CI26" s="58"/>
      <c r="CJ26" s="58"/>
      <c r="CK26" s="58"/>
      <c r="CL26" s="58"/>
      <c r="CM26" s="58"/>
      <c r="CN26" s="58"/>
      <c r="CO26" s="58"/>
      <c r="CP26" s="58"/>
      <c r="CQ26" s="58"/>
      <c r="CR26" s="58"/>
      <c r="CS26" s="58"/>
      <c r="CT26" s="58"/>
      <c r="CU26" s="58"/>
      <c r="CV26" s="58"/>
      <c r="CW26" s="58"/>
      <c r="CX26" s="58"/>
      <c r="CY26" s="58"/>
      <c r="CZ26" s="58"/>
      <c r="DA26" s="58"/>
      <c r="DB26" s="58"/>
      <c r="DC26" s="58"/>
      <c r="DD26" s="58"/>
      <c r="DE26" s="58"/>
      <c r="DF26" s="58"/>
      <c r="DG26" s="58"/>
      <c r="DH26" s="58"/>
      <c r="DI26" s="58"/>
      <c r="DJ26" s="58"/>
      <c r="DK26" s="58"/>
      <c r="DL26" s="58"/>
      <c r="DM26" s="58"/>
      <c r="DN26" s="58"/>
      <c r="DO26" s="58"/>
      <c r="DP26" s="58"/>
      <c r="DQ26" s="58"/>
      <c r="DR26" s="58"/>
      <c r="DS26" s="58"/>
      <c r="DT26" s="58"/>
      <c r="DU26" s="58"/>
      <c r="DV26" s="58"/>
      <c r="DW26" s="58"/>
      <c r="DX26" s="58"/>
      <c r="DY26" s="58"/>
      <c r="DZ26" s="58"/>
      <c r="EA26" s="58"/>
      <c r="EB26" s="58"/>
      <c r="EC26" s="58"/>
      <c r="ED26" s="58"/>
      <c r="EE26" s="58"/>
      <c r="EF26" s="58"/>
      <c r="EG26" s="58"/>
      <c r="EH26" s="58"/>
      <c r="EI26" s="58"/>
      <c r="EJ26" s="58"/>
      <c r="EK26" s="58"/>
      <c r="EL26" s="58"/>
      <c r="EM26" s="58"/>
      <c r="EN26" s="58"/>
      <c r="EO26" s="58"/>
      <c r="EP26" s="58"/>
      <c r="EQ26" s="58"/>
      <c r="ER26" s="58"/>
      <c r="ES26" s="58"/>
      <c r="ET26" s="58"/>
      <c r="EU26" s="58"/>
      <c r="EV26" s="58"/>
      <c r="EW26" s="58"/>
      <c r="EX26" s="58"/>
      <c r="EY26" s="58"/>
      <c r="EZ26" s="58"/>
      <c r="FA26" s="58"/>
      <c r="FB26" s="58"/>
      <c r="FC26" s="58"/>
      <c r="FD26" s="58"/>
      <c r="FE26" s="58"/>
      <c r="FF26" s="58"/>
      <c r="FG26" s="58"/>
      <c r="FH26" s="58"/>
      <c r="FI26" s="58"/>
      <c r="FJ26" s="58"/>
      <c r="FK26" s="58"/>
      <c r="FL26" s="58"/>
      <c r="FM26" s="58"/>
      <c r="FN26" s="58"/>
      <c r="FO26" s="58"/>
      <c r="FP26" s="58"/>
      <c r="FQ26" s="58"/>
      <c r="FR26" s="58"/>
      <c r="FS26" s="58"/>
      <c r="FT26" s="58"/>
      <c r="FU26" s="58"/>
      <c r="FV26" s="58"/>
      <c r="FW26" s="58"/>
      <c r="FX26" s="58"/>
      <c r="FY26" s="58"/>
      <c r="FZ26" s="58"/>
      <c r="GA26" s="58"/>
      <c r="GB26" s="58"/>
      <c r="GC26" s="58"/>
      <c r="GD26" s="58"/>
      <c r="GE26" s="58"/>
      <c r="GF26" s="58"/>
      <c r="GG26" s="58"/>
      <c r="GH26" s="58"/>
      <c r="GI26" s="58"/>
      <c r="GJ26" s="58"/>
      <c r="GK26" s="58"/>
      <c r="GL26" s="58"/>
      <c r="GM26" s="58"/>
      <c r="GN26" s="58"/>
      <c r="GO26" s="58"/>
      <c r="GP26" s="58"/>
      <c r="GQ26" s="58"/>
      <c r="GR26" s="58"/>
      <c r="GS26" s="58"/>
      <c r="GT26" s="58"/>
      <c r="GU26" s="58"/>
      <c r="GV26" s="58"/>
      <c r="GW26" s="58"/>
      <c r="GX26" s="58"/>
      <c r="GY26" s="58"/>
      <c r="GZ26" s="58"/>
      <c r="HA26" s="58"/>
      <c r="HB26" s="58"/>
      <c r="HC26" s="58"/>
      <c r="HD26" s="58"/>
      <c r="HE26" s="58"/>
      <c r="HF26" s="58"/>
      <c r="HG26" s="58"/>
      <c r="HH26" s="58"/>
      <c r="HI26" s="58"/>
      <c r="HJ26" s="58"/>
      <c r="HK26" s="58"/>
      <c r="HL26" s="58"/>
      <c r="HM26" s="58"/>
      <c r="HN26" s="58"/>
      <c r="HO26" s="58"/>
      <c r="HP26" s="58"/>
      <c r="HQ26" s="58"/>
      <c r="HR26" s="58"/>
      <c r="HS26" s="58"/>
      <c r="HT26" s="58"/>
      <c r="HU26" s="58"/>
      <c r="HV26" s="58"/>
      <c r="HW26" s="58"/>
      <c r="HX26" s="58"/>
      <c r="HY26" s="58"/>
      <c r="HZ26" s="58"/>
      <c r="IA26" s="58"/>
      <c r="IB26" s="58"/>
    </row>
    <row r="27" spans="1:236" s="46" customFormat="1" x14ac:dyDescent="0.25">
      <c r="A27" s="46" t="s">
        <v>23</v>
      </c>
      <c r="B27" s="20"/>
      <c r="C27" s="21"/>
      <c r="F27" s="21"/>
      <c r="G27" s="21"/>
      <c r="H27" s="21"/>
      <c r="I27" s="21"/>
      <c r="J27" s="21"/>
      <c r="K27" s="21"/>
      <c r="L27" s="70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52"/>
      <c r="BM27" s="52"/>
      <c r="BN27" s="52"/>
      <c r="BO27" s="52"/>
      <c r="BP27" s="52"/>
      <c r="BQ27" s="52"/>
      <c r="BR27" s="52"/>
      <c r="BS27" s="52"/>
      <c r="BT27" s="52"/>
      <c r="BU27" s="52"/>
      <c r="BV27" s="52"/>
      <c r="BW27" s="52"/>
      <c r="BX27" s="52"/>
      <c r="BY27" s="52"/>
      <c r="BZ27" s="52"/>
      <c r="CA27" s="52"/>
      <c r="CB27" s="52"/>
      <c r="CC27" s="52"/>
      <c r="CD27" s="52"/>
      <c r="CE27" s="52"/>
      <c r="CF27" s="52"/>
      <c r="CG27" s="52"/>
      <c r="CH27" s="52"/>
      <c r="CI27" s="52"/>
      <c r="CJ27" s="52"/>
      <c r="CK27" s="52"/>
      <c r="CL27" s="52"/>
      <c r="CM27" s="52"/>
      <c r="CN27" s="52"/>
      <c r="CO27" s="52"/>
      <c r="CP27" s="52"/>
      <c r="CQ27" s="52"/>
      <c r="CR27" s="52"/>
      <c r="CS27" s="52"/>
      <c r="CT27" s="52"/>
      <c r="CU27" s="52"/>
      <c r="CV27" s="52"/>
      <c r="CW27" s="52"/>
      <c r="CX27" s="52"/>
      <c r="CY27" s="52"/>
      <c r="CZ27" s="52"/>
      <c r="DA27" s="52"/>
      <c r="DB27" s="52"/>
      <c r="DC27" s="52"/>
      <c r="DD27" s="52"/>
      <c r="DE27" s="52"/>
      <c r="DF27" s="52"/>
      <c r="DG27" s="52"/>
      <c r="DH27" s="52"/>
      <c r="DI27" s="52"/>
      <c r="DJ27" s="52"/>
      <c r="DK27" s="52"/>
      <c r="DL27" s="52"/>
      <c r="DM27" s="52"/>
      <c r="DN27" s="52"/>
      <c r="DO27" s="52"/>
      <c r="DP27" s="52"/>
      <c r="DQ27" s="52"/>
      <c r="DR27" s="52"/>
      <c r="DS27" s="52"/>
      <c r="DT27" s="52"/>
      <c r="DU27" s="52"/>
      <c r="DV27" s="52"/>
      <c r="DW27" s="52"/>
      <c r="DX27" s="52"/>
      <c r="DY27" s="52"/>
      <c r="DZ27" s="52"/>
      <c r="EA27" s="52"/>
      <c r="EB27" s="52"/>
      <c r="EC27" s="52"/>
      <c r="ED27" s="52"/>
      <c r="EE27" s="52"/>
      <c r="EF27" s="52"/>
      <c r="EG27" s="52"/>
      <c r="EH27" s="52"/>
      <c r="EI27" s="52"/>
      <c r="EJ27" s="52"/>
      <c r="EK27" s="52"/>
      <c r="EL27" s="52"/>
      <c r="EM27" s="52"/>
      <c r="EN27" s="52"/>
      <c r="EO27" s="52"/>
      <c r="EP27" s="52"/>
      <c r="EQ27" s="52"/>
      <c r="ER27" s="52"/>
      <c r="ES27" s="52"/>
      <c r="ET27" s="52"/>
      <c r="EU27" s="52"/>
      <c r="EV27" s="52"/>
      <c r="EW27" s="52"/>
      <c r="EX27" s="52"/>
      <c r="EY27" s="52"/>
      <c r="EZ27" s="52"/>
      <c r="FA27" s="52"/>
      <c r="FB27" s="52"/>
      <c r="FC27" s="52"/>
      <c r="FD27" s="52"/>
      <c r="FE27" s="52"/>
      <c r="FF27" s="52"/>
      <c r="FG27" s="52"/>
      <c r="FH27" s="52"/>
      <c r="FI27" s="52"/>
      <c r="FJ27" s="52"/>
      <c r="FK27" s="52"/>
      <c r="FL27" s="52"/>
      <c r="FM27" s="52"/>
      <c r="FN27" s="52"/>
      <c r="FO27" s="52"/>
      <c r="FP27" s="52"/>
      <c r="FQ27" s="52"/>
      <c r="FR27" s="52"/>
      <c r="FS27" s="52"/>
      <c r="FT27" s="52"/>
      <c r="FU27" s="52"/>
      <c r="FV27" s="52"/>
      <c r="FW27" s="52"/>
      <c r="FX27" s="52"/>
      <c r="FY27" s="52"/>
      <c r="FZ27" s="52"/>
      <c r="GA27" s="52"/>
      <c r="GB27" s="52"/>
      <c r="GC27" s="52"/>
      <c r="GD27" s="52"/>
      <c r="GE27" s="52"/>
      <c r="GF27" s="52"/>
      <c r="GG27" s="52"/>
      <c r="GH27" s="52"/>
      <c r="GI27" s="52"/>
      <c r="GJ27" s="52"/>
      <c r="GK27" s="52"/>
      <c r="GL27" s="52"/>
      <c r="GM27" s="52"/>
      <c r="GN27" s="52"/>
      <c r="GO27" s="52"/>
      <c r="GP27" s="52"/>
      <c r="GQ27" s="52"/>
      <c r="GR27" s="52"/>
      <c r="GS27" s="52"/>
      <c r="GT27" s="52"/>
      <c r="GU27" s="52"/>
      <c r="GV27" s="52"/>
      <c r="GW27" s="52"/>
      <c r="GX27" s="52"/>
      <c r="GY27" s="52"/>
      <c r="GZ27" s="52"/>
      <c r="HA27" s="52"/>
      <c r="HB27" s="52"/>
      <c r="HC27" s="52"/>
      <c r="HD27" s="52"/>
      <c r="HE27" s="52"/>
      <c r="HF27" s="52"/>
      <c r="HG27" s="52"/>
      <c r="HH27" s="52"/>
      <c r="HI27" s="52"/>
      <c r="HJ27" s="52"/>
      <c r="HK27" s="52"/>
      <c r="HL27" s="52"/>
      <c r="HM27" s="52"/>
      <c r="HN27" s="52"/>
      <c r="HO27" s="52"/>
      <c r="HP27" s="52"/>
      <c r="HQ27" s="52"/>
      <c r="HR27" s="52"/>
      <c r="HS27" s="52"/>
      <c r="HT27" s="52"/>
      <c r="HU27" s="52"/>
      <c r="HV27" s="52"/>
      <c r="HW27" s="52"/>
      <c r="HX27" s="52"/>
      <c r="HY27" s="52"/>
      <c r="HZ27" s="52"/>
      <c r="IA27" s="52"/>
      <c r="IB27" s="52"/>
    </row>
    <row r="28" spans="1:236" s="53" customFormat="1" x14ac:dyDescent="0.25">
      <c r="A28" s="53" t="s">
        <v>56</v>
      </c>
      <c r="B28" s="22" t="s">
        <v>57</v>
      </c>
      <c r="C28" s="23" t="s">
        <v>75</v>
      </c>
      <c r="D28" s="28">
        <v>44244</v>
      </c>
      <c r="E28" s="28" t="s">
        <v>120</v>
      </c>
      <c r="F28" s="23">
        <v>133000</v>
      </c>
      <c r="G28" s="23">
        <v>3817.1</v>
      </c>
      <c r="H28" s="23">
        <v>19192.73</v>
      </c>
      <c r="I28" s="23">
        <v>4043.2</v>
      </c>
      <c r="J28" s="23">
        <v>12388.51</v>
      </c>
      <c r="K28" s="23">
        <v>39441.54</v>
      </c>
      <c r="L28" s="69">
        <v>93558.46</v>
      </c>
    </row>
    <row r="29" spans="1:236" x14ac:dyDescent="0.25">
      <c r="A29" s="47" t="s">
        <v>14</v>
      </c>
      <c r="B29" s="13">
        <v>1</v>
      </c>
      <c r="C29" s="8"/>
      <c r="D29" s="47"/>
      <c r="E29" s="47"/>
      <c r="F29" s="8">
        <f t="shared" ref="F29:L29" si="2">F28</f>
        <v>133000</v>
      </c>
      <c r="G29" s="8">
        <f t="shared" si="2"/>
        <v>3817.1</v>
      </c>
      <c r="H29" s="8">
        <f t="shared" si="2"/>
        <v>19192.73</v>
      </c>
      <c r="I29" s="8">
        <f t="shared" si="2"/>
        <v>4043.2</v>
      </c>
      <c r="J29" s="8">
        <f t="shared" si="2"/>
        <v>12388.51</v>
      </c>
      <c r="K29" s="8">
        <f t="shared" si="2"/>
        <v>39441.54</v>
      </c>
      <c r="L29" s="65">
        <f t="shared" si="2"/>
        <v>93558.46</v>
      </c>
      <c r="AT29" s="45"/>
      <c r="AU29" s="45"/>
      <c r="AV29" s="45"/>
      <c r="AW29" s="45"/>
      <c r="AX29" s="45"/>
      <c r="AY29" s="45"/>
      <c r="AZ29" s="45"/>
      <c r="BA29" s="45"/>
      <c r="BB29" s="45"/>
      <c r="BC29" s="45"/>
      <c r="BD29" s="45"/>
      <c r="BE29" s="45"/>
      <c r="BF29" s="45"/>
      <c r="BG29" s="45"/>
      <c r="BH29" s="45"/>
      <c r="BI29" s="45"/>
      <c r="BJ29" s="45"/>
      <c r="BK29" s="45"/>
      <c r="BL29" s="45"/>
      <c r="BM29" s="45"/>
      <c r="BN29" s="45"/>
      <c r="BO29" s="45"/>
      <c r="BP29" s="45"/>
      <c r="BQ29" s="45"/>
      <c r="BR29" s="45"/>
      <c r="BS29" s="45"/>
      <c r="BT29" s="45"/>
      <c r="BU29" s="45"/>
      <c r="BV29" s="45"/>
      <c r="BW29" s="45"/>
      <c r="BX29" s="45"/>
      <c r="BY29" s="45"/>
      <c r="BZ29" s="45"/>
      <c r="CA29" s="45"/>
      <c r="CB29" s="45"/>
      <c r="CC29" s="45"/>
      <c r="CD29" s="45"/>
      <c r="CE29" s="45"/>
      <c r="CF29" s="45"/>
      <c r="CG29" s="45"/>
      <c r="CH29" s="45"/>
      <c r="CI29" s="45"/>
      <c r="CJ29" s="45"/>
      <c r="CK29" s="45"/>
      <c r="CL29" s="45"/>
      <c r="CM29" s="45"/>
      <c r="CN29" s="45"/>
      <c r="CO29" s="45"/>
      <c r="CP29" s="45"/>
      <c r="CQ29" s="45"/>
      <c r="CR29" s="45"/>
      <c r="CS29" s="45"/>
      <c r="CT29" s="45"/>
      <c r="CU29" s="45"/>
      <c r="CV29" s="45"/>
      <c r="CW29" s="45"/>
      <c r="CX29" s="45"/>
      <c r="CY29" s="45"/>
      <c r="CZ29" s="45"/>
      <c r="DA29" s="45"/>
      <c r="DB29" s="45"/>
      <c r="DC29" s="45"/>
      <c r="DD29" s="45"/>
      <c r="DE29" s="45"/>
      <c r="DF29" s="45"/>
      <c r="DG29" s="45"/>
      <c r="DH29" s="45"/>
      <c r="DI29" s="45"/>
      <c r="DJ29" s="45"/>
      <c r="DK29" s="45"/>
      <c r="DL29" s="45"/>
      <c r="DM29" s="45"/>
      <c r="DN29" s="45"/>
      <c r="DO29" s="45"/>
      <c r="DP29" s="45"/>
      <c r="DQ29" s="45"/>
      <c r="DR29" s="45"/>
      <c r="DS29" s="45"/>
      <c r="DT29" s="45"/>
      <c r="DU29" s="45"/>
      <c r="DV29" s="45"/>
      <c r="DW29" s="45"/>
      <c r="DX29" s="45"/>
      <c r="DY29" s="45"/>
      <c r="DZ29" s="45"/>
      <c r="EA29" s="45"/>
      <c r="EB29" s="45"/>
      <c r="EC29" s="45"/>
      <c r="ED29" s="45"/>
      <c r="EE29" s="45"/>
      <c r="EF29" s="45"/>
      <c r="EG29" s="45"/>
      <c r="EH29" s="45"/>
      <c r="EI29" s="45"/>
      <c r="EJ29" s="45"/>
      <c r="EK29" s="45"/>
      <c r="EL29" s="45"/>
      <c r="EM29" s="45"/>
      <c r="EN29" s="45"/>
      <c r="EO29" s="45"/>
      <c r="EP29" s="45"/>
      <c r="EQ29" s="45"/>
      <c r="ER29" s="45"/>
      <c r="ES29" s="45"/>
      <c r="ET29" s="45"/>
      <c r="EU29" s="45"/>
      <c r="EV29" s="45"/>
      <c r="EW29" s="45"/>
      <c r="EX29" s="45"/>
      <c r="EY29" s="45"/>
      <c r="EZ29" s="45"/>
      <c r="FA29" s="45"/>
      <c r="FB29" s="45"/>
      <c r="FC29" s="45"/>
      <c r="FD29" s="45"/>
      <c r="FE29" s="45"/>
      <c r="FF29" s="45"/>
      <c r="FG29" s="45"/>
      <c r="FH29" s="45"/>
      <c r="FI29" s="45"/>
      <c r="FJ29" s="45"/>
      <c r="FK29" s="45"/>
      <c r="FL29" s="45"/>
      <c r="FM29" s="45"/>
      <c r="FN29" s="45"/>
      <c r="FO29" s="45"/>
      <c r="FP29" s="45"/>
      <c r="FQ29" s="45"/>
      <c r="FR29" s="45"/>
      <c r="FS29" s="45"/>
      <c r="FT29" s="45"/>
      <c r="FU29" s="45"/>
      <c r="FV29" s="45"/>
      <c r="FW29" s="45"/>
      <c r="FX29" s="45"/>
      <c r="FY29" s="45"/>
      <c r="FZ29" s="45"/>
      <c r="GA29" s="45"/>
      <c r="GB29" s="45"/>
      <c r="GC29" s="45"/>
      <c r="GD29" s="45"/>
      <c r="GE29" s="45"/>
      <c r="GF29" s="45"/>
      <c r="GG29" s="45"/>
      <c r="GH29" s="45"/>
      <c r="GI29" s="45"/>
      <c r="GJ29" s="45"/>
      <c r="GK29" s="45"/>
      <c r="GL29" s="45"/>
      <c r="GM29" s="45"/>
      <c r="GN29" s="45"/>
      <c r="GO29" s="45"/>
      <c r="GP29" s="45"/>
      <c r="GQ29" s="45"/>
      <c r="GR29" s="45"/>
      <c r="GS29" s="45"/>
      <c r="GT29" s="45"/>
      <c r="GU29" s="45"/>
      <c r="GV29" s="45"/>
      <c r="GW29" s="45"/>
      <c r="GX29" s="45"/>
      <c r="GY29" s="45"/>
      <c r="GZ29" s="45"/>
      <c r="HA29" s="45"/>
      <c r="HB29" s="45"/>
      <c r="HC29" s="45"/>
      <c r="HD29" s="45"/>
      <c r="HE29" s="45"/>
      <c r="HF29" s="45"/>
      <c r="HG29" s="45"/>
      <c r="HH29" s="45"/>
      <c r="HI29" s="45"/>
      <c r="HJ29" s="45"/>
      <c r="HK29" s="45"/>
      <c r="HL29" s="45"/>
      <c r="HM29" s="45"/>
      <c r="HN29" s="45"/>
      <c r="HO29" s="45"/>
      <c r="HP29" s="45"/>
      <c r="HQ29" s="45"/>
      <c r="HR29" s="45"/>
      <c r="HS29" s="45"/>
      <c r="HT29" s="45"/>
      <c r="HU29" s="45"/>
      <c r="HV29" s="45"/>
      <c r="HW29" s="45"/>
      <c r="HX29" s="45"/>
      <c r="HY29" s="45"/>
      <c r="HZ29" s="45"/>
      <c r="IA29" s="45"/>
      <c r="IB29" s="45"/>
    </row>
    <row r="30" spans="1:236" s="52" customFormat="1" x14ac:dyDescent="0.25">
      <c r="A30" s="46" t="s">
        <v>134</v>
      </c>
      <c r="B30" s="20"/>
      <c r="C30" s="21"/>
      <c r="D30" s="46"/>
      <c r="E30" s="46"/>
      <c r="F30" s="21"/>
      <c r="G30" s="21"/>
      <c r="H30" s="21"/>
      <c r="I30" s="21"/>
      <c r="J30" s="21"/>
      <c r="K30" s="21"/>
      <c r="L30" s="70"/>
      <c r="AT30" s="46"/>
      <c r="AU30" s="46"/>
      <c r="AV30" s="46"/>
      <c r="AW30" s="46"/>
      <c r="AX30" s="46"/>
      <c r="AY30" s="46"/>
      <c r="AZ30" s="46"/>
      <c r="BA30" s="46"/>
      <c r="BB30" s="46"/>
      <c r="BC30" s="46"/>
      <c r="BD30" s="46"/>
      <c r="BE30" s="46"/>
      <c r="BF30" s="46"/>
      <c r="BG30" s="46"/>
      <c r="BH30" s="46"/>
      <c r="BI30" s="46"/>
      <c r="BJ30" s="46"/>
      <c r="BK30" s="46"/>
      <c r="BL30" s="46"/>
      <c r="BM30" s="46"/>
      <c r="BN30" s="46"/>
      <c r="BO30" s="46"/>
      <c r="BP30" s="46"/>
      <c r="BQ30" s="46"/>
      <c r="BR30" s="46"/>
      <c r="BS30" s="46"/>
      <c r="BT30" s="46"/>
      <c r="BU30" s="46"/>
      <c r="BV30" s="46"/>
      <c r="BW30" s="46"/>
      <c r="BX30" s="46"/>
      <c r="BY30" s="46"/>
      <c r="BZ30" s="46"/>
      <c r="CA30" s="46"/>
      <c r="CB30" s="46"/>
      <c r="CC30" s="46"/>
      <c r="CD30" s="46"/>
      <c r="CE30" s="46"/>
      <c r="CF30" s="46"/>
      <c r="CG30" s="46"/>
      <c r="CH30" s="46"/>
      <c r="CI30" s="46"/>
      <c r="CJ30" s="46"/>
      <c r="CK30" s="46"/>
      <c r="CL30" s="46"/>
      <c r="CM30" s="46"/>
      <c r="CN30" s="46"/>
      <c r="CO30" s="46"/>
      <c r="CP30" s="46"/>
      <c r="CQ30" s="46"/>
      <c r="CR30" s="46"/>
      <c r="CS30" s="46"/>
      <c r="CT30" s="46"/>
      <c r="CU30" s="46"/>
      <c r="CV30" s="46"/>
      <c r="CW30" s="46"/>
      <c r="CX30" s="46"/>
      <c r="CY30" s="46"/>
      <c r="CZ30" s="46"/>
      <c r="DA30" s="46"/>
      <c r="DB30" s="46"/>
      <c r="DC30" s="46"/>
      <c r="DD30" s="46"/>
      <c r="DE30" s="46"/>
      <c r="DF30" s="46"/>
      <c r="DG30" s="46"/>
      <c r="DH30" s="46"/>
      <c r="DI30" s="46"/>
      <c r="DJ30" s="46"/>
      <c r="DK30" s="46"/>
      <c r="DL30" s="46"/>
      <c r="DM30" s="46"/>
      <c r="DN30" s="46"/>
      <c r="DO30" s="46"/>
      <c r="DP30" s="46"/>
      <c r="DQ30" s="46"/>
      <c r="DR30" s="46"/>
      <c r="DS30" s="46"/>
      <c r="DT30" s="46"/>
      <c r="DU30" s="46"/>
      <c r="DV30" s="46"/>
      <c r="DW30" s="46"/>
      <c r="DX30" s="46"/>
      <c r="DY30" s="46"/>
      <c r="DZ30" s="46"/>
      <c r="EA30" s="46"/>
      <c r="EB30" s="46"/>
      <c r="EC30" s="46"/>
      <c r="ED30" s="46"/>
      <c r="EE30" s="46"/>
      <c r="EF30" s="46"/>
      <c r="EG30" s="46"/>
      <c r="EH30" s="46"/>
      <c r="EI30" s="46"/>
      <c r="EJ30" s="46"/>
      <c r="EK30" s="46"/>
      <c r="EL30" s="46"/>
      <c r="EM30" s="46"/>
      <c r="EN30" s="46"/>
      <c r="EO30" s="46"/>
      <c r="EP30" s="46"/>
      <c r="EQ30" s="46"/>
      <c r="ER30" s="46"/>
      <c r="ES30" s="46"/>
      <c r="ET30" s="46"/>
      <c r="EU30" s="46"/>
      <c r="EV30" s="46"/>
      <c r="EW30" s="46"/>
      <c r="EX30" s="46"/>
      <c r="EY30" s="46"/>
      <c r="EZ30" s="46"/>
      <c r="FA30" s="46"/>
      <c r="FB30" s="46"/>
      <c r="FC30" s="46"/>
      <c r="FD30" s="46"/>
      <c r="FE30" s="46"/>
      <c r="FF30" s="46"/>
      <c r="FG30" s="46"/>
      <c r="FH30" s="46"/>
      <c r="FI30" s="46"/>
      <c r="FJ30" s="46"/>
      <c r="FK30" s="46"/>
      <c r="FL30" s="46"/>
      <c r="FM30" s="46"/>
      <c r="FN30" s="46"/>
      <c r="FO30" s="46"/>
      <c r="FP30" s="46"/>
      <c r="FQ30" s="46"/>
      <c r="FR30" s="46"/>
      <c r="FS30" s="46"/>
      <c r="FT30" s="46"/>
      <c r="FU30" s="46"/>
      <c r="FV30" s="46"/>
      <c r="FW30" s="46"/>
      <c r="FX30" s="46"/>
      <c r="FY30" s="46"/>
      <c r="FZ30" s="46"/>
      <c r="GA30" s="46"/>
      <c r="GB30" s="46"/>
      <c r="GC30" s="46"/>
      <c r="GD30" s="46"/>
      <c r="GE30" s="46"/>
      <c r="GF30" s="46"/>
      <c r="GG30" s="46"/>
      <c r="GH30" s="46"/>
      <c r="GI30" s="46"/>
      <c r="GJ30" s="46"/>
      <c r="GK30" s="46"/>
      <c r="GL30" s="46"/>
      <c r="GM30" s="46"/>
      <c r="GN30" s="46"/>
      <c r="GO30" s="46"/>
      <c r="GP30" s="46"/>
      <c r="GQ30" s="46"/>
      <c r="GR30" s="46"/>
      <c r="GS30" s="46"/>
      <c r="GT30" s="46"/>
      <c r="GU30" s="46"/>
      <c r="GV30" s="46"/>
      <c r="GW30" s="46"/>
      <c r="GX30" s="46"/>
      <c r="GY30" s="46"/>
      <c r="GZ30" s="46"/>
      <c r="HA30" s="46"/>
      <c r="HB30" s="46"/>
      <c r="HC30" s="46"/>
      <c r="HD30" s="46"/>
      <c r="HE30" s="46"/>
      <c r="HF30" s="46"/>
      <c r="HG30" s="46"/>
      <c r="HH30" s="46"/>
      <c r="HI30" s="46"/>
      <c r="HJ30" s="46"/>
      <c r="HK30" s="46"/>
      <c r="HL30" s="46"/>
      <c r="HM30" s="46"/>
      <c r="HN30" s="46"/>
      <c r="HO30" s="46"/>
      <c r="HP30" s="46"/>
      <c r="HQ30" s="46"/>
      <c r="HR30" s="46"/>
      <c r="HS30" s="46"/>
      <c r="HT30" s="46"/>
      <c r="HU30" s="46"/>
      <c r="HV30" s="46"/>
      <c r="HW30" s="46"/>
      <c r="HX30" s="46"/>
      <c r="HY30" s="46"/>
      <c r="HZ30" s="46"/>
      <c r="IA30" s="46"/>
      <c r="IB30" s="46"/>
    </row>
    <row r="31" spans="1:236" s="54" customFormat="1" x14ac:dyDescent="0.25">
      <c r="A31" s="51" t="s">
        <v>82</v>
      </c>
      <c r="B31" s="26" t="s">
        <v>83</v>
      </c>
      <c r="C31" s="27" t="s">
        <v>74</v>
      </c>
      <c r="D31" s="28">
        <v>44287</v>
      </c>
      <c r="E31" s="11" t="s">
        <v>120</v>
      </c>
      <c r="F31" s="27">
        <v>44000</v>
      </c>
      <c r="G31" s="27">
        <v>1262.8</v>
      </c>
      <c r="H31" s="27">
        <v>1007.19</v>
      </c>
      <c r="I31" s="27">
        <v>1337.6</v>
      </c>
      <c r="J31" s="27">
        <v>0</v>
      </c>
      <c r="K31" s="27">
        <v>3632.59</v>
      </c>
      <c r="L31" s="72">
        <v>40367.410000000003</v>
      </c>
      <c r="O31" s="44"/>
      <c r="P31" s="44"/>
      <c r="Q31" s="44"/>
      <c r="R31" s="44"/>
      <c r="S31" s="44"/>
      <c r="T31" s="44"/>
      <c r="U31" s="44"/>
      <c r="V31" s="44"/>
      <c r="W31" s="52"/>
      <c r="X31" s="52"/>
      <c r="Y31" s="52"/>
      <c r="Z31" s="52"/>
      <c r="AA31" s="52"/>
      <c r="AB31" s="52"/>
      <c r="AC31" s="52"/>
      <c r="AD31" s="52"/>
      <c r="AE31" s="52"/>
      <c r="AF31" s="52"/>
      <c r="AG31" s="52"/>
      <c r="AH31" s="52"/>
      <c r="AI31" s="52"/>
      <c r="AJ31" s="52"/>
      <c r="AK31" s="52"/>
      <c r="AL31" s="52"/>
      <c r="AM31" s="52"/>
      <c r="AN31" s="52"/>
      <c r="AO31" s="52"/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52"/>
      <c r="BA31" s="52"/>
      <c r="BB31" s="52"/>
      <c r="BC31" s="52"/>
      <c r="BD31" s="52"/>
      <c r="BE31" s="52"/>
      <c r="BF31" s="44"/>
      <c r="BG31" s="44"/>
      <c r="BH31" s="44"/>
      <c r="BI31" s="44"/>
      <c r="BJ31" s="44"/>
      <c r="BK31" s="44"/>
      <c r="BL31" s="44"/>
      <c r="BM31" s="44"/>
      <c r="BN31" s="44"/>
      <c r="BO31" s="44"/>
      <c r="BP31" s="44"/>
      <c r="BQ31" s="44"/>
      <c r="BR31" s="44"/>
      <c r="BS31" s="44"/>
      <c r="BT31" s="44"/>
      <c r="BU31" s="44"/>
      <c r="BV31" s="44"/>
      <c r="BW31" s="44"/>
      <c r="BX31" s="44"/>
      <c r="BY31" s="44"/>
      <c r="BZ31" s="44"/>
      <c r="CA31" s="44"/>
      <c r="CB31" s="44"/>
      <c r="CC31" s="44"/>
      <c r="CD31" s="44"/>
      <c r="CE31" s="44"/>
      <c r="CF31" s="44"/>
      <c r="CG31" s="44"/>
      <c r="CH31" s="44"/>
      <c r="CI31" s="44"/>
      <c r="CJ31" s="44"/>
      <c r="CK31" s="44"/>
      <c r="CL31" s="44"/>
      <c r="CM31" s="44"/>
      <c r="CN31" s="44"/>
      <c r="CO31" s="44"/>
      <c r="CP31" s="44"/>
      <c r="CQ31" s="44"/>
      <c r="CR31" s="44"/>
      <c r="CS31" s="44"/>
      <c r="CT31" s="44"/>
      <c r="CU31" s="44"/>
      <c r="CV31" s="44"/>
      <c r="CW31" s="44"/>
      <c r="CX31" s="44"/>
      <c r="CY31" s="44"/>
      <c r="CZ31" s="44"/>
      <c r="DA31" s="44"/>
      <c r="DB31" s="44"/>
      <c r="DC31" s="44"/>
      <c r="DD31" s="44"/>
      <c r="DE31" s="44"/>
      <c r="DF31" s="44"/>
      <c r="DG31" s="44"/>
      <c r="DH31" s="44"/>
      <c r="DI31" s="44"/>
      <c r="DJ31" s="44"/>
      <c r="DK31" s="44"/>
      <c r="DL31" s="44"/>
      <c r="DM31" s="44"/>
      <c r="DN31" s="44"/>
      <c r="DO31" s="44"/>
      <c r="DP31" s="44"/>
      <c r="DQ31" s="44"/>
      <c r="DR31" s="44"/>
      <c r="DS31" s="44"/>
      <c r="DT31" s="44"/>
      <c r="DU31" s="44"/>
      <c r="DV31" s="44"/>
      <c r="DW31" s="44"/>
      <c r="DX31" s="44"/>
      <c r="DY31" s="44"/>
      <c r="DZ31" s="44"/>
      <c r="EA31" s="44"/>
      <c r="EB31" s="44"/>
      <c r="EC31" s="44"/>
      <c r="ED31" s="44"/>
      <c r="EE31" s="44"/>
      <c r="EF31" s="44"/>
      <c r="EG31" s="44"/>
      <c r="EH31" s="44"/>
      <c r="EI31" s="44"/>
      <c r="EJ31" s="44"/>
      <c r="EK31" s="44"/>
      <c r="EL31" s="44"/>
      <c r="EM31" s="44"/>
      <c r="EN31" s="44"/>
      <c r="EO31" s="44"/>
      <c r="EP31" s="44"/>
      <c r="EQ31" s="44"/>
      <c r="ER31" s="44"/>
      <c r="ES31" s="44"/>
      <c r="ET31" s="44"/>
      <c r="EU31" s="44"/>
      <c r="EV31" s="44"/>
      <c r="EW31" s="44"/>
      <c r="EX31" s="44"/>
      <c r="EY31" s="44"/>
      <c r="EZ31" s="44"/>
      <c r="FA31" s="44"/>
      <c r="FB31" s="44"/>
      <c r="FC31" s="44"/>
      <c r="FD31" s="44"/>
      <c r="FE31" s="44"/>
      <c r="FF31" s="44"/>
      <c r="FG31" s="44"/>
      <c r="FH31" s="44"/>
      <c r="FI31" s="44"/>
      <c r="FJ31" s="44"/>
      <c r="FK31" s="44"/>
      <c r="FL31" s="44"/>
      <c r="FM31" s="44"/>
      <c r="FN31" s="44"/>
      <c r="FO31" s="44"/>
      <c r="FP31" s="44"/>
      <c r="FQ31" s="44"/>
      <c r="FR31" s="44"/>
      <c r="FS31" s="44"/>
      <c r="FT31" s="44"/>
      <c r="FU31" s="44"/>
      <c r="FV31" s="44"/>
      <c r="FW31" s="44"/>
      <c r="FX31" s="44"/>
      <c r="FY31" s="44"/>
      <c r="FZ31" s="44"/>
      <c r="GA31" s="44"/>
      <c r="GB31" s="44"/>
      <c r="GC31" s="44"/>
      <c r="GD31" s="44"/>
      <c r="GE31" s="44"/>
      <c r="GF31" s="44"/>
      <c r="GG31" s="44"/>
      <c r="GH31" s="44"/>
      <c r="GI31" s="44"/>
      <c r="GJ31" s="44"/>
      <c r="GK31" s="44"/>
      <c r="GL31" s="44"/>
      <c r="GM31" s="44"/>
      <c r="GN31" s="44"/>
      <c r="GO31" s="44"/>
      <c r="GP31" s="44"/>
      <c r="GQ31" s="44"/>
      <c r="GR31" s="44"/>
      <c r="GS31" s="44"/>
      <c r="GT31" s="44"/>
      <c r="GU31" s="44"/>
      <c r="GV31" s="44"/>
      <c r="GW31" s="44"/>
      <c r="GX31" s="44"/>
      <c r="GY31" s="44"/>
      <c r="GZ31" s="44"/>
      <c r="HA31" s="44"/>
      <c r="HB31" s="44"/>
      <c r="HC31" s="44"/>
      <c r="HD31" s="44"/>
      <c r="HE31" s="44"/>
      <c r="HF31" s="44"/>
      <c r="HG31" s="44"/>
      <c r="HH31" s="44"/>
      <c r="HI31" s="44"/>
      <c r="HJ31" s="44"/>
      <c r="HK31" s="44"/>
      <c r="HL31" s="44"/>
      <c r="HM31" s="44"/>
      <c r="HN31" s="44"/>
      <c r="HO31" s="44"/>
      <c r="HP31" s="44"/>
      <c r="HQ31" s="44"/>
      <c r="HR31" s="44"/>
      <c r="HS31" s="44"/>
      <c r="HT31" s="44"/>
      <c r="HU31" s="44"/>
      <c r="HV31" s="44"/>
      <c r="HW31" s="44"/>
      <c r="HX31" s="44"/>
      <c r="HY31" s="44"/>
      <c r="HZ31" s="44"/>
      <c r="IA31" s="44"/>
      <c r="IB31" s="44"/>
    </row>
    <row r="32" spans="1:236" s="45" customFormat="1" x14ac:dyDescent="0.25">
      <c r="A32" s="47" t="s">
        <v>14</v>
      </c>
      <c r="B32" s="13">
        <v>1</v>
      </c>
      <c r="C32" s="8"/>
      <c r="D32" s="47"/>
      <c r="E32" s="47"/>
      <c r="F32" s="8">
        <f>F31</f>
        <v>44000</v>
      </c>
      <c r="G32" s="8">
        <f>G31</f>
        <v>1262.8</v>
      </c>
      <c r="H32" s="8">
        <f>H31</f>
        <v>1007.19</v>
      </c>
      <c r="I32" s="8">
        <f>I31</f>
        <v>1337.6</v>
      </c>
      <c r="J32" s="8">
        <f>J31</f>
        <v>0</v>
      </c>
      <c r="K32" s="8">
        <v>3607.59</v>
      </c>
      <c r="L32" s="65">
        <f>L31</f>
        <v>40367.410000000003</v>
      </c>
      <c r="W32" s="46"/>
      <c r="X32" s="46"/>
      <c r="Y32" s="46"/>
      <c r="Z32" s="46"/>
      <c r="AA32" s="46"/>
      <c r="AB32" s="46"/>
      <c r="AC32" s="46"/>
      <c r="AD32" s="46"/>
      <c r="AE32" s="46"/>
      <c r="AF32" s="46"/>
      <c r="AG32" s="46"/>
      <c r="AH32" s="46"/>
      <c r="AI32" s="46"/>
      <c r="AJ32" s="46"/>
      <c r="AK32" s="46"/>
      <c r="AL32" s="46"/>
      <c r="AM32" s="46"/>
      <c r="AN32" s="46"/>
      <c r="AO32" s="46"/>
      <c r="AP32" s="46"/>
      <c r="AQ32" s="46"/>
      <c r="AR32" s="46"/>
      <c r="AS32" s="46"/>
      <c r="AT32" s="46"/>
      <c r="AU32" s="46"/>
      <c r="AV32" s="46"/>
      <c r="AW32" s="46"/>
      <c r="AX32" s="46"/>
      <c r="AY32" s="46"/>
      <c r="AZ32" s="46"/>
      <c r="BA32" s="46"/>
      <c r="BB32" s="46"/>
      <c r="BC32" s="46"/>
      <c r="BD32" s="46"/>
      <c r="BE32" s="46"/>
    </row>
    <row r="33" spans="1:236" s="45" customFormat="1" x14ac:dyDescent="0.25">
      <c r="A33" s="45" t="s">
        <v>84</v>
      </c>
      <c r="B33" s="26"/>
      <c r="C33" s="12"/>
      <c r="F33" s="12"/>
      <c r="G33" s="12"/>
      <c r="H33" s="12"/>
      <c r="I33" s="12"/>
      <c r="J33" s="12"/>
      <c r="K33" s="12"/>
      <c r="L33" s="71"/>
      <c r="O33" s="44"/>
      <c r="P33" s="44"/>
      <c r="Q33" s="44"/>
      <c r="R33" s="44"/>
      <c r="S33" s="44"/>
      <c r="T33" s="44"/>
      <c r="U33" s="44"/>
      <c r="V33" s="44"/>
      <c r="W33" s="52"/>
      <c r="X33" s="52"/>
      <c r="Y33" s="52"/>
      <c r="Z33" s="52"/>
      <c r="AA33" s="52"/>
      <c r="AB33" s="52"/>
      <c r="AC33" s="52"/>
      <c r="AD33" s="52"/>
      <c r="AE33" s="52"/>
      <c r="AF33" s="52"/>
      <c r="AG33" s="52"/>
      <c r="AH33" s="52"/>
      <c r="AI33" s="52"/>
      <c r="AJ33" s="52"/>
      <c r="AK33" s="52"/>
      <c r="AL33" s="52"/>
      <c r="AM33" s="52"/>
      <c r="AN33" s="52"/>
      <c r="AO33" s="52"/>
      <c r="AP33" s="52"/>
      <c r="AQ33" s="52"/>
      <c r="AR33" s="52"/>
      <c r="AS33" s="52"/>
      <c r="AT33" s="46"/>
      <c r="AU33" s="46"/>
      <c r="AV33" s="46"/>
      <c r="AW33" s="46"/>
      <c r="AX33" s="46"/>
      <c r="AY33" s="46"/>
      <c r="AZ33" s="46"/>
      <c r="BA33" s="46"/>
      <c r="BB33" s="46"/>
      <c r="BC33" s="46"/>
      <c r="BD33" s="46"/>
      <c r="BE33" s="46"/>
    </row>
    <row r="34" spans="1:236" s="45" customFormat="1" x14ac:dyDescent="0.25">
      <c r="A34" s="51" t="s">
        <v>85</v>
      </c>
      <c r="B34" s="26" t="s">
        <v>17</v>
      </c>
      <c r="C34" s="27" t="s">
        <v>74</v>
      </c>
      <c r="D34" s="28">
        <v>44362</v>
      </c>
      <c r="E34" s="11" t="s">
        <v>120</v>
      </c>
      <c r="F34" s="27">
        <v>33000</v>
      </c>
      <c r="G34" s="27">
        <v>947.1</v>
      </c>
      <c r="H34" s="27">
        <v>0</v>
      </c>
      <c r="I34" s="27">
        <v>1003.2</v>
      </c>
      <c r="J34" s="27">
        <v>25</v>
      </c>
      <c r="K34" s="27">
        <v>1975.3</v>
      </c>
      <c r="L34" s="72">
        <v>31024.7</v>
      </c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</row>
    <row r="35" spans="1:236" s="45" customFormat="1" x14ac:dyDescent="0.25">
      <c r="A35" s="47" t="s">
        <v>14</v>
      </c>
      <c r="B35" s="13">
        <v>1</v>
      </c>
      <c r="C35" s="8"/>
      <c r="D35" s="29">
        <v>44362</v>
      </c>
      <c r="E35" s="29"/>
      <c r="F35" s="8">
        <f>F34</f>
        <v>33000</v>
      </c>
      <c r="G35" s="8">
        <f>G34</f>
        <v>947.1</v>
      </c>
      <c r="H35" s="8">
        <f>H34</f>
        <v>0</v>
      </c>
      <c r="I35" s="8">
        <f>I34</f>
        <v>1003.2</v>
      </c>
      <c r="J35" s="8">
        <f>J34</f>
        <v>25</v>
      </c>
      <c r="K35" s="8">
        <v>1950.3</v>
      </c>
      <c r="L35" s="65">
        <f>L34</f>
        <v>31024.7</v>
      </c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44"/>
      <c r="AJ35" s="44"/>
      <c r="AK35" s="44"/>
      <c r="AL35" s="44"/>
      <c r="AM35" s="44"/>
      <c r="AN35" s="44"/>
      <c r="AO35" s="44"/>
      <c r="AP35" s="44"/>
      <c r="AQ35" s="44"/>
      <c r="AR35" s="44"/>
      <c r="AS35" s="44"/>
    </row>
    <row r="36" spans="1:236" s="45" customFormat="1" x14ac:dyDescent="0.25">
      <c r="B36" s="14"/>
      <c r="C36" s="12"/>
      <c r="F36" s="12"/>
      <c r="G36" s="12"/>
      <c r="H36" s="12"/>
      <c r="I36" s="12"/>
      <c r="J36" s="12"/>
      <c r="K36" s="12"/>
      <c r="L36" s="71"/>
      <c r="O36" s="55"/>
      <c r="P36" s="55"/>
      <c r="Q36" s="55"/>
      <c r="R36" s="55"/>
      <c r="S36" s="55"/>
      <c r="T36" s="55"/>
      <c r="U36" s="55"/>
      <c r="V36" s="55"/>
      <c r="W36" s="55"/>
      <c r="X36" s="55"/>
      <c r="Y36" s="55"/>
      <c r="Z36" s="55"/>
      <c r="AA36" s="55"/>
      <c r="AB36" s="55"/>
      <c r="AC36" s="55"/>
      <c r="AD36" s="55"/>
      <c r="AE36" s="55"/>
      <c r="AF36" s="55"/>
      <c r="AG36" s="55"/>
      <c r="AH36" s="55"/>
      <c r="AI36" s="55"/>
      <c r="AJ36" s="55"/>
      <c r="AK36" s="55"/>
      <c r="AL36" s="55"/>
      <c r="AM36" s="55"/>
      <c r="AN36" s="55"/>
      <c r="AO36" s="55"/>
      <c r="AP36" s="55"/>
      <c r="AQ36" s="55"/>
      <c r="AR36" s="55"/>
      <c r="AS36" s="55"/>
    </row>
    <row r="37" spans="1:236" s="45" customFormat="1" x14ac:dyDescent="0.25">
      <c r="A37" s="43" t="s">
        <v>55</v>
      </c>
      <c r="B37" s="43"/>
      <c r="C37" s="43"/>
      <c r="D37" s="43"/>
      <c r="E37" s="43"/>
      <c r="F37" s="43"/>
      <c r="G37" s="43"/>
      <c r="H37" s="43"/>
      <c r="I37" s="43"/>
      <c r="J37" s="43"/>
      <c r="K37" s="43"/>
      <c r="L37" s="67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  <c r="AH37" s="55"/>
      <c r="AI37" s="55"/>
      <c r="AJ37" s="55"/>
      <c r="AK37" s="55"/>
      <c r="AL37" s="55"/>
      <c r="AM37" s="55"/>
      <c r="AN37" s="55"/>
      <c r="AO37" s="55"/>
      <c r="AP37" s="55"/>
      <c r="AQ37" s="55"/>
      <c r="AR37" s="55"/>
      <c r="AS37" s="55"/>
    </row>
    <row r="38" spans="1:236" x14ac:dyDescent="0.25">
      <c r="A38" s="44" t="s">
        <v>37</v>
      </c>
      <c r="B38" s="3" t="s">
        <v>38</v>
      </c>
      <c r="C38" s="6" t="s">
        <v>75</v>
      </c>
      <c r="D38" s="10">
        <v>44276</v>
      </c>
      <c r="E38" s="11" t="s">
        <v>120</v>
      </c>
      <c r="F38" s="7">
        <v>40000</v>
      </c>
      <c r="G38" s="6">
        <f>F38*0.0287</f>
        <v>1148</v>
      </c>
      <c r="H38" s="6">
        <v>442.65</v>
      </c>
      <c r="I38" s="6">
        <v>1216</v>
      </c>
      <c r="J38" s="6">
        <v>2449.8000000000002</v>
      </c>
      <c r="K38" s="6">
        <v>5256.45</v>
      </c>
      <c r="L38" s="64">
        <v>34743.550000000003</v>
      </c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5"/>
      <c r="AO38" s="55"/>
      <c r="AP38" s="55"/>
      <c r="AQ38" s="55"/>
      <c r="AR38" s="55"/>
      <c r="AS38" s="55"/>
      <c r="AT38" s="45"/>
      <c r="AU38" s="45"/>
      <c r="AV38" s="45"/>
      <c r="AW38" s="45"/>
      <c r="AX38" s="45"/>
      <c r="AY38" s="45"/>
      <c r="AZ38" s="45"/>
      <c r="BA38" s="45"/>
      <c r="BB38" s="45"/>
      <c r="BC38" s="45"/>
      <c r="BD38" s="45"/>
      <c r="BE38" s="45"/>
      <c r="BF38" s="45"/>
      <c r="BG38" s="45"/>
      <c r="BH38" s="45"/>
      <c r="BI38" s="45"/>
      <c r="BJ38" s="45"/>
      <c r="BK38" s="45"/>
      <c r="BL38" s="45"/>
      <c r="BM38" s="45"/>
      <c r="BN38" s="45"/>
      <c r="BO38" s="45"/>
      <c r="BP38" s="45"/>
      <c r="BQ38" s="45"/>
      <c r="BR38" s="45"/>
      <c r="BS38" s="45"/>
      <c r="BT38" s="45"/>
      <c r="BU38" s="45"/>
      <c r="BV38" s="45"/>
      <c r="BW38" s="45"/>
      <c r="BX38" s="45"/>
      <c r="BY38" s="45"/>
      <c r="BZ38" s="45"/>
      <c r="CA38" s="45"/>
      <c r="CB38" s="45"/>
      <c r="CC38" s="45"/>
      <c r="CD38" s="45"/>
      <c r="CE38" s="45"/>
      <c r="CF38" s="45"/>
      <c r="CG38" s="45"/>
      <c r="CH38" s="45"/>
      <c r="CI38" s="45"/>
      <c r="CJ38" s="45"/>
      <c r="CK38" s="45"/>
      <c r="CL38" s="45"/>
      <c r="CM38" s="45"/>
      <c r="CN38" s="45"/>
      <c r="CO38" s="45"/>
      <c r="CP38" s="45"/>
      <c r="CQ38" s="45"/>
      <c r="CR38" s="45"/>
      <c r="CS38" s="45"/>
      <c r="CT38" s="45"/>
      <c r="CU38" s="45"/>
      <c r="CV38" s="45"/>
      <c r="CW38" s="45"/>
      <c r="CX38" s="45"/>
      <c r="CY38" s="45"/>
      <c r="CZ38" s="45"/>
      <c r="DA38" s="45"/>
      <c r="DB38" s="45"/>
      <c r="DC38" s="45"/>
      <c r="DD38" s="45"/>
      <c r="DE38" s="45"/>
      <c r="DF38" s="45"/>
      <c r="DG38" s="45"/>
      <c r="DH38" s="45"/>
      <c r="DI38" s="45"/>
      <c r="DJ38" s="45"/>
      <c r="DK38" s="45"/>
      <c r="DL38" s="45"/>
      <c r="DM38" s="45"/>
      <c r="DN38" s="45"/>
      <c r="DO38" s="45"/>
      <c r="DP38" s="45"/>
      <c r="DQ38" s="45"/>
      <c r="DR38" s="45"/>
      <c r="DS38" s="45"/>
      <c r="DT38" s="45"/>
      <c r="DU38" s="45"/>
      <c r="DV38" s="45"/>
      <c r="DW38" s="45"/>
      <c r="DX38" s="45"/>
      <c r="DY38" s="45"/>
      <c r="DZ38" s="45"/>
      <c r="EA38" s="45"/>
      <c r="EB38" s="45"/>
      <c r="EC38" s="45"/>
      <c r="ED38" s="45"/>
      <c r="EE38" s="45"/>
      <c r="EF38" s="45"/>
      <c r="EG38" s="45"/>
      <c r="EH38" s="45"/>
      <c r="EI38" s="45"/>
      <c r="EJ38" s="45"/>
      <c r="EK38" s="45"/>
      <c r="EL38" s="45"/>
      <c r="EM38" s="45"/>
      <c r="EN38" s="45"/>
      <c r="EO38" s="45"/>
      <c r="EP38" s="45"/>
      <c r="EQ38" s="45"/>
      <c r="ER38" s="45"/>
      <c r="ES38" s="45"/>
      <c r="ET38" s="45"/>
      <c r="EU38" s="45"/>
      <c r="EV38" s="45"/>
      <c r="EW38" s="45"/>
      <c r="EX38" s="45"/>
      <c r="EY38" s="45"/>
      <c r="EZ38" s="45"/>
      <c r="FA38" s="45"/>
      <c r="FB38" s="45"/>
      <c r="FC38" s="45"/>
      <c r="FD38" s="45"/>
      <c r="FE38" s="45"/>
      <c r="FF38" s="45"/>
      <c r="FG38" s="45"/>
      <c r="FH38" s="45"/>
      <c r="FI38" s="45"/>
      <c r="FJ38" s="45"/>
      <c r="FK38" s="45"/>
      <c r="FL38" s="45"/>
      <c r="FM38" s="45"/>
      <c r="FN38" s="45"/>
      <c r="FO38" s="45"/>
      <c r="FP38" s="45"/>
      <c r="FQ38" s="45"/>
      <c r="FR38" s="45"/>
      <c r="FS38" s="45"/>
      <c r="FT38" s="45"/>
      <c r="FU38" s="45"/>
      <c r="FV38" s="45"/>
      <c r="FW38" s="45"/>
      <c r="FX38" s="45"/>
      <c r="FY38" s="45"/>
      <c r="FZ38" s="45"/>
      <c r="GA38" s="45"/>
      <c r="GB38" s="45"/>
      <c r="GC38" s="45"/>
      <c r="GD38" s="45"/>
      <c r="GE38" s="45"/>
      <c r="GF38" s="45"/>
      <c r="GG38" s="45"/>
      <c r="GH38" s="45"/>
      <c r="GI38" s="45"/>
      <c r="GJ38" s="45"/>
      <c r="GK38" s="45"/>
      <c r="GL38" s="45"/>
      <c r="GM38" s="45"/>
      <c r="GN38" s="45"/>
      <c r="GO38" s="45"/>
      <c r="GP38" s="45"/>
      <c r="GQ38" s="45"/>
      <c r="GR38" s="45"/>
      <c r="GS38" s="45"/>
      <c r="GT38" s="45"/>
      <c r="GU38" s="45"/>
      <c r="GV38" s="45"/>
      <c r="GW38" s="45"/>
      <c r="GX38" s="45"/>
      <c r="GY38" s="45"/>
      <c r="GZ38" s="45"/>
      <c r="HA38" s="45"/>
      <c r="HB38" s="45"/>
      <c r="HC38" s="45"/>
      <c r="HD38" s="45"/>
      <c r="HE38" s="45"/>
      <c r="HF38" s="45"/>
      <c r="HG38" s="45"/>
      <c r="HH38" s="45"/>
      <c r="HI38" s="45"/>
      <c r="HJ38" s="45"/>
      <c r="HK38" s="45"/>
      <c r="HL38" s="45"/>
      <c r="HM38" s="45"/>
      <c r="HN38" s="45"/>
      <c r="HO38" s="45"/>
      <c r="HP38" s="45"/>
      <c r="HQ38" s="45"/>
      <c r="HR38" s="45"/>
      <c r="HS38" s="45"/>
      <c r="HT38" s="45"/>
      <c r="HU38" s="45"/>
      <c r="HV38" s="45"/>
      <c r="HW38" s="45"/>
      <c r="HX38" s="45"/>
      <c r="HY38" s="45"/>
      <c r="HZ38" s="45"/>
      <c r="IA38" s="45"/>
      <c r="IB38" s="45"/>
    </row>
    <row r="39" spans="1:236" s="45" customFormat="1" x14ac:dyDescent="0.25">
      <c r="A39" s="4" t="s">
        <v>41</v>
      </c>
      <c r="B39" s="5" t="s">
        <v>16</v>
      </c>
      <c r="C39" s="6" t="s">
        <v>74</v>
      </c>
      <c r="D39" s="10">
        <v>44276</v>
      </c>
      <c r="E39" s="11" t="s">
        <v>120</v>
      </c>
      <c r="F39" s="7">
        <v>40000</v>
      </c>
      <c r="G39" s="6">
        <f>F39*0.0287</f>
        <v>1148</v>
      </c>
      <c r="H39" s="6">
        <v>442.65</v>
      </c>
      <c r="I39" s="6">
        <v>1216</v>
      </c>
      <c r="J39" s="6">
        <v>2874.6</v>
      </c>
      <c r="K39" s="6">
        <v>5681.25</v>
      </c>
      <c r="L39" s="64">
        <v>34318.75</v>
      </c>
      <c r="O39" s="56"/>
      <c r="P39" s="56"/>
      <c r="Q39" s="56"/>
      <c r="R39" s="56"/>
      <c r="S39" s="56"/>
      <c r="T39" s="56"/>
      <c r="U39" s="56"/>
      <c r="V39" s="56"/>
      <c r="W39" s="56"/>
      <c r="X39" s="56"/>
      <c r="Y39" s="56"/>
      <c r="Z39" s="56"/>
      <c r="AA39" s="56"/>
      <c r="AB39" s="56"/>
      <c r="AC39" s="56"/>
      <c r="AD39" s="56"/>
      <c r="AE39" s="56"/>
      <c r="AF39" s="56"/>
      <c r="AG39" s="56"/>
      <c r="AH39" s="56"/>
      <c r="AI39" s="56"/>
      <c r="AJ39" s="56"/>
      <c r="AK39" s="56"/>
      <c r="AL39" s="56"/>
      <c r="AM39" s="56"/>
      <c r="AN39" s="56"/>
      <c r="AO39" s="56"/>
      <c r="AP39" s="56"/>
      <c r="AQ39" s="56"/>
      <c r="AR39" s="56"/>
      <c r="AS39" s="56"/>
      <c r="AT39" s="44"/>
      <c r="AU39" s="44"/>
      <c r="AV39" s="44"/>
      <c r="AW39" s="44"/>
      <c r="AX39" s="44"/>
      <c r="AY39" s="44"/>
      <c r="AZ39" s="44"/>
      <c r="BA39" s="44"/>
      <c r="BB39" s="44"/>
      <c r="BC39" s="44"/>
      <c r="BD39" s="44"/>
      <c r="BE39" s="44"/>
      <c r="BF39" s="44"/>
      <c r="BG39" s="44"/>
      <c r="BH39" s="44"/>
      <c r="BI39" s="44"/>
      <c r="BJ39" s="44"/>
      <c r="BK39" s="44"/>
      <c r="BL39" s="44"/>
      <c r="BM39" s="44"/>
      <c r="BN39" s="44"/>
      <c r="BO39" s="44"/>
      <c r="BP39" s="44"/>
      <c r="BQ39" s="44"/>
      <c r="BR39" s="44"/>
      <c r="BS39" s="44"/>
      <c r="BT39" s="44"/>
      <c r="BU39" s="44"/>
      <c r="BV39" s="44"/>
      <c r="BW39" s="44"/>
      <c r="BX39" s="44"/>
      <c r="BY39" s="44"/>
      <c r="BZ39" s="44"/>
      <c r="CA39" s="44"/>
      <c r="CB39" s="44"/>
      <c r="CC39" s="44"/>
      <c r="CD39" s="44"/>
      <c r="CE39" s="44"/>
      <c r="CF39" s="44"/>
      <c r="CG39" s="44"/>
      <c r="CH39" s="44"/>
      <c r="CI39" s="44"/>
      <c r="CJ39" s="44"/>
      <c r="CK39" s="44"/>
      <c r="CL39" s="44"/>
      <c r="CM39" s="44"/>
      <c r="CN39" s="44"/>
      <c r="CO39" s="44"/>
      <c r="CP39" s="44"/>
      <c r="CQ39" s="44"/>
      <c r="CR39" s="44"/>
      <c r="CS39" s="44"/>
      <c r="CT39" s="44"/>
      <c r="CU39" s="44"/>
      <c r="CV39" s="44"/>
      <c r="CW39" s="44"/>
      <c r="CX39" s="44"/>
      <c r="CY39" s="44"/>
      <c r="CZ39" s="44"/>
      <c r="DA39" s="44"/>
      <c r="DB39" s="44"/>
      <c r="DC39" s="44"/>
      <c r="DD39" s="44"/>
      <c r="DE39" s="44"/>
      <c r="DF39" s="44"/>
      <c r="DG39" s="44"/>
      <c r="DH39" s="44"/>
      <c r="DI39" s="44"/>
      <c r="DJ39" s="44"/>
      <c r="DK39" s="44"/>
      <c r="DL39" s="44"/>
      <c r="DM39" s="44"/>
      <c r="DN39" s="44"/>
      <c r="DO39" s="44"/>
      <c r="DP39" s="44"/>
      <c r="DQ39" s="44"/>
      <c r="DR39" s="44"/>
      <c r="DS39" s="44"/>
      <c r="DT39" s="44"/>
      <c r="DU39" s="44"/>
      <c r="DV39" s="44"/>
      <c r="DW39" s="44"/>
      <c r="DX39" s="44"/>
      <c r="DY39" s="44"/>
      <c r="DZ39" s="44"/>
      <c r="EA39" s="44"/>
      <c r="EB39" s="44"/>
      <c r="EC39" s="44"/>
      <c r="ED39" s="44"/>
      <c r="EE39" s="44"/>
      <c r="EF39" s="44"/>
      <c r="EG39" s="44"/>
      <c r="EH39" s="44"/>
      <c r="EI39" s="44"/>
      <c r="EJ39" s="44"/>
      <c r="EK39" s="44"/>
      <c r="EL39" s="44"/>
      <c r="EM39" s="44"/>
      <c r="EN39" s="44"/>
      <c r="EO39" s="44"/>
      <c r="EP39" s="44"/>
      <c r="EQ39" s="44"/>
      <c r="ER39" s="44"/>
      <c r="ES39" s="44"/>
      <c r="ET39" s="44"/>
      <c r="EU39" s="44"/>
      <c r="EV39" s="44"/>
      <c r="EW39" s="44"/>
      <c r="EX39" s="44"/>
      <c r="EY39" s="44"/>
      <c r="EZ39" s="44"/>
      <c r="FA39" s="44"/>
      <c r="FB39" s="44"/>
      <c r="FC39" s="44"/>
      <c r="FD39" s="44"/>
      <c r="FE39" s="44"/>
      <c r="FF39" s="44"/>
      <c r="FG39" s="44"/>
      <c r="FH39" s="44"/>
      <c r="FI39" s="44"/>
      <c r="FJ39" s="44"/>
      <c r="FK39" s="44"/>
      <c r="FL39" s="44"/>
      <c r="FM39" s="44"/>
      <c r="FN39" s="44"/>
      <c r="FO39" s="44"/>
      <c r="FP39" s="44"/>
      <c r="FQ39" s="44"/>
      <c r="FR39" s="44"/>
      <c r="FS39" s="44"/>
      <c r="FT39" s="44"/>
      <c r="FU39" s="44"/>
      <c r="FV39" s="44"/>
      <c r="FW39" s="44"/>
      <c r="FX39" s="44"/>
      <c r="FY39" s="44"/>
      <c r="FZ39" s="44"/>
      <c r="GA39" s="44"/>
      <c r="GB39" s="44"/>
      <c r="GC39" s="44"/>
      <c r="GD39" s="44"/>
      <c r="GE39" s="44"/>
      <c r="GF39" s="44"/>
      <c r="GG39" s="44"/>
      <c r="GH39" s="44"/>
      <c r="GI39" s="44"/>
      <c r="GJ39" s="44"/>
      <c r="GK39" s="44"/>
      <c r="GL39" s="44"/>
      <c r="GM39" s="44"/>
      <c r="GN39" s="44"/>
      <c r="GO39" s="44"/>
      <c r="GP39" s="44"/>
      <c r="GQ39" s="44"/>
      <c r="GR39" s="44"/>
      <c r="GS39" s="44"/>
      <c r="GT39" s="44"/>
      <c r="GU39" s="44"/>
      <c r="GV39" s="44"/>
      <c r="GW39" s="44"/>
      <c r="GX39" s="44"/>
      <c r="GY39" s="44"/>
      <c r="GZ39" s="44"/>
      <c r="HA39" s="44"/>
      <c r="HB39" s="44"/>
      <c r="HC39" s="44"/>
      <c r="HD39" s="44"/>
      <c r="HE39" s="44"/>
      <c r="HF39" s="44"/>
      <c r="HG39" s="44"/>
      <c r="HH39" s="44"/>
      <c r="HI39" s="44"/>
      <c r="HJ39" s="44"/>
      <c r="HK39" s="44"/>
      <c r="HL39" s="44"/>
      <c r="HM39" s="44"/>
      <c r="HN39" s="44"/>
      <c r="HO39" s="44"/>
      <c r="HP39" s="44"/>
      <c r="HQ39" s="44"/>
      <c r="HR39" s="44"/>
      <c r="HS39" s="44"/>
      <c r="HT39" s="44"/>
      <c r="HU39" s="44"/>
      <c r="HV39" s="44"/>
      <c r="HW39" s="44"/>
      <c r="HX39" s="44"/>
      <c r="HY39" s="44"/>
      <c r="HZ39" s="44"/>
      <c r="IA39" s="44"/>
      <c r="IB39" s="44"/>
    </row>
    <row r="40" spans="1:236" s="45" customFormat="1" x14ac:dyDescent="0.25">
      <c r="A40" s="47" t="s">
        <v>14</v>
      </c>
      <c r="B40" s="13">
        <v>2</v>
      </c>
      <c r="C40" s="8"/>
      <c r="D40" s="47"/>
      <c r="E40" s="47"/>
      <c r="F40" s="8">
        <f>SUM(F38:F39)</f>
        <v>80000</v>
      </c>
      <c r="G40" s="8">
        <f t="shared" ref="G40:K40" si="3">SUM(G38:G39)</f>
        <v>2296</v>
      </c>
      <c r="H40" s="8">
        <f t="shared" si="3"/>
        <v>885.3</v>
      </c>
      <c r="I40" s="8">
        <f t="shared" si="3"/>
        <v>2432</v>
      </c>
      <c r="J40" s="8">
        <f>SUM(J38:J39)</f>
        <v>5324.4</v>
      </c>
      <c r="K40" s="8">
        <f t="shared" si="3"/>
        <v>10937.7</v>
      </c>
      <c r="L40" s="65">
        <f>SUM(L38:L39)</f>
        <v>69062.3</v>
      </c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52"/>
      <c r="AG40" s="52"/>
      <c r="AH40" s="52"/>
      <c r="AI40" s="52"/>
      <c r="AJ40" s="52"/>
      <c r="AK40" s="52"/>
      <c r="AL40" s="52"/>
      <c r="AM40" s="52"/>
      <c r="AN40" s="52"/>
      <c r="AO40" s="52"/>
      <c r="AP40" s="52"/>
      <c r="AQ40" s="52"/>
      <c r="AR40" s="52"/>
      <c r="AS40" s="52"/>
      <c r="AT40" s="44"/>
      <c r="AU40" s="44"/>
      <c r="AV40" s="44"/>
      <c r="AW40" s="44"/>
      <c r="AX40" s="44"/>
      <c r="AY40" s="44"/>
      <c r="AZ40" s="44"/>
      <c r="BA40" s="44"/>
      <c r="BB40" s="44"/>
      <c r="BC40" s="44"/>
      <c r="BD40" s="44"/>
      <c r="BE40" s="44"/>
      <c r="BF40" s="44"/>
      <c r="BG40" s="44"/>
      <c r="BH40" s="44"/>
      <c r="BI40" s="44"/>
      <c r="BJ40" s="44"/>
      <c r="BK40" s="44"/>
      <c r="BL40" s="44"/>
      <c r="BM40" s="44"/>
      <c r="BN40" s="44"/>
      <c r="BO40" s="44"/>
      <c r="BP40" s="44"/>
      <c r="BQ40" s="44"/>
      <c r="BR40" s="44"/>
      <c r="BS40" s="44"/>
      <c r="BT40" s="44"/>
      <c r="BU40" s="44"/>
      <c r="BV40" s="44"/>
      <c r="BW40" s="44"/>
      <c r="BX40" s="44"/>
      <c r="BY40" s="44"/>
      <c r="BZ40" s="44"/>
      <c r="CA40" s="44"/>
      <c r="CB40" s="44"/>
      <c r="CC40" s="44"/>
      <c r="CD40" s="44"/>
      <c r="CE40" s="44"/>
      <c r="CF40" s="44"/>
      <c r="CG40" s="44"/>
      <c r="CH40" s="44"/>
      <c r="CI40" s="44"/>
      <c r="CJ40" s="44"/>
      <c r="CK40" s="44"/>
      <c r="CL40" s="44"/>
      <c r="CM40" s="44"/>
      <c r="CN40" s="44"/>
      <c r="CO40" s="44"/>
      <c r="CP40" s="44"/>
      <c r="CQ40" s="44"/>
      <c r="CR40" s="44"/>
      <c r="CS40" s="44"/>
      <c r="CT40" s="44"/>
      <c r="CU40" s="44"/>
      <c r="CV40" s="44"/>
      <c r="CW40" s="44"/>
      <c r="CX40" s="44"/>
      <c r="CY40" s="44"/>
      <c r="CZ40" s="44"/>
      <c r="DA40" s="44"/>
      <c r="DB40" s="44"/>
      <c r="DC40" s="44"/>
      <c r="DD40" s="44"/>
      <c r="DE40" s="44"/>
      <c r="DF40" s="44"/>
      <c r="DG40" s="44"/>
      <c r="DH40" s="44"/>
      <c r="DI40" s="44"/>
      <c r="DJ40" s="44"/>
      <c r="DK40" s="44"/>
      <c r="DL40" s="44"/>
      <c r="DM40" s="44"/>
      <c r="DN40" s="44"/>
      <c r="DO40" s="44"/>
      <c r="DP40" s="44"/>
      <c r="DQ40" s="44"/>
      <c r="DR40" s="44"/>
      <c r="DS40" s="44"/>
      <c r="DT40" s="44"/>
      <c r="DU40" s="44"/>
      <c r="DV40" s="44"/>
      <c r="DW40" s="44"/>
      <c r="DX40" s="44"/>
      <c r="DY40" s="44"/>
      <c r="DZ40" s="44"/>
      <c r="EA40" s="44"/>
      <c r="EB40" s="44"/>
      <c r="EC40" s="44"/>
      <c r="ED40" s="44"/>
      <c r="EE40" s="44"/>
      <c r="EF40" s="44"/>
      <c r="EG40" s="44"/>
      <c r="EH40" s="44"/>
      <c r="EI40" s="44"/>
      <c r="EJ40" s="44"/>
      <c r="EK40" s="44"/>
      <c r="EL40" s="44"/>
      <c r="EM40" s="44"/>
      <c r="EN40" s="44"/>
      <c r="EO40" s="44"/>
      <c r="EP40" s="44"/>
      <c r="EQ40" s="44"/>
      <c r="ER40" s="44"/>
      <c r="ES40" s="44"/>
      <c r="ET40" s="44"/>
      <c r="EU40" s="44"/>
      <c r="EV40" s="44"/>
      <c r="EW40" s="44"/>
      <c r="EX40" s="44"/>
      <c r="EY40" s="44"/>
      <c r="EZ40" s="44"/>
      <c r="FA40" s="44"/>
      <c r="FB40" s="44"/>
      <c r="FC40" s="44"/>
      <c r="FD40" s="44"/>
      <c r="FE40" s="44"/>
      <c r="FF40" s="44"/>
      <c r="FG40" s="44"/>
      <c r="FH40" s="44"/>
      <c r="FI40" s="44"/>
      <c r="FJ40" s="44"/>
      <c r="FK40" s="44"/>
      <c r="FL40" s="44"/>
      <c r="FM40" s="44"/>
      <c r="FN40" s="44"/>
      <c r="FO40" s="44"/>
      <c r="FP40" s="44"/>
      <c r="FQ40" s="44"/>
      <c r="FR40" s="44"/>
      <c r="FS40" s="44"/>
      <c r="FT40" s="44"/>
      <c r="FU40" s="44"/>
      <c r="FV40" s="44"/>
      <c r="FW40" s="44"/>
      <c r="FX40" s="44"/>
      <c r="FY40" s="44"/>
      <c r="FZ40" s="44"/>
      <c r="GA40" s="44"/>
      <c r="GB40" s="44"/>
      <c r="GC40" s="44"/>
      <c r="GD40" s="44"/>
      <c r="GE40" s="44"/>
      <c r="GF40" s="44"/>
      <c r="GG40" s="44"/>
      <c r="GH40" s="44"/>
      <c r="GI40" s="44"/>
      <c r="GJ40" s="44"/>
      <c r="GK40" s="44"/>
      <c r="GL40" s="44"/>
      <c r="GM40" s="44"/>
      <c r="GN40" s="44"/>
      <c r="GO40" s="44"/>
      <c r="GP40" s="44"/>
      <c r="GQ40" s="44"/>
      <c r="GR40" s="44"/>
      <c r="GS40" s="44"/>
      <c r="GT40" s="44"/>
      <c r="GU40" s="44"/>
      <c r="GV40" s="44"/>
      <c r="GW40" s="44"/>
      <c r="GX40" s="44"/>
      <c r="GY40" s="44"/>
      <c r="GZ40" s="44"/>
      <c r="HA40" s="44"/>
      <c r="HB40" s="44"/>
      <c r="HC40" s="44"/>
      <c r="HD40" s="44"/>
      <c r="HE40" s="44"/>
      <c r="HF40" s="44"/>
      <c r="HG40" s="44"/>
      <c r="HH40" s="44"/>
      <c r="HI40" s="44"/>
      <c r="HJ40" s="44"/>
      <c r="HK40" s="44"/>
      <c r="HL40" s="44"/>
      <c r="HM40" s="44"/>
      <c r="HN40" s="44"/>
      <c r="HO40" s="44"/>
      <c r="HP40" s="44"/>
      <c r="HQ40" s="44"/>
      <c r="HR40" s="44"/>
      <c r="HS40" s="44"/>
      <c r="HT40" s="44"/>
      <c r="HU40" s="44"/>
      <c r="HV40" s="44"/>
      <c r="HW40" s="44"/>
      <c r="HX40" s="44"/>
      <c r="HY40" s="44"/>
      <c r="HZ40" s="44"/>
      <c r="IA40" s="44"/>
      <c r="IB40" s="44"/>
    </row>
    <row r="41" spans="1:236" s="45" customFormat="1" x14ac:dyDescent="0.25">
      <c r="B41" s="14"/>
      <c r="L41" s="73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52"/>
      <c r="AG41" s="52"/>
      <c r="AH41" s="52"/>
      <c r="AI41" s="52"/>
      <c r="AJ41" s="52"/>
      <c r="AK41" s="52"/>
      <c r="AL41" s="52"/>
      <c r="AM41" s="52"/>
      <c r="AN41" s="52"/>
      <c r="AO41" s="52"/>
      <c r="AP41" s="52"/>
      <c r="AQ41" s="52"/>
      <c r="AR41" s="52"/>
      <c r="AS41" s="52"/>
    </row>
    <row r="42" spans="1:236" s="26" customFormat="1" x14ac:dyDescent="0.25">
      <c r="A42" s="43" t="s">
        <v>58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74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52"/>
      <c r="AG42" s="52"/>
      <c r="AH42" s="52"/>
      <c r="AI42" s="52"/>
      <c r="AJ42" s="52"/>
      <c r="AK42" s="52"/>
      <c r="AL42" s="52"/>
      <c r="AM42" s="52"/>
      <c r="AN42" s="52"/>
      <c r="AO42" s="52"/>
      <c r="AP42" s="52"/>
      <c r="AQ42" s="52"/>
      <c r="AR42" s="52"/>
      <c r="AS42" s="52"/>
      <c r="AT42" s="44"/>
      <c r="AU42" s="44"/>
      <c r="AV42" s="44"/>
      <c r="AW42" s="44"/>
      <c r="AX42" s="44"/>
      <c r="AY42" s="44"/>
      <c r="AZ42" s="44"/>
      <c r="BA42" s="44"/>
      <c r="BB42" s="44"/>
      <c r="BC42" s="44"/>
      <c r="BD42" s="44"/>
      <c r="BE42" s="44"/>
      <c r="BF42" s="44"/>
      <c r="BG42" s="44"/>
      <c r="BH42" s="44"/>
      <c r="BI42" s="44"/>
      <c r="BJ42" s="44"/>
      <c r="BK42" s="44"/>
      <c r="BL42" s="44"/>
      <c r="BM42" s="44"/>
      <c r="BN42" s="44"/>
      <c r="BO42" s="44"/>
      <c r="BP42" s="44"/>
      <c r="BQ42" s="44"/>
      <c r="BR42" s="44"/>
      <c r="BS42" s="44"/>
      <c r="BT42" s="44"/>
      <c r="BU42" s="44"/>
      <c r="BV42" s="44"/>
      <c r="BW42" s="44"/>
      <c r="BX42" s="44"/>
      <c r="BY42" s="44"/>
      <c r="BZ42" s="44"/>
      <c r="CA42" s="44"/>
      <c r="CB42" s="44"/>
      <c r="CC42" s="44"/>
      <c r="CD42" s="44"/>
      <c r="CE42" s="44"/>
      <c r="CF42" s="44"/>
      <c r="CG42" s="44"/>
      <c r="CH42" s="44"/>
      <c r="CI42" s="44"/>
      <c r="CJ42" s="44"/>
      <c r="CK42" s="44"/>
      <c r="CL42" s="44"/>
      <c r="CM42" s="44"/>
      <c r="CN42" s="44"/>
      <c r="CO42" s="44"/>
      <c r="CP42" s="44"/>
      <c r="CQ42" s="44"/>
      <c r="CR42" s="44"/>
      <c r="CS42" s="44"/>
      <c r="CT42" s="44"/>
      <c r="CU42" s="44"/>
      <c r="CV42" s="44"/>
      <c r="CW42" s="44"/>
      <c r="CX42" s="44"/>
      <c r="CY42" s="44"/>
      <c r="CZ42" s="44"/>
      <c r="DA42" s="44"/>
      <c r="DB42" s="44"/>
      <c r="DC42" s="44"/>
      <c r="DD42" s="44"/>
      <c r="DE42" s="44"/>
      <c r="DF42" s="44"/>
      <c r="DG42" s="44"/>
      <c r="DH42" s="44"/>
      <c r="DI42" s="44"/>
      <c r="DJ42" s="44"/>
      <c r="DK42" s="44"/>
      <c r="DL42" s="44"/>
      <c r="DM42" s="44"/>
      <c r="DN42" s="44"/>
      <c r="DO42" s="44"/>
      <c r="DP42" s="44"/>
      <c r="DQ42" s="44"/>
      <c r="DR42" s="44"/>
      <c r="DS42" s="44"/>
      <c r="DT42" s="44"/>
      <c r="DU42" s="44"/>
      <c r="DV42" s="44"/>
      <c r="DW42" s="44"/>
      <c r="DX42" s="44"/>
      <c r="DY42" s="44"/>
      <c r="DZ42" s="44"/>
      <c r="EA42" s="44"/>
      <c r="EB42" s="44"/>
      <c r="EC42" s="44"/>
      <c r="ED42" s="44"/>
      <c r="EE42" s="44"/>
      <c r="EF42" s="44"/>
      <c r="EG42" s="44"/>
      <c r="EH42" s="44"/>
      <c r="EI42" s="44"/>
      <c r="EJ42" s="44"/>
      <c r="EK42" s="44"/>
      <c r="EL42" s="44"/>
      <c r="EM42" s="44"/>
      <c r="EN42" s="44"/>
      <c r="EO42" s="44"/>
      <c r="EP42" s="44"/>
      <c r="EQ42" s="44"/>
      <c r="ER42" s="44"/>
      <c r="ES42" s="44"/>
      <c r="ET42" s="44"/>
      <c r="EU42" s="44"/>
      <c r="EV42" s="44"/>
      <c r="EW42" s="44"/>
      <c r="EX42" s="44"/>
      <c r="EY42" s="44"/>
      <c r="EZ42" s="44"/>
      <c r="FA42" s="44"/>
      <c r="FB42" s="44"/>
      <c r="FC42" s="44"/>
      <c r="FD42" s="44"/>
      <c r="FE42" s="44"/>
      <c r="FF42" s="44"/>
      <c r="FG42" s="44"/>
      <c r="FH42" s="44"/>
      <c r="FI42" s="44"/>
      <c r="FJ42" s="44"/>
      <c r="FK42" s="44"/>
      <c r="FL42" s="44"/>
      <c r="FM42" s="44"/>
      <c r="FN42" s="44"/>
      <c r="FO42" s="44"/>
      <c r="FP42" s="44"/>
      <c r="FQ42" s="44"/>
      <c r="FR42" s="44"/>
      <c r="FS42" s="44"/>
      <c r="FT42" s="44"/>
      <c r="FU42" s="44"/>
      <c r="FV42" s="44"/>
      <c r="FW42" s="44"/>
      <c r="FX42" s="44"/>
      <c r="FY42" s="44"/>
      <c r="FZ42" s="44"/>
      <c r="GA42" s="44"/>
      <c r="GB42" s="44"/>
      <c r="GC42" s="44"/>
      <c r="GD42" s="44"/>
      <c r="GE42" s="44"/>
      <c r="GF42" s="44"/>
      <c r="GG42" s="44"/>
      <c r="GH42" s="44"/>
      <c r="GI42" s="44"/>
      <c r="GJ42" s="44"/>
      <c r="GK42" s="44"/>
      <c r="GL42" s="44"/>
      <c r="GM42" s="44"/>
      <c r="GN42" s="44"/>
      <c r="GO42" s="44"/>
      <c r="GP42" s="44"/>
      <c r="GQ42" s="44"/>
      <c r="GR42" s="44"/>
      <c r="GS42" s="44"/>
      <c r="GT42" s="44"/>
      <c r="GU42" s="44"/>
      <c r="GV42" s="44"/>
      <c r="GW42" s="44"/>
      <c r="GX42" s="44"/>
      <c r="GY42" s="44"/>
      <c r="GZ42" s="44"/>
      <c r="HA42" s="44"/>
      <c r="HB42" s="44"/>
      <c r="HC42" s="44"/>
      <c r="HD42" s="44"/>
      <c r="HE42" s="44"/>
      <c r="HF42" s="44"/>
      <c r="HG42" s="44"/>
      <c r="HH42" s="44"/>
      <c r="HI42" s="44"/>
      <c r="HJ42" s="44"/>
      <c r="HK42" s="44"/>
      <c r="HL42" s="44"/>
      <c r="HM42" s="44"/>
      <c r="HN42" s="44"/>
      <c r="HO42" s="44"/>
      <c r="HP42" s="44"/>
      <c r="HQ42" s="44"/>
      <c r="HR42" s="44"/>
      <c r="HS42" s="44"/>
      <c r="HT42" s="44"/>
      <c r="HU42" s="44"/>
      <c r="HV42" s="44"/>
      <c r="HW42" s="44"/>
      <c r="HX42" s="44"/>
      <c r="HY42" s="44"/>
      <c r="HZ42" s="44"/>
      <c r="IA42" s="44"/>
      <c r="IB42" s="44"/>
    </row>
    <row r="43" spans="1:236" s="45" customFormat="1" x14ac:dyDescent="0.25">
      <c r="A43" s="4" t="s">
        <v>96</v>
      </c>
      <c r="B43" s="5" t="s">
        <v>97</v>
      </c>
      <c r="C43" s="5" t="s">
        <v>75</v>
      </c>
      <c r="D43" s="11">
        <v>44348</v>
      </c>
      <c r="E43" s="11" t="s">
        <v>120</v>
      </c>
      <c r="F43" s="7">
        <v>40000</v>
      </c>
      <c r="G43" s="6">
        <f>F43*0.0287</f>
        <v>1148</v>
      </c>
      <c r="H43" s="6">
        <v>442.65</v>
      </c>
      <c r="I43" s="6">
        <f>F43*0.0304</f>
        <v>1216</v>
      </c>
      <c r="J43" s="6">
        <v>5025</v>
      </c>
      <c r="K43" s="6">
        <v>7831.65</v>
      </c>
      <c r="L43" s="64">
        <v>32168.35</v>
      </c>
      <c r="AT43" s="44"/>
      <c r="AU43" s="44"/>
      <c r="AV43" s="44"/>
      <c r="AW43" s="44"/>
      <c r="AX43" s="44"/>
      <c r="AY43" s="44"/>
      <c r="AZ43" s="44"/>
      <c r="BA43" s="44"/>
      <c r="BB43" s="44"/>
      <c r="BC43" s="44"/>
      <c r="BD43" s="44"/>
      <c r="BE43" s="44"/>
      <c r="BF43" s="44"/>
      <c r="BG43" s="44"/>
      <c r="BH43" s="44"/>
      <c r="BI43" s="44"/>
      <c r="BJ43" s="44"/>
      <c r="BK43" s="44"/>
      <c r="BL43" s="44"/>
      <c r="BM43" s="44"/>
      <c r="BN43" s="44"/>
      <c r="BO43" s="44"/>
      <c r="BP43" s="44"/>
      <c r="BQ43" s="44"/>
      <c r="BR43" s="44"/>
      <c r="BS43" s="44"/>
      <c r="BT43" s="44"/>
      <c r="BU43" s="44"/>
      <c r="BV43" s="44"/>
      <c r="BW43" s="44"/>
      <c r="BX43" s="44"/>
      <c r="BY43" s="44"/>
      <c r="BZ43" s="44"/>
      <c r="CA43" s="44"/>
      <c r="CB43" s="44"/>
      <c r="CC43" s="44"/>
      <c r="CD43" s="44"/>
      <c r="CE43" s="44"/>
      <c r="CF43" s="44"/>
      <c r="CG43" s="44"/>
      <c r="CH43" s="44"/>
      <c r="CI43" s="44"/>
      <c r="CJ43" s="44"/>
      <c r="CK43" s="44"/>
      <c r="CL43" s="44"/>
      <c r="CM43" s="44"/>
      <c r="CN43" s="44"/>
      <c r="CO43" s="44"/>
      <c r="CP43" s="44"/>
      <c r="CQ43" s="44"/>
      <c r="CR43" s="44"/>
      <c r="CS43" s="44"/>
      <c r="CT43" s="44"/>
      <c r="CU43" s="44"/>
      <c r="CV43" s="44"/>
      <c r="CW43" s="44"/>
      <c r="CX43" s="44"/>
      <c r="CY43" s="44"/>
      <c r="CZ43" s="44"/>
      <c r="DA43" s="44"/>
      <c r="DB43" s="44"/>
      <c r="DC43" s="44"/>
      <c r="DD43" s="44"/>
      <c r="DE43" s="44"/>
      <c r="DF43" s="44"/>
      <c r="DG43" s="44"/>
      <c r="DH43" s="44"/>
      <c r="DI43" s="44"/>
      <c r="DJ43" s="44"/>
      <c r="DK43" s="44"/>
      <c r="DL43" s="44"/>
      <c r="DM43" s="44"/>
      <c r="DN43" s="44"/>
      <c r="DO43" s="44"/>
      <c r="DP43" s="44"/>
      <c r="DQ43" s="44"/>
      <c r="DR43" s="44"/>
      <c r="DS43" s="44"/>
      <c r="DT43" s="44"/>
      <c r="DU43" s="44"/>
      <c r="DV43" s="44"/>
      <c r="DW43" s="44"/>
      <c r="DX43" s="44"/>
      <c r="DY43" s="44"/>
      <c r="DZ43" s="44"/>
      <c r="EA43" s="44"/>
      <c r="EB43" s="44"/>
      <c r="EC43" s="44"/>
      <c r="ED43" s="44"/>
      <c r="EE43" s="44"/>
      <c r="EF43" s="44"/>
      <c r="EG43" s="44"/>
      <c r="EH43" s="44"/>
      <c r="EI43" s="44"/>
      <c r="EJ43" s="44"/>
      <c r="EK43" s="44"/>
      <c r="EL43" s="44"/>
      <c r="EM43" s="44"/>
      <c r="EN43" s="44"/>
      <c r="EO43" s="44"/>
      <c r="EP43" s="44"/>
      <c r="EQ43" s="44"/>
      <c r="ER43" s="44"/>
      <c r="ES43" s="44"/>
      <c r="ET43" s="44"/>
      <c r="EU43" s="44"/>
      <c r="EV43" s="44"/>
      <c r="EW43" s="44"/>
      <c r="EX43" s="44"/>
      <c r="EY43" s="44"/>
      <c r="EZ43" s="44"/>
      <c r="FA43" s="44"/>
      <c r="FB43" s="44"/>
      <c r="FC43" s="44"/>
      <c r="FD43" s="44"/>
      <c r="FE43" s="44"/>
      <c r="FF43" s="44"/>
      <c r="FG43" s="44"/>
      <c r="FH43" s="44"/>
      <c r="FI43" s="44"/>
      <c r="FJ43" s="44"/>
      <c r="FK43" s="44"/>
      <c r="FL43" s="44"/>
      <c r="FM43" s="44"/>
      <c r="FN43" s="44"/>
      <c r="FO43" s="44"/>
      <c r="FP43" s="44"/>
      <c r="FQ43" s="44"/>
      <c r="FR43" s="44"/>
      <c r="FS43" s="44"/>
      <c r="FT43" s="44"/>
      <c r="FU43" s="44"/>
      <c r="FV43" s="44"/>
      <c r="FW43" s="44"/>
      <c r="FX43" s="44"/>
      <c r="FY43" s="44"/>
      <c r="FZ43" s="44"/>
      <c r="GA43" s="44"/>
      <c r="GB43" s="44"/>
      <c r="GC43" s="44"/>
      <c r="GD43" s="44"/>
      <c r="GE43" s="44"/>
      <c r="GF43" s="44"/>
      <c r="GG43" s="44"/>
      <c r="GH43" s="44"/>
      <c r="GI43" s="44"/>
      <c r="GJ43" s="44"/>
      <c r="GK43" s="44"/>
      <c r="GL43" s="44"/>
      <c r="GM43" s="44"/>
      <c r="GN43" s="44"/>
      <c r="GO43" s="44"/>
      <c r="GP43" s="44"/>
      <c r="GQ43" s="44"/>
      <c r="GR43" s="44"/>
      <c r="GS43" s="44"/>
      <c r="GT43" s="44"/>
      <c r="GU43" s="44"/>
      <c r="GV43" s="44"/>
      <c r="GW43" s="44"/>
      <c r="GX43" s="44"/>
      <c r="GY43" s="44"/>
      <c r="GZ43" s="44"/>
      <c r="HA43" s="44"/>
      <c r="HB43" s="44"/>
      <c r="HC43" s="44"/>
      <c r="HD43" s="44"/>
      <c r="HE43" s="44"/>
      <c r="HF43" s="44"/>
      <c r="HG43" s="44"/>
      <c r="HH43" s="44"/>
      <c r="HI43" s="44"/>
      <c r="HJ43" s="44"/>
      <c r="HK43" s="44"/>
      <c r="HL43" s="44"/>
      <c r="HM43" s="44"/>
      <c r="HN43" s="44"/>
      <c r="HO43" s="44"/>
      <c r="HP43" s="44"/>
      <c r="HQ43" s="44"/>
      <c r="HR43" s="44"/>
      <c r="HS43" s="44"/>
      <c r="HT43" s="44"/>
      <c r="HU43" s="44"/>
      <c r="HV43" s="44"/>
      <c r="HW43" s="44"/>
      <c r="HX43" s="44"/>
      <c r="HY43" s="44"/>
      <c r="HZ43" s="44"/>
      <c r="IA43" s="44"/>
      <c r="IB43" s="44"/>
    </row>
    <row r="44" spans="1:236" s="45" customFormat="1" x14ac:dyDescent="0.25">
      <c r="A44" s="4" t="s">
        <v>39</v>
      </c>
      <c r="B44" s="5" t="s">
        <v>40</v>
      </c>
      <c r="C44" s="6" t="s">
        <v>75</v>
      </c>
      <c r="D44" s="10">
        <v>44276</v>
      </c>
      <c r="E44" s="11" t="s">
        <v>120</v>
      </c>
      <c r="F44" s="7">
        <v>40000</v>
      </c>
      <c r="G44" s="6">
        <f>F44*0.0287</f>
        <v>1148</v>
      </c>
      <c r="H44" s="6">
        <v>240.13</v>
      </c>
      <c r="I44" s="6">
        <f>F44*0.0304</f>
        <v>1216</v>
      </c>
      <c r="J44" s="6">
        <v>2395.8200000000002</v>
      </c>
      <c r="K44" s="6">
        <v>4999.95</v>
      </c>
      <c r="L44" s="64">
        <v>35000.050000000003</v>
      </c>
      <c r="AT44" s="44"/>
      <c r="AU44" s="44"/>
      <c r="AV44" s="44"/>
      <c r="AW44" s="44"/>
      <c r="AX44" s="44"/>
      <c r="AY44" s="44"/>
      <c r="AZ44" s="44"/>
      <c r="BA44" s="44"/>
      <c r="BB44" s="44"/>
      <c r="BC44" s="44"/>
      <c r="BD44" s="44"/>
      <c r="BE44" s="44"/>
      <c r="BF44" s="44"/>
      <c r="BG44" s="44"/>
      <c r="BH44" s="44"/>
      <c r="BI44" s="44"/>
      <c r="BJ44" s="44"/>
      <c r="BK44" s="44"/>
      <c r="BL44" s="44"/>
      <c r="BM44" s="44"/>
      <c r="BN44" s="44"/>
      <c r="BO44" s="44"/>
      <c r="BP44" s="44"/>
      <c r="BQ44" s="44"/>
      <c r="BR44" s="44"/>
      <c r="BS44" s="44"/>
      <c r="BT44" s="44"/>
      <c r="BU44" s="44"/>
      <c r="BV44" s="44"/>
      <c r="BW44" s="44"/>
      <c r="BX44" s="44"/>
      <c r="BY44" s="44"/>
      <c r="BZ44" s="44"/>
      <c r="CA44" s="44"/>
      <c r="CB44" s="44"/>
      <c r="CC44" s="44"/>
      <c r="CD44" s="44"/>
      <c r="CE44" s="44"/>
      <c r="CF44" s="44"/>
      <c r="CG44" s="44"/>
      <c r="CH44" s="44"/>
      <c r="CI44" s="44"/>
      <c r="CJ44" s="44"/>
      <c r="CK44" s="44"/>
      <c r="CL44" s="44"/>
      <c r="CM44" s="44"/>
      <c r="CN44" s="44"/>
      <c r="CO44" s="44"/>
      <c r="CP44" s="44"/>
      <c r="CQ44" s="44"/>
      <c r="CR44" s="44"/>
      <c r="CS44" s="44"/>
      <c r="CT44" s="44"/>
      <c r="CU44" s="44"/>
      <c r="CV44" s="44"/>
      <c r="CW44" s="44"/>
      <c r="CX44" s="44"/>
      <c r="CY44" s="44"/>
      <c r="CZ44" s="44"/>
      <c r="DA44" s="44"/>
      <c r="DB44" s="44"/>
      <c r="DC44" s="44"/>
      <c r="DD44" s="44"/>
      <c r="DE44" s="44"/>
      <c r="DF44" s="44"/>
      <c r="DG44" s="44"/>
      <c r="DH44" s="44"/>
      <c r="DI44" s="44"/>
      <c r="DJ44" s="44"/>
      <c r="DK44" s="44"/>
      <c r="DL44" s="44"/>
      <c r="DM44" s="44"/>
      <c r="DN44" s="44"/>
      <c r="DO44" s="44"/>
      <c r="DP44" s="44"/>
      <c r="DQ44" s="44"/>
      <c r="DR44" s="44"/>
      <c r="DS44" s="44"/>
      <c r="DT44" s="44"/>
      <c r="DU44" s="44"/>
      <c r="DV44" s="44"/>
      <c r="DW44" s="44"/>
      <c r="DX44" s="44"/>
      <c r="DY44" s="44"/>
      <c r="DZ44" s="44"/>
      <c r="EA44" s="44"/>
      <c r="EB44" s="44"/>
      <c r="EC44" s="44"/>
      <c r="ED44" s="44"/>
      <c r="EE44" s="44"/>
      <c r="EF44" s="44"/>
      <c r="EG44" s="44"/>
      <c r="EH44" s="44"/>
      <c r="EI44" s="44"/>
      <c r="EJ44" s="44"/>
      <c r="EK44" s="44"/>
      <c r="EL44" s="44"/>
      <c r="EM44" s="44"/>
      <c r="EN44" s="44"/>
      <c r="EO44" s="44"/>
      <c r="EP44" s="44"/>
      <c r="EQ44" s="44"/>
      <c r="ER44" s="44"/>
      <c r="ES44" s="44"/>
      <c r="ET44" s="44"/>
      <c r="EU44" s="44"/>
      <c r="EV44" s="44"/>
      <c r="EW44" s="44"/>
      <c r="EX44" s="44"/>
      <c r="EY44" s="44"/>
      <c r="EZ44" s="44"/>
      <c r="FA44" s="44"/>
      <c r="FB44" s="44"/>
      <c r="FC44" s="44"/>
      <c r="FD44" s="44"/>
      <c r="FE44" s="44"/>
      <c r="FF44" s="44"/>
      <c r="FG44" s="44"/>
      <c r="FH44" s="44"/>
      <c r="FI44" s="44"/>
      <c r="FJ44" s="44"/>
      <c r="FK44" s="44"/>
      <c r="FL44" s="44"/>
      <c r="FM44" s="44"/>
      <c r="FN44" s="44"/>
      <c r="FO44" s="44"/>
      <c r="FP44" s="44"/>
      <c r="FQ44" s="44"/>
      <c r="FR44" s="44"/>
      <c r="FS44" s="44"/>
      <c r="FT44" s="44"/>
      <c r="FU44" s="44"/>
      <c r="FV44" s="44"/>
      <c r="FW44" s="44"/>
      <c r="FX44" s="44"/>
      <c r="FY44" s="44"/>
      <c r="FZ44" s="44"/>
      <c r="GA44" s="44"/>
      <c r="GB44" s="44"/>
      <c r="GC44" s="44"/>
      <c r="GD44" s="44"/>
      <c r="GE44" s="44"/>
      <c r="GF44" s="44"/>
      <c r="GG44" s="44"/>
      <c r="GH44" s="44"/>
      <c r="GI44" s="44"/>
      <c r="GJ44" s="44"/>
      <c r="GK44" s="44"/>
      <c r="GL44" s="44"/>
      <c r="GM44" s="44"/>
      <c r="GN44" s="44"/>
      <c r="GO44" s="44"/>
      <c r="GP44" s="44"/>
      <c r="GQ44" s="44"/>
      <c r="GR44" s="44"/>
      <c r="GS44" s="44"/>
      <c r="GT44" s="44"/>
      <c r="GU44" s="44"/>
      <c r="GV44" s="44"/>
      <c r="GW44" s="44"/>
      <c r="GX44" s="44"/>
      <c r="GY44" s="44"/>
      <c r="GZ44" s="44"/>
      <c r="HA44" s="44"/>
      <c r="HB44" s="44"/>
      <c r="HC44" s="44"/>
      <c r="HD44" s="44"/>
      <c r="HE44" s="44"/>
      <c r="HF44" s="44"/>
      <c r="HG44" s="44"/>
      <c r="HH44" s="44"/>
      <c r="HI44" s="44"/>
      <c r="HJ44" s="44"/>
      <c r="HK44" s="44"/>
      <c r="HL44" s="44"/>
      <c r="HM44" s="44"/>
      <c r="HN44" s="44"/>
      <c r="HO44" s="44"/>
      <c r="HP44" s="44"/>
      <c r="HQ44" s="44"/>
      <c r="HR44" s="44"/>
      <c r="HS44" s="44"/>
      <c r="HT44" s="44"/>
      <c r="HU44" s="44"/>
      <c r="HV44" s="44"/>
      <c r="HW44" s="44"/>
      <c r="HX44" s="44"/>
      <c r="HY44" s="44"/>
      <c r="HZ44" s="44"/>
      <c r="IA44" s="44"/>
      <c r="IB44" s="44"/>
    </row>
    <row r="45" spans="1:236" s="45" customFormat="1" x14ac:dyDescent="0.25">
      <c r="A45" s="47" t="s">
        <v>14</v>
      </c>
      <c r="B45" s="13">
        <v>2</v>
      </c>
      <c r="C45" s="8"/>
      <c r="D45" s="47"/>
      <c r="E45" s="47"/>
      <c r="F45" s="8">
        <f t="shared" ref="F45:K45" si="4">SUM(F43:F44)</f>
        <v>80000</v>
      </c>
      <c r="G45" s="8">
        <f t="shared" si="4"/>
        <v>2296</v>
      </c>
      <c r="H45" s="8">
        <f t="shared" si="4"/>
        <v>682.78</v>
      </c>
      <c r="I45" s="8">
        <f t="shared" si="4"/>
        <v>2432</v>
      </c>
      <c r="J45" s="8">
        <f t="shared" si="4"/>
        <v>7420.82</v>
      </c>
      <c r="K45" s="8">
        <f t="shared" si="4"/>
        <v>12831.599999999999</v>
      </c>
      <c r="L45" s="65">
        <f>SUM(L44:L44)+L43</f>
        <v>67168.399999999994</v>
      </c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44"/>
      <c r="AI45" s="44"/>
      <c r="AJ45" s="44"/>
      <c r="AK45" s="44"/>
      <c r="AL45" s="44"/>
      <c r="AM45" s="44"/>
      <c r="AN45" s="44"/>
      <c r="AO45" s="44"/>
      <c r="AP45" s="44"/>
      <c r="AQ45" s="44"/>
      <c r="AR45" s="44"/>
      <c r="AS45" s="44"/>
      <c r="AT45" s="44"/>
      <c r="AU45" s="44"/>
      <c r="AV45" s="44"/>
      <c r="AW45" s="44"/>
      <c r="AX45" s="44"/>
      <c r="AY45" s="44"/>
      <c r="AZ45" s="44"/>
      <c r="BA45" s="44"/>
      <c r="BB45" s="44"/>
      <c r="BC45" s="44"/>
      <c r="BD45" s="44"/>
      <c r="BE45" s="44"/>
      <c r="BF45" s="44"/>
      <c r="BG45" s="44"/>
      <c r="BH45" s="44"/>
      <c r="BI45" s="44"/>
      <c r="BJ45" s="44"/>
      <c r="BK45" s="44"/>
      <c r="BL45" s="44"/>
      <c r="BM45" s="44"/>
      <c r="BN45" s="44"/>
      <c r="BO45" s="44"/>
      <c r="BP45" s="44"/>
      <c r="BQ45" s="44"/>
      <c r="BR45" s="44"/>
      <c r="BS45" s="44"/>
      <c r="BT45" s="44"/>
      <c r="BU45" s="44"/>
      <c r="BV45" s="44"/>
      <c r="BW45" s="44"/>
      <c r="BX45" s="44"/>
      <c r="BY45" s="44"/>
      <c r="BZ45" s="44"/>
      <c r="CA45" s="44"/>
      <c r="CB45" s="44"/>
      <c r="CC45" s="44"/>
      <c r="CD45" s="44"/>
      <c r="CE45" s="44"/>
      <c r="CF45" s="44"/>
      <c r="CG45" s="44"/>
      <c r="CH45" s="44"/>
      <c r="CI45" s="44"/>
      <c r="CJ45" s="44"/>
      <c r="CK45" s="44"/>
      <c r="CL45" s="44"/>
      <c r="CM45" s="44"/>
      <c r="CN45" s="44"/>
      <c r="CO45" s="44"/>
      <c r="CP45" s="44"/>
      <c r="CQ45" s="44"/>
      <c r="CR45" s="44"/>
      <c r="CS45" s="44"/>
      <c r="CT45" s="44"/>
      <c r="CU45" s="44"/>
      <c r="CV45" s="44"/>
      <c r="CW45" s="44"/>
      <c r="CX45" s="44"/>
      <c r="CY45" s="44"/>
      <c r="CZ45" s="44"/>
      <c r="DA45" s="44"/>
      <c r="DB45" s="44"/>
      <c r="DC45" s="44"/>
      <c r="DD45" s="44"/>
      <c r="DE45" s="44"/>
      <c r="DF45" s="44"/>
      <c r="DG45" s="44"/>
      <c r="DH45" s="44"/>
      <c r="DI45" s="44"/>
      <c r="DJ45" s="44"/>
      <c r="DK45" s="44"/>
      <c r="DL45" s="44"/>
      <c r="DM45" s="44"/>
      <c r="DN45" s="44"/>
      <c r="DO45" s="44"/>
      <c r="DP45" s="44"/>
      <c r="DQ45" s="44"/>
      <c r="DR45" s="44"/>
      <c r="DS45" s="44"/>
      <c r="DT45" s="44"/>
      <c r="DU45" s="44"/>
      <c r="DV45" s="44"/>
      <c r="DW45" s="44"/>
      <c r="DX45" s="44"/>
      <c r="DY45" s="44"/>
      <c r="DZ45" s="44"/>
      <c r="EA45" s="44"/>
      <c r="EB45" s="44"/>
      <c r="EC45" s="44"/>
      <c r="ED45" s="44"/>
      <c r="EE45" s="44"/>
      <c r="EF45" s="44"/>
      <c r="EG45" s="44"/>
      <c r="EH45" s="44"/>
      <c r="EI45" s="44"/>
      <c r="EJ45" s="44"/>
      <c r="EK45" s="44"/>
      <c r="EL45" s="44"/>
      <c r="EM45" s="44"/>
      <c r="EN45" s="44"/>
      <c r="EO45" s="44"/>
      <c r="EP45" s="44"/>
      <c r="EQ45" s="44"/>
      <c r="ER45" s="44"/>
      <c r="ES45" s="44"/>
      <c r="ET45" s="44"/>
      <c r="EU45" s="44"/>
      <c r="EV45" s="44"/>
      <c r="EW45" s="44"/>
      <c r="EX45" s="44"/>
      <c r="EY45" s="44"/>
      <c r="EZ45" s="44"/>
      <c r="FA45" s="44"/>
      <c r="FB45" s="44"/>
      <c r="FC45" s="44"/>
      <c r="FD45" s="44"/>
      <c r="FE45" s="44"/>
      <c r="FF45" s="44"/>
      <c r="FG45" s="44"/>
      <c r="FH45" s="44"/>
      <c r="FI45" s="44"/>
      <c r="FJ45" s="44"/>
      <c r="FK45" s="44"/>
      <c r="FL45" s="44"/>
      <c r="FM45" s="44"/>
      <c r="FN45" s="44"/>
      <c r="FO45" s="44"/>
      <c r="FP45" s="44"/>
      <c r="FQ45" s="44"/>
      <c r="FR45" s="44"/>
      <c r="FS45" s="44"/>
      <c r="FT45" s="44"/>
      <c r="FU45" s="44"/>
      <c r="FV45" s="44"/>
      <c r="FW45" s="44"/>
      <c r="FX45" s="44"/>
      <c r="FY45" s="44"/>
      <c r="FZ45" s="44"/>
      <c r="GA45" s="44"/>
      <c r="GB45" s="44"/>
      <c r="GC45" s="44"/>
      <c r="GD45" s="44"/>
      <c r="GE45" s="44"/>
      <c r="GF45" s="44"/>
      <c r="GG45" s="44"/>
      <c r="GH45" s="44"/>
      <c r="GI45" s="44"/>
      <c r="GJ45" s="44"/>
      <c r="GK45" s="44"/>
      <c r="GL45" s="44"/>
      <c r="GM45" s="44"/>
      <c r="GN45" s="44"/>
      <c r="GO45" s="44"/>
      <c r="GP45" s="44"/>
      <c r="GQ45" s="44"/>
      <c r="GR45" s="44"/>
      <c r="GS45" s="44"/>
      <c r="GT45" s="44"/>
      <c r="GU45" s="44"/>
      <c r="GV45" s="44"/>
      <c r="GW45" s="44"/>
      <c r="GX45" s="44"/>
      <c r="GY45" s="44"/>
      <c r="GZ45" s="44"/>
      <c r="HA45" s="44"/>
      <c r="HB45" s="44"/>
      <c r="HC45" s="44"/>
      <c r="HD45" s="44"/>
      <c r="HE45" s="44"/>
      <c r="HF45" s="44"/>
      <c r="HG45" s="44"/>
      <c r="HH45" s="44"/>
      <c r="HI45" s="44"/>
      <c r="HJ45" s="44"/>
      <c r="HK45" s="44"/>
      <c r="HL45" s="44"/>
      <c r="HM45" s="44"/>
      <c r="HN45" s="44"/>
      <c r="HO45" s="44"/>
      <c r="HP45" s="44"/>
      <c r="HQ45" s="44"/>
      <c r="HR45" s="44"/>
      <c r="HS45" s="44"/>
      <c r="HT45" s="44"/>
      <c r="HU45" s="44"/>
      <c r="HV45" s="44"/>
      <c r="HW45" s="44"/>
      <c r="HX45" s="44"/>
      <c r="HY45" s="44"/>
      <c r="HZ45" s="44"/>
      <c r="IA45" s="44"/>
      <c r="IB45" s="44"/>
    </row>
    <row r="46" spans="1:236" s="45" customFormat="1" x14ac:dyDescent="0.25">
      <c r="B46" s="14"/>
      <c r="L46" s="73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44"/>
      <c r="BB46" s="44"/>
      <c r="BC46" s="44"/>
      <c r="BD46" s="44"/>
      <c r="BE46" s="44"/>
      <c r="BF46" s="44"/>
      <c r="BG46" s="44"/>
      <c r="BH46" s="44"/>
      <c r="BI46" s="44"/>
      <c r="BJ46" s="44"/>
      <c r="BK46" s="44"/>
      <c r="BL46" s="44"/>
      <c r="BM46" s="44"/>
      <c r="BN46" s="44"/>
      <c r="BO46" s="44"/>
      <c r="BP46" s="44"/>
      <c r="BQ46" s="44"/>
      <c r="BR46" s="44"/>
      <c r="BS46" s="44"/>
      <c r="BT46" s="44"/>
      <c r="BU46" s="44"/>
      <c r="BV46" s="44"/>
      <c r="BW46" s="44"/>
      <c r="BX46" s="44"/>
      <c r="BY46" s="44"/>
      <c r="BZ46" s="44"/>
      <c r="CA46" s="44"/>
      <c r="CB46" s="44"/>
      <c r="CC46" s="44"/>
      <c r="CD46" s="44"/>
      <c r="CE46" s="44"/>
      <c r="CF46" s="44"/>
      <c r="CG46" s="44"/>
      <c r="CH46" s="44"/>
      <c r="CI46" s="44"/>
      <c r="CJ46" s="44"/>
      <c r="CK46" s="44"/>
      <c r="CL46" s="44"/>
      <c r="CM46" s="44"/>
      <c r="CN46" s="44"/>
      <c r="CO46" s="44"/>
      <c r="CP46" s="44"/>
      <c r="CQ46" s="44"/>
      <c r="CR46" s="44"/>
      <c r="CS46" s="44"/>
      <c r="CT46" s="44"/>
      <c r="CU46" s="44"/>
      <c r="CV46" s="44"/>
      <c r="CW46" s="44"/>
      <c r="CX46" s="44"/>
      <c r="CY46" s="44"/>
      <c r="CZ46" s="44"/>
      <c r="DA46" s="44"/>
      <c r="DB46" s="44"/>
      <c r="DC46" s="44"/>
      <c r="DD46" s="44"/>
      <c r="DE46" s="44"/>
      <c r="DF46" s="44"/>
      <c r="DG46" s="44"/>
      <c r="DH46" s="44"/>
      <c r="DI46" s="44"/>
      <c r="DJ46" s="44"/>
      <c r="DK46" s="44"/>
      <c r="DL46" s="44"/>
      <c r="DM46" s="44"/>
      <c r="DN46" s="44"/>
      <c r="DO46" s="44"/>
      <c r="DP46" s="44"/>
      <c r="DQ46" s="44"/>
      <c r="DR46" s="44"/>
      <c r="DS46" s="44"/>
      <c r="DT46" s="44"/>
      <c r="DU46" s="44"/>
      <c r="DV46" s="44"/>
      <c r="DW46" s="44"/>
      <c r="DX46" s="44"/>
      <c r="DY46" s="44"/>
      <c r="DZ46" s="44"/>
      <c r="EA46" s="44"/>
      <c r="EB46" s="44"/>
      <c r="EC46" s="44"/>
      <c r="ED46" s="44"/>
      <c r="EE46" s="44"/>
      <c r="EF46" s="44"/>
      <c r="EG46" s="44"/>
      <c r="EH46" s="44"/>
      <c r="EI46" s="44"/>
      <c r="EJ46" s="44"/>
      <c r="EK46" s="44"/>
      <c r="EL46" s="44"/>
      <c r="EM46" s="44"/>
      <c r="EN46" s="44"/>
      <c r="EO46" s="44"/>
      <c r="EP46" s="44"/>
      <c r="EQ46" s="44"/>
      <c r="ER46" s="44"/>
      <c r="ES46" s="44"/>
      <c r="ET46" s="44"/>
      <c r="EU46" s="44"/>
      <c r="EV46" s="44"/>
      <c r="EW46" s="44"/>
      <c r="EX46" s="44"/>
      <c r="EY46" s="44"/>
      <c r="EZ46" s="44"/>
      <c r="FA46" s="44"/>
      <c r="FB46" s="44"/>
      <c r="FC46" s="44"/>
      <c r="FD46" s="44"/>
      <c r="FE46" s="44"/>
      <c r="FF46" s="44"/>
      <c r="FG46" s="44"/>
      <c r="FH46" s="44"/>
      <c r="FI46" s="44"/>
      <c r="FJ46" s="44"/>
      <c r="FK46" s="44"/>
      <c r="FL46" s="44"/>
      <c r="FM46" s="44"/>
      <c r="FN46" s="44"/>
      <c r="FO46" s="44"/>
      <c r="FP46" s="44"/>
      <c r="FQ46" s="44"/>
      <c r="FR46" s="44"/>
      <c r="FS46" s="44"/>
      <c r="FT46" s="44"/>
      <c r="FU46" s="44"/>
      <c r="FV46" s="44"/>
      <c r="FW46" s="44"/>
      <c r="FX46" s="44"/>
      <c r="FY46" s="44"/>
      <c r="FZ46" s="44"/>
      <c r="GA46" s="44"/>
      <c r="GB46" s="44"/>
      <c r="GC46" s="44"/>
      <c r="GD46" s="44"/>
      <c r="GE46" s="44"/>
      <c r="GF46" s="44"/>
      <c r="GG46" s="44"/>
      <c r="GH46" s="44"/>
      <c r="GI46" s="44"/>
      <c r="GJ46" s="44"/>
      <c r="GK46" s="44"/>
      <c r="GL46" s="44"/>
      <c r="GM46" s="44"/>
      <c r="GN46" s="44"/>
      <c r="GO46" s="44"/>
      <c r="GP46" s="44"/>
      <c r="GQ46" s="44"/>
      <c r="GR46" s="44"/>
      <c r="GS46" s="44"/>
      <c r="GT46" s="44"/>
      <c r="GU46" s="44"/>
      <c r="GV46" s="44"/>
      <c r="GW46" s="44"/>
      <c r="GX46" s="44"/>
      <c r="GY46" s="44"/>
      <c r="GZ46" s="44"/>
      <c r="HA46" s="44"/>
      <c r="HB46" s="44"/>
      <c r="HC46" s="44"/>
      <c r="HD46" s="44"/>
      <c r="HE46" s="44"/>
      <c r="HF46" s="44"/>
      <c r="HG46" s="44"/>
      <c r="HH46" s="44"/>
      <c r="HI46" s="44"/>
      <c r="HJ46" s="44"/>
      <c r="HK46" s="44"/>
      <c r="HL46" s="44"/>
      <c r="HM46" s="44"/>
      <c r="HN46" s="44"/>
      <c r="HO46" s="44"/>
      <c r="HP46" s="44"/>
      <c r="HQ46" s="44"/>
      <c r="HR46" s="44"/>
      <c r="HS46" s="44"/>
      <c r="HT46" s="44"/>
      <c r="HU46" s="44"/>
      <c r="HV46" s="44"/>
      <c r="HW46" s="44"/>
      <c r="HX46" s="44"/>
      <c r="HY46" s="44"/>
      <c r="HZ46" s="44"/>
      <c r="IA46" s="44"/>
      <c r="IB46" s="44"/>
    </row>
    <row r="47" spans="1:236" s="45" customFormat="1" x14ac:dyDescent="0.25">
      <c r="A47" s="43" t="s">
        <v>59</v>
      </c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67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44"/>
      <c r="BB47" s="44"/>
      <c r="BC47" s="44"/>
      <c r="BD47" s="44"/>
      <c r="BE47" s="44"/>
      <c r="BF47" s="44"/>
      <c r="BG47" s="44"/>
      <c r="BH47" s="44"/>
      <c r="BI47" s="44"/>
      <c r="BJ47" s="44"/>
      <c r="BK47" s="44"/>
      <c r="BL47" s="44"/>
      <c r="BM47" s="44"/>
      <c r="BN47" s="44"/>
      <c r="BO47" s="44"/>
      <c r="BP47" s="44"/>
      <c r="BQ47" s="44"/>
      <c r="BR47" s="44"/>
      <c r="BS47" s="44"/>
      <c r="BT47" s="44"/>
      <c r="BU47" s="44"/>
      <c r="BV47" s="44"/>
      <c r="BW47" s="44"/>
      <c r="BX47" s="44"/>
      <c r="BY47" s="44"/>
      <c r="BZ47" s="44"/>
      <c r="CA47" s="44"/>
      <c r="CB47" s="44"/>
      <c r="CC47" s="44"/>
      <c r="CD47" s="44"/>
      <c r="CE47" s="44"/>
      <c r="CF47" s="44"/>
      <c r="CG47" s="44"/>
      <c r="CH47" s="44"/>
      <c r="CI47" s="44"/>
      <c r="CJ47" s="44"/>
      <c r="CK47" s="44"/>
      <c r="CL47" s="44"/>
      <c r="CM47" s="44"/>
      <c r="CN47" s="44"/>
      <c r="CO47" s="44"/>
      <c r="CP47" s="44"/>
      <c r="CQ47" s="44"/>
      <c r="CR47" s="44"/>
      <c r="CS47" s="44"/>
      <c r="CT47" s="44"/>
      <c r="CU47" s="44"/>
      <c r="CV47" s="44"/>
      <c r="CW47" s="44"/>
      <c r="CX47" s="44"/>
      <c r="CY47" s="44"/>
      <c r="CZ47" s="44"/>
      <c r="DA47" s="44"/>
      <c r="DB47" s="44"/>
      <c r="DC47" s="44"/>
      <c r="DD47" s="44"/>
      <c r="DE47" s="44"/>
      <c r="DF47" s="44"/>
      <c r="DG47" s="44"/>
      <c r="DH47" s="44"/>
      <c r="DI47" s="44"/>
      <c r="DJ47" s="44"/>
      <c r="DK47" s="44"/>
      <c r="DL47" s="44"/>
      <c r="DM47" s="44"/>
      <c r="DN47" s="44"/>
      <c r="DO47" s="44"/>
      <c r="DP47" s="44"/>
      <c r="DQ47" s="44"/>
      <c r="DR47" s="44"/>
      <c r="DS47" s="44"/>
      <c r="DT47" s="44"/>
      <c r="DU47" s="44"/>
      <c r="DV47" s="44"/>
      <c r="DW47" s="44"/>
      <c r="DX47" s="44"/>
      <c r="DY47" s="44"/>
      <c r="DZ47" s="44"/>
      <c r="EA47" s="44"/>
      <c r="EB47" s="44"/>
      <c r="EC47" s="44"/>
      <c r="ED47" s="44"/>
      <c r="EE47" s="44"/>
      <c r="EF47" s="44"/>
      <c r="EG47" s="44"/>
      <c r="EH47" s="44"/>
      <c r="EI47" s="44"/>
      <c r="EJ47" s="44"/>
      <c r="EK47" s="44"/>
      <c r="EL47" s="44"/>
      <c r="EM47" s="44"/>
      <c r="EN47" s="44"/>
      <c r="EO47" s="44"/>
      <c r="EP47" s="44"/>
      <c r="EQ47" s="44"/>
      <c r="ER47" s="44"/>
      <c r="ES47" s="44"/>
      <c r="ET47" s="44"/>
      <c r="EU47" s="44"/>
      <c r="EV47" s="44"/>
      <c r="EW47" s="44"/>
      <c r="EX47" s="44"/>
      <c r="EY47" s="44"/>
      <c r="EZ47" s="44"/>
      <c r="FA47" s="44"/>
      <c r="FB47" s="44"/>
      <c r="FC47" s="44"/>
      <c r="FD47" s="44"/>
      <c r="FE47" s="44"/>
      <c r="FF47" s="44"/>
      <c r="FG47" s="44"/>
      <c r="FH47" s="44"/>
      <c r="FI47" s="44"/>
      <c r="FJ47" s="44"/>
      <c r="FK47" s="44"/>
      <c r="FL47" s="44"/>
      <c r="FM47" s="44"/>
      <c r="FN47" s="44"/>
      <c r="FO47" s="44"/>
      <c r="FP47" s="44"/>
      <c r="FQ47" s="44"/>
      <c r="FR47" s="44"/>
      <c r="FS47" s="44"/>
      <c r="FT47" s="44"/>
      <c r="FU47" s="44"/>
      <c r="FV47" s="44"/>
      <c r="FW47" s="44"/>
      <c r="FX47" s="44"/>
      <c r="FY47" s="44"/>
      <c r="FZ47" s="44"/>
      <c r="GA47" s="44"/>
      <c r="GB47" s="44"/>
      <c r="GC47" s="44"/>
      <c r="GD47" s="44"/>
      <c r="GE47" s="44"/>
      <c r="GF47" s="44"/>
      <c r="GG47" s="44"/>
      <c r="GH47" s="44"/>
      <c r="GI47" s="44"/>
      <c r="GJ47" s="44"/>
      <c r="GK47" s="44"/>
      <c r="GL47" s="44"/>
      <c r="GM47" s="44"/>
      <c r="GN47" s="44"/>
      <c r="GO47" s="44"/>
      <c r="GP47" s="44"/>
      <c r="GQ47" s="44"/>
      <c r="GR47" s="44"/>
      <c r="GS47" s="44"/>
      <c r="GT47" s="44"/>
      <c r="GU47" s="44"/>
      <c r="GV47" s="44"/>
      <c r="GW47" s="44"/>
      <c r="GX47" s="44"/>
      <c r="GY47" s="44"/>
      <c r="GZ47" s="44"/>
      <c r="HA47" s="44"/>
      <c r="HB47" s="44"/>
      <c r="HC47" s="44"/>
      <c r="HD47" s="44"/>
      <c r="HE47" s="44"/>
      <c r="HF47" s="44"/>
      <c r="HG47" s="44"/>
      <c r="HH47" s="44"/>
      <c r="HI47" s="44"/>
      <c r="HJ47" s="44"/>
      <c r="HK47" s="44"/>
      <c r="HL47" s="44"/>
      <c r="HM47" s="44"/>
      <c r="HN47" s="44"/>
      <c r="HO47" s="44"/>
      <c r="HP47" s="44"/>
      <c r="HQ47" s="44"/>
      <c r="HR47" s="44"/>
      <c r="HS47" s="44"/>
      <c r="HT47" s="44"/>
      <c r="HU47" s="44"/>
      <c r="HV47" s="44"/>
      <c r="HW47" s="44"/>
      <c r="HX47" s="44"/>
      <c r="HY47" s="44"/>
      <c r="HZ47" s="44"/>
      <c r="IA47" s="44"/>
      <c r="IB47" s="44"/>
    </row>
    <row r="48" spans="1:236" s="45" customFormat="1" x14ac:dyDescent="0.25">
      <c r="A48" s="4" t="s">
        <v>18</v>
      </c>
      <c r="B48" s="5" t="s">
        <v>16</v>
      </c>
      <c r="C48" s="6" t="s">
        <v>75</v>
      </c>
      <c r="D48" s="11">
        <v>44256</v>
      </c>
      <c r="E48" s="11" t="s">
        <v>120</v>
      </c>
      <c r="F48" s="7">
        <v>40000</v>
      </c>
      <c r="G48" s="6">
        <f>F48*0.0287</f>
        <v>1148</v>
      </c>
      <c r="H48" s="6">
        <v>442.65</v>
      </c>
      <c r="I48" s="6">
        <v>1216</v>
      </c>
      <c r="J48" s="6">
        <v>3456.22</v>
      </c>
      <c r="K48" s="6">
        <v>6262.87</v>
      </c>
      <c r="L48" s="64">
        <v>33737.129999999997</v>
      </c>
      <c r="AT48" s="44"/>
      <c r="AU48" s="44"/>
      <c r="AV48" s="44"/>
      <c r="AW48" s="44"/>
      <c r="AX48" s="44"/>
      <c r="AY48" s="44"/>
      <c r="AZ48" s="44"/>
      <c r="BA48" s="44"/>
      <c r="BB48" s="44"/>
      <c r="BC48" s="44"/>
      <c r="BD48" s="44"/>
      <c r="BE48" s="44"/>
      <c r="BF48" s="44"/>
      <c r="BG48" s="44"/>
      <c r="BH48" s="44"/>
      <c r="BI48" s="44"/>
      <c r="BJ48" s="44"/>
      <c r="BK48" s="44"/>
      <c r="BL48" s="44"/>
      <c r="BM48" s="44"/>
      <c r="BN48" s="44"/>
      <c r="BO48" s="44"/>
      <c r="BP48" s="44"/>
      <c r="BQ48" s="44"/>
      <c r="BR48" s="44"/>
      <c r="BS48" s="44"/>
      <c r="BT48" s="44"/>
      <c r="BU48" s="44"/>
      <c r="BV48" s="44"/>
      <c r="BW48" s="44"/>
      <c r="BX48" s="44"/>
      <c r="BY48" s="44"/>
      <c r="BZ48" s="44"/>
      <c r="CA48" s="44"/>
      <c r="CB48" s="44"/>
      <c r="CC48" s="44"/>
      <c r="CD48" s="44"/>
      <c r="CE48" s="44"/>
      <c r="CF48" s="44"/>
      <c r="CG48" s="44"/>
      <c r="CH48" s="44"/>
      <c r="CI48" s="44"/>
      <c r="CJ48" s="44"/>
      <c r="CK48" s="44"/>
      <c r="CL48" s="44"/>
      <c r="CM48" s="44"/>
      <c r="CN48" s="44"/>
      <c r="CO48" s="44"/>
      <c r="CP48" s="44"/>
      <c r="CQ48" s="44"/>
      <c r="CR48" s="44"/>
      <c r="CS48" s="44"/>
      <c r="CT48" s="44"/>
      <c r="CU48" s="44"/>
      <c r="CV48" s="44"/>
      <c r="CW48" s="44"/>
      <c r="CX48" s="44"/>
      <c r="CY48" s="44"/>
      <c r="CZ48" s="44"/>
      <c r="DA48" s="44"/>
      <c r="DB48" s="44"/>
      <c r="DC48" s="44"/>
      <c r="DD48" s="44"/>
      <c r="DE48" s="44"/>
      <c r="DF48" s="44"/>
      <c r="DG48" s="44"/>
      <c r="DH48" s="44"/>
      <c r="DI48" s="44"/>
      <c r="DJ48" s="44"/>
      <c r="DK48" s="44"/>
      <c r="DL48" s="44"/>
      <c r="DM48" s="44"/>
      <c r="DN48" s="44"/>
      <c r="DO48" s="44"/>
      <c r="DP48" s="44"/>
      <c r="DQ48" s="44"/>
      <c r="DR48" s="44"/>
      <c r="DS48" s="44"/>
      <c r="DT48" s="44"/>
      <c r="DU48" s="44"/>
      <c r="DV48" s="44"/>
      <c r="DW48" s="44"/>
      <c r="DX48" s="44"/>
      <c r="DY48" s="44"/>
      <c r="DZ48" s="44"/>
      <c r="EA48" s="44"/>
      <c r="EB48" s="44"/>
      <c r="EC48" s="44"/>
      <c r="ED48" s="44"/>
      <c r="EE48" s="44"/>
      <c r="EF48" s="44"/>
      <c r="EG48" s="44"/>
      <c r="EH48" s="44"/>
      <c r="EI48" s="44"/>
      <c r="EJ48" s="44"/>
      <c r="EK48" s="44"/>
      <c r="EL48" s="44"/>
      <c r="EM48" s="44"/>
      <c r="EN48" s="44"/>
      <c r="EO48" s="44"/>
      <c r="EP48" s="44"/>
      <c r="EQ48" s="44"/>
      <c r="ER48" s="44"/>
      <c r="ES48" s="44"/>
      <c r="ET48" s="44"/>
      <c r="EU48" s="44"/>
      <c r="EV48" s="44"/>
      <c r="EW48" s="44"/>
      <c r="EX48" s="44"/>
      <c r="EY48" s="44"/>
      <c r="EZ48" s="44"/>
      <c r="FA48" s="44"/>
      <c r="FB48" s="44"/>
      <c r="FC48" s="44"/>
      <c r="FD48" s="44"/>
      <c r="FE48" s="44"/>
      <c r="FF48" s="44"/>
      <c r="FG48" s="44"/>
      <c r="FH48" s="44"/>
      <c r="FI48" s="44"/>
      <c r="FJ48" s="44"/>
      <c r="FK48" s="44"/>
      <c r="FL48" s="44"/>
      <c r="FM48" s="44"/>
      <c r="FN48" s="44"/>
      <c r="FO48" s="44"/>
      <c r="FP48" s="44"/>
      <c r="FQ48" s="44"/>
      <c r="FR48" s="44"/>
      <c r="FS48" s="44"/>
      <c r="FT48" s="44"/>
      <c r="FU48" s="44"/>
      <c r="FV48" s="44"/>
      <c r="FW48" s="44"/>
      <c r="FX48" s="44"/>
      <c r="FY48" s="44"/>
      <c r="FZ48" s="44"/>
      <c r="GA48" s="44"/>
      <c r="GB48" s="44"/>
      <c r="GC48" s="44"/>
      <c r="GD48" s="44"/>
      <c r="GE48" s="44"/>
      <c r="GF48" s="44"/>
      <c r="GG48" s="44"/>
      <c r="GH48" s="44"/>
      <c r="GI48" s="44"/>
      <c r="GJ48" s="44"/>
      <c r="GK48" s="44"/>
      <c r="GL48" s="44"/>
      <c r="GM48" s="44"/>
      <c r="GN48" s="44"/>
      <c r="GO48" s="44"/>
      <c r="GP48" s="44"/>
      <c r="GQ48" s="44"/>
      <c r="GR48" s="44"/>
      <c r="GS48" s="44"/>
      <c r="GT48" s="44"/>
      <c r="GU48" s="44"/>
      <c r="GV48" s="44"/>
      <c r="GW48" s="44"/>
      <c r="GX48" s="44"/>
      <c r="GY48" s="44"/>
      <c r="GZ48" s="44"/>
      <c r="HA48" s="44"/>
      <c r="HB48" s="44"/>
      <c r="HC48" s="44"/>
      <c r="HD48" s="44"/>
      <c r="HE48" s="44"/>
      <c r="HF48" s="44"/>
      <c r="HG48" s="44"/>
      <c r="HH48" s="44"/>
      <c r="HI48" s="44"/>
      <c r="HJ48" s="44"/>
      <c r="HK48" s="44"/>
      <c r="HL48" s="44"/>
      <c r="HM48" s="44"/>
      <c r="HN48" s="44"/>
      <c r="HO48" s="44"/>
      <c r="HP48" s="44"/>
      <c r="HQ48" s="44"/>
      <c r="HR48" s="44"/>
      <c r="HS48" s="44"/>
      <c r="HT48" s="44"/>
      <c r="HU48" s="44"/>
      <c r="HV48" s="44"/>
      <c r="HW48" s="44"/>
      <c r="HX48" s="44"/>
      <c r="HY48" s="44"/>
      <c r="HZ48" s="44"/>
      <c r="IA48" s="44"/>
      <c r="IB48" s="44"/>
    </row>
    <row r="49" spans="1:236" s="45" customFormat="1" x14ac:dyDescent="0.25">
      <c r="A49" s="47" t="s">
        <v>14</v>
      </c>
      <c r="B49" s="13">
        <v>1</v>
      </c>
      <c r="C49" s="8"/>
      <c r="D49" s="47"/>
      <c r="E49" s="47"/>
      <c r="F49" s="8">
        <f>SUM(F48:F48)</f>
        <v>40000</v>
      </c>
      <c r="G49" s="8">
        <f t="shared" ref="G49:K49" si="5">SUM(G48:G48)</f>
        <v>1148</v>
      </c>
      <c r="H49" s="8">
        <f t="shared" si="5"/>
        <v>442.65</v>
      </c>
      <c r="I49" s="8">
        <f t="shared" si="5"/>
        <v>1216</v>
      </c>
      <c r="J49" s="8">
        <f t="shared" si="5"/>
        <v>3456.22</v>
      </c>
      <c r="K49" s="8">
        <f t="shared" si="5"/>
        <v>6262.87</v>
      </c>
      <c r="L49" s="65">
        <f>SUM(L48:L48)</f>
        <v>33737.129999999997</v>
      </c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  <c r="AG49" s="44"/>
      <c r="AH49" s="44"/>
      <c r="AI49" s="44"/>
      <c r="AJ49" s="44"/>
      <c r="AK49" s="44"/>
      <c r="AL49" s="44"/>
      <c r="AM49" s="44"/>
      <c r="AN49" s="44"/>
      <c r="AO49" s="44"/>
      <c r="AP49" s="44"/>
      <c r="AQ49" s="44"/>
      <c r="AR49" s="44"/>
      <c r="AS49" s="44"/>
      <c r="AT49" s="44"/>
      <c r="AU49" s="44"/>
      <c r="AV49" s="44"/>
      <c r="AW49" s="44"/>
      <c r="AX49" s="44"/>
      <c r="AY49" s="44"/>
      <c r="AZ49" s="44"/>
      <c r="BA49" s="44"/>
      <c r="BB49" s="44"/>
      <c r="BC49" s="44"/>
      <c r="BD49" s="44"/>
      <c r="BE49" s="44"/>
      <c r="BF49" s="44"/>
      <c r="BG49" s="44"/>
      <c r="BH49" s="44"/>
      <c r="BI49" s="44"/>
      <c r="BJ49" s="44"/>
      <c r="BK49" s="44"/>
      <c r="BL49" s="44"/>
      <c r="BM49" s="44"/>
      <c r="BN49" s="44"/>
      <c r="BO49" s="44"/>
      <c r="BP49" s="44"/>
      <c r="BQ49" s="44"/>
      <c r="BR49" s="44"/>
      <c r="BS49" s="44"/>
      <c r="BT49" s="44"/>
      <c r="BU49" s="44"/>
      <c r="BV49" s="44"/>
      <c r="BW49" s="44"/>
      <c r="BX49" s="44"/>
      <c r="BY49" s="44"/>
      <c r="BZ49" s="44"/>
      <c r="CA49" s="44"/>
      <c r="CB49" s="44"/>
      <c r="CC49" s="44"/>
      <c r="CD49" s="44"/>
      <c r="CE49" s="44"/>
      <c r="CF49" s="44"/>
      <c r="CG49" s="44"/>
      <c r="CH49" s="44"/>
      <c r="CI49" s="44"/>
      <c r="CJ49" s="44"/>
      <c r="CK49" s="44"/>
      <c r="CL49" s="44"/>
      <c r="CM49" s="44"/>
      <c r="CN49" s="44"/>
      <c r="CO49" s="44"/>
      <c r="CP49" s="44"/>
      <c r="CQ49" s="44"/>
      <c r="CR49" s="44"/>
      <c r="CS49" s="44"/>
      <c r="CT49" s="44"/>
      <c r="CU49" s="44"/>
      <c r="CV49" s="44"/>
      <c r="CW49" s="44"/>
      <c r="CX49" s="44"/>
      <c r="CY49" s="44"/>
      <c r="CZ49" s="44"/>
      <c r="DA49" s="44"/>
      <c r="DB49" s="44"/>
      <c r="DC49" s="44"/>
      <c r="DD49" s="44"/>
      <c r="DE49" s="44"/>
      <c r="DF49" s="44"/>
      <c r="DG49" s="44"/>
      <c r="DH49" s="44"/>
      <c r="DI49" s="44"/>
      <c r="DJ49" s="44"/>
      <c r="DK49" s="44"/>
      <c r="DL49" s="44"/>
      <c r="DM49" s="44"/>
      <c r="DN49" s="44"/>
      <c r="DO49" s="44"/>
      <c r="DP49" s="44"/>
      <c r="DQ49" s="44"/>
      <c r="DR49" s="44"/>
      <c r="DS49" s="44"/>
      <c r="DT49" s="44"/>
      <c r="DU49" s="44"/>
      <c r="DV49" s="44"/>
      <c r="DW49" s="44"/>
      <c r="DX49" s="44"/>
      <c r="DY49" s="44"/>
      <c r="DZ49" s="44"/>
      <c r="EA49" s="44"/>
      <c r="EB49" s="44"/>
      <c r="EC49" s="44"/>
      <c r="ED49" s="44"/>
      <c r="EE49" s="44"/>
      <c r="EF49" s="44"/>
      <c r="EG49" s="44"/>
      <c r="EH49" s="44"/>
      <c r="EI49" s="44"/>
      <c r="EJ49" s="44"/>
      <c r="EK49" s="44"/>
      <c r="EL49" s="44"/>
      <c r="EM49" s="44"/>
      <c r="EN49" s="44"/>
      <c r="EO49" s="44"/>
      <c r="EP49" s="44"/>
      <c r="EQ49" s="44"/>
      <c r="ER49" s="44"/>
      <c r="ES49" s="44"/>
      <c r="ET49" s="44"/>
      <c r="EU49" s="44"/>
      <c r="EV49" s="44"/>
      <c r="EW49" s="44"/>
      <c r="EX49" s="44"/>
      <c r="EY49" s="44"/>
      <c r="EZ49" s="44"/>
      <c r="FA49" s="44"/>
      <c r="FB49" s="44"/>
      <c r="FC49" s="44"/>
      <c r="FD49" s="44"/>
      <c r="FE49" s="44"/>
      <c r="FF49" s="44"/>
      <c r="FG49" s="44"/>
      <c r="FH49" s="44"/>
      <c r="FI49" s="44"/>
      <c r="FJ49" s="44"/>
      <c r="FK49" s="44"/>
      <c r="FL49" s="44"/>
      <c r="FM49" s="44"/>
      <c r="FN49" s="44"/>
      <c r="FO49" s="44"/>
      <c r="FP49" s="44"/>
      <c r="FQ49" s="44"/>
      <c r="FR49" s="44"/>
      <c r="FS49" s="44"/>
      <c r="FT49" s="44"/>
      <c r="FU49" s="44"/>
      <c r="FV49" s="44"/>
      <c r="FW49" s="44"/>
      <c r="FX49" s="44"/>
      <c r="FY49" s="44"/>
      <c r="FZ49" s="44"/>
      <c r="GA49" s="44"/>
      <c r="GB49" s="44"/>
      <c r="GC49" s="44"/>
      <c r="GD49" s="44"/>
      <c r="GE49" s="44"/>
      <c r="GF49" s="44"/>
      <c r="GG49" s="44"/>
      <c r="GH49" s="44"/>
      <c r="GI49" s="44"/>
      <c r="GJ49" s="44"/>
      <c r="GK49" s="44"/>
      <c r="GL49" s="44"/>
      <c r="GM49" s="44"/>
      <c r="GN49" s="44"/>
      <c r="GO49" s="44"/>
      <c r="GP49" s="44"/>
      <c r="GQ49" s="44"/>
      <c r="GR49" s="44"/>
      <c r="GS49" s="44"/>
      <c r="GT49" s="44"/>
      <c r="GU49" s="44"/>
      <c r="GV49" s="44"/>
      <c r="GW49" s="44"/>
      <c r="GX49" s="44"/>
      <c r="GY49" s="44"/>
      <c r="GZ49" s="44"/>
      <c r="HA49" s="44"/>
      <c r="HB49" s="44"/>
      <c r="HC49" s="44"/>
      <c r="HD49" s="44"/>
      <c r="HE49" s="44"/>
      <c r="HF49" s="44"/>
      <c r="HG49" s="44"/>
      <c r="HH49" s="44"/>
      <c r="HI49" s="44"/>
      <c r="HJ49" s="44"/>
      <c r="HK49" s="44"/>
      <c r="HL49" s="44"/>
      <c r="HM49" s="44"/>
      <c r="HN49" s="44"/>
      <c r="HO49" s="44"/>
      <c r="HP49" s="44"/>
      <c r="HQ49" s="44"/>
      <c r="HR49" s="44"/>
      <c r="HS49" s="44"/>
      <c r="HT49" s="44"/>
      <c r="HU49" s="44"/>
      <c r="HV49" s="44"/>
      <c r="HW49" s="44"/>
      <c r="HX49" s="44"/>
      <c r="HY49" s="44"/>
      <c r="HZ49" s="44"/>
      <c r="IA49" s="44"/>
      <c r="IB49" s="44"/>
    </row>
    <row r="50" spans="1:236" x14ac:dyDescent="0.25">
      <c r="A50" s="95" t="s">
        <v>60</v>
      </c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67"/>
      <c r="AT50" s="54"/>
      <c r="AU50" s="54"/>
      <c r="AV50" s="54"/>
      <c r="AW50" s="54"/>
      <c r="AX50" s="54"/>
      <c r="AY50" s="54"/>
      <c r="AZ50" s="54"/>
      <c r="BA50" s="54"/>
      <c r="BB50" s="54"/>
      <c r="BC50" s="54"/>
      <c r="BD50" s="54"/>
      <c r="BE50" s="54"/>
      <c r="BF50" s="54"/>
      <c r="BG50" s="54"/>
      <c r="BH50" s="54"/>
      <c r="BI50" s="54"/>
      <c r="BJ50" s="54"/>
      <c r="BK50" s="54"/>
      <c r="BL50" s="54"/>
      <c r="BM50" s="54"/>
      <c r="BN50" s="54"/>
      <c r="BO50" s="54"/>
      <c r="BP50" s="54"/>
      <c r="BQ50" s="54"/>
      <c r="BR50" s="54"/>
      <c r="BS50" s="54"/>
      <c r="BT50" s="54"/>
      <c r="BU50" s="54"/>
      <c r="BV50" s="54"/>
      <c r="BW50" s="54"/>
      <c r="BX50" s="54"/>
      <c r="BY50" s="54"/>
      <c r="BZ50" s="54"/>
      <c r="CA50" s="54"/>
      <c r="CB50" s="54"/>
      <c r="CC50" s="54"/>
      <c r="CD50" s="54"/>
      <c r="CE50" s="54"/>
      <c r="CF50" s="54"/>
      <c r="CG50" s="54"/>
      <c r="CH50" s="54"/>
      <c r="CI50" s="54"/>
      <c r="CJ50" s="54"/>
      <c r="CK50" s="54"/>
      <c r="CL50" s="54"/>
      <c r="CM50" s="54"/>
      <c r="CN50" s="54"/>
      <c r="CO50" s="54"/>
      <c r="CP50" s="54"/>
      <c r="CQ50" s="54"/>
      <c r="CR50" s="54"/>
      <c r="CS50" s="54"/>
      <c r="CT50" s="54"/>
      <c r="CU50" s="54"/>
      <c r="CV50" s="54"/>
      <c r="CW50" s="54"/>
      <c r="CX50" s="54"/>
      <c r="CY50" s="54"/>
      <c r="CZ50" s="54"/>
      <c r="DA50" s="54"/>
      <c r="DB50" s="54"/>
      <c r="DC50" s="54"/>
      <c r="DD50" s="54"/>
      <c r="DE50" s="54"/>
      <c r="DF50" s="54"/>
      <c r="DG50" s="54"/>
      <c r="DH50" s="54"/>
      <c r="DI50" s="54"/>
      <c r="DJ50" s="54"/>
      <c r="DK50" s="54"/>
      <c r="DL50" s="54"/>
      <c r="DM50" s="54"/>
      <c r="DN50" s="54"/>
      <c r="DO50" s="54"/>
      <c r="DP50" s="54"/>
      <c r="DQ50" s="54"/>
      <c r="DR50" s="54"/>
      <c r="DS50" s="54"/>
      <c r="DT50" s="54"/>
      <c r="DU50" s="54"/>
      <c r="DV50" s="54"/>
    </row>
    <row r="51" spans="1:236" ht="12.75" customHeight="1" x14ac:dyDescent="0.25">
      <c r="A51" s="4" t="s">
        <v>29</v>
      </c>
      <c r="B51" s="5" t="s">
        <v>57</v>
      </c>
      <c r="C51" s="6" t="s">
        <v>75</v>
      </c>
      <c r="D51" s="11">
        <v>44279</v>
      </c>
      <c r="E51" s="11" t="s">
        <v>120</v>
      </c>
      <c r="F51" s="7">
        <v>133000</v>
      </c>
      <c r="G51" s="6">
        <f>F51*0.0287</f>
        <v>3817.1</v>
      </c>
      <c r="H51" s="6">
        <v>19867.79</v>
      </c>
      <c r="I51" s="6">
        <f>F51*0.0304</f>
        <v>4043.2</v>
      </c>
      <c r="J51" s="6">
        <v>473.4</v>
      </c>
      <c r="K51" s="6">
        <v>28201.49</v>
      </c>
      <c r="L51" s="64">
        <f>F51-K51</f>
        <v>104798.51</v>
      </c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2"/>
      <c r="AC51" s="52"/>
      <c r="AD51" s="52"/>
      <c r="AE51" s="52"/>
      <c r="AF51" s="52"/>
      <c r="AG51" s="52"/>
      <c r="AH51" s="52"/>
      <c r="AI51" s="52"/>
      <c r="AJ51" s="52"/>
      <c r="AK51" s="52"/>
      <c r="AL51" s="52"/>
      <c r="AM51" s="52"/>
      <c r="AN51" s="52"/>
      <c r="AO51" s="52"/>
      <c r="AP51" s="52"/>
      <c r="AQ51" s="52"/>
      <c r="AR51" s="52"/>
      <c r="AS51" s="52"/>
    </row>
    <row r="52" spans="1:236" ht="12.75" customHeight="1" x14ac:dyDescent="0.25">
      <c r="A52" s="4" t="s">
        <v>76</v>
      </c>
      <c r="B52" s="5" t="s">
        <v>16</v>
      </c>
      <c r="C52" s="6" t="s">
        <v>75</v>
      </c>
      <c r="D52" s="11">
        <v>44287</v>
      </c>
      <c r="E52" s="11" t="s">
        <v>120</v>
      </c>
      <c r="F52" s="7">
        <v>60000</v>
      </c>
      <c r="G52" s="6">
        <v>1722</v>
      </c>
      <c r="H52" s="6">
        <v>3486.68</v>
      </c>
      <c r="I52" s="6">
        <v>1824</v>
      </c>
      <c r="J52" s="6">
        <v>1070</v>
      </c>
      <c r="K52" s="6">
        <v>8102.68</v>
      </c>
      <c r="L52" s="64">
        <v>51897.32</v>
      </c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  <c r="AB52" s="52"/>
      <c r="AC52" s="52"/>
      <c r="AD52" s="52"/>
      <c r="AE52" s="52"/>
      <c r="AF52" s="52"/>
      <c r="AG52" s="52"/>
      <c r="AH52" s="52"/>
      <c r="AI52" s="52"/>
      <c r="AJ52" s="52"/>
      <c r="AK52" s="52"/>
      <c r="AL52" s="52"/>
      <c r="AM52" s="52"/>
      <c r="AN52" s="52"/>
      <c r="AO52" s="52"/>
      <c r="AP52" s="52"/>
      <c r="AQ52" s="52"/>
      <c r="AR52" s="52"/>
      <c r="AS52" s="52"/>
    </row>
    <row r="53" spans="1:236" ht="12.75" customHeight="1" x14ac:dyDescent="0.25">
      <c r="A53" s="4" t="s">
        <v>148</v>
      </c>
      <c r="B53" s="5" t="s">
        <v>149</v>
      </c>
      <c r="C53" s="6" t="s">
        <v>75</v>
      </c>
      <c r="D53" s="11">
        <v>44593</v>
      </c>
      <c r="E53" s="11" t="s">
        <v>120</v>
      </c>
      <c r="F53" s="7">
        <v>26700</v>
      </c>
      <c r="G53" s="6">
        <v>766.29</v>
      </c>
      <c r="H53" s="6">
        <v>0</v>
      </c>
      <c r="I53" s="6">
        <v>811.68</v>
      </c>
      <c r="J53" s="6">
        <v>25</v>
      </c>
      <c r="K53" s="6">
        <v>1602.97</v>
      </c>
      <c r="L53" s="64">
        <v>25097.03</v>
      </c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2"/>
      <c r="AB53" s="52"/>
      <c r="AC53" s="52"/>
      <c r="AD53" s="52"/>
      <c r="AE53" s="52"/>
      <c r="AF53" s="52"/>
      <c r="AG53" s="52"/>
      <c r="AH53" s="52"/>
      <c r="AI53" s="52"/>
      <c r="AJ53" s="52"/>
      <c r="AK53" s="52"/>
      <c r="AL53" s="52"/>
      <c r="AM53" s="52"/>
      <c r="AN53" s="52"/>
      <c r="AO53" s="52"/>
      <c r="AP53" s="52"/>
      <c r="AQ53" s="52"/>
      <c r="AR53" s="52"/>
      <c r="AS53" s="52"/>
    </row>
    <row r="54" spans="1:236" ht="12.75" customHeight="1" x14ac:dyDescent="0.25">
      <c r="A54" s="4" t="s">
        <v>150</v>
      </c>
      <c r="B54" s="5" t="s">
        <v>151</v>
      </c>
      <c r="C54" s="6" t="s">
        <v>75</v>
      </c>
      <c r="D54" s="11">
        <v>44593</v>
      </c>
      <c r="E54" s="11" t="s">
        <v>120</v>
      </c>
      <c r="F54" s="7">
        <v>85000</v>
      </c>
      <c r="G54" s="6">
        <v>2439.5</v>
      </c>
      <c r="H54" s="6">
        <v>8576.99</v>
      </c>
      <c r="I54" s="6">
        <v>2584</v>
      </c>
      <c r="J54" s="6">
        <v>25</v>
      </c>
      <c r="K54" s="6">
        <v>13625.49</v>
      </c>
      <c r="L54" s="64">
        <v>71374.509999999995</v>
      </c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52"/>
      <c r="AG54" s="52"/>
      <c r="AH54" s="52"/>
      <c r="AI54" s="52"/>
      <c r="AJ54" s="52"/>
      <c r="AK54" s="52"/>
      <c r="AL54" s="52"/>
      <c r="AM54" s="52"/>
      <c r="AN54" s="52"/>
      <c r="AO54" s="52"/>
      <c r="AP54" s="52"/>
      <c r="AQ54" s="52"/>
      <c r="AR54" s="52"/>
      <c r="AS54" s="52"/>
    </row>
    <row r="55" spans="1:236" ht="12.75" customHeight="1" x14ac:dyDescent="0.25">
      <c r="A55" s="4" t="s">
        <v>152</v>
      </c>
      <c r="B55" s="5" t="s">
        <v>16</v>
      </c>
      <c r="C55" s="6" t="s">
        <v>75</v>
      </c>
      <c r="D55" s="11">
        <v>44594</v>
      </c>
      <c r="E55" s="11" t="s">
        <v>120</v>
      </c>
      <c r="F55" s="7">
        <v>60000</v>
      </c>
      <c r="G55" s="6">
        <v>1722</v>
      </c>
      <c r="H55" s="6">
        <v>3486.68</v>
      </c>
      <c r="I55" s="6">
        <v>1824</v>
      </c>
      <c r="J55" s="6">
        <v>25</v>
      </c>
      <c r="K55" s="6">
        <v>7057.68</v>
      </c>
      <c r="L55" s="64">
        <v>52942.32</v>
      </c>
      <c r="O55" s="52"/>
      <c r="P55" s="52"/>
      <c r="Q55" s="52"/>
      <c r="R55" s="52"/>
      <c r="S55" s="52"/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52"/>
      <c r="AG55" s="52"/>
      <c r="AH55" s="52"/>
      <c r="AI55" s="52"/>
      <c r="AJ55" s="52"/>
      <c r="AK55" s="52"/>
      <c r="AL55" s="52"/>
      <c r="AM55" s="52"/>
      <c r="AN55" s="52"/>
      <c r="AO55" s="52"/>
      <c r="AP55" s="52"/>
      <c r="AQ55" s="52"/>
      <c r="AR55" s="52"/>
      <c r="AS55" s="52"/>
    </row>
    <row r="56" spans="1:236" s="110" customFormat="1" ht="12.75" customHeight="1" x14ac:dyDescent="0.25">
      <c r="A56" s="47" t="s">
        <v>14</v>
      </c>
      <c r="B56" s="147">
        <v>5</v>
      </c>
      <c r="C56" s="108"/>
      <c r="D56" s="109"/>
      <c r="E56" s="109"/>
      <c r="F56" s="8">
        <f t="shared" ref="F56:G56" si="6">SUM(F51:F51)+F52</f>
        <v>193000</v>
      </c>
      <c r="G56" s="8">
        <f t="shared" si="6"/>
        <v>5539.1</v>
      </c>
      <c r="H56" s="170">
        <f>H51+H52+H53+H54+H55</f>
        <v>35418.14</v>
      </c>
      <c r="I56" s="8">
        <f>I55+I54+I53+I52+I51</f>
        <v>11086.880000000001</v>
      </c>
      <c r="J56" s="8">
        <f>SUM(J51:J51)+J52+J53+J54+J55</f>
        <v>1618.4</v>
      </c>
      <c r="K56" s="8">
        <f>SUM(K51:K51)+K52+K53+K54+K55</f>
        <v>58590.31</v>
      </c>
      <c r="L56" s="65">
        <f>SUM(L51:L51)+L52+L54+L53+L55</f>
        <v>306109.68999999994</v>
      </c>
      <c r="M56" s="54"/>
      <c r="N56" s="54"/>
      <c r="O56" s="54"/>
      <c r="P56" s="54"/>
      <c r="Q56" s="54"/>
      <c r="R56" s="54"/>
      <c r="S56" s="54"/>
      <c r="T56" s="54"/>
      <c r="U56" s="54"/>
      <c r="V56" s="54"/>
      <c r="W56" s="54"/>
      <c r="X56" s="54"/>
      <c r="Y56" s="54"/>
      <c r="Z56" s="54"/>
      <c r="AA56" s="54"/>
      <c r="AB56" s="54"/>
      <c r="AC56" s="54"/>
      <c r="AD56" s="54"/>
      <c r="AE56" s="54"/>
      <c r="AF56" s="54"/>
      <c r="AG56" s="54"/>
      <c r="AH56" s="54"/>
      <c r="AI56" s="54"/>
      <c r="AJ56" s="54"/>
      <c r="AK56" s="54"/>
      <c r="AL56" s="54"/>
      <c r="AM56" s="54"/>
      <c r="AN56" s="54"/>
      <c r="AO56" s="54"/>
      <c r="AP56" s="54"/>
      <c r="AQ56" s="54"/>
      <c r="AR56" s="54"/>
      <c r="AS56" s="54"/>
      <c r="AT56" s="54"/>
      <c r="AU56" s="54"/>
      <c r="AV56" s="54"/>
      <c r="AW56" s="54"/>
      <c r="AX56" s="54"/>
      <c r="AY56" s="54"/>
      <c r="AZ56" s="54"/>
      <c r="BA56" s="54"/>
    </row>
    <row r="57" spans="1:236" s="54" customFormat="1" ht="12.75" customHeight="1" x14ac:dyDescent="0.25">
      <c r="A57" s="45"/>
      <c r="B57" s="159"/>
      <c r="C57" s="103"/>
      <c r="D57" s="104"/>
      <c r="E57" s="104"/>
      <c r="F57" s="12"/>
      <c r="G57" s="12"/>
      <c r="H57" s="12"/>
      <c r="I57" s="12"/>
      <c r="J57" s="12"/>
      <c r="K57" s="12"/>
      <c r="L57" s="71"/>
    </row>
    <row r="58" spans="1:236" s="54" customFormat="1" ht="12.75" customHeight="1" x14ac:dyDescent="0.25">
      <c r="A58" s="45" t="s">
        <v>129</v>
      </c>
      <c r="B58" s="159"/>
      <c r="C58" s="103"/>
      <c r="D58" s="104"/>
      <c r="E58" s="104"/>
      <c r="F58" s="12"/>
      <c r="G58" s="12"/>
      <c r="H58" s="12"/>
      <c r="I58" s="12"/>
      <c r="J58" s="12"/>
      <c r="K58" s="12"/>
      <c r="L58" s="71"/>
    </row>
    <row r="59" spans="1:236" s="51" customFormat="1" ht="12.75" customHeight="1" x14ac:dyDescent="0.25">
      <c r="A59" s="51" t="s">
        <v>130</v>
      </c>
      <c r="B59" s="102" t="s">
        <v>17</v>
      </c>
      <c r="C59" s="103" t="s">
        <v>75</v>
      </c>
      <c r="D59" s="104">
        <v>44562</v>
      </c>
      <c r="E59" s="104" t="s">
        <v>120</v>
      </c>
      <c r="F59" s="27">
        <v>40000</v>
      </c>
      <c r="G59" s="27">
        <v>1148</v>
      </c>
      <c r="H59" s="27">
        <v>442.65</v>
      </c>
      <c r="I59" s="27">
        <v>1216</v>
      </c>
      <c r="J59" s="27">
        <v>25</v>
      </c>
      <c r="K59" s="27">
        <v>2831.65</v>
      </c>
      <c r="L59" s="72">
        <v>37168.35</v>
      </c>
    </row>
    <row r="60" spans="1:236" s="51" customFormat="1" ht="12.75" customHeight="1" x14ac:dyDescent="0.25">
      <c r="A60" s="51" t="s">
        <v>159</v>
      </c>
      <c r="B60" s="102" t="s">
        <v>122</v>
      </c>
      <c r="C60" s="103" t="s">
        <v>74</v>
      </c>
      <c r="D60" s="104">
        <v>44593</v>
      </c>
      <c r="E60" s="104" t="s">
        <v>120</v>
      </c>
      <c r="F60" s="27">
        <v>40000</v>
      </c>
      <c r="G60" s="27">
        <v>1148</v>
      </c>
      <c r="H60" s="27">
        <v>442.65</v>
      </c>
      <c r="I60" s="27">
        <v>1216</v>
      </c>
      <c r="J60" s="27">
        <v>25</v>
      </c>
      <c r="K60" s="27">
        <v>2831.65</v>
      </c>
      <c r="L60" s="72">
        <v>37168.35</v>
      </c>
    </row>
    <row r="61" spans="1:236" s="51" customFormat="1" ht="12.75" customHeight="1" x14ac:dyDescent="0.25">
      <c r="A61" s="51" t="s">
        <v>160</v>
      </c>
      <c r="B61" s="102" t="s">
        <v>161</v>
      </c>
      <c r="C61" s="103" t="s">
        <v>74</v>
      </c>
      <c r="D61" s="104">
        <v>44593</v>
      </c>
      <c r="E61" s="104" t="s">
        <v>120</v>
      </c>
      <c r="F61" s="27">
        <v>110000</v>
      </c>
      <c r="G61" s="27">
        <v>3157</v>
      </c>
      <c r="H61" s="27">
        <v>14457.62</v>
      </c>
      <c r="I61" s="27">
        <v>3344</v>
      </c>
      <c r="J61" s="27">
        <v>25</v>
      </c>
      <c r="K61" s="27">
        <v>20983.62</v>
      </c>
      <c r="L61" s="72">
        <v>89016.38</v>
      </c>
    </row>
    <row r="62" spans="1:236" s="105" customFormat="1" ht="12.75" customHeight="1" x14ac:dyDescent="0.25">
      <c r="A62" s="105" t="s">
        <v>114</v>
      </c>
      <c r="B62" s="146">
        <v>3</v>
      </c>
      <c r="C62" s="162"/>
      <c r="D62" s="163"/>
      <c r="E62" s="163"/>
      <c r="F62" s="111">
        <f>F59+F60+F61</f>
        <v>190000</v>
      </c>
      <c r="G62" s="111">
        <f>G59+G60+G61</f>
        <v>5453</v>
      </c>
      <c r="H62" s="111">
        <f>H59+H60+H61</f>
        <v>15342.92</v>
      </c>
      <c r="I62" s="111">
        <f>I59+I60+I61</f>
        <v>5776</v>
      </c>
      <c r="J62" s="111">
        <f>J59+J60+J61</f>
        <v>75</v>
      </c>
      <c r="K62" s="111">
        <f>K59+K60+K61</f>
        <v>26646.92</v>
      </c>
      <c r="L62" s="112">
        <f>L59+L60+L61</f>
        <v>163353.08000000002</v>
      </c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45"/>
      <c r="Z62" s="45"/>
      <c r="AA62" s="45"/>
      <c r="AB62" s="45"/>
      <c r="AC62" s="45"/>
      <c r="AD62" s="45"/>
      <c r="AE62" s="45"/>
      <c r="AF62" s="45"/>
      <c r="AG62" s="45"/>
      <c r="AH62" s="45"/>
      <c r="AI62" s="45"/>
      <c r="AJ62" s="45"/>
      <c r="AK62" s="45"/>
      <c r="AL62" s="45"/>
    </row>
    <row r="63" spans="1:236" s="45" customFormat="1" ht="12.75" customHeight="1" x14ac:dyDescent="0.25">
      <c r="B63" s="159"/>
      <c r="C63" s="160"/>
      <c r="D63" s="161"/>
      <c r="E63" s="161"/>
      <c r="F63" s="12"/>
      <c r="G63" s="12"/>
      <c r="H63" s="12"/>
      <c r="I63" s="12"/>
      <c r="J63" s="12"/>
      <c r="K63" s="12"/>
      <c r="L63" s="71"/>
    </row>
    <row r="64" spans="1:236" s="54" customFormat="1" ht="12.75" customHeight="1" x14ac:dyDescent="0.25">
      <c r="A64" s="45" t="s">
        <v>111</v>
      </c>
      <c r="B64" s="102" t="s">
        <v>112</v>
      </c>
      <c r="C64" s="103" t="s">
        <v>74</v>
      </c>
      <c r="D64" s="104">
        <v>44470</v>
      </c>
      <c r="E64" s="11" t="s">
        <v>120</v>
      </c>
      <c r="F64" s="27">
        <v>44000</v>
      </c>
      <c r="G64" s="27">
        <v>1262.8</v>
      </c>
      <c r="H64" s="27">
        <v>1007.19</v>
      </c>
      <c r="I64" s="27">
        <v>1337.6</v>
      </c>
      <c r="J64" s="27">
        <v>25</v>
      </c>
      <c r="K64" s="27">
        <v>3632.59</v>
      </c>
      <c r="L64" s="72">
        <v>40367.410000000003</v>
      </c>
    </row>
    <row r="65" spans="1:236" s="54" customFormat="1" ht="12.75" customHeight="1" x14ac:dyDescent="0.25">
      <c r="A65" s="51" t="s">
        <v>113</v>
      </c>
      <c r="B65" s="102"/>
      <c r="C65" s="103"/>
      <c r="D65" s="104"/>
      <c r="E65" s="104"/>
      <c r="F65" s="27"/>
      <c r="G65" s="27"/>
      <c r="H65" s="27"/>
      <c r="I65" s="27"/>
      <c r="J65" s="27"/>
      <c r="K65" s="27"/>
      <c r="L65" s="72"/>
    </row>
    <row r="66" spans="1:236" s="58" customFormat="1" ht="12.75" customHeight="1" x14ac:dyDescent="0.25">
      <c r="A66" s="105" t="s">
        <v>114</v>
      </c>
      <c r="B66" s="146">
        <v>1</v>
      </c>
      <c r="C66" s="106"/>
      <c r="D66" s="107"/>
      <c r="E66" s="107"/>
      <c r="F66" s="111">
        <v>44000</v>
      </c>
      <c r="G66" s="111">
        <v>1262.8</v>
      </c>
      <c r="H66" s="111">
        <v>1007.19</v>
      </c>
      <c r="I66" s="111">
        <v>1337.6</v>
      </c>
      <c r="J66" s="111">
        <f>J64</f>
        <v>25</v>
      </c>
      <c r="K66" s="111">
        <v>3607.59</v>
      </c>
      <c r="L66" s="112">
        <f>L64</f>
        <v>40367.410000000003</v>
      </c>
      <c r="M66" s="54"/>
      <c r="N66" s="54"/>
      <c r="O66" s="54"/>
      <c r="P66" s="54"/>
      <c r="Q66" s="54"/>
      <c r="R66" s="54"/>
      <c r="S66" s="54"/>
      <c r="T66" s="54"/>
      <c r="U66" s="54"/>
      <c r="V66" s="54"/>
      <c r="W66" s="54"/>
      <c r="X66" s="54"/>
      <c r="Y66" s="54"/>
      <c r="Z66" s="54"/>
      <c r="AA66" s="54"/>
      <c r="AB66" s="54"/>
      <c r="AC66" s="54"/>
      <c r="AD66" s="54"/>
      <c r="AE66" s="54"/>
      <c r="AF66" s="54"/>
      <c r="AG66" s="54"/>
      <c r="AH66" s="54"/>
      <c r="AI66" s="54"/>
      <c r="AJ66" s="54"/>
      <c r="AK66" s="54"/>
      <c r="AL66" s="54"/>
      <c r="AM66" s="54"/>
      <c r="AN66" s="54"/>
      <c r="AO66" s="54"/>
      <c r="AP66" s="54"/>
      <c r="AQ66" s="54"/>
    </row>
    <row r="67" spans="1:236" ht="18" customHeight="1" x14ac:dyDescent="0.25">
      <c r="A67" s="46" t="s">
        <v>95</v>
      </c>
      <c r="B67" s="14"/>
      <c r="C67" s="12"/>
      <c r="D67" s="45"/>
      <c r="E67" s="45"/>
      <c r="F67" s="44"/>
      <c r="G67" s="44"/>
      <c r="H67" s="44"/>
      <c r="I67" s="44"/>
      <c r="J67" s="44"/>
      <c r="K67" s="44"/>
      <c r="L67" s="44"/>
      <c r="O67" s="53"/>
      <c r="P67" s="53"/>
      <c r="Q67" s="53"/>
      <c r="R67" s="53"/>
      <c r="S67" s="53"/>
      <c r="T67" s="53"/>
      <c r="U67" s="53"/>
      <c r="V67" s="53"/>
      <c r="W67" s="53"/>
      <c r="X67" s="53"/>
      <c r="Y67" s="53"/>
      <c r="Z67" s="53"/>
      <c r="AA67" s="53"/>
      <c r="AB67" s="53"/>
      <c r="AC67" s="53"/>
      <c r="AD67" s="53"/>
      <c r="AE67" s="53"/>
      <c r="AF67" s="53"/>
      <c r="AG67" s="53"/>
      <c r="AH67" s="53"/>
      <c r="AI67" s="53"/>
      <c r="AJ67" s="53"/>
      <c r="AK67" s="53"/>
      <c r="AL67" s="53"/>
      <c r="AM67" s="53"/>
      <c r="AN67" s="53"/>
      <c r="AO67" s="53"/>
      <c r="AP67" s="53"/>
      <c r="AQ67" s="53"/>
      <c r="AR67" s="53"/>
      <c r="AS67" s="53"/>
    </row>
    <row r="68" spans="1:236" s="53" customFormat="1" ht="18" customHeight="1" x14ac:dyDescent="0.25">
      <c r="A68" s="53" t="s">
        <v>86</v>
      </c>
      <c r="B68" s="22" t="s">
        <v>87</v>
      </c>
      <c r="C68" s="23" t="s">
        <v>75</v>
      </c>
      <c r="D68" s="24">
        <v>44348</v>
      </c>
      <c r="E68" s="11" t="s">
        <v>120</v>
      </c>
      <c r="F68" s="23">
        <v>100000</v>
      </c>
      <c r="G68" s="23">
        <v>2870</v>
      </c>
      <c r="H68" s="23">
        <v>12105.37</v>
      </c>
      <c r="I68" s="23">
        <v>3040</v>
      </c>
      <c r="J68" s="23">
        <v>25</v>
      </c>
      <c r="K68" s="23">
        <v>18040.37</v>
      </c>
      <c r="L68" s="69">
        <v>81984.63</v>
      </c>
      <c r="O68" s="45"/>
      <c r="P68" s="45"/>
      <c r="Q68" s="45"/>
      <c r="R68" s="45"/>
      <c r="S68" s="45"/>
      <c r="T68" s="45"/>
      <c r="U68" s="45"/>
      <c r="V68" s="45"/>
      <c r="W68" s="45"/>
      <c r="X68" s="45"/>
      <c r="Y68" s="45"/>
      <c r="Z68" s="45"/>
      <c r="AA68" s="45"/>
      <c r="AB68" s="45"/>
      <c r="AC68" s="45"/>
      <c r="AD68" s="45"/>
      <c r="AE68" s="45"/>
      <c r="AF68" s="45"/>
      <c r="AG68" s="45"/>
      <c r="AH68" s="45"/>
      <c r="AI68" s="45"/>
      <c r="AJ68" s="45"/>
      <c r="AK68" s="45"/>
      <c r="AL68" s="45"/>
      <c r="AM68" s="45"/>
      <c r="AN68" s="45"/>
      <c r="AO68" s="45"/>
      <c r="AP68" s="45"/>
      <c r="AQ68" s="45"/>
      <c r="AR68" s="45"/>
      <c r="AS68" s="45"/>
      <c r="AT68" s="44"/>
      <c r="AU68" s="44"/>
      <c r="AV68" s="44"/>
      <c r="AW68" s="44"/>
      <c r="AX68" s="44"/>
      <c r="AY68" s="44"/>
      <c r="AZ68" s="44"/>
      <c r="BA68" s="44"/>
      <c r="BB68" s="44"/>
      <c r="BC68" s="44"/>
      <c r="BD68" s="44"/>
      <c r="BE68" s="44"/>
      <c r="BF68" s="44"/>
      <c r="BG68" s="44"/>
      <c r="BH68" s="44"/>
      <c r="BI68" s="44"/>
      <c r="BJ68" s="44"/>
      <c r="BK68" s="44"/>
      <c r="BL68" s="44"/>
      <c r="BM68" s="44"/>
      <c r="BN68" s="44"/>
      <c r="BO68" s="44"/>
      <c r="BP68" s="44"/>
      <c r="BQ68" s="44"/>
      <c r="BR68" s="44"/>
      <c r="BS68" s="44"/>
      <c r="BT68" s="44"/>
      <c r="BU68" s="44"/>
      <c r="BV68" s="44"/>
      <c r="BW68" s="44"/>
      <c r="BX68" s="44"/>
      <c r="BY68" s="44"/>
      <c r="BZ68" s="44"/>
      <c r="CA68" s="44"/>
      <c r="CB68" s="44"/>
      <c r="CC68" s="44"/>
      <c r="CD68" s="44"/>
      <c r="CE68" s="44"/>
      <c r="CF68" s="44"/>
      <c r="CG68" s="44"/>
      <c r="CH68" s="44"/>
      <c r="CI68" s="44"/>
      <c r="CJ68" s="44"/>
      <c r="CK68" s="44"/>
      <c r="CL68" s="44"/>
      <c r="CM68" s="44"/>
      <c r="CN68" s="44"/>
      <c r="CO68" s="44"/>
      <c r="CP68" s="44"/>
      <c r="CQ68" s="44"/>
      <c r="CR68" s="44"/>
      <c r="CS68" s="44"/>
      <c r="CT68" s="44"/>
      <c r="CU68" s="44"/>
      <c r="CV68" s="44"/>
      <c r="CW68" s="44"/>
      <c r="CX68" s="44"/>
      <c r="CY68" s="44"/>
      <c r="CZ68" s="44"/>
      <c r="DA68" s="44"/>
      <c r="DB68" s="44"/>
      <c r="DC68" s="44"/>
      <c r="DD68" s="44"/>
      <c r="DE68" s="44"/>
      <c r="DF68" s="44"/>
      <c r="DG68" s="44"/>
      <c r="DH68" s="44"/>
      <c r="DI68" s="44"/>
      <c r="DJ68" s="44"/>
      <c r="DK68" s="44"/>
      <c r="DL68" s="44"/>
      <c r="DM68" s="44"/>
      <c r="DN68" s="44"/>
      <c r="DO68" s="44"/>
      <c r="DP68" s="44"/>
      <c r="DQ68" s="44"/>
      <c r="DR68" s="44"/>
      <c r="DS68" s="44"/>
      <c r="DT68" s="44"/>
      <c r="DU68" s="44"/>
      <c r="DV68" s="44"/>
      <c r="DW68" s="44"/>
      <c r="DX68" s="44"/>
      <c r="DY68" s="44"/>
      <c r="DZ68" s="44"/>
      <c r="EA68" s="44"/>
      <c r="EB68" s="44"/>
      <c r="EC68" s="44"/>
      <c r="ED68" s="44"/>
      <c r="EE68" s="44"/>
      <c r="EF68" s="44"/>
      <c r="EG68" s="44"/>
      <c r="EH68" s="44"/>
      <c r="EI68" s="44"/>
      <c r="EJ68" s="44"/>
      <c r="EK68" s="44"/>
      <c r="EL68" s="44"/>
      <c r="EM68" s="44"/>
      <c r="EN68" s="44"/>
      <c r="EO68" s="44"/>
      <c r="EP68" s="44"/>
      <c r="EQ68" s="44"/>
      <c r="ER68" s="44"/>
      <c r="ES68" s="44"/>
      <c r="ET68" s="44"/>
      <c r="EU68" s="44"/>
      <c r="EV68" s="44"/>
      <c r="EW68" s="44"/>
      <c r="EX68" s="44"/>
      <c r="EY68" s="44"/>
      <c r="EZ68" s="44"/>
      <c r="FA68" s="44"/>
      <c r="FB68" s="44"/>
      <c r="FC68" s="44"/>
      <c r="FD68" s="44"/>
      <c r="FE68" s="44"/>
      <c r="FF68" s="44"/>
      <c r="FG68" s="44"/>
      <c r="FH68" s="44"/>
      <c r="FI68" s="44"/>
      <c r="FJ68" s="44"/>
      <c r="FK68" s="44"/>
      <c r="FL68" s="44"/>
      <c r="FM68" s="44"/>
      <c r="FN68" s="44"/>
      <c r="FO68" s="44"/>
      <c r="FP68" s="44"/>
      <c r="FQ68" s="44"/>
      <c r="FR68" s="44"/>
      <c r="FS68" s="44"/>
      <c r="FT68" s="44"/>
      <c r="FU68" s="44"/>
      <c r="FV68" s="44"/>
      <c r="FW68" s="44"/>
      <c r="FX68" s="44"/>
      <c r="FY68" s="44"/>
      <c r="FZ68" s="44"/>
      <c r="GA68" s="44"/>
      <c r="GB68" s="44"/>
      <c r="GC68" s="44"/>
      <c r="GD68" s="44"/>
      <c r="GE68" s="44"/>
      <c r="GF68" s="44"/>
      <c r="GG68" s="44"/>
      <c r="GH68" s="44"/>
      <c r="GI68" s="44"/>
      <c r="GJ68" s="44"/>
      <c r="GK68" s="44"/>
      <c r="GL68" s="44"/>
      <c r="GM68" s="44"/>
      <c r="GN68" s="44"/>
      <c r="GO68" s="44"/>
      <c r="GP68" s="44"/>
      <c r="GQ68" s="44"/>
      <c r="GR68" s="44"/>
      <c r="GS68" s="44"/>
      <c r="GT68" s="44"/>
      <c r="GU68" s="44"/>
      <c r="GV68" s="44"/>
      <c r="GW68" s="44"/>
      <c r="GX68" s="44"/>
      <c r="GY68" s="44"/>
      <c r="GZ68" s="44"/>
      <c r="HA68" s="44"/>
      <c r="HB68" s="44"/>
      <c r="HC68" s="44"/>
      <c r="HD68" s="44"/>
      <c r="HE68" s="44"/>
      <c r="HF68" s="44"/>
      <c r="HG68" s="44"/>
      <c r="HH68" s="44"/>
      <c r="HI68" s="44"/>
      <c r="HJ68" s="44"/>
      <c r="HK68" s="44"/>
      <c r="HL68" s="44"/>
      <c r="HM68" s="44"/>
      <c r="HN68" s="44"/>
      <c r="HO68" s="44"/>
      <c r="HP68" s="44"/>
      <c r="HQ68" s="44"/>
      <c r="HR68" s="44"/>
      <c r="HS68" s="44"/>
      <c r="HT68" s="44"/>
      <c r="HU68" s="44"/>
      <c r="HV68" s="44"/>
      <c r="HW68" s="44"/>
      <c r="HX68" s="44"/>
      <c r="HY68" s="44"/>
      <c r="HZ68" s="44"/>
      <c r="IA68" s="44"/>
      <c r="IB68" s="44"/>
    </row>
    <row r="69" spans="1:236" ht="18" customHeight="1" x14ac:dyDescent="0.25">
      <c r="A69" s="47" t="s">
        <v>14</v>
      </c>
      <c r="B69" s="25">
        <v>1</v>
      </c>
      <c r="C69" s="8"/>
      <c r="D69" s="47"/>
      <c r="E69" s="47"/>
      <c r="F69" s="8">
        <f t="shared" ref="F69:K69" si="7">SUM(F68:F68)</f>
        <v>100000</v>
      </c>
      <c r="G69" s="8">
        <f t="shared" si="7"/>
        <v>2870</v>
      </c>
      <c r="H69" s="8">
        <f t="shared" si="7"/>
        <v>12105.37</v>
      </c>
      <c r="I69" s="8">
        <f t="shared" si="7"/>
        <v>3040</v>
      </c>
      <c r="J69" s="8">
        <f t="shared" si="7"/>
        <v>25</v>
      </c>
      <c r="K69" s="8">
        <f t="shared" si="7"/>
        <v>18040.37</v>
      </c>
      <c r="L69" s="65">
        <f>SUM(L68:L68)</f>
        <v>81984.63</v>
      </c>
      <c r="O69" s="45"/>
      <c r="P69" s="45"/>
      <c r="Q69" s="45"/>
      <c r="R69" s="45"/>
      <c r="S69" s="45"/>
      <c r="T69" s="45"/>
      <c r="U69" s="45"/>
      <c r="V69" s="45"/>
      <c r="W69" s="45"/>
      <c r="X69" s="45"/>
      <c r="Y69" s="45"/>
      <c r="Z69" s="45"/>
      <c r="AA69" s="45"/>
      <c r="AB69" s="45"/>
      <c r="AC69" s="45"/>
      <c r="AD69" s="45"/>
      <c r="AE69" s="45"/>
      <c r="AF69" s="45"/>
      <c r="AG69" s="45"/>
      <c r="AH69" s="45"/>
      <c r="AI69" s="45"/>
      <c r="AJ69" s="45"/>
      <c r="AK69" s="45"/>
      <c r="AL69" s="45"/>
      <c r="AM69" s="45"/>
      <c r="AN69" s="45"/>
      <c r="AO69" s="45"/>
      <c r="AP69" s="45"/>
      <c r="AQ69" s="45"/>
      <c r="AR69" s="45"/>
      <c r="AS69" s="45"/>
    </row>
    <row r="70" spans="1:236" ht="18" customHeight="1" x14ac:dyDescent="0.25">
      <c r="A70" s="43" t="s">
        <v>61</v>
      </c>
      <c r="B70" s="128"/>
      <c r="C70" s="12"/>
      <c r="D70" s="45"/>
      <c r="E70" s="45"/>
      <c r="F70" s="12"/>
      <c r="G70" s="12"/>
      <c r="H70" s="12"/>
      <c r="I70" s="12"/>
      <c r="J70" s="12"/>
      <c r="K70" s="12"/>
      <c r="L70" s="71"/>
      <c r="O70" s="45"/>
      <c r="P70" s="45"/>
      <c r="Q70" s="45"/>
      <c r="R70" s="45"/>
      <c r="S70" s="45"/>
      <c r="T70" s="45"/>
      <c r="U70" s="45"/>
      <c r="V70" s="45"/>
      <c r="W70" s="45"/>
      <c r="X70" s="45"/>
      <c r="Y70" s="45"/>
      <c r="Z70" s="45"/>
      <c r="AA70" s="45"/>
      <c r="AB70" s="45"/>
      <c r="AC70" s="45"/>
      <c r="AD70" s="45"/>
      <c r="AE70" s="45"/>
      <c r="AF70" s="45"/>
      <c r="AG70" s="45"/>
      <c r="AH70" s="45"/>
      <c r="AI70" s="45"/>
      <c r="AJ70" s="45"/>
      <c r="AK70" s="45"/>
      <c r="AL70" s="45"/>
      <c r="AM70" s="45"/>
      <c r="AN70" s="45"/>
      <c r="AO70" s="45"/>
      <c r="AP70" s="45"/>
      <c r="AQ70" s="45"/>
      <c r="AR70" s="45"/>
      <c r="AS70" s="45"/>
    </row>
    <row r="71" spans="1:236" ht="12.75" customHeight="1" x14ac:dyDescent="0.25">
      <c r="A71" s="4" t="s">
        <v>44</v>
      </c>
      <c r="B71" s="5" t="s">
        <v>57</v>
      </c>
      <c r="C71" s="6" t="s">
        <v>75</v>
      </c>
      <c r="D71" s="10">
        <v>44276</v>
      </c>
      <c r="E71" s="11" t="s">
        <v>120</v>
      </c>
      <c r="F71" s="7">
        <v>89500</v>
      </c>
      <c r="G71" s="6">
        <f>F71*0.0287</f>
        <v>2568.65</v>
      </c>
      <c r="H71" s="6">
        <v>9635.51</v>
      </c>
      <c r="I71" s="6">
        <f>F71*0.0304</f>
        <v>2720.8</v>
      </c>
      <c r="J71" s="6">
        <v>25</v>
      </c>
      <c r="K71" s="6">
        <f>+J71+I71+H71+G71</f>
        <v>14949.960000000001</v>
      </c>
      <c r="L71" s="64">
        <f>F71-K71</f>
        <v>74550.039999999994</v>
      </c>
      <c r="O71" s="45"/>
      <c r="P71" s="45"/>
      <c r="Q71" s="45"/>
      <c r="R71" s="45"/>
      <c r="S71" s="45"/>
      <c r="T71" s="45"/>
      <c r="U71" s="45"/>
      <c r="V71" s="45"/>
      <c r="W71" s="45"/>
      <c r="X71" s="45"/>
      <c r="Y71" s="45"/>
      <c r="Z71" s="45"/>
      <c r="AA71" s="45"/>
      <c r="AB71" s="45"/>
      <c r="AC71" s="45"/>
      <c r="AD71" s="45"/>
      <c r="AE71" s="45"/>
      <c r="AF71" s="45"/>
      <c r="AG71" s="45"/>
      <c r="AH71" s="45"/>
      <c r="AI71" s="45"/>
      <c r="AJ71" s="45"/>
      <c r="AK71" s="45"/>
      <c r="AL71" s="45"/>
      <c r="AM71" s="45"/>
      <c r="AN71" s="45"/>
      <c r="AO71" s="45"/>
      <c r="AP71" s="45"/>
      <c r="AQ71" s="45"/>
      <c r="AR71" s="45"/>
      <c r="AS71" s="45"/>
      <c r="AT71" s="54"/>
      <c r="AU71" s="54"/>
      <c r="AV71" s="54"/>
      <c r="AW71" s="54"/>
      <c r="AX71" s="54"/>
      <c r="AY71" s="54"/>
      <c r="AZ71" s="54"/>
      <c r="BA71" s="54"/>
      <c r="BB71" s="54"/>
      <c r="BC71" s="54"/>
      <c r="BD71" s="54"/>
      <c r="BE71" s="54"/>
      <c r="BF71" s="54"/>
      <c r="BG71" s="54"/>
      <c r="BH71" s="54"/>
      <c r="BI71" s="54"/>
      <c r="BJ71" s="54"/>
      <c r="BK71" s="54"/>
      <c r="BL71" s="54"/>
      <c r="BM71" s="54"/>
      <c r="BN71" s="54"/>
      <c r="BO71" s="54"/>
      <c r="BP71" s="54"/>
      <c r="BQ71" s="54"/>
      <c r="BR71" s="54"/>
      <c r="BS71" s="54"/>
      <c r="BT71" s="54"/>
      <c r="BU71" s="54"/>
      <c r="BV71" s="54"/>
      <c r="BW71" s="54"/>
      <c r="BX71" s="54"/>
      <c r="BY71" s="54"/>
      <c r="BZ71" s="54"/>
      <c r="CA71" s="54"/>
      <c r="CB71" s="54"/>
      <c r="CC71" s="54"/>
      <c r="CD71" s="54"/>
      <c r="CE71" s="54"/>
      <c r="CF71" s="54"/>
      <c r="CG71" s="54"/>
      <c r="CH71" s="54"/>
      <c r="CI71" s="54"/>
      <c r="CJ71" s="54"/>
      <c r="CK71" s="54"/>
      <c r="CL71" s="54"/>
      <c r="CM71" s="54"/>
      <c r="CN71" s="54"/>
      <c r="CO71" s="54"/>
      <c r="CP71" s="54"/>
      <c r="CQ71" s="54"/>
      <c r="CR71" s="54"/>
      <c r="CS71" s="54"/>
      <c r="CT71" s="54"/>
      <c r="CU71" s="54"/>
      <c r="CV71" s="54"/>
      <c r="CW71" s="54"/>
      <c r="CX71" s="54"/>
      <c r="CY71" s="54"/>
      <c r="CZ71" s="54"/>
      <c r="DA71" s="54"/>
      <c r="DB71" s="54"/>
      <c r="DC71" s="54"/>
      <c r="DD71" s="54"/>
      <c r="DE71" s="54"/>
      <c r="DF71" s="54"/>
      <c r="DG71" s="54"/>
      <c r="DH71" s="54"/>
      <c r="DI71" s="54"/>
      <c r="DJ71" s="54"/>
      <c r="DK71" s="54"/>
      <c r="DL71" s="54"/>
      <c r="DM71" s="54"/>
      <c r="DN71" s="54"/>
      <c r="DO71" s="54"/>
      <c r="DP71" s="54"/>
      <c r="DQ71" s="54"/>
      <c r="DR71" s="54"/>
      <c r="DS71" s="54"/>
      <c r="DT71" s="54"/>
      <c r="DU71" s="54"/>
      <c r="DV71" s="54"/>
    </row>
    <row r="72" spans="1:236" ht="18" customHeight="1" x14ac:dyDescent="0.25">
      <c r="A72" s="47" t="s">
        <v>14</v>
      </c>
      <c r="B72" s="25">
        <v>1</v>
      </c>
      <c r="C72" s="8"/>
      <c r="D72" s="47"/>
      <c r="E72" s="47"/>
      <c r="F72" s="8">
        <f t="shared" ref="F72:K72" si="8">SUM(F71:F71)</f>
        <v>89500</v>
      </c>
      <c r="G72" s="8">
        <f t="shared" si="8"/>
        <v>2568.65</v>
      </c>
      <c r="H72" s="8">
        <f t="shared" si="8"/>
        <v>9635.51</v>
      </c>
      <c r="I72" s="8">
        <f t="shared" si="8"/>
        <v>2720.8</v>
      </c>
      <c r="J72" s="8">
        <f t="shared" si="8"/>
        <v>25</v>
      </c>
      <c r="K72" s="8">
        <f t="shared" si="8"/>
        <v>14949.960000000001</v>
      </c>
      <c r="L72" s="65">
        <f>SUM(L71:L71)</f>
        <v>74550.039999999994</v>
      </c>
      <c r="O72" s="45"/>
      <c r="P72" s="45"/>
      <c r="Q72" s="45"/>
      <c r="R72" s="45"/>
      <c r="S72" s="45"/>
      <c r="T72" s="45"/>
      <c r="U72" s="45"/>
      <c r="V72" s="45"/>
      <c r="W72" s="45"/>
      <c r="X72" s="45"/>
      <c r="Y72" s="45"/>
      <c r="Z72" s="45"/>
      <c r="AA72" s="45"/>
      <c r="AB72" s="45"/>
      <c r="AC72" s="45"/>
      <c r="AD72" s="45"/>
      <c r="AE72" s="45"/>
      <c r="AF72" s="45"/>
      <c r="AG72" s="45"/>
      <c r="AH72" s="45"/>
      <c r="AI72" s="45"/>
      <c r="AJ72" s="45"/>
      <c r="AK72" s="45"/>
      <c r="AL72" s="45"/>
      <c r="AM72" s="45"/>
      <c r="AN72" s="45"/>
      <c r="AO72" s="45"/>
      <c r="AP72" s="45"/>
      <c r="AQ72" s="45"/>
      <c r="AR72" s="45"/>
      <c r="AS72" s="45"/>
    </row>
    <row r="73" spans="1:236" s="45" customFormat="1" x14ac:dyDescent="0.25">
      <c r="A73" s="43" t="s">
        <v>62</v>
      </c>
      <c r="B73" s="14"/>
      <c r="C73" s="12"/>
      <c r="F73" s="12"/>
      <c r="G73" s="12"/>
      <c r="H73" s="12"/>
      <c r="I73" s="12"/>
      <c r="J73" s="12"/>
      <c r="K73" s="12"/>
      <c r="L73" s="71"/>
      <c r="AT73" s="44"/>
      <c r="AU73" s="44"/>
      <c r="AV73" s="44"/>
      <c r="AW73" s="44"/>
      <c r="AX73" s="44"/>
      <c r="AY73" s="44"/>
      <c r="AZ73" s="44"/>
      <c r="BA73" s="44"/>
      <c r="BB73" s="44"/>
      <c r="BC73" s="44"/>
      <c r="BD73" s="44"/>
      <c r="BE73" s="44"/>
      <c r="BF73" s="44"/>
      <c r="BG73" s="44"/>
      <c r="BH73" s="44"/>
      <c r="BI73" s="44"/>
      <c r="BJ73" s="44"/>
      <c r="BK73" s="44"/>
      <c r="BL73" s="44"/>
      <c r="BM73" s="44"/>
      <c r="BN73" s="44"/>
      <c r="BO73" s="44"/>
      <c r="BP73" s="44"/>
      <c r="BQ73" s="44"/>
      <c r="BR73" s="44"/>
      <c r="BS73" s="44"/>
      <c r="BT73" s="44"/>
      <c r="BU73" s="44"/>
      <c r="BV73" s="44"/>
      <c r="BW73" s="44"/>
      <c r="BX73" s="44"/>
      <c r="BY73" s="44"/>
      <c r="BZ73" s="44"/>
      <c r="CA73" s="44"/>
      <c r="CB73" s="44"/>
      <c r="CC73" s="44"/>
      <c r="CD73" s="44"/>
      <c r="CE73" s="44"/>
      <c r="CF73" s="44"/>
      <c r="CG73" s="44"/>
      <c r="CH73" s="44"/>
      <c r="CI73" s="44"/>
      <c r="CJ73" s="44"/>
      <c r="CK73" s="44"/>
      <c r="CL73" s="44"/>
      <c r="CM73" s="44"/>
      <c r="CN73" s="44"/>
      <c r="CO73" s="44"/>
      <c r="CP73" s="44"/>
      <c r="CQ73" s="44"/>
      <c r="CR73" s="44"/>
      <c r="CS73" s="44"/>
      <c r="CT73" s="44"/>
      <c r="CU73" s="44"/>
      <c r="CV73" s="44"/>
      <c r="CW73" s="44"/>
      <c r="CX73" s="44"/>
      <c r="CY73" s="44"/>
      <c r="CZ73" s="44"/>
      <c r="DA73" s="44"/>
      <c r="DB73" s="44"/>
      <c r="DC73" s="44"/>
      <c r="DD73" s="44"/>
      <c r="DE73" s="44"/>
      <c r="DF73" s="44"/>
      <c r="DG73" s="44"/>
      <c r="DH73" s="44"/>
      <c r="DI73" s="44"/>
      <c r="DJ73" s="44"/>
      <c r="DK73" s="44"/>
      <c r="DL73" s="44"/>
      <c r="DM73" s="44"/>
      <c r="DN73" s="44"/>
      <c r="DO73" s="44"/>
      <c r="DP73" s="44"/>
      <c r="DQ73" s="44"/>
      <c r="DR73" s="44"/>
      <c r="DS73" s="44"/>
      <c r="DT73" s="44"/>
      <c r="DU73" s="44"/>
      <c r="DV73" s="44"/>
      <c r="DW73" s="44"/>
      <c r="DX73" s="44"/>
      <c r="DY73" s="44"/>
      <c r="DZ73" s="44"/>
      <c r="EA73" s="44"/>
      <c r="EB73" s="44"/>
      <c r="EC73" s="44"/>
      <c r="ED73" s="44"/>
      <c r="EE73" s="44"/>
      <c r="EF73" s="44"/>
      <c r="EG73" s="44"/>
      <c r="EH73" s="44"/>
      <c r="EI73" s="44"/>
      <c r="EJ73" s="44"/>
      <c r="EK73" s="44"/>
      <c r="EL73" s="44"/>
      <c r="EM73" s="44"/>
      <c r="EN73" s="44"/>
      <c r="EO73" s="44"/>
      <c r="EP73" s="44"/>
      <c r="EQ73" s="44"/>
      <c r="ER73" s="44"/>
      <c r="ES73" s="44"/>
      <c r="ET73" s="44"/>
      <c r="EU73" s="44"/>
      <c r="EV73" s="44"/>
      <c r="EW73" s="44"/>
      <c r="EX73" s="44"/>
      <c r="EY73" s="44"/>
      <c r="EZ73" s="44"/>
      <c r="FA73" s="44"/>
      <c r="FB73" s="44"/>
      <c r="FC73" s="44"/>
      <c r="FD73" s="44"/>
      <c r="FE73" s="44"/>
      <c r="FF73" s="44"/>
      <c r="FG73" s="44"/>
      <c r="FH73" s="44"/>
      <c r="FI73" s="44"/>
      <c r="FJ73" s="44"/>
      <c r="FK73" s="44"/>
      <c r="FL73" s="44"/>
      <c r="FM73" s="44"/>
      <c r="FN73" s="44"/>
      <c r="FO73" s="44"/>
      <c r="FP73" s="44"/>
      <c r="FQ73" s="44"/>
      <c r="FR73" s="44"/>
      <c r="FS73" s="44"/>
      <c r="FT73" s="44"/>
      <c r="FU73" s="44"/>
      <c r="FV73" s="44"/>
      <c r="FW73" s="44"/>
      <c r="FX73" s="44"/>
      <c r="FY73" s="44"/>
      <c r="FZ73" s="44"/>
      <c r="GA73" s="44"/>
      <c r="GB73" s="44"/>
      <c r="GC73" s="44"/>
      <c r="GD73" s="44"/>
      <c r="GE73" s="44"/>
      <c r="GF73" s="44"/>
      <c r="GG73" s="44"/>
      <c r="GH73" s="44"/>
      <c r="GI73" s="44"/>
      <c r="GJ73" s="44"/>
      <c r="GK73" s="44"/>
      <c r="GL73" s="44"/>
      <c r="GM73" s="44"/>
      <c r="GN73" s="44"/>
      <c r="GO73" s="44"/>
      <c r="GP73" s="44"/>
      <c r="GQ73" s="44"/>
      <c r="GR73" s="44"/>
      <c r="GS73" s="44"/>
      <c r="GT73" s="44"/>
      <c r="GU73" s="44"/>
      <c r="GV73" s="44"/>
      <c r="GW73" s="44"/>
      <c r="GX73" s="44"/>
      <c r="GY73" s="44"/>
      <c r="GZ73" s="44"/>
      <c r="HA73" s="44"/>
      <c r="HB73" s="44"/>
      <c r="HC73" s="44"/>
      <c r="HD73" s="44"/>
      <c r="HE73" s="44"/>
      <c r="HF73" s="44"/>
      <c r="HG73" s="44"/>
      <c r="HH73" s="44"/>
      <c r="HI73" s="44"/>
      <c r="HJ73" s="44"/>
      <c r="HK73" s="44"/>
      <c r="HL73" s="44"/>
      <c r="HM73" s="44"/>
      <c r="HN73" s="44"/>
      <c r="HO73" s="44"/>
      <c r="HP73" s="44"/>
      <c r="HQ73" s="44"/>
      <c r="HR73" s="44"/>
      <c r="HS73" s="44"/>
      <c r="HT73" s="44"/>
      <c r="HU73" s="44"/>
      <c r="HV73" s="44"/>
      <c r="HW73" s="44"/>
      <c r="HX73" s="44"/>
      <c r="HY73" s="44"/>
      <c r="HZ73" s="44"/>
      <c r="IA73" s="44"/>
      <c r="IB73" s="44"/>
    </row>
    <row r="74" spans="1:236" ht="12.75" customHeight="1" x14ac:dyDescent="0.25">
      <c r="A74" s="4" t="s">
        <v>24</v>
      </c>
      <c r="B74" s="5" t="s">
        <v>25</v>
      </c>
      <c r="C74" s="6" t="s">
        <v>75</v>
      </c>
      <c r="D74" s="11">
        <v>44245</v>
      </c>
      <c r="E74" s="11" t="s">
        <v>120</v>
      </c>
      <c r="F74" s="7">
        <v>165000</v>
      </c>
      <c r="G74" s="6">
        <f>F74*0.0287</f>
        <v>4735.5</v>
      </c>
      <c r="H74" s="6">
        <v>27463.39</v>
      </c>
      <c r="I74" s="6">
        <v>4742.3999999999996</v>
      </c>
      <c r="J74" s="6">
        <v>25</v>
      </c>
      <c r="K74" s="6">
        <v>37117.339999999997</v>
      </c>
      <c r="L74" s="64">
        <v>127882.66</v>
      </c>
    </row>
    <row r="75" spans="1:236" ht="18" customHeight="1" x14ac:dyDescent="0.25">
      <c r="A75" s="47" t="s">
        <v>14</v>
      </c>
      <c r="B75" s="13">
        <v>1</v>
      </c>
      <c r="C75" s="8"/>
      <c r="D75" s="47"/>
      <c r="E75" s="47"/>
      <c r="F75" s="8">
        <f>SUM(F74:F74)</f>
        <v>165000</v>
      </c>
      <c r="G75" s="8">
        <f t="shared" ref="G75:K75" si="9">SUM(G74:G74)</f>
        <v>4735.5</v>
      </c>
      <c r="H75" s="8">
        <f t="shared" si="9"/>
        <v>27463.39</v>
      </c>
      <c r="I75" s="8">
        <f t="shared" si="9"/>
        <v>4742.3999999999996</v>
      </c>
      <c r="J75" s="8">
        <f t="shared" si="9"/>
        <v>25</v>
      </c>
      <c r="K75" s="8">
        <f t="shared" si="9"/>
        <v>37117.339999999997</v>
      </c>
      <c r="L75" s="65">
        <f>SUM(L74:L74)</f>
        <v>127882.66</v>
      </c>
    </row>
    <row r="76" spans="1:236" ht="18" customHeight="1" x14ac:dyDescent="0.25">
      <c r="A76" s="43" t="s">
        <v>63</v>
      </c>
      <c r="B76" s="14"/>
      <c r="C76" s="12"/>
      <c r="D76" s="45"/>
      <c r="E76" s="45"/>
      <c r="F76" s="12"/>
      <c r="G76" s="12"/>
      <c r="H76" s="12"/>
      <c r="I76" s="12"/>
      <c r="J76" s="12"/>
      <c r="K76" s="12"/>
      <c r="L76" s="71"/>
    </row>
    <row r="77" spans="1:236" ht="12.75" customHeight="1" x14ac:dyDescent="0.25">
      <c r="A77" s="4" t="s">
        <v>26</v>
      </c>
      <c r="B77" s="5" t="s">
        <v>20</v>
      </c>
      <c r="C77" s="6" t="s">
        <v>75</v>
      </c>
      <c r="D77" s="11">
        <v>44268</v>
      </c>
      <c r="E77" s="11" t="s">
        <v>120</v>
      </c>
      <c r="F77" s="7">
        <v>89500</v>
      </c>
      <c r="G77" s="6">
        <f>F77*0.0287</f>
        <v>2568.65</v>
      </c>
      <c r="H77" s="6">
        <v>9297.98</v>
      </c>
      <c r="I77" s="6">
        <f>F77*0.0304</f>
        <v>2720.8</v>
      </c>
      <c r="J77" s="6">
        <v>3717.12</v>
      </c>
      <c r="K77" s="6">
        <v>18304.55</v>
      </c>
      <c r="L77" s="64">
        <f>F77-K77</f>
        <v>71195.45</v>
      </c>
    </row>
    <row r="78" spans="1:236" ht="12.75" customHeight="1" x14ac:dyDescent="0.25">
      <c r="A78" s="4" t="s">
        <v>64</v>
      </c>
      <c r="B78" s="5" t="s">
        <v>65</v>
      </c>
      <c r="C78" s="6" t="s">
        <v>75</v>
      </c>
      <c r="D78" s="11">
        <v>44242</v>
      </c>
      <c r="E78" s="11" t="s">
        <v>120</v>
      </c>
      <c r="F78" s="7">
        <v>32000</v>
      </c>
      <c r="G78" s="6">
        <f>F78*0.0287</f>
        <v>918.4</v>
      </c>
      <c r="H78" s="6">
        <v>0</v>
      </c>
      <c r="I78" s="6">
        <f>F78*0.0304</f>
        <v>972.8</v>
      </c>
      <c r="J78" s="6">
        <v>25</v>
      </c>
      <c r="K78" s="17">
        <v>1916.2</v>
      </c>
      <c r="L78" s="64">
        <v>30083.8</v>
      </c>
    </row>
    <row r="79" spans="1:236" ht="18" customHeight="1" x14ac:dyDescent="0.25">
      <c r="A79" s="47" t="s">
        <v>14</v>
      </c>
      <c r="B79" s="13">
        <v>2</v>
      </c>
      <c r="C79" s="8"/>
      <c r="D79" s="47"/>
      <c r="E79" s="47"/>
      <c r="F79" s="8">
        <f>SUM(F77:F78)</f>
        <v>121500</v>
      </c>
      <c r="G79" s="8">
        <f t="shared" ref="G79:K79" si="10">SUM(G77:G78)</f>
        <v>3487.05</v>
      </c>
      <c r="H79" s="8">
        <f t="shared" si="10"/>
        <v>9297.98</v>
      </c>
      <c r="I79" s="8">
        <f t="shared" si="10"/>
        <v>3693.6000000000004</v>
      </c>
      <c r="J79" s="8">
        <f t="shared" si="10"/>
        <v>3742.12</v>
      </c>
      <c r="K79" s="8">
        <f t="shared" si="10"/>
        <v>20220.75</v>
      </c>
      <c r="L79" s="65">
        <f>SUM(L77:L78)</f>
        <v>101279.25</v>
      </c>
    </row>
    <row r="80" spans="1:236" s="45" customFormat="1" x14ac:dyDescent="0.25">
      <c r="A80" s="45" t="s">
        <v>132</v>
      </c>
      <c r="B80" s="95"/>
      <c r="C80" s="95"/>
      <c r="D80" s="95"/>
      <c r="E80" s="95"/>
      <c r="F80" s="95"/>
      <c r="G80" s="95"/>
      <c r="H80" s="95"/>
      <c r="I80" s="95"/>
      <c r="J80" s="95"/>
      <c r="K80" s="95"/>
      <c r="L80" s="164"/>
    </row>
    <row r="81" spans="1:668" ht="15" customHeight="1" x14ac:dyDescent="0.25">
      <c r="A81" s="4" t="s">
        <v>27</v>
      </c>
      <c r="B81" s="5" t="s">
        <v>28</v>
      </c>
      <c r="C81" s="6" t="s">
        <v>75</v>
      </c>
      <c r="D81" s="11">
        <v>44268</v>
      </c>
      <c r="E81" s="11" t="s">
        <v>120</v>
      </c>
      <c r="F81" s="7">
        <v>58000</v>
      </c>
      <c r="G81" s="6">
        <v>1664.6</v>
      </c>
      <c r="H81" s="6">
        <v>3110.32</v>
      </c>
      <c r="I81" s="6">
        <v>1763.2</v>
      </c>
      <c r="J81" s="6">
        <v>25</v>
      </c>
      <c r="K81" s="6">
        <f>+J81+I81+H81+G81</f>
        <v>6563.1200000000008</v>
      </c>
      <c r="L81" s="64">
        <f>F81-K81</f>
        <v>51436.88</v>
      </c>
      <c r="M81" s="52"/>
      <c r="N81" s="52"/>
    </row>
    <row r="82" spans="1:668" ht="18" customHeight="1" x14ac:dyDescent="0.25">
      <c r="A82" s="47" t="s">
        <v>14</v>
      </c>
      <c r="B82" s="13">
        <v>1</v>
      </c>
      <c r="C82" s="8"/>
      <c r="D82" s="47"/>
      <c r="E82" s="47"/>
      <c r="F82" s="8">
        <f>SUM(F81:F81)</f>
        <v>58000</v>
      </c>
      <c r="G82" s="8">
        <f t="shared" ref="G82:K82" si="11">SUM(G81:G81)</f>
        <v>1664.6</v>
      </c>
      <c r="H82" s="8">
        <f t="shared" si="11"/>
        <v>3110.32</v>
      </c>
      <c r="I82" s="8">
        <f t="shared" si="11"/>
        <v>1763.2</v>
      </c>
      <c r="J82" s="8">
        <f t="shared" si="11"/>
        <v>25</v>
      </c>
      <c r="K82" s="8">
        <f t="shared" si="11"/>
        <v>6563.1200000000008</v>
      </c>
      <c r="L82" s="65">
        <f>SUM(L81:L81)</f>
        <v>51436.88</v>
      </c>
      <c r="M82" s="52"/>
      <c r="N82" s="52"/>
      <c r="O82" s="54"/>
      <c r="P82" s="54"/>
      <c r="Q82" s="54"/>
      <c r="R82" s="54"/>
      <c r="S82" s="54"/>
      <c r="T82" s="54"/>
      <c r="U82" s="54"/>
      <c r="V82" s="54"/>
      <c r="W82" s="54"/>
      <c r="X82" s="54"/>
      <c r="Y82" s="54"/>
      <c r="Z82" s="54"/>
      <c r="AA82" s="54"/>
      <c r="AB82" s="54"/>
      <c r="AC82" s="54"/>
      <c r="AD82" s="54"/>
      <c r="AE82" s="54"/>
      <c r="AF82" s="54"/>
      <c r="AG82" s="54"/>
      <c r="AH82" s="54"/>
      <c r="AI82" s="54"/>
      <c r="AJ82" s="54"/>
      <c r="AK82" s="54"/>
      <c r="AL82" s="54"/>
      <c r="AM82" s="54"/>
      <c r="AN82" s="54"/>
      <c r="AO82" s="54"/>
      <c r="AP82" s="54"/>
      <c r="AQ82" s="54"/>
      <c r="AR82" s="54"/>
      <c r="AS82" s="54"/>
    </row>
    <row r="83" spans="1:668" s="45" customFormat="1" x14ac:dyDescent="0.25">
      <c r="A83" s="43" t="s">
        <v>66</v>
      </c>
      <c r="B83" s="14"/>
      <c r="C83" s="12"/>
      <c r="F83" s="12"/>
      <c r="G83" s="12"/>
      <c r="H83" s="12"/>
      <c r="I83" s="12"/>
      <c r="J83" s="12"/>
      <c r="K83" s="12"/>
      <c r="L83" s="71"/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44"/>
      <c r="Z83" s="44"/>
      <c r="AA83" s="44"/>
      <c r="AB83" s="44"/>
      <c r="AC83" s="44"/>
      <c r="AD83" s="44"/>
      <c r="AE83" s="44"/>
      <c r="AF83" s="44"/>
      <c r="AG83" s="44"/>
      <c r="AH83" s="44"/>
      <c r="AI83" s="44"/>
      <c r="AJ83" s="44"/>
      <c r="AK83" s="44"/>
      <c r="AL83" s="44"/>
      <c r="AM83" s="44"/>
      <c r="AN83" s="44"/>
      <c r="AO83" s="44"/>
      <c r="AP83" s="44"/>
      <c r="AQ83" s="44"/>
      <c r="AR83" s="44"/>
      <c r="AS83" s="44"/>
      <c r="AT83" s="44"/>
      <c r="AU83" s="44"/>
      <c r="AV83" s="44"/>
      <c r="AW83" s="44"/>
      <c r="AX83" s="44"/>
      <c r="AY83" s="44"/>
      <c r="AZ83" s="44"/>
      <c r="BA83" s="44"/>
      <c r="BB83" s="44"/>
      <c r="BC83" s="44"/>
      <c r="BD83" s="44"/>
      <c r="BE83" s="44"/>
      <c r="BF83" s="44"/>
      <c r="BG83" s="44"/>
      <c r="BH83" s="44"/>
      <c r="BI83" s="44"/>
      <c r="BJ83" s="44"/>
      <c r="BK83" s="44"/>
      <c r="BL83" s="44"/>
      <c r="BM83" s="44"/>
      <c r="BN83" s="44"/>
      <c r="BO83" s="44"/>
      <c r="BP83" s="44"/>
      <c r="BQ83" s="44"/>
      <c r="BR83" s="44"/>
      <c r="BS83" s="44"/>
      <c r="BT83" s="44"/>
      <c r="BU83" s="44"/>
      <c r="BV83" s="44"/>
      <c r="BW83" s="44"/>
      <c r="BX83" s="44"/>
      <c r="BY83" s="44"/>
      <c r="BZ83" s="44"/>
      <c r="CA83" s="44"/>
      <c r="CB83" s="44"/>
      <c r="CC83" s="44"/>
      <c r="CD83" s="44"/>
      <c r="CE83" s="44"/>
      <c r="CF83" s="44"/>
      <c r="CG83" s="44"/>
      <c r="CH83" s="44"/>
      <c r="CI83" s="44"/>
      <c r="CJ83" s="44"/>
      <c r="CK83" s="44"/>
      <c r="CL83" s="44"/>
      <c r="CM83" s="44"/>
      <c r="CN83" s="44"/>
      <c r="CO83" s="44"/>
      <c r="CP83" s="44"/>
      <c r="CQ83" s="44"/>
      <c r="CR83" s="44"/>
      <c r="CS83" s="44"/>
      <c r="CT83" s="44"/>
      <c r="CU83" s="44"/>
      <c r="CV83" s="44"/>
      <c r="CW83" s="44"/>
      <c r="CX83" s="44"/>
      <c r="CY83" s="44"/>
      <c r="CZ83" s="44"/>
      <c r="DA83" s="44"/>
      <c r="DB83" s="44"/>
      <c r="DC83" s="44"/>
      <c r="DD83" s="44"/>
      <c r="DE83" s="44"/>
      <c r="DF83" s="44"/>
      <c r="DG83" s="44"/>
      <c r="DH83" s="44"/>
      <c r="DI83" s="44"/>
      <c r="DJ83" s="44"/>
      <c r="DK83" s="44"/>
      <c r="DL83" s="44"/>
      <c r="DM83" s="44"/>
      <c r="DN83" s="44"/>
      <c r="DO83" s="44"/>
      <c r="DP83" s="44"/>
      <c r="DQ83" s="44"/>
      <c r="DR83" s="44"/>
      <c r="DS83" s="44"/>
      <c r="DT83" s="44"/>
      <c r="DU83" s="44"/>
      <c r="DV83" s="44"/>
      <c r="DW83" s="44"/>
      <c r="DX83" s="44"/>
      <c r="DY83" s="44"/>
      <c r="DZ83" s="44"/>
      <c r="EA83" s="44"/>
      <c r="EB83" s="44"/>
      <c r="EC83" s="44"/>
      <c r="ED83" s="44"/>
      <c r="EE83" s="44"/>
      <c r="EF83" s="44"/>
      <c r="EG83" s="44"/>
      <c r="EH83" s="44"/>
      <c r="EI83" s="44"/>
      <c r="EJ83" s="44"/>
      <c r="EK83" s="44"/>
      <c r="EL83" s="44"/>
      <c r="EM83" s="44"/>
      <c r="EN83" s="44"/>
      <c r="EO83" s="44"/>
      <c r="EP83" s="44"/>
      <c r="EQ83" s="44"/>
      <c r="ER83" s="44"/>
      <c r="ES83" s="44"/>
      <c r="ET83" s="44"/>
      <c r="EU83" s="44"/>
      <c r="EV83" s="44"/>
      <c r="EW83" s="44"/>
      <c r="EX83" s="44"/>
      <c r="EY83" s="44"/>
      <c r="EZ83" s="44"/>
      <c r="FA83" s="44"/>
      <c r="FB83" s="44"/>
      <c r="FC83" s="44"/>
      <c r="FD83" s="44"/>
      <c r="FE83" s="44"/>
      <c r="FF83" s="44"/>
      <c r="FG83" s="44"/>
      <c r="FH83" s="44"/>
      <c r="FI83" s="44"/>
      <c r="FJ83" s="44"/>
      <c r="FK83" s="44"/>
      <c r="FL83" s="44"/>
      <c r="FM83" s="44"/>
      <c r="FN83" s="44"/>
      <c r="FO83" s="44"/>
      <c r="FP83" s="44"/>
      <c r="FQ83" s="44"/>
      <c r="FR83" s="44"/>
      <c r="FS83" s="44"/>
      <c r="FT83" s="44"/>
      <c r="FU83" s="44"/>
      <c r="FV83" s="44"/>
      <c r="FW83" s="44"/>
      <c r="FX83" s="44"/>
      <c r="FY83" s="44"/>
      <c r="FZ83" s="44"/>
      <c r="GA83" s="44"/>
      <c r="GB83" s="44"/>
      <c r="GC83" s="44"/>
      <c r="GD83" s="44"/>
      <c r="GE83" s="44"/>
      <c r="GF83" s="44"/>
      <c r="GG83" s="44"/>
      <c r="GH83" s="44"/>
      <c r="GI83" s="44"/>
      <c r="GJ83" s="44"/>
      <c r="GK83" s="44"/>
      <c r="GL83" s="44"/>
      <c r="GM83" s="44"/>
      <c r="GN83" s="44"/>
      <c r="GO83" s="44"/>
      <c r="GP83" s="44"/>
      <c r="GQ83" s="44"/>
      <c r="GR83" s="44"/>
      <c r="GS83" s="44"/>
      <c r="GT83" s="44"/>
      <c r="GU83" s="44"/>
      <c r="GV83" s="44"/>
      <c r="GW83" s="44"/>
      <c r="GX83" s="44"/>
      <c r="GY83" s="44"/>
      <c r="GZ83" s="44"/>
      <c r="HA83" s="44"/>
      <c r="HB83" s="44"/>
      <c r="HC83" s="44"/>
      <c r="HD83" s="44"/>
      <c r="HE83" s="44"/>
      <c r="HF83" s="44"/>
      <c r="HG83" s="44"/>
      <c r="HH83" s="44"/>
      <c r="HI83" s="44"/>
      <c r="HJ83" s="44"/>
      <c r="HK83" s="44"/>
      <c r="HL83" s="44"/>
      <c r="HM83" s="44"/>
      <c r="HN83" s="44"/>
      <c r="HO83" s="44"/>
      <c r="HP83" s="44"/>
      <c r="HQ83" s="44"/>
      <c r="HR83" s="44"/>
      <c r="HS83" s="44"/>
      <c r="HT83" s="44"/>
      <c r="HU83" s="44"/>
      <c r="HV83" s="44"/>
      <c r="HW83" s="44"/>
      <c r="HX83" s="44"/>
      <c r="HY83" s="44"/>
      <c r="HZ83" s="44"/>
      <c r="IA83" s="44"/>
      <c r="IB83" s="44"/>
      <c r="IC83" s="44"/>
      <c r="ID83" s="44"/>
      <c r="IE83" s="44"/>
      <c r="IF83" s="44"/>
      <c r="IG83" s="44"/>
      <c r="IH83" s="44"/>
      <c r="II83" s="44"/>
      <c r="IJ83" s="44"/>
      <c r="IK83" s="44"/>
      <c r="IL83" s="44"/>
      <c r="IM83" s="44"/>
      <c r="IN83" s="44"/>
      <c r="IO83" s="44"/>
      <c r="IP83" s="44"/>
      <c r="IQ83" s="44"/>
      <c r="IR83" s="44"/>
      <c r="IS83" s="44"/>
      <c r="IT83" s="44"/>
      <c r="IU83" s="44"/>
      <c r="IV83" s="44"/>
      <c r="IW83" s="44"/>
      <c r="IX83" s="44"/>
      <c r="IY83" s="44"/>
      <c r="IZ83" s="44"/>
      <c r="JA83" s="44"/>
      <c r="JB83" s="44"/>
      <c r="JC83" s="44"/>
      <c r="JD83" s="44"/>
      <c r="JE83" s="44"/>
      <c r="JF83" s="44"/>
      <c r="JG83" s="44"/>
      <c r="JH83" s="44"/>
      <c r="JI83" s="44"/>
      <c r="JJ83" s="44"/>
      <c r="JK83" s="44"/>
      <c r="JL83" s="44"/>
      <c r="JM83" s="44"/>
      <c r="JN83" s="44"/>
      <c r="JO83" s="44"/>
      <c r="JP83" s="44"/>
      <c r="JQ83" s="44"/>
      <c r="JR83" s="44"/>
      <c r="JS83" s="44"/>
      <c r="JT83" s="44"/>
      <c r="JU83" s="44"/>
      <c r="JV83" s="44"/>
      <c r="JW83" s="44"/>
      <c r="JX83" s="44"/>
      <c r="JY83" s="44"/>
      <c r="JZ83" s="44"/>
      <c r="KA83" s="44"/>
      <c r="KB83" s="44"/>
      <c r="KC83" s="44"/>
      <c r="KD83" s="44"/>
      <c r="KE83" s="44"/>
      <c r="KF83" s="44"/>
      <c r="KG83" s="44"/>
      <c r="KH83" s="44"/>
      <c r="KI83" s="44"/>
      <c r="KJ83" s="44"/>
      <c r="KK83" s="44"/>
      <c r="KL83" s="44"/>
      <c r="KM83" s="44"/>
      <c r="KN83" s="44"/>
      <c r="KO83" s="44"/>
      <c r="KP83" s="44"/>
      <c r="KQ83" s="44"/>
      <c r="KR83" s="44"/>
      <c r="KS83" s="44"/>
      <c r="KT83" s="44"/>
      <c r="KU83" s="44"/>
      <c r="KV83" s="44"/>
      <c r="KW83" s="44"/>
      <c r="KX83" s="44"/>
      <c r="KY83" s="44"/>
      <c r="KZ83" s="44"/>
      <c r="LA83" s="44"/>
      <c r="LB83" s="44"/>
      <c r="LC83" s="44"/>
      <c r="LD83" s="44"/>
      <c r="LE83" s="44"/>
      <c r="LF83" s="44"/>
      <c r="LG83" s="44"/>
      <c r="LH83" s="44"/>
      <c r="LI83" s="44"/>
      <c r="LJ83" s="44"/>
      <c r="LK83" s="44"/>
      <c r="LL83" s="44"/>
      <c r="LM83" s="44"/>
      <c r="LN83" s="44"/>
      <c r="LO83" s="44"/>
      <c r="LP83" s="44"/>
      <c r="LQ83" s="44"/>
      <c r="LR83" s="44"/>
      <c r="LS83" s="44"/>
      <c r="LT83" s="44"/>
      <c r="LU83" s="44"/>
      <c r="LV83" s="44"/>
      <c r="LW83" s="44"/>
      <c r="LX83" s="44"/>
      <c r="LY83" s="44"/>
      <c r="LZ83" s="44"/>
      <c r="MA83" s="44"/>
      <c r="MB83" s="44"/>
      <c r="MC83" s="44"/>
      <c r="MD83" s="44"/>
      <c r="ME83" s="44"/>
      <c r="MF83" s="44"/>
      <c r="MG83" s="44"/>
      <c r="MH83" s="44"/>
      <c r="MI83" s="44"/>
      <c r="MJ83" s="44"/>
      <c r="MK83" s="44"/>
      <c r="ML83" s="44"/>
      <c r="MM83" s="44"/>
      <c r="MN83" s="44"/>
      <c r="MO83" s="44"/>
      <c r="MP83" s="44"/>
      <c r="MQ83" s="44"/>
      <c r="MR83" s="44"/>
      <c r="MS83" s="44"/>
      <c r="MT83" s="44"/>
      <c r="MU83" s="44"/>
      <c r="MV83" s="44"/>
      <c r="MW83" s="44"/>
      <c r="MX83" s="44"/>
      <c r="MY83" s="44"/>
      <c r="MZ83" s="44"/>
      <c r="NA83" s="44"/>
      <c r="NB83" s="44"/>
      <c r="NC83" s="44"/>
      <c r="ND83" s="44"/>
      <c r="NE83" s="44"/>
      <c r="NF83" s="44"/>
      <c r="NG83" s="44"/>
      <c r="NH83" s="44"/>
      <c r="NI83" s="44"/>
      <c r="NJ83" s="44"/>
      <c r="NK83" s="44"/>
      <c r="NL83" s="44"/>
      <c r="NM83" s="44"/>
      <c r="NN83" s="44"/>
      <c r="NO83" s="44"/>
      <c r="NP83" s="44"/>
      <c r="NQ83" s="44"/>
      <c r="NR83" s="44"/>
      <c r="NS83" s="44"/>
      <c r="NT83" s="44"/>
      <c r="NU83" s="44"/>
      <c r="NV83" s="44"/>
      <c r="NW83" s="44"/>
      <c r="NX83" s="44"/>
      <c r="NY83" s="44"/>
      <c r="NZ83" s="44"/>
      <c r="OA83" s="44"/>
      <c r="OB83" s="44"/>
      <c r="OC83" s="44"/>
      <c r="OD83" s="44"/>
      <c r="OE83" s="44"/>
      <c r="OF83" s="44"/>
      <c r="OG83" s="44"/>
      <c r="OH83" s="44"/>
      <c r="OI83" s="44"/>
      <c r="OJ83" s="44"/>
      <c r="OK83" s="44"/>
      <c r="OL83" s="44"/>
      <c r="OM83" s="44"/>
      <c r="ON83" s="44"/>
      <c r="OO83" s="44"/>
      <c r="OP83" s="44"/>
      <c r="OQ83" s="44"/>
      <c r="OR83" s="44"/>
      <c r="OS83" s="44"/>
      <c r="OT83" s="44"/>
      <c r="OU83" s="44"/>
      <c r="OV83" s="44"/>
      <c r="OW83" s="44"/>
      <c r="OX83" s="44"/>
      <c r="OY83" s="44"/>
      <c r="OZ83" s="44"/>
      <c r="PA83" s="44"/>
      <c r="PB83" s="44"/>
      <c r="PC83" s="44"/>
      <c r="PD83" s="44"/>
      <c r="PE83" s="44"/>
      <c r="PF83" s="44"/>
      <c r="PG83" s="44"/>
      <c r="PH83" s="44"/>
      <c r="PI83" s="44"/>
      <c r="PJ83" s="44"/>
      <c r="PK83" s="44"/>
      <c r="PL83" s="44"/>
      <c r="PM83" s="44"/>
      <c r="PN83" s="44"/>
      <c r="PO83" s="44"/>
      <c r="PP83" s="44"/>
      <c r="PQ83" s="44"/>
      <c r="PR83" s="44"/>
      <c r="PS83" s="44"/>
      <c r="PT83" s="44"/>
      <c r="PU83" s="44"/>
      <c r="PV83" s="44"/>
      <c r="PW83" s="44"/>
      <c r="PX83" s="44"/>
      <c r="PY83" s="44"/>
      <c r="PZ83" s="44"/>
      <c r="QA83" s="44"/>
      <c r="QB83" s="44"/>
      <c r="QC83" s="44"/>
      <c r="QD83" s="44"/>
      <c r="QE83" s="44"/>
      <c r="QF83" s="44"/>
      <c r="QG83" s="44"/>
      <c r="QH83" s="44"/>
      <c r="QI83" s="44"/>
      <c r="QJ83" s="44"/>
      <c r="QK83" s="44"/>
      <c r="QL83" s="44"/>
      <c r="QM83" s="44"/>
      <c r="QN83" s="44"/>
      <c r="QO83" s="44"/>
      <c r="QP83" s="44"/>
      <c r="QQ83" s="44"/>
      <c r="QR83" s="44"/>
      <c r="QS83" s="44"/>
      <c r="QT83" s="44"/>
      <c r="QU83" s="44"/>
      <c r="QV83" s="44"/>
      <c r="QW83" s="44"/>
      <c r="QX83" s="44"/>
      <c r="QY83" s="44"/>
      <c r="QZ83" s="44"/>
      <c r="RA83" s="44"/>
      <c r="RB83" s="44"/>
      <c r="RC83" s="44"/>
      <c r="RD83" s="44"/>
      <c r="RE83" s="44"/>
      <c r="RF83" s="44"/>
      <c r="RG83" s="44"/>
      <c r="RH83" s="44"/>
      <c r="RI83" s="44"/>
      <c r="RJ83" s="44"/>
      <c r="RK83" s="44"/>
      <c r="RL83" s="44"/>
      <c r="RM83" s="44"/>
      <c r="RN83" s="44"/>
      <c r="RO83" s="44"/>
      <c r="RP83" s="44"/>
      <c r="RQ83" s="44"/>
      <c r="RR83" s="44"/>
      <c r="RS83" s="44"/>
      <c r="RT83" s="44"/>
      <c r="RU83" s="44"/>
      <c r="RV83" s="44"/>
      <c r="RW83" s="44"/>
      <c r="RX83" s="44"/>
      <c r="RY83" s="44"/>
      <c r="RZ83" s="44"/>
      <c r="SA83" s="44"/>
      <c r="SB83" s="44"/>
      <c r="SC83" s="44"/>
      <c r="SD83" s="44"/>
      <c r="SE83" s="44"/>
      <c r="SF83" s="44"/>
      <c r="SG83" s="44"/>
      <c r="SH83" s="44"/>
      <c r="SI83" s="44"/>
      <c r="SJ83" s="44"/>
      <c r="SK83" s="44"/>
      <c r="SL83" s="44"/>
      <c r="SM83" s="44"/>
      <c r="SN83" s="44"/>
      <c r="SO83" s="44"/>
      <c r="SP83" s="44"/>
      <c r="SQ83" s="44"/>
      <c r="SR83" s="44"/>
      <c r="SS83" s="44"/>
      <c r="ST83" s="44"/>
      <c r="SU83" s="44"/>
      <c r="SV83" s="44"/>
      <c r="SW83" s="44"/>
      <c r="SX83" s="44"/>
      <c r="SY83" s="44"/>
      <c r="SZ83" s="44"/>
      <c r="TA83" s="44"/>
      <c r="TB83" s="44"/>
      <c r="TC83" s="44"/>
      <c r="TD83" s="44"/>
      <c r="TE83" s="44"/>
      <c r="TF83" s="44"/>
      <c r="TG83" s="44"/>
      <c r="TH83" s="44"/>
      <c r="TI83" s="44"/>
      <c r="TJ83" s="44"/>
      <c r="TK83" s="44"/>
      <c r="TL83" s="44"/>
      <c r="TM83" s="44"/>
      <c r="TN83" s="44"/>
      <c r="TO83" s="44"/>
      <c r="TP83" s="44"/>
      <c r="TQ83" s="44"/>
      <c r="TR83" s="44"/>
      <c r="TS83" s="44"/>
      <c r="TT83" s="44"/>
      <c r="TU83" s="44"/>
      <c r="TV83" s="44"/>
      <c r="TW83" s="44"/>
      <c r="TX83" s="44"/>
      <c r="TY83" s="44"/>
      <c r="TZ83" s="44"/>
      <c r="UA83" s="44"/>
      <c r="UB83" s="44"/>
      <c r="UC83" s="44"/>
      <c r="UD83" s="44"/>
      <c r="UE83" s="44"/>
      <c r="UF83" s="44"/>
      <c r="UG83" s="44"/>
      <c r="UH83" s="44"/>
      <c r="UI83" s="44"/>
      <c r="UJ83" s="44"/>
      <c r="UK83" s="44"/>
      <c r="UL83" s="44"/>
      <c r="UM83" s="44"/>
      <c r="UN83" s="44"/>
      <c r="UO83" s="44"/>
      <c r="UP83" s="44"/>
      <c r="UQ83" s="44"/>
      <c r="UR83" s="44"/>
      <c r="US83" s="44"/>
      <c r="UT83" s="44"/>
      <c r="UU83" s="44"/>
      <c r="UV83" s="44"/>
      <c r="UW83" s="44"/>
      <c r="UX83" s="44"/>
      <c r="UY83" s="44"/>
      <c r="UZ83" s="44"/>
      <c r="VA83" s="44"/>
      <c r="VB83" s="44"/>
      <c r="VC83" s="44"/>
      <c r="VD83" s="44"/>
      <c r="VE83" s="44"/>
      <c r="VF83" s="44"/>
      <c r="VG83" s="44"/>
      <c r="VH83" s="44"/>
      <c r="VI83" s="44"/>
      <c r="VJ83" s="44"/>
      <c r="VK83" s="44"/>
      <c r="VL83" s="44"/>
      <c r="VM83" s="44"/>
      <c r="VN83" s="44"/>
      <c r="VO83" s="44"/>
      <c r="VP83" s="44"/>
      <c r="VQ83" s="44"/>
      <c r="VR83" s="44"/>
      <c r="VS83" s="44"/>
      <c r="VT83" s="44"/>
      <c r="VU83" s="44"/>
      <c r="VV83" s="44"/>
      <c r="VW83" s="44"/>
      <c r="VX83" s="44"/>
      <c r="VY83" s="44"/>
      <c r="VZ83" s="44"/>
      <c r="WA83" s="44"/>
      <c r="WB83" s="44"/>
      <c r="WC83" s="44"/>
      <c r="WD83" s="44"/>
      <c r="WE83" s="44"/>
      <c r="WF83" s="44"/>
      <c r="WG83" s="44"/>
      <c r="WH83" s="44"/>
      <c r="WI83" s="44"/>
      <c r="WJ83" s="44"/>
      <c r="WK83" s="44"/>
      <c r="WL83" s="44"/>
      <c r="WM83" s="44"/>
      <c r="WN83" s="44"/>
      <c r="WO83" s="44"/>
      <c r="WP83" s="44"/>
      <c r="WQ83" s="44"/>
      <c r="WR83" s="44"/>
      <c r="WS83" s="44"/>
      <c r="WT83" s="44"/>
      <c r="WU83" s="44"/>
      <c r="WV83" s="44"/>
      <c r="WW83" s="44"/>
      <c r="WX83" s="44"/>
      <c r="WY83" s="44"/>
      <c r="WZ83" s="44"/>
      <c r="XA83" s="44"/>
      <c r="XB83" s="44"/>
      <c r="XC83" s="44"/>
      <c r="XD83" s="44"/>
      <c r="XE83" s="44"/>
      <c r="XF83" s="44"/>
      <c r="XG83" s="44"/>
      <c r="XH83" s="44"/>
      <c r="XI83" s="44"/>
      <c r="XJ83" s="44"/>
      <c r="XK83" s="44"/>
      <c r="XL83" s="44"/>
      <c r="XM83" s="44"/>
      <c r="XN83" s="44"/>
      <c r="XO83" s="44"/>
      <c r="XP83" s="44"/>
      <c r="XQ83" s="44"/>
      <c r="XR83" s="44"/>
      <c r="XS83" s="44"/>
      <c r="XT83" s="44"/>
      <c r="XU83" s="44"/>
      <c r="XV83" s="44"/>
      <c r="XW83" s="44"/>
      <c r="XX83" s="44"/>
      <c r="XY83" s="44"/>
      <c r="XZ83" s="44"/>
      <c r="YA83" s="44"/>
      <c r="YB83" s="44"/>
      <c r="YC83" s="44"/>
      <c r="YD83" s="44"/>
      <c r="YE83" s="44"/>
      <c r="YF83" s="44"/>
      <c r="YG83" s="44"/>
      <c r="YH83" s="44"/>
      <c r="YI83" s="44"/>
      <c r="YJ83" s="44"/>
      <c r="YK83" s="44"/>
      <c r="YL83" s="44"/>
      <c r="YM83" s="44"/>
      <c r="YN83" s="44"/>
      <c r="YO83" s="44"/>
      <c r="YP83" s="44"/>
      <c r="YQ83" s="44"/>
      <c r="YR83" s="44"/>
    </row>
    <row r="84" spans="1:668" ht="12.75" customHeight="1" x14ac:dyDescent="0.25">
      <c r="A84" s="4" t="s">
        <v>19</v>
      </c>
      <c r="B84" s="5" t="s">
        <v>20</v>
      </c>
      <c r="C84" s="6" t="s">
        <v>75</v>
      </c>
      <c r="D84" s="11">
        <v>44256</v>
      </c>
      <c r="E84" s="11" t="s">
        <v>120</v>
      </c>
      <c r="F84" s="7">
        <v>106500</v>
      </c>
      <c r="G84" s="6">
        <f>F84*0.0287</f>
        <v>3056.55</v>
      </c>
      <c r="H84" s="6">
        <v>13634.33</v>
      </c>
      <c r="I84" s="6">
        <f>F84*0.0304</f>
        <v>3237.6</v>
      </c>
      <c r="J84" s="6">
        <v>25</v>
      </c>
      <c r="K84" s="6">
        <v>19953.48</v>
      </c>
      <c r="L84" s="64">
        <f>F84-K84</f>
        <v>86546.52</v>
      </c>
    </row>
    <row r="85" spans="1:668" ht="18" customHeight="1" x14ac:dyDescent="0.25">
      <c r="A85" s="47" t="s">
        <v>14</v>
      </c>
      <c r="B85" s="13">
        <v>1</v>
      </c>
      <c r="C85" s="8"/>
      <c r="D85" s="47"/>
      <c r="E85" s="47"/>
      <c r="F85" s="8">
        <f t="shared" ref="F85:K85" si="12">SUM(F84:F84)</f>
        <v>106500</v>
      </c>
      <c r="G85" s="8">
        <f t="shared" si="12"/>
        <v>3056.55</v>
      </c>
      <c r="H85" s="8">
        <f t="shared" si="12"/>
        <v>13634.33</v>
      </c>
      <c r="I85" s="8">
        <f t="shared" si="12"/>
        <v>3237.6</v>
      </c>
      <c r="J85" s="8">
        <f t="shared" si="12"/>
        <v>25</v>
      </c>
      <c r="K85" s="8">
        <f t="shared" si="12"/>
        <v>19953.48</v>
      </c>
      <c r="L85" s="65">
        <f>F85-K85</f>
        <v>86546.52</v>
      </c>
    </row>
    <row r="86" spans="1:668" s="45" customFormat="1" x14ac:dyDescent="0.25">
      <c r="A86" s="43" t="s">
        <v>67</v>
      </c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67"/>
      <c r="O86" s="44"/>
      <c r="P86" s="44"/>
      <c r="Q86" s="44"/>
      <c r="R86" s="44"/>
      <c r="S86" s="44"/>
      <c r="T86" s="44"/>
      <c r="U86" s="44"/>
      <c r="V86" s="44"/>
      <c r="W86" s="44"/>
      <c r="X86" s="44"/>
      <c r="Y86" s="44"/>
      <c r="Z86" s="44"/>
      <c r="AA86" s="44"/>
      <c r="AB86" s="44"/>
      <c r="AC86" s="44"/>
      <c r="AD86" s="44"/>
      <c r="AE86" s="44"/>
      <c r="AF86" s="44"/>
      <c r="AG86" s="44"/>
      <c r="AH86" s="44"/>
      <c r="AI86" s="44"/>
      <c r="AJ86" s="44"/>
      <c r="AK86" s="44"/>
      <c r="AL86" s="44"/>
      <c r="AM86" s="44"/>
      <c r="AN86" s="44"/>
      <c r="AO86" s="44"/>
      <c r="AP86" s="44"/>
      <c r="AQ86" s="44"/>
      <c r="AR86" s="44"/>
      <c r="AS86" s="44"/>
      <c r="AT86" s="54"/>
      <c r="AU86" s="54"/>
      <c r="AV86" s="54"/>
      <c r="AW86" s="54"/>
      <c r="AX86" s="54"/>
      <c r="AY86" s="54"/>
      <c r="AZ86" s="54"/>
      <c r="BA86" s="54"/>
      <c r="BB86" s="54"/>
      <c r="BC86" s="54"/>
      <c r="BD86" s="54"/>
      <c r="BE86" s="54"/>
      <c r="BF86" s="54"/>
      <c r="BG86" s="54"/>
      <c r="BH86" s="54"/>
      <c r="BI86" s="54"/>
      <c r="BJ86" s="54"/>
      <c r="BK86" s="54"/>
      <c r="BL86" s="54"/>
      <c r="BM86" s="54"/>
      <c r="BN86" s="54"/>
      <c r="BO86" s="54"/>
      <c r="BP86" s="54"/>
      <c r="BQ86" s="54"/>
      <c r="BR86" s="54"/>
      <c r="BS86" s="54"/>
      <c r="BT86" s="54"/>
      <c r="BU86" s="54"/>
      <c r="BV86" s="54"/>
      <c r="BW86" s="54"/>
      <c r="BX86" s="54"/>
      <c r="BY86" s="54"/>
      <c r="BZ86" s="54"/>
      <c r="CA86" s="54"/>
      <c r="CB86" s="54"/>
      <c r="CC86" s="54"/>
      <c r="CD86" s="54"/>
      <c r="CE86" s="54"/>
      <c r="CF86" s="54"/>
      <c r="CG86" s="54"/>
      <c r="CH86" s="54"/>
      <c r="CI86" s="54"/>
      <c r="CJ86" s="54"/>
      <c r="CK86" s="54"/>
      <c r="CL86" s="54"/>
      <c r="CM86" s="54"/>
      <c r="CN86" s="54"/>
      <c r="CO86" s="54"/>
      <c r="CP86" s="54"/>
      <c r="CQ86" s="54"/>
      <c r="CR86" s="54"/>
      <c r="CS86" s="54"/>
      <c r="CT86" s="54"/>
      <c r="CU86" s="54"/>
      <c r="CV86" s="54"/>
      <c r="CW86" s="54"/>
      <c r="CX86" s="54"/>
      <c r="CY86" s="54"/>
      <c r="CZ86" s="54"/>
      <c r="DA86" s="54"/>
      <c r="DB86" s="54"/>
      <c r="DC86" s="54"/>
      <c r="DD86" s="54"/>
      <c r="DE86" s="54"/>
      <c r="DF86" s="54"/>
      <c r="DG86" s="54"/>
      <c r="DH86" s="54"/>
      <c r="DI86" s="54"/>
      <c r="DJ86" s="54"/>
      <c r="DK86" s="54"/>
      <c r="DL86" s="54"/>
      <c r="DM86" s="54"/>
      <c r="DN86" s="54"/>
      <c r="DO86" s="54"/>
      <c r="DP86" s="54"/>
      <c r="DQ86" s="54"/>
      <c r="DR86" s="54"/>
      <c r="DS86" s="54"/>
      <c r="DT86" s="54"/>
      <c r="DU86" s="54"/>
      <c r="DV86" s="54"/>
      <c r="DW86" s="54"/>
      <c r="DX86" s="54"/>
      <c r="DY86" s="54"/>
      <c r="DZ86" s="54"/>
      <c r="EA86" s="54"/>
      <c r="EB86" s="54"/>
      <c r="EC86" s="54"/>
      <c r="ED86" s="54"/>
      <c r="EE86" s="54"/>
      <c r="EF86" s="54"/>
      <c r="EG86" s="54"/>
      <c r="EH86" s="54"/>
      <c r="EI86" s="54"/>
      <c r="EJ86" s="54"/>
      <c r="EK86" s="54"/>
      <c r="EL86" s="54"/>
      <c r="EM86" s="54"/>
      <c r="EN86" s="54"/>
      <c r="EO86" s="54"/>
      <c r="EP86" s="54"/>
      <c r="EQ86" s="54"/>
      <c r="ER86" s="54"/>
      <c r="ES86" s="54"/>
      <c r="ET86" s="54"/>
      <c r="EU86" s="54"/>
      <c r="EV86" s="54"/>
      <c r="EW86" s="54"/>
      <c r="EX86" s="54"/>
      <c r="EY86" s="54"/>
      <c r="EZ86" s="54"/>
      <c r="FA86" s="54"/>
      <c r="FB86" s="54"/>
      <c r="FC86" s="54"/>
      <c r="FD86" s="54"/>
      <c r="FE86" s="54"/>
      <c r="FF86" s="54"/>
      <c r="FG86" s="54"/>
      <c r="FH86" s="54"/>
      <c r="FI86" s="54"/>
      <c r="FJ86" s="54"/>
      <c r="FK86" s="54"/>
      <c r="FL86" s="54"/>
      <c r="FM86" s="54"/>
      <c r="FN86" s="54"/>
      <c r="FO86" s="54"/>
      <c r="FP86" s="54"/>
      <c r="FQ86" s="54"/>
      <c r="FR86" s="54"/>
      <c r="FS86" s="54"/>
      <c r="FT86" s="54"/>
      <c r="FU86" s="54"/>
      <c r="FV86" s="54"/>
      <c r="FW86" s="54"/>
      <c r="FX86" s="54"/>
      <c r="FY86" s="54"/>
      <c r="FZ86" s="54"/>
      <c r="GA86" s="54"/>
      <c r="GB86" s="54"/>
      <c r="GC86" s="54"/>
      <c r="GD86" s="54"/>
      <c r="GE86" s="54"/>
      <c r="GF86" s="54"/>
      <c r="GG86" s="54"/>
      <c r="GH86" s="54"/>
      <c r="GI86" s="54"/>
      <c r="GJ86" s="54"/>
      <c r="GK86" s="54"/>
      <c r="GL86" s="54"/>
      <c r="GM86" s="54"/>
      <c r="GN86" s="54"/>
      <c r="GO86" s="54"/>
      <c r="GP86" s="54"/>
      <c r="GQ86" s="54"/>
      <c r="GR86" s="54"/>
      <c r="GS86" s="54"/>
      <c r="GT86" s="54"/>
      <c r="GU86" s="54"/>
      <c r="GV86" s="54"/>
      <c r="GW86" s="54"/>
      <c r="GX86" s="54"/>
      <c r="GY86" s="54"/>
      <c r="GZ86" s="54"/>
      <c r="HA86" s="54"/>
      <c r="HB86" s="54"/>
      <c r="HC86" s="54"/>
      <c r="HD86" s="54"/>
      <c r="HE86" s="54"/>
      <c r="HF86" s="54"/>
      <c r="HG86" s="54"/>
      <c r="HH86" s="54"/>
      <c r="HI86" s="54"/>
      <c r="HJ86" s="54"/>
      <c r="HK86" s="54"/>
      <c r="HL86" s="54"/>
      <c r="HM86" s="54"/>
      <c r="HN86" s="54"/>
      <c r="HO86" s="54"/>
      <c r="HP86" s="54"/>
      <c r="HQ86" s="54"/>
      <c r="HR86" s="54"/>
      <c r="HS86" s="54"/>
      <c r="HT86" s="54"/>
      <c r="HU86" s="54"/>
      <c r="HV86" s="54"/>
      <c r="HW86" s="54"/>
      <c r="HX86" s="54"/>
      <c r="HY86" s="54"/>
      <c r="HZ86" s="54"/>
      <c r="IA86" s="44"/>
      <c r="IB86" s="44"/>
      <c r="IC86" s="44"/>
      <c r="ID86" s="44"/>
      <c r="IE86" s="44"/>
      <c r="IF86" s="44"/>
      <c r="IG86" s="44"/>
      <c r="IH86" s="44"/>
      <c r="II86" s="44"/>
      <c r="IJ86" s="44"/>
      <c r="IK86" s="44"/>
      <c r="IL86" s="44"/>
      <c r="IM86" s="44"/>
      <c r="IN86" s="44"/>
      <c r="IO86" s="44"/>
      <c r="IP86" s="44"/>
      <c r="IQ86" s="44"/>
      <c r="IR86" s="44"/>
      <c r="IS86" s="44"/>
      <c r="IT86" s="44"/>
      <c r="IU86" s="44"/>
      <c r="IV86" s="44"/>
      <c r="IW86" s="44"/>
      <c r="IX86" s="44"/>
      <c r="IY86" s="44"/>
      <c r="IZ86" s="44"/>
      <c r="JA86" s="44"/>
      <c r="JB86" s="44"/>
      <c r="JC86" s="44"/>
      <c r="JD86" s="44"/>
      <c r="JE86" s="44"/>
      <c r="JF86" s="44"/>
      <c r="JG86" s="44"/>
      <c r="JH86" s="44"/>
      <c r="JI86" s="44"/>
      <c r="JJ86" s="44"/>
      <c r="JK86" s="44"/>
      <c r="JL86" s="44"/>
      <c r="JM86" s="44"/>
      <c r="JN86" s="44"/>
      <c r="JO86" s="44"/>
      <c r="JP86" s="44"/>
      <c r="JQ86" s="44"/>
      <c r="JR86" s="44"/>
      <c r="JS86" s="44"/>
      <c r="JT86" s="44"/>
      <c r="JU86" s="44"/>
      <c r="JV86" s="44"/>
      <c r="JW86" s="44"/>
      <c r="JX86" s="44"/>
      <c r="JY86" s="44"/>
      <c r="JZ86" s="44"/>
      <c r="KA86" s="44"/>
      <c r="KB86" s="44"/>
      <c r="KC86" s="44"/>
      <c r="KD86" s="44"/>
      <c r="KE86" s="44"/>
      <c r="KF86" s="44"/>
      <c r="KG86" s="44"/>
      <c r="KH86" s="44"/>
      <c r="KI86" s="44"/>
      <c r="KJ86" s="44"/>
      <c r="KK86" s="44"/>
      <c r="KL86" s="44"/>
      <c r="KM86" s="44"/>
      <c r="KN86" s="44"/>
      <c r="KO86" s="44"/>
      <c r="KP86" s="44"/>
      <c r="KQ86" s="44"/>
      <c r="KR86" s="44"/>
      <c r="KS86" s="44"/>
      <c r="KT86" s="44"/>
      <c r="KU86" s="44"/>
      <c r="KV86" s="44"/>
      <c r="KW86" s="44"/>
      <c r="KX86" s="44"/>
      <c r="KY86" s="44"/>
      <c r="KZ86" s="44"/>
      <c r="LA86" s="44"/>
      <c r="LB86" s="44"/>
      <c r="LC86" s="44"/>
      <c r="LD86" s="44"/>
      <c r="LE86" s="44"/>
      <c r="LF86" s="44"/>
      <c r="LG86" s="44"/>
      <c r="LH86" s="44"/>
      <c r="LI86" s="44"/>
      <c r="LJ86" s="44"/>
      <c r="LK86" s="44"/>
      <c r="LL86" s="44"/>
      <c r="LM86" s="44"/>
      <c r="LN86" s="44"/>
      <c r="LO86" s="44"/>
      <c r="LP86" s="44"/>
      <c r="LQ86" s="44"/>
      <c r="LR86" s="44"/>
      <c r="LS86" s="44"/>
      <c r="LT86" s="44"/>
      <c r="LU86" s="44"/>
      <c r="LV86" s="44"/>
      <c r="LW86" s="44"/>
      <c r="LX86" s="44"/>
      <c r="LY86" s="44"/>
      <c r="LZ86" s="44"/>
      <c r="MA86" s="44"/>
      <c r="MB86" s="44"/>
      <c r="MC86" s="44"/>
      <c r="MD86" s="44"/>
      <c r="ME86" s="44"/>
      <c r="MF86" s="44"/>
      <c r="MG86" s="44"/>
      <c r="MH86" s="44"/>
      <c r="MI86" s="44"/>
      <c r="MJ86" s="44"/>
      <c r="MK86" s="44"/>
      <c r="ML86" s="44"/>
      <c r="MM86" s="44"/>
      <c r="MN86" s="44"/>
      <c r="MO86" s="44"/>
      <c r="MP86" s="44"/>
      <c r="MQ86" s="44"/>
      <c r="MR86" s="44"/>
      <c r="MS86" s="44"/>
      <c r="MT86" s="44"/>
      <c r="MU86" s="44"/>
      <c r="MV86" s="44"/>
      <c r="MW86" s="44"/>
      <c r="MX86" s="44"/>
      <c r="MY86" s="44"/>
      <c r="MZ86" s="44"/>
      <c r="NA86" s="44"/>
      <c r="NB86" s="44"/>
      <c r="NC86" s="44"/>
      <c r="ND86" s="44"/>
      <c r="NE86" s="44"/>
      <c r="NF86" s="44"/>
      <c r="NG86" s="44"/>
      <c r="NH86" s="44"/>
      <c r="NI86" s="44"/>
      <c r="NJ86" s="44"/>
      <c r="NK86" s="44"/>
      <c r="NL86" s="44"/>
      <c r="NM86" s="44"/>
      <c r="NN86" s="44"/>
      <c r="NO86" s="44"/>
      <c r="NP86" s="44"/>
      <c r="NQ86" s="44"/>
      <c r="NR86" s="44"/>
      <c r="NS86" s="44"/>
      <c r="NT86" s="44"/>
      <c r="NU86" s="44"/>
      <c r="NV86" s="44"/>
      <c r="NW86" s="44"/>
      <c r="NX86" s="44"/>
      <c r="NY86" s="44"/>
      <c r="NZ86" s="44"/>
      <c r="OA86" s="44"/>
      <c r="OB86" s="44"/>
      <c r="OC86" s="44"/>
      <c r="OD86" s="44"/>
      <c r="OE86" s="44"/>
      <c r="OF86" s="44"/>
      <c r="OG86" s="44"/>
      <c r="OH86" s="44"/>
      <c r="OI86" s="44"/>
      <c r="OJ86" s="44"/>
      <c r="OK86" s="44"/>
      <c r="OL86" s="44"/>
      <c r="OM86" s="44"/>
      <c r="ON86" s="44"/>
      <c r="OO86" s="44"/>
      <c r="OP86" s="44"/>
      <c r="OQ86" s="44"/>
      <c r="OR86" s="44"/>
      <c r="OS86" s="44"/>
      <c r="OT86" s="44"/>
      <c r="OU86" s="44"/>
      <c r="OV86" s="44"/>
      <c r="OW86" s="44"/>
      <c r="OX86" s="44"/>
      <c r="OY86" s="44"/>
      <c r="OZ86" s="44"/>
      <c r="PA86" s="44"/>
      <c r="PB86" s="44"/>
      <c r="PC86" s="44"/>
      <c r="PD86" s="44"/>
      <c r="PE86" s="44"/>
      <c r="PF86" s="44"/>
      <c r="PG86" s="44"/>
      <c r="PH86" s="44"/>
      <c r="PI86" s="44"/>
      <c r="PJ86" s="44"/>
      <c r="PK86" s="44"/>
      <c r="PL86" s="44"/>
      <c r="PM86" s="44"/>
      <c r="PN86" s="44"/>
      <c r="PO86" s="44"/>
      <c r="PP86" s="44"/>
      <c r="PQ86" s="44"/>
      <c r="PR86" s="44"/>
      <c r="PS86" s="44"/>
      <c r="PT86" s="44"/>
      <c r="PU86" s="44"/>
      <c r="PV86" s="44"/>
      <c r="PW86" s="44"/>
      <c r="PX86" s="44"/>
      <c r="PY86" s="44"/>
      <c r="PZ86" s="44"/>
      <c r="QA86" s="44"/>
      <c r="QB86" s="44"/>
      <c r="QC86" s="44"/>
      <c r="QD86" s="44"/>
      <c r="QE86" s="44"/>
      <c r="QF86" s="44"/>
      <c r="QG86" s="44"/>
      <c r="QH86" s="44"/>
      <c r="QI86" s="44"/>
      <c r="QJ86" s="44"/>
      <c r="QK86" s="44"/>
      <c r="QL86" s="44"/>
      <c r="QM86" s="44"/>
      <c r="QN86" s="44"/>
      <c r="QO86" s="44"/>
      <c r="QP86" s="44"/>
      <c r="QQ86" s="44"/>
      <c r="QR86" s="44"/>
      <c r="QS86" s="44"/>
      <c r="QT86" s="44"/>
      <c r="QU86" s="44"/>
      <c r="QV86" s="44"/>
      <c r="QW86" s="44"/>
      <c r="QX86" s="44"/>
      <c r="QY86" s="44"/>
      <c r="QZ86" s="44"/>
      <c r="RA86" s="44"/>
      <c r="RB86" s="44"/>
      <c r="RC86" s="44"/>
      <c r="RD86" s="44"/>
      <c r="RE86" s="44"/>
      <c r="RF86" s="44"/>
      <c r="RG86" s="44"/>
      <c r="RH86" s="44"/>
      <c r="RI86" s="44"/>
      <c r="RJ86" s="44"/>
      <c r="RK86" s="44"/>
      <c r="RL86" s="44"/>
      <c r="RM86" s="44"/>
      <c r="RN86" s="44"/>
      <c r="RO86" s="44"/>
      <c r="RP86" s="44"/>
      <c r="RQ86" s="44"/>
      <c r="RR86" s="44"/>
      <c r="RS86" s="44"/>
      <c r="RT86" s="44"/>
      <c r="RU86" s="44"/>
      <c r="RV86" s="44"/>
      <c r="RW86" s="44"/>
      <c r="RX86" s="44"/>
      <c r="RY86" s="44"/>
      <c r="RZ86" s="44"/>
      <c r="SA86" s="44"/>
      <c r="SB86" s="44"/>
      <c r="SC86" s="44"/>
      <c r="SD86" s="44"/>
      <c r="SE86" s="44"/>
      <c r="SF86" s="44"/>
      <c r="SG86" s="44"/>
      <c r="SH86" s="44"/>
      <c r="SI86" s="44"/>
      <c r="SJ86" s="44"/>
      <c r="SK86" s="44"/>
      <c r="SL86" s="44"/>
      <c r="SM86" s="44"/>
      <c r="SN86" s="44"/>
      <c r="SO86" s="44"/>
      <c r="SP86" s="44"/>
      <c r="SQ86" s="44"/>
      <c r="SR86" s="44"/>
      <c r="SS86" s="44"/>
      <c r="ST86" s="44"/>
      <c r="SU86" s="44"/>
      <c r="SV86" s="44"/>
      <c r="SW86" s="44"/>
      <c r="SX86" s="44"/>
      <c r="SY86" s="44"/>
      <c r="SZ86" s="44"/>
      <c r="TA86" s="44"/>
      <c r="TB86" s="44"/>
      <c r="TC86" s="44"/>
      <c r="TD86" s="44"/>
      <c r="TE86" s="44"/>
      <c r="TF86" s="44"/>
      <c r="TG86" s="44"/>
      <c r="TH86" s="44"/>
      <c r="TI86" s="44"/>
      <c r="TJ86" s="44"/>
      <c r="TK86" s="44"/>
      <c r="TL86" s="44"/>
      <c r="TM86" s="44"/>
      <c r="TN86" s="44"/>
      <c r="TO86" s="44"/>
      <c r="TP86" s="44"/>
      <c r="TQ86" s="44"/>
      <c r="TR86" s="44"/>
      <c r="TS86" s="44"/>
      <c r="TT86" s="44"/>
      <c r="TU86" s="44"/>
      <c r="TV86" s="44"/>
      <c r="TW86" s="44"/>
      <c r="TX86" s="44"/>
      <c r="TY86" s="44"/>
      <c r="TZ86" s="44"/>
      <c r="UA86" s="44"/>
      <c r="UB86" s="44"/>
      <c r="UC86" s="44"/>
      <c r="UD86" s="44"/>
      <c r="UE86" s="44"/>
      <c r="UF86" s="44"/>
      <c r="UG86" s="44"/>
      <c r="UH86" s="44"/>
      <c r="UI86" s="44"/>
      <c r="UJ86" s="44"/>
      <c r="UK86" s="44"/>
      <c r="UL86" s="44"/>
      <c r="UM86" s="44"/>
      <c r="UN86" s="44"/>
      <c r="UO86" s="44"/>
      <c r="UP86" s="44"/>
      <c r="UQ86" s="44"/>
      <c r="UR86" s="44"/>
      <c r="US86" s="44"/>
      <c r="UT86" s="44"/>
      <c r="UU86" s="44"/>
      <c r="UV86" s="44"/>
      <c r="UW86" s="44"/>
      <c r="UX86" s="44"/>
      <c r="UY86" s="44"/>
      <c r="UZ86" s="44"/>
      <c r="VA86" s="44"/>
      <c r="VB86" s="44"/>
      <c r="VC86" s="44"/>
      <c r="VD86" s="44"/>
      <c r="VE86" s="44"/>
      <c r="VF86" s="44"/>
      <c r="VG86" s="44"/>
      <c r="VH86" s="44"/>
      <c r="VI86" s="44"/>
      <c r="VJ86" s="44"/>
      <c r="VK86" s="44"/>
      <c r="VL86" s="44"/>
      <c r="VM86" s="44"/>
      <c r="VN86" s="44"/>
      <c r="VO86" s="44"/>
      <c r="VP86" s="44"/>
      <c r="VQ86" s="44"/>
      <c r="VR86" s="44"/>
      <c r="VS86" s="44"/>
      <c r="VT86" s="44"/>
      <c r="VU86" s="44"/>
      <c r="VV86" s="44"/>
      <c r="VW86" s="44"/>
      <c r="VX86" s="44"/>
      <c r="VY86" s="44"/>
      <c r="VZ86" s="44"/>
      <c r="WA86" s="44"/>
      <c r="WB86" s="44"/>
      <c r="WC86" s="44"/>
      <c r="WD86" s="44"/>
      <c r="WE86" s="44"/>
      <c r="WF86" s="44"/>
      <c r="WG86" s="44"/>
      <c r="WH86" s="44"/>
      <c r="WI86" s="44"/>
      <c r="WJ86" s="44"/>
      <c r="WK86" s="44"/>
      <c r="WL86" s="44"/>
      <c r="WM86" s="44"/>
      <c r="WN86" s="44"/>
      <c r="WO86" s="44"/>
      <c r="WP86" s="44"/>
      <c r="WQ86" s="44"/>
      <c r="WR86" s="44"/>
      <c r="WS86" s="44"/>
      <c r="WT86" s="44"/>
      <c r="WU86" s="44"/>
      <c r="WV86" s="44"/>
      <c r="WW86" s="44"/>
      <c r="WX86" s="44"/>
      <c r="WY86" s="44"/>
      <c r="WZ86" s="44"/>
      <c r="XA86" s="44"/>
      <c r="XB86" s="44"/>
      <c r="XC86" s="44"/>
      <c r="XD86" s="44"/>
      <c r="XE86" s="44"/>
      <c r="XF86" s="44"/>
      <c r="XG86" s="44"/>
      <c r="XH86" s="44"/>
      <c r="XI86" s="44"/>
      <c r="XJ86" s="44"/>
      <c r="XK86" s="44"/>
      <c r="XL86" s="44"/>
      <c r="XM86" s="44"/>
      <c r="XN86" s="44"/>
      <c r="XO86" s="44"/>
      <c r="XP86" s="44"/>
      <c r="XQ86" s="44"/>
      <c r="XR86" s="44"/>
      <c r="XS86" s="44"/>
      <c r="XT86" s="44"/>
      <c r="XU86" s="44"/>
      <c r="XV86" s="44"/>
      <c r="XW86" s="44"/>
      <c r="XX86" s="44"/>
      <c r="XY86" s="44"/>
      <c r="XZ86" s="44"/>
      <c r="YA86" s="44"/>
      <c r="YB86" s="44"/>
      <c r="YC86" s="44"/>
      <c r="YD86" s="44"/>
      <c r="YE86" s="44"/>
      <c r="YF86" s="44"/>
      <c r="YG86" s="44"/>
      <c r="YH86" s="44"/>
      <c r="YI86" s="44"/>
      <c r="YJ86" s="44"/>
      <c r="YK86" s="44"/>
      <c r="YL86" s="44"/>
      <c r="YM86" s="44"/>
      <c r="YN86" s="44"/>
      <c r="YO86" s="44"/>
      <c r="YP86" s="44"/>
      <c r="YQ86" s="44"/>
      <c r="YR86" s="44"/>
    </row>
    <row r="87" spans="1:668" ht="12.75" customHeight="1" x14ac:dyDescent="0.25">
      <c r="A87" s="4" t="s">
        <v>42</v>
      </c>
      <c r="B87" s="5" t="s">
        <v>43</v>
      </c>
      <c r="C87" s="6" t="s">
        <v>75</v>
      </c>
      <c r="D87" s="11">
        <v>44286</v>
      </c>
      <c r="E87" s="11" t="s">
        <v>120</v>
      </c>
      <c r="F87" s="7">
        <v>50000</v>
      </c>
      <c r="G87" s="6">
        <f>F87*0.0287</f>
        <v>1435</v>
      </c>
      <c r="H87" s="6">
        <v>1854</v>
      </c>
      <c r="I87" s="6">
        <f>F87*0.0304</f>
        <v>1520</v>
      </c>
      <c r="J87" s="6">
        <v>25</v>
      </c>
      <c r="K87" s="6">
        <v>4834</v>
      </c>
      <c r="L87" s="64">
        <v>45166</v>
      </c>
      <c r="AT87" s="51"/>
      <c r="AU87" s="51"/>
      <c r="AV87" s="51"/>
      <c r="AW87" s="51"/>
      <c r="AX87" s="51"/>
      <c r="AY87" s="51"/>
      <c r="AZ87" s="51"/>
      <c r="BA87" s="51"/>
      <c r="BB87" s="51"/>
      <c r="BC87" s="51"/>
      <c r="BD87" s="51"/>
      <c r="BE87" s="51"/>
      <c r="BF87" s="51"/>
      <c r="BG87" s="51"/>
      <c r="BH87" s="51"/>
      <c r="BI87" s="51"/>
      <c r="BJ87" s="51"/>
      <c r="BK87" s="51"/>
      <c r="BL87" s="51"/>
      <c r="BM87" s="51"/>
      <c r="BN87" s="51"/>
      <c r="BO87" s="51"/>
      <c r="BP87" s="51"/>
      <c r="BQ87" s="51"/>
      <c r="BR87" s="51"/>
      <c r="BS87" s="51"/>
      <c r="BT87" s="51"/>
      <c r="BU87" s="51"/>
      <c r="BV87" s="51"/>
      <c r="BW87" s="51"/>
      <c r="BX87" s="51"/>
      <c r="BY87" s="51"/>
      <c r="BZ87" s="51"/>
      <c r="CA87" s="51"/>
      <c r="CB87" s="51"/>
      <c r="CC87" s="51"/>
      <c r="CD87" s="51"/>
      <c r="CE87" s="51"/>
      <c r="CF87" s="51"/>
      <c r="CG87" s="51"/>
      <c r="CH87" s="51"/>
      <c r="CI87" s="51"/>
      <c r="CJ87" s="51"/>
      <c r="CK87" s="51"/>
      <c r="CL87" s="51"/>
      <c r="CM87" s="51"/>
      <c r="CN87" s="51"/>
      <c r="CO87" s="51"/>
      <c r="CP87" s="51"/>
      <c r="CQ87" s="51"/>
      <c r="CR87" s="51"/>
      <c r="CS87" s="51"/>
      <c r="CT87" s="51"/>
      <c r="CU87" s="51"/>
      <c r="CV87" s="51"/>
      <c r="CW87" s="51"/>
      <c r="CX87" s="51"/>
      <c r="CY87" s="51"/>
      <c r="CZ87" s="51"/>
      <c r="DA87" s="51"/>
      <c r="DB87" s="51"/>
      <c r="DC87" s="51"/>
      <c r="DD87" s="51"/>
      <c r="DE87" s="51"/>
      <c r="DF87" s="51"/>
      <c r="DG87" s="51"/>
      <c r="DH87" s="51"/>
      <c r="DI87" s="51"/>
      <c r="DJ87" s="51"/>
      <c r="DK87" s="51"/>
      <c r="DL87" s="51"/>
      <c r="DM87" s="51"/>
      <c r="DN87" s="51"/>
      <c r="DO87" s="51"/>
      <c r="DP87" s="51"/>
      <c r="DQ87" s="51"/>
      <c r="DR87" s="51"/>
      <c r="DS87" s="51"/>
      <c r="DT87" s="51"/>
      <c r="DU87" s="51"/>
      <c r="DV87" s="51"/>
      <c r="DW87" s="51"/>
      <c r="DX87" s="51"/>
      <c r="DY87" s="51"/>
      <c r="DZ87" s="51"/>
      <c r="EA87" s="51"/>
      <c r="EB87" s="51"/>
      <c r="EC87" s="51"/>
      <c r="ED87" s="51"/>
      <c r="EE87" s="51"/>
      <c r="EF87" s="51"/>
      <c r="EG87" s="51"/>
      <c r="EH87" s="51"/>
      <c r="EI87" s="51"/>
      <c r="EJ87" s="51"/>
      <c r="EK87" s="51"/>
      <c r="EL87" s="51"/>
      <c r="EM87" s="51"/>
      <c r="EN87" s="51"/>
      <c r="EO87" s="51"/>
      <c r="EP87" s="51"/>
      <c r="EQ87" s="51"/>
      <c r="ER87" s="51"/>
      <c r="ES87" s="51"/>
      <c r="ET87" s="51"/>
      <c r="EU87" s="51"/>
      <c r="EV87" s="51"/>
      <c r="EW87" s="51"/>
      <c r="EX87" s="51"/>
      <c r="EY87" s="51"/>
      <c r="EZ87" s="51"/>
      <c r="FA87" s="51"/>
      <c r="FB87" s="51"/>
      <c r="FC87" s="51"/>
      <c r="FD87" s="51"/>
      <c r="FE87" s="51"/>
      <c r="FF87" s="51"/>
      <c r="FG87" s="51"/>
      <c r="FH87" s="51"/>
      <c r="FI87" s="51"/>
      <c r="FJ87" s="51"/>
      <c r="FK87" s="51"/>
      <c r="FL87" s="51"/>
      <c r="FM87" s="51"/>
      <c r="FN87" s="51"/>
      <c r="FO87" s="51"/>
      <c r="FP87" s="51"/>
      <c r="FQ87" s="51"/>
      <c r="FR87" s="51"/>
      <c r="FS87" s="51"/>
      <c r="FT87" s="51"/>
      <c r="FU87" s="51"/>
      <c r="FV87" s="51"/>
      <c r="FW87" s="51"/>
      <c r="FX87" s="51"/>
      <c r="FY87" s="51"/>
      <c r="FZ87" s="51"/>
      <c r="GA87" s="51"/>
      <c r="GB87" s="51"/>
      <c r="GC87" s="51"/>
      <c r="GD87" s="51"/>
      <c r="GE87" s="51"/>
      <c r="GF87" s="51"/>
      <c r="GG87" s="51"/>
      <c r="GH87" s="51"/>
      <c r="GI87" s="51"/>
      <c r="GJ87" s="51"/>
      <c r="GK87" s="51"/>
      <c r="GL87" s="51"/>
      <c r="GM87" s="51"/>
      <c r="GN87" s="51"/>
      <c r="GO87" s="51"/>
      <c r="GP87" s="51"/>
      <c r="GQ87" s="51"/>
      <c r="GR87" s="51"/>
      <c r="GS87" s="51"/>
      <c r="GT87" s="51"/>
      <c r="GU87" s="51"/>
      <c r="GV87" s="51"/>
      <c r="GW87" s="51"/>
      <c r="GX87" s="51"/>
      <c r="GY87" s="51"/>
      <c r="GZ87" s="51"/>
      <c r="HA87" s="51"/>
      <c r="HB87" s="51"/>
      <c r="HC87" s="51"/>
      <c r="HD87" s="51"/>
      <c r="HE87" s="51"/>
      <c r="HF87" s="51"/>
      <c r="HG87" s="51"/>
      <c r="HH87" s="51"/>
      <c r="HI87" s="51"/>
      <c r="HJ87" s="51"/>
      <c r="HK87" s="51"/>
      <c r="HL87" s="51"/>
      <c r="HM87" s="51"/>
      <c r="HN87" s="51"/>
      <c r="HO87" s="51"/>
      <c r="HP87" s="51"/>
      <c r="HQ87" s="51"/>
      <c r="HR87" s="51"/>
      <c r="HS87" s="51"/>
      <c r="HT87" s="51"/>
      <c r="HU87" s="51"/>
      <c r="HV87" s="51"/>
      <c r="HW87" s="51"/>
      <c r="HX87" s="51"/>
      <c r="HY87" s="51"/>
      <c r="HZ87" s="51"/>
    </row>
    <row r="88" spans="1:668" ht="12.75" customHeight="1" x14ac:dyDescent="0.25">
      <c r="A88" s="4" t="s">
        <v>77</v>
      </c>
      <c r="B88" s="5" t="s">
        <v>43</v>
      </c>
      <c r="C88" s="6" t="s">
        <v>74</v>
      </c>
      <c r="D88" s="11">
        <v>44256</v>
      </c>
      <c r="E88" s="11" t="s">
        <v>120</v>
      </c>
      <c r="F88" s="7">
        <v>35000</v>
      </c>
      <c r="G88" s="6">
        <v>1004.5</v>
      </c>
      <c r="H88" s="6">
        <v>0</v>
      </c>
      <c r="I88" s="6">
        <v>1064</v>
      </c>
      <c r="J88" s="6">
        <v>6901.46</v>
      </c>
      <c r="K88" s="6">
        <v>8969.9599999999991</v>
      </c>
      <c r="L88" s="64">
        <v>26030.04</v>
      </c>
      <c r="O88" s="54"/>
      <c r="P88" s="54"/>
      <c r="Q88" s="54"/>
      <c r="R88" s="54"/>
      <c r="S88" s="54"/>
      <c r="T88" s="54"/>
      <c r="U88" s="54"/>
      <c r="V88" s="54"/>
      <c r="W88" s="54"/>
      <c r="X88" s="54"/>
      <c r="Y88" s="54"/>
      <c r="Z88" s="54"/>
      <c r="AA88" s="54"/>
      <c r="AB88" s="54"/>
      <c r="AC88" s="54"/>
      <c r="AD88" s="54"/>
      <c r="AE88" s="54"/>
      <c r="AF88" s="54"/>
      <c r="AG88" s="54"/>
      <c r="AH88" s="54"/>
      <c r="AI88" s="54"/>
      <c r="AJ88" s="54"/>
      <c r="AK88" s="54"/>
      <c r="AL88" s="54"/>
      <c r="AM88" s="54"/>
      <c r="AN88" s="54"/>
      <c r="AO88" s="54"/>
      <c r="AP88" s="54"/>
      <c r="AQ88" s="54"/>
      <c r="AR88" s="54"/>
      <c r="AS88" s="54"/>
    </row>
    <row r="89" spans="1:668" ht="18" customHeight="1" x14ac:dyDescent="0.25">
      <c r="A89" s="47" t="s">
        <v>14</v>
      </c>
      <c r="B89" s="13">
        <v>2</v>
      </c>
      <c r="C89" s="8"/>
      <c r="D89" s="47"/>
      <c r="E89" s="47"/>
      <c r="F89" s="8">
        <f>SUM(F87:F87)+F88</f>
        <v>85000</v>
      </c>
      <c r="G89" s="8">
        <f>SUM(G87:G87)+G88</f>
        <v>2439.5</v>
      </c>
      <c r="H89" s="8">
        <f>SUM(H87:H87)+H88</f>
        <v>1854</v>
      </c>
      <c r="I89" s="8">
        <f>SUM(I87:I87)+I88</f>
        <v>2584</v>
      </c>
      <c r="J89" s="8">
        <f>SUM(J87:J87)</f>
        <v>25</v>
      </c>
      <c r="K89" s="8">
        <f>SUM(K87:K87)+K88</f>
        <v>13803.96</v>
      </c>
      <c r="L89" s="65">
        <f>SUM(L87:L87)+L88</f>
        <v>71196.040000000008</v>
      </c>
      <c r="IA89" s="57"/>
      <c r="IB89" s="57"/>
    </row>
    <row r="90" spans="1:668" s="52" customFormat="1" ht="18" customHeight="1" x14ac:dyDescent="0.25">
      <c r="A90" s="46" t="s">
        <v>128</v>
      </c>
      <c r="B90" s="20"/>
      <c r="C90" s="21"/>
      <c r="D90" s="46"/>
      <c r="E90" s="46"/>
      <c r="F90" s="21"/>
      <c r="G90" s="21"/>
      <c r="H90" s="21"/>
      <c r="I90" s="21"/>
      <c r="J90" s="21"/>
      <c r="K90" s="21"/>
      <c r="L90" s="70"/>
      <c r="IA90" s="138"/>
      <c r="IB90" s="138"/>
    </row>
    <row r="91" spans="1:668" ht="12.75" customHeight="1" x14ac:dyDescent="0.25">
      <c r="A91" s="4" t="s">
        <v>108</v>
      </c>
      <c r="B91" s="5" t="s">
        <v>32</v>
      </c>
      <c r="C91" s="6" t="s">
        <v>74</v>
      </c>
      <c r="D91" s="11">
        <v>44440</v>
      </c>
      <c r="E91" s="11" t="s">
        <v>120</v>
      </c>
      <c r="F91" s="7">
        <v>165000</v>
      </c>
      <c r="G91" s="6">
        <f>F91*0.0287</f>
        <v>4735.5</v>
      </c>
      <c r="H91" s="6">
        <v>27463.39</v>
      </c>
      <c r="I91" s="6">
        <v>4943.8</v>
      </c>
      <c r="J91" s="6">
        <v>25</v>
      </c>
      <c r="K91" s="6">
        <v>37117.339999999997</v>
      </c>
      <c r="L91" s="64">
        <v>127882.66</v>
      </c>
      <c r="AG91" s="52"/>
      <c r="AH91" s="52"/>
      <c r="AI91" s="52"/>
      <c r="AJ91" s="52"/>
      <c r="AK91" s="52"/>
      <c r="AL91" s="52"/>
      <c r="AM91" s="52"/>
      <c r="AN91" s="52"/>
      <c r="AO91" s="52"/>
      <c r="AP91" s="52"/>
      <c r="AQ91" s="52"/>
      <c r="IA91" s="57"/>
      <c r="IB91" s="57"/>
    </row>
    <row r="92" spans="1:668" s="58" customFormat="1" ht="18" customHeight="1" x14ac:dyDescent="0.25">
      <c r="A92" s="105" t="s">
        <v>14</v>
      </c>
      <c r="B92" s="144">
        <v>1</v>
      </c>
      <c r="C92" s="111"/>
      <c r="D92" s="105"/>
      <c r="E92" s="105"/>
      <c r="F92" s="111">
        <f t="shared" ref="F92:L92" si="13">F91</f>
        <v>165000</v>
      </c>
      <c r="G92" s="111">
        <f t="shared" si="13"/>
        <v>4735.5</v>
      </c>
      <c r="H92" s="111">
        <f t="shared" si="13"/>
        <v>27463.39</v>
      </c>
      <c r="I92" s="111">
        <f t="shared" si="13"/>
        <v>4943.8</v>
      </c>
      <c r="J92" s="111">
        <f t="shared" si="13"/>
        <v>25</v>
      </c>
      <c r="K92" s="111">
        <f t="shared" si="13"/>
        <v>37117.339999999997</v>
      </c>
      <c r="L92" s="112">
        <f t="shared" si="13"/>
        <v>127882.66</v>
      </c>
      <c r="M92" s="52"/>
      <c r="N92" s="52"/>
      <c r="O92" s="52"/>
      <c r="P92" s="52"/>
      <c r="Q92" s="52"/>
      <c r="R92" s="52"/>
      <c r="S92" s="52"/>
      <c r="T92" s="52"/>
      <c r="U92" s="52"/>
      <c r="V92" s="52"/>
      <c r="W92" s="52"/>
      <c r="X92" s="52"/>
      <c r="Y92" s="52"/>
      <c r="Z92" s="52"/>
      <c r="AA92" s="52"/>
      <c r="AB92" s="52"/>
      <c r="AC92" s="52"/>
      <c r="AD92" s="52"/>
      <c r="AE92" s="52"/>
      <c r="AF92" s="52"/>
      <c r="AG92" s="52"/>
      <c r="AH92" s="52"/>
      <c r="AI92" s="52"/>
      <c r="AJ92" s="52"/>
      <c r="AK92" s="52"/>
      <c r="AL92" s="52"/>
      <c r="AM92" s="52"/>
      <c r="AN92" s="52"/>
      <c r="AO92" s="52"/>
      <c r="AP92" s="52"/>
      <c r="AQ92" s="52"/>
      <c r="IA92" s="143"/>
      <c r="IB92" s="143"/>
    </row>
    <row r="93" spans="1:668" s="52" customFormat="1" ht="15.75" customHeight="1" x14ac:dyDescent="0.25">
      <c r="A93" s="46" t="s">
        <v>88</v>
      </c>
      <c r="B93" s="20"/>
      <c r="C93" s="21"/>
      <c r="D93" s="46"/>
      <c r="E93" s="46"/>
      <c r="F93" s="21"/>
      <c r="G93" s="21"/>
      <c r="H93" s="21"/>
      <c r="I93" s="21"/>
      <c r="J93" s="21"/>
      <c r="K93" s="21"/>
      <c r="L93" s="70"/>
      <c r="AR93" s="44"/>
      <c r="AS93" s="44"/>
      <c r="AT93" s="44"/>
      <c r="AU93" s="44"/>
      <c r="AV93" s="44"/>
      <c r="AW93" s="44"/>
      <c r="AX93" s="44"/>
      <c r="AY93" s="44"/>
      <c r="AZ93" s="44"/>
      <c r="BA93" s="44"/>
      <c r="BB93" s="44"/>
      <c r="BC93" s="44"/>
      <c r="BD93" s="44"/>
      <c r="BE93" s="44"/>
      <c r="BF93" s="44"/>
      <c r="BG93" s="44"/>
      <c r="BH93" s="44"/>
      <c r="BI93" s="44"/>
      <c r="BJ93" s="44"/>
      <c r="BK93" s="44"/>
      <c r="BL93" s="44"/>
      <c r="BM93" s="44"/>
      <c r="BN93" s="44"/>
      <c r="BO93" s="44"/>
      <c r="BP93" s="44"/>
      <c r="BQ93" s="44"/>
      <c r="BR93" s="44"/>
      <c r="BS93" s="44"/>
      <c r="BT93" s="44"/>
      <c r="BU93" s="44"/>
      <c r="BV93" s="44"/>
      <c r="BW93" s="44"/>
      <c r="BX93" s="44"/>
      <c r="BY93" s="44"/>
      <c r="BZ93" s="44"/>
      <c r="CA93" s="44"/>
      <c r="CB93" s="44"/>
      <c r="CC93" s="44"/>
      <c r="CD93" s="44"/>
      <c r="CE93" s="44"/>
      <c r="CF93" s="44"/>
      <c r="CG93" s="44"/>
      <c r="CH93" s="44"/>
      <c r="CI93" s="44"/>
      <c r="CJ93" s="44"/>
      <c r="CK93" s="44"/>
      <c r="CL93" s="44"/>
      <c r="CM93" s="44"/>
      <c r="CN93" s="44"/>
      <c r="CO93" s="44"/>
      <c r="CP93" s="44"/>
      <c r="CQ93" s="44"/>
      <c r="CR93" s="44"/>
      <c r="CS93" s="44"/>
      <c r="CT93" s="44"/>
      <c r="CU93" s="44"/>
      <c r="CV93" s="44"/>
      <c r="CW93" s="44"/>
      <c r="CX93" s="44"/>
      <c r="CY93" s="44"/>
      <c r="CZ93" s="44"/>
      <c r="DA93" s="44"/>
      <c r="DB93" s="44"/>
      <c r="DC93" s="44"/>
      <c r="DD93" s="44"/>
      <c r="DE93" s="44"/>
      <c r="DF93" s="44"/>
      <c r="DG93" s="44"/>
      <c r="DH93" s="44"/>
      <c r="DI93" s="44"/>
      <c r="DJ93" s="44"/>
      <c r="DK93" s="44"/>
      <c r="DL93" s="44"/>
      <c r="DM93" s="44"/>
      <c r="DN93" s="44"/>
      <c r="DO93" s="44"/>
      <c r="DP93" s="44"/>
      <c r="DQ93" s="44"/>
      <c r="DR93" s="44"/>
      <c r="DS93" s="44"/>
      <c r="DT93" s="44"/>
      <c r="DU93" s="44"/>
      <c r="DV93" s="44"/>
      <c r="DW93" s="44"/>
      <c r="DX93" s="44"/>
      <c r="DY93" s="44"/>
      <c r="DZ93" s="44"/>
      <c r="EA93" s="44"/>
      <c r="EB93" s="44"/>
      <c r="EC93" s="44"/>
      <c r="ED93" s="44"/>
      <c r="EE93" s="44"/>
      <c r="EF93" s="44"/>
      <c r="EG93" s="44"/>
      <c r="EH93" s="44"/>
      <c r="EI93" s="44"/>
      <c r="EJ93" s="44"/>
      <c r="EK93" s="44"/>
      <c r="EL93" s="44"/>
      <c r="EM93" s="44"/>
      <c r="EN93" s="44"/>
      <c r="EO93" s="44"/>
      <c r="EP93" s="44"/>
      <c r="EQ93" s="44"/>
      <c r="ER93" s="44"/>
      <c r="ES93" s="44"/>
      <c r="ET93" s="44"/>
      <c r="EU93" s="44"/>
      <c r="EV93" s="44"/>
      <c r="EW93" s="44"/>
      <c r="EX93" s="44"/>
      <c r="EY93" s="44"/>
      <c r="EZ93" s="44"/>
      <c r="FA93" s="44"/>
      <c r="FB93" s="44"/>
      <c r="FC93" s="44"/>
      <c r="FD93" s="44"/>
      <c r="FE93" s="44"/>
      <c r="FF93" s="44"/>
      <c r="FG93" s="44"/>
      <c r="FH93" s="44"/>
      <c r="FI93" s="44"/>
      <c r="FJ93" s="44"/>
      <c r="FK93" s="44"/>
      <c r="FL93" s="44"/>
      <c r="FM93" s="44"/>
      <c r="FN93" s="44"/>
      <c r="FO93" s="44"/>
      <c r="FP93" s="44"/>
      <c r="FQ93" s="44"/>
      <c r="FR93" s="44"/>
      <c r="FS93" s="44"/>
      <c r="FT93" s="44"/>
      <c r="FU93" s="44"/>
      <c r="FV93" s="44"/>
      <c r="FW93" s="44"/>
      <c r="FX93" s="44"/>
      <c r="FY93" s="44"/>
      <c r="FZ93" s="44"/>
      <c r="GA93" s="44"/>
      <c r="GB93" s="44"/>
      <c r="GC93" s="44"/>
      <c r="GD93" s="44"/>
      <c r="GE93" s="44"/>
      <c r="GF93" s="44"/>
      <c r="GG93" s="44"/>
      <c r="GH93" s="44"/>
      <c r="GI93" s="44"/>
      <c r="GJ93" s="44"/>
      <c r="GK93" s="44"/>
      <c r="GL93" s="44"/>
      <c r="GM93" s="44"/>
      <c r="GN93" s="44"/>
      <c r="GO93" s="44"/>
      <c r="GP93" s="44"/>
      <c r="GQ93" s="44"/>
      <c r="GR93" s="44"/>
      <c r="GS93" s="44"/>
      <c r="GT93" s="44"/>
      <c r="GU93" s="44"/>
      <c r="GV93" s="44"/>
      <c r="GW93" s="44"/>
      <c r="GX93" s="44"/>
      <c r="GY93" s="44"/>
      <c r="GZ93" s="44"/>
      <c r="HA93" s="44"/>
      <c r="HB93" s="44"/>
      <c r="HC93" s="44"/>
      <c r="HD93" s="44"/>
      <c r="HE93" s="44"/>
      <c r="HF93" s="44"/>
      <c r="HG93" s="44"/>
      <c r="HH93" s="44"/>
      <c r="HI93" s="44"/>
      <c r="HJ93" s="44"/>
      <c r="HK93" s="44"/>
      <c r="HL93" s="44"/>
      <c r="HM93" s="44"/>
      <c r="HN93" s="44"/>
      <c r="HO93" s="44"/>
      <c r="HP93" s="44"/>
      <c r="HQ93" s="44"/>
      <c r="HR93" s="44"/>
      <c r="HS93" s="44"/>
      <c r="HT93" s="44"/>
      <c r="HU93" s="44"/>
      <c r="HV93" s="44"/>
      <c r="HW93" s="44"/>
      <c r="HX93" s="44"/>
      <c r="HY93" s="44"/>
      <c r="HZ93" s="44"/>
      <c r="IA93" s="57"/>
      <c r="IB93" s="57"/>
      <c r="IC93" s="44"/>
      <c r="ID93" s="44"/>
      <c r="IE93" s="44"/>
      <c r="IF93" s="44"/>
      <c r="IG93" s="44"/>
      <c r="IH93" s="44"/>
      <c r="II93" s="44"/>
      <c r="IJ93" s="44"/>
      <c r="IK93" s="44"/>
      <c r="IL93" s="44"/>
      <c r="IM93" s="44"/>
      <c r="IN93" s="44"/>
      <c r="IO93" s="44"/>
      <c r="IP93" s="44"/>
      <c r="IQ93" s="44"/>
      <c r="IR93" s="44"/>
      <c r="IS93" s="44"/>
      <c r="IT93" s="44"/>
      <c r="IU93" s="44"/>
      <c r="IV93" s="44"/>
      <c r="IW93" s="44"/>
      <c r="IX93" s="44"/>
      <c r="IY93" s="44"/>
      <c r="IZ93" s="44"/>
      <c r="JA93" s="44"/>
      <c r="JB93" s="44"/>
      <c r="JC93" s="44"/>
      <c r="JD93" s="44"/>
      <c r="JE93" s="44"/>
      <c r="JF93" s="44"/>
      <c r="JG93" s="44"/>
      <c r="JH93" s="44"/>
      <c r="JI93" s="44"/>
      <c r="JJ93" s="44"/>
      <c r="JK93" s="44"/>
      <c r="JL93" s="44"/>
      <c r="JM93" s="44"/>
      <c r="JN93" s="44"/>
      <c r="JO93" s="44"/>
      <c r="JP93" s="44"/>
      <c r="JQ93" s="44"/>
      <c r="JR93" s="44"/>
      <c r="JS93" s="44"/>
      <c r="JT93" s="44"/>
      <c r="JU93" s="44"/>
      <c r="JV93" s="44"/>
      <c r="JW93" s="44"/>
      <c r="JX93" s="44"/>
      <c r="JY93" s="44"/>
      <c r="JZ93" s="44"/>
      <c r="KA93" s="44"/>
      <c r="KB93" s="44"/>
      <c r="KC93" s="44"/>
      <c r="KD93" s="44"/>
      <c r="KE93" s="44"/>
      <c r="KF93" s="44"/>
      <c r="KG93" s="44"/>
      <c r="KH93" s="44"/>
      <c r="KI93" s="44"/>
      <c r="KJ93" s="44"/>
      <c r="KK93" s="44"/>
      <c r="KL93" s="44"/>
      <c r="KM93" s="44"/>
      <c r="KN93" s="44"/>
      <c r="KO93" s="44"/>
      <c r="KP93" s="44"/>
      <c r="KQ93" s="44"/>
      <c r="KR93" s="44"/>
      <c r="KS93" s="44"/>
      <c r="KT93" s="44"/>
      <c r="KU93" s="44"/>
      <c r="KV93" s="44"/>
      <c r="KW93" s="44"/>
      <c r="KX93" s="44"/>
      <c r="KY93" s="44"/>
      <c r="KZ93" s="44"/>
      <c r="LA93" s="44"/>
      <c r="LB93" s="44"/>
      <c r="LC93" s="44"/>
      <c r="LD93" s="44"/>
      <c r="LE93" s="44"/>
      <c r="LF93" s="44"/>
      <c r="LG93" s="44"/>
      <c r="LH93" s="44"/>
      <c r="LI93" s="44"/>
      <c r="LJ93" s="44"/>
      <c r="LK93" s="44"/>
      <c r="LL93" s="44"/>
      <c r="LM93" s="44"/>
      <c r="LN93" s="44"/>
      <c r="LO93" s="44"/>
      <c r="LP93" s="44"/>
      <c r="LQ93" s="44"/>
      <c r="LR93" s="44"/>
      <c r="LS93" s="44"/>
      <c r="LT93" s="44"/>
      <c r="LU93" s="44"/>
      <c r="LV93" s="44"/>
      <c r="LW93" s="44"/>
      <c r="LX93" s="44"/>
      <c r="LY93" s="44"/>
      <c r="LZ93" s="44"/>
      <c r="MA93" s="44"/>
      <c r="MB93" s="44"/>
      <c r="MC93" s="44"/>
      <c r="MD93" s="44"/>
      <c r="ME93" s="44"/>
      <c r="MF93" s="44"/>
      <c r="MG93" s="44"/>
      <c r="MH93" s="44"/>
      <c r="MI93" s="44"/>
      <c r="MJ93" s="44"/>
      <c r="MK93" s="44"/>
      <c r="ML93" s="44"/>
      <c r="MM93" s="44"/>
      <c r="MN93" s="44"/>
      <c r="MO93" s="44"/>
      <c r="MP93" s="44"/>
      <c r="MQ93" s="44"/>
      <c r="MR93" s="44"/>
      <c r="MS93" s="44"/>
      <c r="MT93" s="44"/>
      <c r="MU93" s="44"/>
      <c r="MV93" s="44"/>
      <c r="MW93" s="44"/>
      <c r="MX93" s="44"/>
      <c r="MY93" s="44"/>
      <c r="MZ93" s="44"/>
      <c r="NA93" s="44"/>
      <c r="NB93" s="44"/>
      <c r="NC93" s="44"/>
      <c r="ND93" s="44"/>
      <c r="NE93" s="44"/>
      <c r="NF93" s="44"/>
      <c r="NG93" s="44"/>
      <c r="NH93" s="44"/>
      <c r="NI93" s="44"/>
      <c r="NJ93" s="44"/>
      <c r="NK93" s="44"/>
      <c r="NL93" s="44"/>
      <c r="NM93" s="44"/>
      <c r="NN93" s="44"/>
      <c r="NO93" s="44"/>
      <c r="NP93" s="44"/>
      <c r="NQ93" s="44"/>
      <c r="NR93" s="44"/>
      <c r="NS93" s="44"/>
      <c r="NT93" s="44"/>
      <c r="NU93" s="44"/>
      <c r="NV93" s="44"/>
      <c r="NW93" s="44"/>
      <c r="NX93" s="44"/>
      <c r="NY93" s="44"/>
      <c r="NZ93" s="44"/>
      <c r="OA93" s="44"/>
      <c r="OB93" s="44"/>
      <c r="OC93" s="44"/>
      <c r="OD93" s="44"/>
      <c r="OE93" s="44"/>
      <c r="OF93" s="44"/>
      <c r="OG93" s="44"/>
      <c r="OH93" s="44"/>
      <c r="OI93" s="44"/>
      <c r="OJ93" s="44"/>
      <c r="OK93" s="44"/>
      <c r="OL93" s="44"/>
      <c r="OM93" s="44"/>
      <c r="ON93" s="44"/>
      <c r="OO93" s="44"/>
      <c r="OP93" s="44"/>
      <c r="OQ93" s="44"/>
      <c r="OR93" s="44"/>
      <c r="OS93" s="44"/>
      <c r="OT93" s="44"/>
      <c r="OU93" s="44"/>
      <c r="OV93" s="44"/>
      <c r="OW93" s="44"/>
      <c r="OX93" s="44"/>
      <c r="OY93" s="44"/>
      <c r="OZ93" s="44"/>
      <c r="PA93" s="44"/>
      <c r="PB93" s="44"/>
      <c r="PC93" s="44"/>
      <c r="PD93" s="44"/>
      <c r="PE93" s="44"/>
      <c r="PF93" s="44"/>
      <c r="PG93" s="44"/>
      <c r="PH93" s="44"/>
      <c r="PI93" s="44"/>
      <c r="PJ93" s="44"/>
      <c r="PK93" s="44"/>
      <c r="PL93" s="44"/>
      <c r="PM93" s="44"/>
      <c r="PN93" s="44"/>
      <c r="PO93" s="44"/>
      <c r="PP93" s="44"/>
      <c r="PQ93" s="44"/>
      <c r="PR93" s="44"/>
      <c r="PS93" s="44"/>
      <c r="PT93" s="44"/>
      <c r="PU93" s="44"/>
      <c r="PV93" s="44"/>
      <c r="PW93" s="44"/>
      <c r="PX93" s="44"/>
      <c r="PY93" s="44"/>
      <c r="PZ93" s="44"/>
      <c r="QA93" s="44"/>
      <c r="QB93" s="44"/>
      <c r="QC93" s="44"/>
      <c r="QD93" s="44"/>
      <c r="QE93" s="44"/>
      <c r="QF93" s="44"/>
      <c r="QG93" s="44"/>
      <c r="QH93" s="44"/>
      <c r="QI93" s="44"/>
      <c r="QJ93" s="44"/>
      <c r="QK93" s="44"/>
      <c r="QL93" s="44"/>
      <c r="QM93" s="44"/>
      <c r="QN93" s="44"/>
      <c r="QO93" s="44"/>
      <c r="QP93" s="44"/>
      <c r="QQ93" s="44"/>
      <c r="QR93" s="44"/>
      <c r="QS93" s="44"/>
      <c r="QT93" s="44"/>
      <c r="QU93" s="44"/>
      <c r="QV93" s="44"/>
      <c r="QW93" s="44"/>
      <c r="QX93" s="44"/>
      <c r="QY93" s="44"/>
      <c r="QZ93" s="44"/>
      <c r="RA93" s="44"/>
      <c r="RB93" s="44"/>
      <c r="RC93" s="44"/>
      <c r="RD93" s="44"/>
      <c r="RE93" s="44"/>
      <c r="RF93" s="44"/>
      <c r="RG93" s="44"/>
      <c r="RH93" s="44"/>
      <c r="RI93" s="44"/>
      <c r="RJ93" s="44"/>
      <c r="RK93" s="44"/>
      <c r="RL93" s="44"/>
      <c r="RM93" s="44"/>
      <c r="RN93" s="44"/>
      <c r="RO93" s="44"/>
      <c r="RP93" s="44"/>
      <c r="RQ93" s="44"/>
      <c r="RR93" s="44"/>
      <c r="RS93" s="44"/>
      <c r="RT93" s="44"/>
      <c r="RU93" s="44"/>
      <c r="RV93" s="44"/>
      <c r="RW93" s="44"/>
      <c r="RX93" s="44"/>
      <c r="RY93" s="44"/>
      <c r="RZ93" s="44"/>
      <c r="SA93" s="44"/>
      <c r="SB93" s="44"/>
      <c r="SC93" s="44"/>
      <c r="SD93" s="44"/>
      <c r="SE93" s="44"/>
      <c r="SF93" s="44"/>
      <c r="SG93" s="44"/>
      <c r="SH93" s="44"/>
      <c r="SI93" s="44"/>
      <c r="SJ93" s="44"/>
      <c r="SK93" s="44"/>
      <c r="SL93" s="44"/>
      <c r="SM93" s="44"/>
      <c r="SN93" s="44"/>
      <c r="SO93" s="44"/>
      <c r="SP93" s="44"/>
      <c r="SQ93" s="44"/>
      <c r="SR93" s="44"/>
      <c r="SS93" s="44"/>
      <c r="ST93" s="44"/>
      <c r="SU93" s="44"/>
      <c r="SV93" s="44"/>
      <c r="SW93" s="44"/>
      <c r="SX93" s="44"/>
      <c r="SY93" s="44"/>
      <c r="SZ93" s="44"/>
      <c r="TA93" s="44"/>
      <c r="TB93" s="44"/>
      <c r="TC93" s="44"/>
      <c r="TD93" s="44"/>
      <c r="TE93" s="44"/>
      <c r="TF93" s="44"/>
      <c r="TG93" s="44"/>
      <c r="TH93" s="44"/>
      <c r="TI93" s="44"/>
      <c r="TJ93" s="44"/>
      <c r="TK93" s="44"/>
      <c r="TL93" s="44"/>
      <c r="TM93" s="44"/>
      <c r="TN93" s="44"/>
      <c r="TO93" s="44"/>
      <c r="TP93" s="44"/>
      <c r="TQ93" s="44"/>
      <c r="TR93" s="44"/>
      <c r="TS93" s="44"/>
      <c r="TT93" s="44"/>
      <c r="TU93" s="44"/>
      <c r="TV93" s="44"/>
      <c r="TW93" s="44"/>
      <c r="TX93" s="44"/>
      <c r="TY93" s="44"/>
      <c r="TZ93" s="44"/>
      <c r="UA93" s="44"/>
      <c r="UB93" s="44"/>
      <c r="UC93" s="44"/>
      <c r="UD93" s="44"/>
      <c r="UE93" s="44"/>
      <c r="UF93" s="44"/>
      <c r="UG93" s="44"/>
      <c r="UH93" s="44"/>
      <c r="UI93" s="44"/>
      <c r="UJ93" s="44"/>
      <c r="UK93" s="44"/>
      <c r="UL93" s="44"/>
      <c r="UM93" s="44"/>
      <c r="UN93" s="44"/>
      <c r="UO93" s="44"/>
      <c r="UP93" s="44"/>
      <c r="UQ93" s="44"/>
      <c r="UR93" s="44"/>
      <c r="US93" s="44"/>
      <c r="UT93" s="44"/>
      <c r="UU93" s="44"/>
      <c r="UV93" s="44"/>
      <c r="UW93" s="44"/>
      <c r="UX93" s="44"/>
      <c r="UY93" s="44"/>
      <c r="UZ93" s="44"/>
      <c r="VA93" s="44"/>
      <c r="VB93" s="44"/>
      <c r="VC93" s="44"/>
      <c r="VD93" s="44"/>
      <c r="VE93" s="44"/>
      <c r="VF93" s="44"/>
      <c r="VG93" s="44"/>
      <c r="VH93" s="44"/>
      <c r="VI93" s="44"/>
      <c r="VJ93" s="44"/>
      <c r="VK93" s="44"/>
      <c r="VL93" s="44"/>
      <c r="VM93" s="44"/>
      <c r="VN93" s="44"/>
      <c r="VO93" s="44"/>
      <c r="VP93" s="44"/>
      <c r="VQ93" s="44"/>
      <c r="VR93" s="44"/>
      <c r="VS93" s="44"/>
      <c r="VT93" s="44"/>
      <c r="VU93" s="44"/>
      <c r="VV93" s="44"/>
      <c r="VW93" s="44"/>
      <c r="VX93" s="44"/>
      <c r="VY93" s="44"/>
      <c r="VZ93" s="44"/>
      <c r="WA93" s="44"/>
      <c r="WB93" s="44"/>
      <c r="WC93" s="44"/>
      <c r="WD93" s="44"/>
      <c r="WE93" s="44"/>
      <c r="WF93" s="44"/>
      <c r="WG93" s="44"/>
      <c r="WH93" s="44"/>
      <c r="WI93" s="44"/>
      <c r="WJ93" s="44"/>
      <c r="WK93" s="44"/>
      <c r="WL93" s="44"/>
      <c r="WM93" s="44"/>
      <c r="WN93" s="44"/>
      <c r="WO93" s="44"/>
      <c r="WP93" s="44"/>
      <c r="WQ93" s="44"/>
      <c r="WR93" s="44"/>
      <c r="WS93" s="44"/>
      <c r="WT93" s="44"/>
      <c r="WU93" s="44"/>
      <c r="WV93" s="44"/>
      <c r="WW93" s="44"/>
      <c r="WX93" s="44"/>
      <c r="WY93" s="44"/>
      <c r="WZ93" s="44"/>
      <c r="XA93" s="44"/>
      <c r="XB93" s="44"/>
      <c r="XC93" s="44"/>
      <c r="XD93" s="44"/>
      <c r="XE93" s="44"/>
      <c r="XF93" s="44"/>
      <c r="XG93" s="44"/>
      <c r="XH93" s="44"/>
      <c r="XI93" s="44"/>
      <c r="XJ93" s="44"/>
      <c r="XK93" s="44"/>
      <c r="XL93" s="44"/>
      <c r="XM93" s="44"/>
      <c r="XN93" s="44"/>
      <c r="XO93" s="44"/>
      <c r="XP93" s="44"/>
      <c r="XQ93" s="44"/>
      <c r="XR93" s="44"/>
      <c r="XS93" s="44"/>
      <c r="XT93" s="44"/>
      <c r="XU93" s="44"/>
      <c r="XV93" s="44"/>
      <c r="XW93" s="44"/>
      <c r="XX93" s="44"/>
      <c r="XY93" s="44"/>
      <c r="XZ93" s="44"/>
      <c r="YA93" s="44"/>
      <c r="YB93" s="44"/>
      <c r="YC93" s="44"/>
      <c r="YD93" s="44"/>
      <c r="YE93" s="44"/>
      <c r="YF93" s="44"/>
      <c r="YG93" s="44"/>
      <c r="YH93" s="44"/>
      <c r="YI93" s="44"/>
      <c r="YJ93" s="44"/>
      <c r="YK93" s="44"/>
      <c r="YL93" s="44"/>
      <c r="YM93" s="44"/>
      <c r="YN93" s="44"/>
      <c r="YO93" s="44"/>
      <c r="YP93" s="44"/>
      <c r="YQ93" s="44"/>
      <c r="YR93" s="44"/>
    </row>
    <row r="94" spans="1:668" s="53" customFormat="1" ht="18" customHeight="1" x14ac:dyDescent="0.25">
      <c r="A94" s="53" t="s">
        <v>89</v>
      </c>
      <c r="B94" s="5" t="s">
        <v>92</v>
      </c>
      <c r="C94" s="23" t="s">
        <v>75</v>
      </c>
      <c r="D94" s="24">
        <v>44287</v>
      </c>
      <c r="E94" s="11" t="s">
        <v>120</v>
      </c>
      <c r="F94" s="23">
        <v>86000</v>
      </c>
      <c r="G94" s="23">
        <v>2468.1999999999998</v>
      </c>
      <c r="H94" s="23">
        <v>8812.33</v>
      </c>
      <c r="I94" s="23">
        <v>2614.4</v>
      </c>
      <c r="J94" s="23">
        <v>25</v>
      </c>
      <c r="K94" s="23">
        <v>13919.82</v>
      </c>
      <c r="L94" s="69">
        <v>72080.179999999993</v>
      </c>
      <c r="O94" s="44"/>
      <c r="P94" s="44"/>
      <c r="Q94" s="44"/>
      <c r="R94" s="44"/>
      <c r="S94" s="44"/>
      <c r="T94" s="44"/>
      <c r="U94" s="44"/>
      <c r="V94" s="44"/>
      <c r="W94" s="44"/>
      <c r="X94" s="44"/>
      <c r="Y94" s="44"/>
      <c r="Z94" s="44"/>
      <c r="AA94" s="44"/>
      <c r="AB94" s="44"/>
      <c r="AC94" s="44"/>
      <c r="AD94" s="44"/>
      <c r="AE94" s="44"/>
      <c r="AF94" s="44"/>
      <c r="AG94" s="52"/>
      <c r="AH94" s="52"/>
      <c r="AI94" s="52"/>
      <c r="AJ94" s="52"/>
      <c r="AK94" s="52"/>
      <c r="AL94" s="52"/>
      <c r="AM94" s="52"/>
      <c r="AN94" s="52"/>
      <c r="AO94" s="52"/>
      <c r="AP94" s="52"/>
      <c r="AQ94" s="52"/>
      <c r="AR94" s="44"/>
      <c r="AS94" s="44"/>
      <c r="AT94" s="52"/>
      <c r="AU94" s="52"/>
      <c r="AV94" s="52"/>
      <c r="AW94" s="52"/>
      <c r="AX94" s="52"/>
      <c r="AY94" s="52"/>
      <c r="AZ94" s="52"/>
      <c r="BA94" s="52"/>
      <c r="BB94" s="52"/>
      <c r="BC94" s="52"/>
      <c r="BD94" s="52"/>
      <c r="BE94" s="52"/>
      <c r="BF94" s="52"/>
      <c r="BG94" s="52"/>
      <c r="BH94" s="52"/>
      <c r="BI94" s="52"/>
      <c r="BJ94" s="52"/>
      <c r="BK94" s="52"/>
      <c r="BL94" s="52"/>
      <c r="BM94" s="52"/>
      <c r="BN94" s="52"/>
      <c r="BO94" s="52"/>
      <c r="BP94" s="52"/>
      <c r="BQ94" s="52"/>
      <c r="BR94" s="52"/>
      <c r="BS94" s="52"/>
      <c r="BT94" s="52"/>
      <c r="BU94" s="52"/>
      <c r="BV94" s="52"/>
      <c r="BW94" s="52"/>
      <c r="BX94" s="52"/>
      <c r="BY94" s="52"/>
      <c r="BZ94" s="52"/>
      <c r="CA94" s="52"/>
      <c r="CB94" s="52"/>
      <c r="CC94" s="52"/>
      <c r="CD94" s="52"/>
      <c r="CE94" s="52"/>
      <c r="CF94" s="52"/>
      <c r="CG94" s="52"/>
      <c r="CH94" s="52"/>
      <c r="CI94" s="52"/>
      <c r="CJ94" s="52"/>
      <c r="CK94" s="52"/>
      <c r="CL94" s="52"/>
      <c r="CM94" s="52"/>
      <c r="CN94" s="52"/>
      <c r="CO94" s="52"/>
      <c r="CP94" s="52"/>
      <c r="CQ94" s="52"/>
      <c r="CR94" s="52"/>
      <c r="CS94" s="52"/>
      <c r="CT94" s="52"/>
      <c r="CU94" s="52"/>
      <c r="CV94" s="52"/>
      <c r="CW94" s="52"/>
      <c r="CX94" s="52"/>
      <c r="CY94" s="52"/>
      <c r="CZ94" s="52"/>
      <c r="DA94" s="52"/>
      <c r="DB94" s="52"/>
      <c r="DC94" s="52"/>
      <c r="DD94" s="52"/>
      <c r="DE94" s="52"/>
      <c r="DF94" s="52"/>
      <c r="DG94" s="52"/>
      <c r="DH94" s="52"/>
      <c r="DI94" s="52"/>
      <c r="DJ94" s="52"/>
      <c r="DK94" s="52"/>
      <c r="DL94" s="52"/>
      <c r="DM94" s="52"/>
      <c r="DN94" s="52"/>
      <c r="DO94" s="52"/>
      <c r="DP94" s="52"/>
      <c r="DQ94" s="52"/>
      <c r="DR94" s="52"/>
      <c r="DS94" s="52"/>
      <c r="DT94" s="52"/>
      <c r="DU94" s="52"/>
      <c r="DV94" s="52"/>
      <c r="DW94" s="52"/>
      <c r="DX94" s="52"/>
      <c r="DY94" s="52"/>
      <c r="DZ94" s="52"/>
      <c r="EA94" s="52"/>
      <c r="EB94" s="52"/>
      <c r="EC94" s="52"/>
      <c r="ED94" s="52"/>
      <c r="EE94" s="52"/>
      <c r="EF94" s="52"/>
      <c r="EG94" s="52"/>
      <c r="EH94" s="52"/>
      <c r="EI94" s="52"/>
      <c r="EJ94" s="52"/>
      <c r="EK94" s="52"/>
      <c r="EL94" s="52"/>
      <c r="EM94" s="52"/>
      <c r="EN94" s="52"/>
      <c r="EO94" s="52"/>
      <c r="EP94" s="52"/>
      <c r="EQ94" s="52"/>
      <c r="ER94" s="52"/>
      <c r="ES94" s="52"/>
      <c r="ET94" s="52"/>
      <c r="EU94" s="52"/>
      <c r="EV94" s="52"/>
      <c r="EW94" s="52"/>
      <c r="EX94" s="52"/>
      <c r="EY94" s="52"/>
      <c r="EZ94" s="52"/>
      <c r="FA94" s="52"/>
      <c r="FB94" s="52"/>
      <c r="FC94" s="52"/>
      <c r="FD94" s="52"/>
      <c r="FE94" s="52"/>
      <c r="FF94" s="52"/>
      <c r="FG94" s="52"/>
      <c r="FH94" s="52"/>
      <c r="FI94" s="52"/>
      <c r="FJ94" s="52"/>
      <c r="FK94" s="52"/>
      <c r="FL94" s="52"/>
      <c r="FM94" s="52"/>
      <c r="FN94" s="52"/>
      <c r="FO94" s="52"/>
      <c r="FP94" s="52"/>
      <c r="FQ94" s="52"/>
      <c r="FR94" s="52"/>
      <c r="FS94" s="52"/>
      <c r="FT94" s="52"/>
      <c r="FU94" s="52"/>
      <c r="FV94" s="52"/>
      <c r="FW94" s="52"/>
      <c r="FX94" s="52"/>
      <c r="FY94" s="52"/>
      <c r="FZ94" s="52"/>
      <c r="GA94" s="52"/>
      <c r="GB94" s="52"/>
      <c r="GC94" s="52"/>
      <c r="GD94" s="52"/>
      <c r="GE94" s="52"/>
      <c r="GF94" s="52"/>
      <c r="GG94" s="52"/>
      <c r="GH94" s="52"/>
      <c r="GI94" s="52"/>
      <c r="GJ94" s="52"/>
      <c r="GK94" s="52"/>
      <c r="GL94" s="52"/>
      <c r="GM94" s="52"/>
      <c r="GN94" s="52"/>
      <c r="GO94" s="52"/>
      <c r="GP94" s="52"/>
      <c r="GQ94" s="52"/>
      <c r="GR94" s="52"/>
      <c r="GS94" s="52"/>
      <c r="GT94" s="52"/>
      <c r="GU94" s="52"/>
      <c r="GV94" s="52"/>
      <c r="GW94" s="52"/>
      <c r="GX94" s="52"/>
      <c r="GY94" s="52"/>
      <c r="GZ94" s="52"/>
      <c r="HA94" s="52"/>
      <c r="HB94" s="52"/>
      <c r="HC94" s="52"/>
      <c r="HD94" s="52"/>
      <c r="HE94" s="52"/>
      <c r="HF94" s="52"/>
      <c r="HG94" s="52"/>
      <c r="HH94" s="52"/>
      <c r="HI94" s="52"/>
      <c r="HJ94" s="52"/>
      <c r="HK94" s="52"/>
      <c r="HL94" s="52"/>
      <c r="HM94" s="52"/>
      <c r="HN94" s="52"/>
      <c r="HO94" s="52"/>
      <c r="HP94" s="52"/>
      <c r="HQ94" s="52"/>
      <c r="HR94" s="52"/>
      <c r="HS94" s="52"/>
      <c r="HT94" s="52"/>
      <c r="HU94" s="52"/>
      <c r="HV94" s="52"/>
      <c r="HW94" s="52"/>
      <c r="HX94" s="52"/>
      <c r="HY94" s="52"/>
      <c r="HZ94" s="52"/>
      <c r="IA94" s="57"/>
      <c r="IB94" s="57"/>
      <c r="IC94" s="44"/>
      <c r="ID94" s="44"/>
      <c r="IE94" s="44"/>
      <c r="IF94" s="44"/>
      <c r="IG94" s="44"/>
      <c r="IH94" s="44"/>
      <c r="II94" s="44"/>
      <c r="IJ94" s="44"/>
      <c r="IK94" s="44"/>
      <c r="IL94" s="44"/>
      <c r="IM94" s="44"/>
      <c r="IN94" s="44"/>
      <c r="IO94" s="44"/>
      <c r="IP94" s="44"/>
      <c r="IQ94" s="44"/>
      <c r="IR94" s="44"/>
      <c r="IS94" s="44"/>
      <c r="IT94" s="44"/>
      <c r="IU94" s="44"/>
      <c r="IV94" s="44"/>
      <c r="IW94" s="44"/>
      <c r="IX94" s="44"/>
      <c r="IY94" s="44"/>
      <c r="IZ94" s="44"/>
      <c r="JA94" s="44"/>
      <c r="JB94" s="44"/>
      <c r="JC94" s="44"/>
      <c r="JD94" s="44"/>
      <c r="JE94" s="44"/>
      <c r="JF94" s="44"/>
      <c r="JG94" s="44"/>
      <c r="JH94" s="44"/>
      <c r="JI94" s="44"/>
      <c r="JJ94" s="44"/>
      <c r="JK94" s="44"/>
      <c r="JL94" s="44"/>
      <c r="JM94" s="44"/>
      <c r="JN94" s="44"/>
      <c r="JO94" s="44"/>
      <c r="JP94" s="44"/>
      <c r="JQ94" s="44"/>
      <c r="JR94" s="44"/>
      <c r="JS94" s="44"/>
      <c r="JT94" s="44"/>
      <c r="JU94" s="44"/>
      <c r="JV94" s="44"/>
      <c r="JW94" s="44"/>
      <c r="JX94" s="44"/>
      <c r="JY94" s="44"/>
      <c r="JZ94" s="44"/>
      <c r="KA94" s="44"/>
      <c r="KB94" s="44"/>
      <c r="KC94" s="44"/>
      <c r="KD94" s="44"/>
      <c r="KE94" s="44"/>
      <c r="KF94" s="44"/>
      <c r="KG94" s="44"/>
      <c r="KH94" s="44"/>
      <c r="KI94" s="44"/>
      <c r="KJ94" s="44"/>
      <c r="KK94" s="44"/>
      <c r="KL94" s="44"/>
      <c r="KM94" s="44"/>
      <c r="KN94" s="44"/>
      <c r="KO94" s="44"/>
      <c r="KP94" s="44"/>
      <c r="KQ94" s="44"/>
      <c r="KR94" s="44"/>
      <c r="KS94" s="44"/>
      <c r="KT94" s="44"/>
      <c r="KU94" s="44"/>
      <c r="KV94" s="44"/>
      <c r="KW94" s="44"/>
      <c r="KX94" s="44"/>
      <c r="KY94" s="44"/>
      <c r="KZ94" s="44"/>
      <c r="LA94" s="44"/>
      <c r="LB94" s="44"/>
      <c r="LC94" s="44"/>
      <c r="LD94" s="44"/>
      <c r="LE94" s="44"/>
      <c r="LF94" s="44"/>
      <c r="LG94" s="44"/>
      <c r="LH94" s="44"/>
      <c r="LI94" s="44"/>
      <c r="LJ94" s="44"/>
      <c r="LK94" s="44"/>
      <c r="LL94" s="44"/>
      <c r="LM94" s="44"/>
      <c r="LN94" s="44"/>
      <c r="LO94" s="44"/>
      <c r="LP94" s="44"/>
      <c r="LQ94" s="44"/>
      <c r="LR94" s="44"/>
      <c r="LS94" s="44"/>
      <c r="LT94" s="44"/>
      <c r="LU94" s="44"/>
      <c r="LV94" s="44"/>
      <c r="LW94" s="44"/>
      <c r="LX94" s="44"/>
      <c r="LY94" s="44"/>
      <c r="LZ94" s="44"/>
      <c r="MA94" s="44"/>
      <c r="MB94" s="44"/>
      <c r="MC94" s="44"/>
      <c r="MD94" s="44"/>
      <c r="ME94" s="44"/>
      <c r="MF94" s="44"/>
      <c r="MG94" s="44"/>
      <c r="MH94" s="44"/>
      <c r="MI94" s="44"/>
      <c r="MJ94" s="44"/>
      <c r="MK94" s="44"/>
      <c r="ML94" s="44"/>
      <c r="MM94" s="44"/>
      <c r="MN94" s="44"/>
      <c r="MO94" s="44"/>
      <c r="MP94" s="44"/>
      <c r="MQ94" s="44"/>
      <c r="MR94" s="44"/>
      <c r="MS94" s="44"/>
      <c r="MT94" s="44"/>
      <c r="MU94" s="44"/>
      <c r="MV94" s="44"/>
      <c r="MW94" s="44"/>
      <c r="MX94" s="44"/>
      <c r="MY94" s="44"/>
      <c r="MZ94" s="44"/>
      <c r="NA94" s="44"/>
      <c r="NB94" s="44"/>
      <c r="NC94" s="44"/>
      <c r="ND94" s="44"/>
      <c r="NE94" s="44"/>
      <c r="NF94" s="44"/>
      <c r="NG94" s="44"/>
      <c r="NH94" s="44"/>
      <c r="NI94" s="44"/>
      <c r="NJ94" s="44"/>
      <c r="NK94" s="44"/>
      <c r="NL94" s="44"/>
      <c r="NM94" s="44"/>
      <c r="NN94" s="44"/>
      <c r="NO94" s="44"/>
      <c r="NP94" s="44"/>
      <c r="NQ94" s="44"/>
      <c r="NR94" s="44"/>
      <c r="NS94" s="44"/>
      <c r="NT94" s="44"/>
      <c r="NU94" s="44"/>
      <c r="NV94" s="44"/>
      <c r="NW94" s="44"/>
      <c r="NX94" s="44"/>
      <c r="NY94" s="44"/>
      <c r="NZ94" s="44"/>
      <c r="OA94" s="44"/>
      <c r="OB94" s="44"/>
      <c r="OC94" s="44"/>
      <c r="OD94" s="44"/>
      <c r="OE94" s="44"/>
      <c r="OF94" s="44"/>
      <c r="OG94" s="44"/>
      <c r="OH94" s="44"/>
      <c r="OI94" s="44"/>
      <c r="OJ94" s="44"/>
      <c r="OK94" s="44"/>
      <c r="OL94" s="44"/>
      <c r="OM94" s="44"/>
      <c r="ON94" s="44"/>
      <c r="OO94" s="44"/>
      <c r="OP94" s="44"/>
      <c r="OQ94" s="44"/>
      <c r="OR94" s="44"/>
      <c r="OS94" s="44"/>
      <c r="OT94" s="44"/>
      <c r="OU94" s="44"/>
      <c r="OV94" s="44"/>
      <c r="OW94" s="44"/>
      <c r="OX94" s="44"/>
      <c r="OY94" s="44"/>
      <c r="OZ94" s="44"/>
      <c r="PA94" s="44"/>
      <c r="PB94" s="44"/>
      <c r="PC94" s="44"/>
      <c r="PD94" s="44"/>
      <c r="PE94" s="44"/>
      <c r="PF94" s="44"/>
      <c r="PG94" s="44"/>
      <c r="PH94" s="44"/>
      <c r="PI94" s="44"/>
      <c r="PJ94" s="44"/>
      <c r="PK94" s="44"/>
      <c r="PL94" s="44"/>
      <c r="PM94" s="44"/>
      <c r="PN94" s="44"/>
      <c r="PO94" s="44"/>
      <c r="PP94" s="44"/>
      <c r="PQ94" s="44"/>
      <c r="PR94" s="44"/>
      <c r="PS94" s="44"/>
      <c r="PT94" s="44"/>
      <c r="PU94" s="44"/>
      <c r="PV94" s="44"/>
      <c r="PW94" s="44"/>
      <c r="PX94" s="44"/>
      <c r="PY94" s="44"/>
      <c r="PZ94" s="44"/>
      <c r="QA94" s="44"/>
      <c r="QB94" s="44"/>
      <c r="QC94" s="44"/>
      <c r="QD94" s="44"/>
      <c r="QE94" s="44"/>
      <c r="QF94" s="44"/>
      <c r="QG94" s="44"/>
      <c r="QH94" s="44"/>
      <c r="QI94" s="44"/>
      <c r="QJ94" s="44"/>
      <c r="QK94" s="44"/>
      <c r="QL94" s="44"/>
      <c r="QM94" s="44"/>
      <c r="QN94" s="44"/>
      <c r="QO94" s="44"/>
      <c r="QP94" s="44"/>
      <c r="QQ94" s="44"/>
      <c r="QR94" s="44"/>
      <c r="QS94" s="44"/>
      <c r="QT94" s="44"/>
      <c r="QU94" s="44"/>
      <c r="QV94" s="44"/>
      <c r="QW94" s="44"/>
      <c r="QX94" s="44"/>
      <c r="QY94" s="44"/>
      <c r="QZ94" s="44"/>
      <c r="RA94" s="44"/>
      <c r="RB94" s="44"/>
      <c r="RC94" s="44"/>
      <c r="RD94" s="44"/>
      <c r="RE94" s="44"/>
      <c r="RF94" s="44"/>
      <c r="RG94" s="44"/>
      <c r="RH94" s="44"/>
      <c r="RI94" s="44"/>
      <c r="RJ94" s="44"/>
      <c r="RK94" s="44"/>
      <c r="RL94" s="44"/>
      <c r="RM94" s="44"/>
      <c r="RN94" s="44"/>
      <c r="RO94" s="44"/>
      <c r="RP94" s="44"/>
      <c r="RQ94" s="44"/>
      <c r="RR94" s="44"/>
      <c r="RS94" s="44"/>
      <c r="RT94" s="44"/>
      <c r="RU94" s="44"/>
      <c r="RV94" s="44"/>
      <c r="RW94" s="44"/>
      <c r="RX94" s="44"/>
      <c r="RY94" s="44"/>
      <c r="RZ94" s="44"/>
      <c r="SA94" s="44"/>
      <c r="SB94" s="44"/>
      <c r="SC94" s="44"/>
      <c r="SD94" s="44"/>
      <c r="SE94" s="44"/>
      <c r="SF94" s="44"/>
      <c r="SG94" s="44"/>
      <c r="SH94" s="44"/>
      <c r="SI94" s="44"/>
      <c r="SJ94" s="44"/>
      <c r="SK94" s="44"/>
      <c r="SL94" s="44"/>
      <c r="SM94" s="44"/>
      <c r="SN94" s="44"/>
      <c r="SO94" s="44"/>
      <c r="SP94" s="44"/>
      <c r="SQ94" s="44"/>
      <c r="SR94" s="44"/>
      <c r="SS94" s="44"/>
      <c r="ST94" s="44"/>
      <c r="SU94" s="44"/>
      <c r="SV94" s="44"/>
      <c r="SW94" s="44"/>
      <c r="SX94" s="44"/>
      <c r="SY94" s="44"/>
      <c r="SZ94" s="44"/>
      <c r="TA94" s="44"/>
      <c r="TB94" s="44"/>
      <c r="TC94" s="44"/>
      <c r="TD94" s="44"/>
      <c r="TE94" s="44"/>
      <c r="TF94" s="44"/>
      <c r="TG94" s="44"/>
      <c r="TH94" s="44"/>
      <c r="TI94" s="44"/>
      <c r="TJ94" s="44"/>
      <c r="TK94" s="44"/>
      <c r="TL94" s="44"/>
      <c r="TM94" s="44"/>
      <c r="TN94" s="44"/>
      <c r="TO94" s="44"/>
      <c r="TP94" s="44"/>
      <c r="TQ94" s="44"/>
      <c r="TR94" s="44"/>
      <c r="TS94" s="44"/>
      <c r="TT94" s="44"/>
      <c r="TU94" s="44"/>
      <c r="TV94" s="44"/>
      <c r="TW94" s="44"/>
      <c r="TX94" s="44"/>
      <c r="TY94" s="44"/>
      <c r="TZ94" s="44"/>
      <c r="UA94" s="44"/>
      <c r="UB94" s="44"/>
      <c r="UC94" s="44"/>
      <c r="UD94" s="44"/>
      <c r="UE94" s="44"/>
      <c r="UF94" s="44"/>
      <c r="UG94" s="44"/>
      <c r="UH94" s="44"/>
      <c r="UI94" s="44"/>
      <c r="UJ94" s="44"/>
      <c r="UK94" s="44"/>
      <c r="UL94" s="44"/>
      <c r="UM94" s="44"/>
      <c r="UN94" s="44"/>
      <c r="UO94" s="44"/>
      <c r="UP94" s="44"/>
      <c r="UQ94" s="44"/>
      <c r="UR94" s="44"/>
      <c r="US94" s="44"/>
      <c r="UT94" s="44"/>
      <c r="UU94" s="44"/>
      <c r="UV94" s="44"/>
      <c r="UW94" s="44"/>
      <c r="UX94" s="44"/>
      <c r="UY94" s="44"/>
      <c r="UZ94" s="44"/>
      <c r="VA94" s="44"/>
      <c r="VB94" s="44"/>
      <c r="VC94" s="44"/>
      <c r="VD94" s="44"/>
      <c r="VE94" s="44"/>
      <c r="VF94" s="44"/>
      <c r="VG94" s="44"/>
      <c r="VH94" s="44"/>
      <c r="VI94" s="44"/>
      <c r="VJ94" s="44"/>
      <c r="VK94" s="44"/>
      <c r="VL94" s="44"/>
      <c r="VM94" s="44"/>
      <c r="VN94" s="44"/>
      <c r="VO94" s="44"/>
      <c r="VP94" s="44"/>
      <c r="VQ94" s="44"/>
      <c r="VR94" s="44"/>
      <c r="VS94" s="44"/>
      <c r="VT94" s="44"/>
      <c r="VU94" s="44"/>
      <c r="VV94" s="44"/>
      <c r="VW94" s="44"/>
      <c r="VX94" s="44"/>
      <c r="VY94" s="44"/>
      <c r="VZ94" s="44"/>
      <c r="WA94" s="44"/>
      <c r="WB94" s="44"/>
      <c r="WC94" s="44"/>
      <c r="WD94" s="44"/>
      <c r="WE94" s="44"/>
      <c r="WF94" s="44"/>
      <c r="WG94" s="44"/>
      <c r="WH94" s="44"/>
      <c r="WI94" s="44"/>
      <c r="WJ94" s="44"/>
      <c r="WK94" s="44"/>
      <c r="WL94" s="44"/>
      <c r="WM94" s="44"/>
      <c r="WN94" s="44"/>
      <c r="WO94" s="44"/>
      <c r="WP94" s="44"/>
      <c r="WQ94" s="44"/>
      <c r="WR94" s="44"/>
      <c r="WS94" s="44"/>
      <c r="WT94" s="44"/>
      <c r="WU94" s="44"/>
      <c r="WV94" s="44"/>
      <c r="WW94" s="44"/>
      <c r="WX94" s="44"/>
      <c r="WY94" s="44"/>
      <c r="WZ94" s="44"/>
      <c r="XA94" s="44"/>
      <c r="XB94" s="44"/>
      <c r="XC94" s="44"/>
      <c r="XD94" s="44"/>
      <c r="XE94" s="44"/>
      <c r="XF94" s="44"/>
      <c r="XG94" s="44"/>
      <c r="XH94" s="44"/>
      <c r="XI94" s="44"/>
      <c r="XJ94" s="44"/>
      <c r="XK94" s="44"/>
      <c r="XL94" s="44"/>
      <c r="XM94" s="44"/>
      <c r="XN94" s="44"/>
      <c r="XO94" s="44"/>
      <c r="XP94" s="44"/>
      <c r="XQ94" s="44"/>
      <c r="XR94" s="44"/>
      <c r="XS94" s="44"/>
      <c r="XT94" s="44"/>
      <c r="XU94" s="44"/>
      <c r="XV94" s="44"/>
      <c r="XW94" s="44"/>
      <c r="XX94" s="44"/>
      <c r="XY94" s="44"/>
      <c r="XZ94" s="44"/>
      <c r="YA94" s="44"/>
      <c r="YB94" s="44"/>
      <c r="YC94" s="44"/>
      <c r="YD94" s="44"/>
      <c r="YE94" s="44"/>
      <c r="YF94" s="44"/>
      <c r="YG94" s="44"/>
      <c r="YH94" s="44"/>
      <c r="YI94" s="44"/>
      <c r="YJ94" s="44"/>
      <c r="YK94" s="44"/>
      <c r="YL94" s="44"/>
      <c r="YM94" s="44"/>
      <c r="YN94" s="44"/>
      <c r="YO94" s="44"/>
      <c r="YP94" s="44"/>
      <c r="YQ94" s="44"/>
      <c r="YR94" s="44"/>
    </row>
    <row r="95" spans="1:668" s="53" customFormat="1" ht="18" customHeight="1" x14ac:dyDescent="0.25">
      <c r="A95" s="53" t="s">
        <v>131</v>
      </c>
      <c r="B95" s="5" t="s">
        <v>16</v>
      </c>
      <c r="C95" s="23" t="s">
        <v>74</v>
      </c>
      <c r="D95" s="24">
        <v>44197</v>
      </c>
      <c r="E95" s="11" t="s">
        <v>120</v>
      </c>
      <c r="F95" s="23">
        <v>45000</v>
      </c>
      <c r="G95" s="23">
        <v>1291.5</v>
      </c>
      <c r="H95" s="23">
        <v>1148.33</v>
      </c>
      <c r="I95" s="23">
        <v>1368</v>
      </c>
      <c r="J95" s="23">
        <v>1650</v>
      </c>
      <c r="K95" s="23">
        <v>5457.83</v>
      </c>
      <c r="L95" s="69">
        <v>39542.17</v>
      </c>
      <c r="O95" s="44"/>
      <c r="P95" s="44"/>
      <c r="Q95" s="44"/>
      <c r="R95" s="44"/>
      <c r="S95" s="44"/>
      <c r="T95" s="44"/>
      <c r="U95" s="44"/>
      <c r="V95" s="44"/>
      <c r="W95" s="44"/>
      <c r="X95" s="44"/>
      <c r="Y95" s="44"/>
      <c r="Z95" s="44"/>
      <c r="AA95" s="44"/>
      <c r="AB95" s="44"/>
      <c r="AC95" s="44"/>
      <c r="AD95" s="44"/>
      <c r="AE95" s="44"/>
      <c r="AF95" s="44"/>
      <c r="AG95" s="52"/>
      <c r="AH95" s="52"/>
      <c r="AI95" s="52"/>
      <c r="AJ95" s="52"/>
      <c r="AK95" s="52"/>
      <c r="AL95" s="52"/>
      <c r="AM95" s="52"/>
      <c r="AN95" s="52"/>
      <c r="AO95" s="52"/>
      <c r="AP95" s="52"/>
      <c r="AQ95" s="52"/>
      <c r="AR95" s="44"/>
      <c r="AS95" s="44"/>
      <c r="AT95" s="52"/>
      <c r="AU95" s="52"/>
      <c r="AV95" s="52"/>
      <c r="AW95" s="52"/>
      <c r="AX95" s="52"/>
      <c r="AY95" s="52"/>
      <c r="AZ95" s="52"/>
      <c r="BA95" s="52"/>
      <c r="BB95" s="52"/>
      <c r="BC95" s="52"/>
      <c r="BD95" s="52"/>
      <c r="BE95" s="52"/>
      <c r="BF95" s="52"/>
      <c r="BG95" s="52"/>
      <c r="BH95" s="52"/>
      <c r="BI95" s="52"/>
      <c r="BJ95" s="52"/>
      <c r="BK95" s="52"/>
      <c r="BL95" s="52"/>
      <c r="BM95" s="52"/>
      <c r="BN95" s="52"/>
      <c r="BO95" s="52"/>
      <c r="BP95" s="52"/>
      <c r="BQ95" s="52"/>
      <c r="BR95" s="52"/>
      <c r="BS95" s="52"/>
      <c r="BT95" s="52"/>
      <c r="BU95" s="52"/>
      <c r="BV95" s="52"/>
      <c r="BW95" s="52"/>
      <c r="BX95" s="52"/>
      <c r="BY95" s="52"/>
      <c r="BZ95" s="52"/>
      <c r="CA95" s="52"/>
      <c r="CB95" s="52"/>
      <c r="CC95" s="52"/>
      <c r="CD95" s="52"/>
      <c r="CE95" s="52"/>
      <c r="CF95" s="52"/>
      <c r="CG95" s="52"/>
      <c r="CH95" s="52"/>
      <c r="CI95" s="52"/>
      <c r="CJ95" s="52"/>
      <c r="CK95" s="52"/>
      <c r="CL95" s="52"/>
      <c r="CM95" s="52"/>
      <c r="CN95" s="52"/>
      <c r="CO95" s="52"/>
      <c r="CP95" s="52"/>
      <c r="CQ95" s="52"/>
      <c r="CR95" s="52"/>
      <c r="CS95" s="52"/>
      <c r="CT95" s="52"/>
      <c r="CU95" s="52"/>
      <c r="CV95" s="52"/>
      <c r="CW95" s="52"/>
      <c r="CX95" s="52"/>
      <c r="CY95" s="52"/>
      <c r="CZ95" s="52"/>
      <c r="DA95" s="52"/>
      <c r="DB95" s="52"/>
      <c r="DC95" s="52"/>
      <c r="DD95" s="52"/>
      <c r="DE95" s="52"/>
      <c r="DF95" s="52"/>
      <c r="DG95" s="52"/>
      <c r="DH95" s="52"/>
      <c r="DI95" s="52"/>
      <c r="DJ95" s="52"/>
      <c r="DK95" s="52"/>
      <c r="DL95" s="52"/>
      <c r="DM95" s="52"/>
      <c r="DN95" s="52"/>
      <c r="DO95" s="52"/>
      <c r="DP95" s="52"/>
      <c r="DQ95" s="52"/>
      <c r="DR95" s="52"/>
      <c r="DS95" s="52"/>
      <c r="DT95" s="52"/>
      <c r="DU95" s="52"/>
      <c r="DV95" s="52"/>
      <c r="DW95" s="52"/>
      <c r="DX95" s="52"/>
      <c r="DY95" s="52"/>
      <c r="DZ95" s="52"/>
      <c r="EA95" s="52"/>
      <c r="EB95" s="52"/>
      <c r="EC95" s="52"/>
      <c r="ED95" s="52"/>
      <c r="EE95" s="52"/>
      <c r="EF95" s="52"/>
      <c r="EG95" s="52"/>
      <c r="EH95" s="52"/>
      <c r="EI95" s="52"/>
      <c r="EJ95" s="52"/>
      <c r="EK95" s="52"/>
      <c r="EL95" s="52"/>
      <c r="EM95" s="52"/>
      <c r="EN95" s="52"/>
      <c r="EO95" s="52"/>
      <c r="EP95" s="52"/>
      <c r="EQ95" s="52"/>
      <c r="ER95" s="52"/>
      <c r="ES95" s="52"/>
      <c r="ET95" s="52"/>
      <c r="EU95" s="52"/>
      <c r="EV95" s="52"/>
      <c r="EW95" s="52"/>
      <c r="EX95" s="52"/>
      <c r="EY95" s="52"/>
      <c r="EZ95" s="52"/>
      <c r="FA95" s="52"/>
      <c r="FB95" s="52"/>
      <c r="FC95" s="52"/>
      <c r="FD95" s="52"/>
      <c r="FE95" s="52"/>
      <c r="FF95" s="52"/>
      <c r="FG95" s="52"/>
      <c r="FH95" s="52"/>
      <c r="FI95" s="52"/>
      <c r="FJ95" s="52"/>
      <c r="FK95" s="52"/>
      <c r="FL95" s="52"/>
      <c r="FM95" s="52"/>
      <c r="FN95" s="52"/>
      <c r="FO95" s="52"/>
      <c r="FP95" s="52"/>
      <c r="FQ95" s="52"/>
      <c r="FR95" s="52"/>
      <c r="FS95" s="52"/>
      <c r="FT95" s="52"/>
      <c r="FU95" s="52"/>
      <c r="FV95" s="52"/>
      <c r="FW95" s="52"/>
      <c r="FX95" s="52"/>
      <c r="FY95" s="52"/>
      <c r="FZ95" s="52"/>
      <c r="GA95" s="52"/>
      <c r="GB95" s="52"/>
      <c r="GC95" s="52"/>
      <c r="GD95" s="52"/>
      <c r="GE95" s="52"/>
      <c r="GF95" s="52"/>
      <c r="GG95" s="52"/>
      <c r="GH95" s="52"/>
      <c r="GI95" s="52"/>
      <c r="GJ95" s="52"/>
      <c r="GK95" s="52"/>
      <c r="GL95" s="52"/>
      <c r="GM95" s="52"/>
      <c r="GN95" s="52"/>
      <c r="GO95" s="52"/>
      <c r="GP95" s="52"/>
      <c r="GQ95" s="52"/>
      <c r="GR95" s="52"/>
      <c r="GS95" s="52"/>
      <c r="GT95" s="52"/>
      <c r="GU95" s="52"/>
      <c r="GV95" s="52"/>
      <c r="GW95" s="52"/>
      <c r="GX95" s="52"/>
      <c r="GY95" s="52"/>
      <c r="GZ95" s="52"/>
      <c r="HA95" s="52"/>
      <c r="HB95" s="52"/>
      <c r="HC95" s="52"/>
      <c r="HD95" s="52"/>
      <c r="HE95" s="52"/>
      <c r="HF95" s="52"/>
      <c r="HG95" s="52"/>
      <c r="HH95" s="52"/>
      <c r="HI95" s="52"/>
      <c r="HJ95" s="52"/>
      <c r="HK95" s="52"/>
      <c r="HL95" s="52"/>
      <c r="HM95" s="52"/>
      <c r="HN95" s="52"/>
      <c r="HO95" s="52"/>
      <c r="HP95" s="52"/>
      <c r="HQ95" s="52"/>
      <c r="HR95" s="52"/>
      <c r="HS95" s="52"/>
      <c r="HT95" s="52"/>
      <c r="HU95" s="52"/>
      <c r="HV95" s="52"/>
      <c r="HW95" s="52"/>
      <c r="HX95" s="52"/>
      <c r="HY95" s="52"/>
      <c r="HZ95" s="52"/>
      <c r="IA95" s="57"/>
      <c r="IB95" s="57"/>
      <c r="IC95" s="44"/>
      <c r="ID95" s="44"/>
      <c r="IE95" s="44"/>
      <c r="IF95" s="44"/>
      <c r="IG95" s="44"/>
      <c r="IH95" s="44"/>
      <c r="II95" s="44"/>
      <c r="IJ95" s="44"/>
      <c r="IK95" s="44"/>
      <c r="IL95" s="44"/>
      <c r="IM95" s="44"/>
      <c r="IN95" s="44"/>
      <c r="IO95" s="44"/>
      <c r="IP95" s="44"/>
      <c r="IQ95" s="44"/>
      <c r="IR95" s="44"/>
      <c r="IS95" s="44"/>
      <c r="IT95" s="44"/>
      <c r="IU95" s="44"/>
      <c r="IV95" s="44"/>
      <c r="IW95" s="44"/>
      <c r="IX95" s="44"/>
      <c r="IY95" s="44"/>
      <c r="IZ95" s="44"/>
      <c r="JA95" s="44"/>
      <c r="JB95" s="44"/>
      <c r="JC95" s="44"/>
      <c r="JD95" s="44"/>
      <c r="JE95" s="44"/>
      <c r="JF95" s="44"/>
      <c r="JG95" s="44"/>
      <c r="JH95" s="44"/>
      <c r="JI95" s="44"/>
      <c r="JJ95" s="44"/>
      <c r="JK95" s="44"/>
      <c r="JL95" s="44"/>
      <c r="JM95" s="44"/>
      <c r="JN95" s="44"/>
      <c r="JO95" s="44"/>
      <c r="JP95" s="44"/>
      <c r="JQ95" s="44"/>
      <c r="JR95" s="44"/>
      <c r="JS95" s="44"/>
      <c r="JT95" s="44"/>
      <c r="JU95" s="44"/>
      <c r="JV95" s="44"/>
      <c r="JW95" s="44"/>
      <c r="JX95" s="44"/>
      <c r="JY95" s="44"/>
      <c r="JZ95" s="44"/>
      <c r="KA95" s="44"/>
      <c r="KB95" s="44"/>
      <c r="KC95" s="44"/>
      <c r="KD95" s="44"/>
      <c r="KE95" s="44"/>
      <c r="KF95" s="44"/>
      <c r="KG95" s="44"/>
      <c r="KH95" s="44"/>
      <c r="KI95" s="44"/>
      <c r="KJ95" s="44"/>
      <c r="KK95" s="44"/>
      <c r="KL95" s="44"/>
      <c r="KM95" s="44"/>
      <c r="KN95" s="44"/>
      <c r="KO95" s="44"/>
      <c r="KP95" s="44"/>
      <c r="KQ95" s="44"/>
      <c r="KR95" s="44"/>
      <c r="KS95" s="44"/>
      <c r="KT95" s="44"/>
      <c r="KU95" s="44"/>
      <c r="KV95" s="44"/>
      <c r="KW95" s="44"/>
      <c r="KX95" s="44"/>
      <c r="KY95" s="44"/>
      <c r="KZ95" s="44"/>
      <c r="LA95" s="44"/>
      <c r="LB95" s="44"/>
      <c r="LC95" s="44"/>
      <c r="LD95" s="44"/>
      <c r="LE95" s="44"/>
      <c r="LF95" s="44"/>
      <c r="LG95" s="44"/>
      <c r="LH95" s="44"/>
      <c r="LI95" s="44"/>
      <c r="LJ95" s="44"/>
      <c r="LK95" s="44"/>
      <c r="LL95" s="44"/>
      <c r="LM95" s="44"/>
      <c r="LN95" s="44"/>
      <c r="LO95" s="44"/>
      <c r="LP95" s="44"/>
      <c r="LQ95" s="44"/>
      <c r="LR95" s="44"/>
      <c r="LS95" s="44"/>
      <c r="LT95" s="44"/>
      <c r="LU95" s="44"/>
      <c r="LV95" s="44"/>
      <c r="LW95" s="44"/>
      <c r="LX95" s="44"/>
      <c r="LY95" s="44"/>
      <c r="LZ95" s="44"/>
      <c r="MA95" s="44"/>
      <c r="MB95" s="44"/>
      <c r="MC95" s="44"/>
      <c r="MD95" s="44"/>
      <c r="ME95" s="44"/>
      <c r="MF95" s="44"/>
      <c r="MG95" s="44"/>
      <c r="MH95" s="44"/>
      <c r="MI95" s="44"/>
      <c r="MJ95" s="44"/>
      <c r="MK95" s="44"/>
      <c r="ML95" s="44"/>
      <c r="MM95" s="44"/>
      <c r="MN95" s="44"/>
      <c r="MO95" s="44"/>
      <c r="MP95" s="44"/>
      <c r="MQ95" s="44"/>
      <c r="MR95" s="44"/>
      <c r="MS95" s="44"/>
      <c r="MT95" s="44"/>
      <c r="MU95" s="44"/>
      <c r="MV95" s="44"/>
      <c r="MW95" s="44"/>
      <c r="MX95" s="44"/>
      <c r="MY95" s="44"/>
      <c r="MZ95" s="44"/>
      <c r="NA95" s="44"/>
      <c r="NB95" s="44"/>
      <c r="NC95" s="44"/>
      <c r="ND95" s="44"/>
      <c r="NE95" s="44"/>
      <c r="NF95" s="44"/>
      <c r="NG95" s="44"/>
      <c r="NH95" s="44"/>
      <c r="NI95" s="44"/>
      <c r="NJ95" s="44"/>
      <c r="NK95" s="44"/>
      <c r="NL95" s="44"/>
      <c r="NM95" s="44"/>
      <c r="NN95" s="44"/>
      <c r="NO95" s="44"/>
      <c r="NP95" s="44"/>
      <c r="NQ95" s="44"/>
      <c r="NR95" s="44"/>
      <c r="NS95" s="44"/>
      <c r="NT95" s="44"/>
      <c r="NU95" s="44"/>
      <c r="NV95" s="44"/>
      <c r="NW95" s="44"/>
      <c r="NX95" s="44"/>
      <c r="NY95" s="44"/>
      <c r="NZ95" s="44"/>
      <c r="OA95" s="44"/>
      <c r="OB95" s="44"/>
      <c r="OC95" s="44"/>
      <c r="OD95" s="44"/>
      <c r="OE95" s="44"/>
      <c r="OF95" s="44"/>
      <c r="OG95" s="44"/>
      <c r="OH95" s="44"/>
      <c r="OI95" s="44"/>
      <c r="OJ95" s="44"/>
      <c r="OK95" s="44"/>
      <c r="OL95" s="44"/>
      <c r="OM95" s="44"/>
      <c r="ON95" s="44"/>
      <c r="OO95" s="44"/>
      <c r="OP95" s="44"/>
      <c r="OQ95" s="44"/>
      <c r="OR95" s="44"/>
      <c r="OS95" s="44"/>
      <c r="OT95" s="44"/>
      <c r="OU95" s="44"/>
      <c r="OV95" s="44"/>
      <c r="OW95" s="44"/>
      <c r="OX95" s="44"/>
      <c r="OY95" s="44"/>
      <c r="OZ95" s="44"/>
      <c r="PA95" s="44"/>
      <c r="PB95" s="44"/>
      <c r="PC95" s="44"/>
      <c r="PD95" s="44"/>
      <c r="PE95" s="44"/>
      <c r="PF95" s="44"/>
      <c r="PG95" s="44"/>
      <c r="PH95" s="44"/>
      <c r="PI95" s="44"/>
      <c r="PJ95" s="44"/>
      <c r="PK95" s="44"/>
      <c r="PL95" s="44"/>
      <c r="PM95" s="44"/>
      <c r="PN95" s="44"/>
      <c r="PO95" s="44"/>
      <c r="PP95" s="44"/>
      <c r="PQ95" s="44"/>
      <c r="PR95" s="44"/>
      <c r="PS95" s="44"/>
      <c r="PT95" s="44"/>
      <c r="PU95" s="44"/>
      <c r="PV95" s="44"/>
      <c r="PW95" s="44"/>
      <c r="PX95" s="44"/>
      <c r="PY95" s="44"/>
      <c r="PZ95" s="44"/>
      <c r="QA95" s="44"/>
      <c r="QB95" s="44"/>
      <c r="QC95" s="44"/>
      <c r="QD95" s="44"/>
      <c r="QE95" s="44"/>
      <c r="QF95" s="44"/>
      <c r="QG95" s="44"/>
      <c r="QH95" s="44"/>
      <c r="QI95" s="44"/>
      <c r="QJ95" s="44"/>
      <c r="QK95" s="44"/>
      <c r="QL95" s="44"/>
      <c r="QM95" s="44"/>
      <c r="QN95" s="44"/>
      <c r="QO95" s="44"/>
      <c r="QP95" s="44"/>
      <c r="QQ95" s="44"/>
      <c r="QR95" s="44"/>
      <c r="QS95" s="44"/>
      <c r="QT95" s="44"/>
      <c r="QU95" s="44"/>
      <c r="QV95" s="44"/>
      <c r="QW95" s="44"/>
      <c r="QX95" s="44"/>
      <c r="QY95" s="44"/>
      <c r="QZ95" s="44"/>
      <c r="RA95" s="44"/>
      <c r="RB95" s="44"/>
      <c r="RC95" s="44"/>
      <c r="RD95" s="44"/>
      <c r="RE95" s="44"/>
      <c r="RF95" s="44"/>
      <c r="RG95" s="44"/>
      <c r="RH95" s="44"/>
      <c r="RI95" s="44"/>
      <c r="RJ95" s="44"/>
      <c r="RK95" s="44"/>
      <c r="RL95" s="44"/>
      <c r="RM95" s="44"/>
      <c r="RN95" s="44"/>
      <c r="RO95" s="44"/>
      <c r="RP95" s="44"/>
      <c r="RQ95" s="44"/>
      <c r="RR95" s="44"/>
      <c r="RS95" s="44"/>
      <c r="RT95" s="44"/>
      <c r="RU95" s="44"/>
      <c r="RV95" s="44"/>
      <c r="RW95" s="44"/>
      <c r="RX95" s="44"/>
      <c r="RY95" s="44"/>
      <c r="RZ95" s="44"/>
      <c r="SA95" s="44"/>
      <c r="SB95" s="44"/>
      <c r="SC95" s="44"/>
      <c r="SD95" s="44"/>
      <c r="SE95" s="44"/>
      <c r="SF95" s="44"/>
      <c r="SG95" s="44"/>
      <c r="SH95" s="44"/>
      <c r="SI95" s="44"/>
      <c r="SJ95" s="44"/>
      <c r="SK95" s="44"/>
      <c r="SL95" s="44"/>
      <c r="SM95" s="44"/>
      <c r="SN95" s="44"/>
      <c r="SO95" s="44"/>
      <c r="SP95" s="44"/>
      <c r="SQ95" s="44"/>
      <c r="SR95" s="44"/>
      <c r="SS95" s="44"/>
      <c r="ST95" s="44"/>
      <c r="SU95" s="44"/>
      <c r="SV95" s="44"/>
      <c r="SW95" s="44"/>
      <c r="SX95" s="44"/>
      <c r="SY95" s="44"/>
      <c r="SZ95" s="44"/>
      <c r="TA95" s="44"/>
      <c r="TB95" s="44"/>
      <c r="TC95" s="44"/>
      <c r="TD95" s="44"/>
      <c r="TE95" s="44"/>
      <c r="TF95" s="44"/>
      <c r="TG95" s="44"/>
      <c r="TH95" s="44"/>
      <c r="TI95" s="44"/>
      <c r="TJ95" s="44"/>
      <c r="TK95" s="44"/>
      <c r="TL95" s="44"/>
      <c r="TM95" s="44"/>
      <c r="TN95" s="44"/>
      <c r="TO95" s="44"/>
      <c r="TP95" s="44"/>
      <c r="TQ95" s="44"/>
      <c r="TR95" s="44"/>
      <c r="TS95" s="44"/>
      <c r="TT95" s="44"/>
      <c r="TU95" s="44"/>
      <c r="TV95" s="44"/>
      <c r="TW95" s="44"/>
      <c r="TX95" s="44"/>
      <c r="TY95" s="44"/>
      <c r="TZ95" s="44"/>
      <c r="UA95" s="44"/>
      <c r="UB95" s="44"/>
      <c r="UC95" s="44"/>
      <c r="UD95" s="44"/>
      <c r="UE95" s="44"/>
      <c r="UF95" s="44"/>
      <c r="UG95" s="44"/>
      <c r="UH95" s="44"/>
      <c r="UI95" s="44"/>
      <c r="UJ95" s="44"/>
      <c r="UK95" s="44"/>
      <c r="UL95" s="44"/>
      <c r="UM95" s="44"/>
      <c r="UN95" s="44"/>
      <c r="UO95" s="44"/>
      <c r="UP95" s="44"/>
      <c r="UQ95" s="44"/>
      <c r="UR95" s="44"/>
      <c r="US95" s="44"/>
      <c r="UT95" s="44"/>
      <c r="UU95" s="44"/>
      <c r="UV95" s="44"/>
      <c r="UW95" s="44"/>
      <c r="UX95" s="44"/>
      <c r="UY95" s="44"/>
      <c r="UZ95" s="44"/>
      <c r="VA95" s="44"/>
      <c r="VB95" s="44"/>
      <c r="VC95" s="44"/>
      <c r="VD95" s="44"/>
      <c r="VE95" s="44"/>
      <c r="VF95" s="44"/>
      <c r="VG95" s="44"/>
      <c r="VH95" s="44"/>
      <c r="VI95" s="44"/>
      <c r="VJ95" s="44"/>
      <c r="VK95" s="44"/>
      <c r="VL95" s="44"/>
      <c r="VM95" s="44"/>
      <c r="VN95" s="44"/>
      <c r="VO95" s="44"/>
      <c r="VP95" s="44"/>
      <c r="VQ95" s="44"/>
      <c r="VR95" s="44"/>
      <c r="VS95" s="44"/>
      <c r="VT95" s="44"/>
      <c r="VU95" s="44"/>
      <c r="VV95" s="44"/>
      <c r="VW95" s="44"/>
      <c r="VX95" s="44"/>
      <c r="VY95" s="44"/>
      <c r="VZ95" s="44"/>
      <c r="WA95" s="44"/>
      <c r="WB95" s="44"/>
      <c r="WC95" s="44"/>
      <c r="WD95" s="44"/>
      <c r="WE95" s="44"/>
      <c r="WF95" s="44"/>
      <c r="WG95" s="44"/>
      <c r="WH95" s="44"/>
      <c r="WI95" s="44"/>
      <c r="WJ95" s="44"/>
      <c r="WK95" s="44"/>
      <c r="WL95" s="44"/>
      <c r="WM95" s="44"/>
      <c r="WN95" s="44"/>
      <c r="WO95" s="44"/>
      <c r="WP95" s="44"/>
      <c r="WQ95" s="44"/>
      <c r="WR95" s="44"/>
      <c r="WS95" s="44"/>
      <c r="WT95" s="44"/>
      <c r="WU95" s="44"/>
      <c r="WV95" s="44"/>
      <c r="WW95" s="44"/>
      <c r="WX95" s="44"/>
      <c r="WY95" s="44"/>
      <c r="WZ95" s="44"/>
      <c r="XA95" s="44"/>
      <c r="XB95" s="44"/>
      <c r="XC95" s="44"/>
      <c r="XD95" s="44"/>
      <c r="XE95" s="44"/>
      <c r="XF95" s="44"/>
      <c r="XG95" s="44"/>
      <c r="XH95" s="44"/>
      <c r="XI95" s="44"/>
      <c r="XJ95" s="44"/>
      <c r="XK95" s="44"/>
      <c r="XL95" s="44"/>
      <c r="XM95" s="44"/>
      <c r="XN95" s="44"/>
      <c r="XO95" s="44"/>
      <c r="XP95" s="44"/>
      <c r="XQ95" s="44"/>
      <c r="XR95" s="44"/>
      <c r="XS95" s="44"/>
      <c r="XT95" s="44"/>
      <c r="XU95" s="44"/>
      <c r="XV95" s="44"/>
      <c r="XW95" s="44"/>
      <c r="XX95" s="44"/>
      <c r="XY95" s="44"/>
      <c r="XZ95" s="44"/>
      <c r="YA95" s="44"/>
      <c r="YB95" s="44"/>
      <c r="YC95" s="44"/>
      <c r="YD95" s="44"/>
      <c r="YE95" s="44"/>
      <c r="YF95" s="44"/>
      <c r="YG95" s="44"/>
      <c r="YH95" s="44"/>
      <c r="YI95" s="44"/>
      <c r="YJ95" s="44"/>
      <c r="YK95" s="44"/>
      <c r="YL95" s="44"/>
      <c r="YM95" s="44"/>
      <c r="YN95" s="44"/>
      <c r="YO95" s="44"/>
      <c r="YP95" s="44"/>
      <c r="YQ95" s="44"/>
      <c r="YR95" s="44"/>
    </row>
    <row r="96" spans="1:668" ht="18" customHeight="1" x14ac:dyDescent="0.25">
      <c r="A96" s="47" t="s">
        <v>14</v>
      </c>
      <c r="B96" s="13">
        <v>2</v>
      </c>
      <c r="C96" s="8"/>
      <c r="D96" s="47"/>
      <c r="E96" s="47"/>
      <c r="F96" s="8">
        <f t="shared" ref="F96:L96" si="14">SUM(F94:F94)+F95</f>
        <v>131000</v>
      </c>
      <c r="G96" s="8">
        <f t="shared" si="14"/>
        <v>3759.7</v>
      </c>
      <c r="H96" s="8">
        <f t="shared" si="14"/>
        <v>9960.66</v>
      </c>
      <c r="I96" s="8">
        <f t="shared" si="14"/>
        <v>3982.4</v>
      </c>
      <c r="J96" s="8">
        <f t="shared" si="14"/>
        <v>1675</v>
      </c>
      <c r="K96" s="8">
        <f t="shared" si="14"/>
        <v>19377.650000000001</v>
      </c>
      <c r="L96" s="65">
        <f t="shared" si="14"/>
        <v>111622.34999999999</v>
      </c>
      <c r="AG96" s="52"/>
      <c r="AH96" s="52"/>
      <c r="AI96" s="52"/>
      <c r="AJ96" s="52"/>
      <c r="AK96" s="52"/>
      <c r="AL96" s="52"/>
      <c r="AM96" s="52"/>
      <c r="AN96" s="52"/>
      <c r="AO96" s="52"/>
      <c r="AP96" s="52"/>
      <c r="AQ96" s="52"/>
      <c r="AT96" s="52"/>
      <c r="AU96" s="52"/>
      <c r="AV96" s="52"/>
      <c r="AW96" s="52"/>
      <c r="AX96" s="52"/>
      <c r="AY96" s="52"/>
      <c r="AZ96" s="52"/>
      <c r="BA96" s="52"/>
      <c r="BB96" s="52"/>
      <c r="BC96" s="52"/>
      <c r="BD96" s="52"/>
      <c r="BE96" s="52"/>
      <c r="BF96" s="52"/>
      <c r="BG96" s="52"/>
      <c r="BH96" s="52"/>
      <c r="BI96" s="52"/>
      <c r="BJ96" s="52"/>
      <c r="BK96" s="52"/>
      <c r="BL96" s="52"/>
      <c r="BM96" s="52"/>
      <c r="BN96" s="52"/>
      <c r="BO96" s="52"/>
      <c r="BP96" s="52"/>
      <c r="BQ96" s="52"/>
      <c r="BR96" s="52"/>
      <c r="BS96" s="52"/>
      <c r="BT96" s="52"/>
      <c r="BU96" s="52"/>
      <c r="BV96" s="52"/>
      <c r="BW96" s="52"/>
      <c r="BX96" s="52"/>
      <c r="BY96" s="52"/>
      <c r="BZ96" s="52"/>
      <c r="CA96" s="52"/>
      <c r="CB96" s="52"/>
      <c r="CC96" s="52"/>
      <c r="CD96" s="52"/>
      <c r="CE96" s="52"/>
      <c r="CF96" s="52"/>
      <c r="CG96" s="52"/>
      <c r="CH96" s="52"/>
      <c r="CI96" s="52"/>
      <c r="CJ96" s="52"/>
      <c r="CK96" s="52"/>
      <c r="CL96" s="52"/>
      <c r="CM96" s="52"/>
      <c r="CN96" s="52"/>
      <c r="CO96" s="52"/>
      <c r="CP96" s="52"/>
      <c r="CQ96" s="52"/>
      <c r="CR96" s="52"/>
      <c r="CS96" s="52"/>
      <c r="CT96" s="52"/>
      <c r="CU96" s="52"/>
      <c r="CV96" s="52"/>
      <c r="CW96" s="52"/>
      <c r="CX96" s="52"/>
      <c r="CY96" s="52"/>
      <c r="CZ96" s="52"/>
      <c r="DA96" s="52"/>
      <c r="DB96" s="52"/>
      <c r="DC96" s="52"/>
      <c r="DD96" s="52"/>
      <c r="DE96" s="52"/>
      <c r="DF96" s="52"/>
      <c r="DG96" s="52"/>
      <c r="DH96" s="52"/>
      <c r="DI96" s="52"/>
      <c r="DJ96" s="52"/>
      <c r="DK96" s="52"/>
      <c r="DL96" s="52"/>
      <c r="DM96" s="52"/>
      <c r="DN96" s="52"/>
      <c r="DO96" s="52"/>
      <c r="DP96" s="52"/>
      <c r="DQ96" s="52"/>
      <c r="DR96" s="52"/>
      <c r="DS96" s="52"/>
      <c r="DT96" s="52"/>
      <c r="DU96" s="52"/>
      <c r="DV96" s="52"/>
      <c r="DW96" s="52"/>
      <c r="DX96" s="52"/>
      <c r="DY96" s="52"/>
      <c r="DZ96" s="52"/>
      <c r="EA96" s="52"/>
      <c r="EB96" s="52"/>
      <c r="EC96" s="52"/>
      <c r="ED96" s="52"/>
      <c r="EE96" s="52"/>
      <c r="EF96" s="52"/>
      <c r="EG96" s="52"/>
      <c r="EH96" s="52"/>
      <c r="EI96" s="52"/>
      <c r="EJ96" s="52"/>
      <c r="EK96" s="52"/>
      <c r="EL96" s="52"/>
      <c r="EM96" s="52"/>
      <c r="EN96" s="52"/>
      <c r="EO96" s="52"/>
      <c r="EP96" s="52"/>
      <c r="EQ96" s="52"/>
      <c r="ER96" s="52"/>
      <c r="ES96" s="52"/>
      <c r="ET96" s="52"/>
      <c r="EU96" s="52"/>
      <c r="EV96" s="52"/>
      <c r="EW96" s="52"/>
      <c r="EX96" s="52"/>
      <c r="EY96" s="52"/>
      <c r="EZ96" s="52"/>
      <c r="FA96" s="52"/>
      <c r="FB96" s="52"/>
      <c r="FC96" s="52"/>
      <c r="FD96" s="52"/>
      <c r="FE96" s="52"/>
      <c r="FF96" s="52"/>
      <c r="FG96" s="52"/>
      <c r="FH96" s="52"/>
      <c r="FI96" s="52"/>
      <c r="FJ96" s="52"/>
      <c r="FK96" s="52"/>
      <c r="FL96" s="52"/>
      <c r="FM96" s="52"/>
      <c r="FN96" s="52"/>
      <c r="FO96" s="52"/>
      <c r="FP96" s="52"/>
      <c r="FQ96" s="52"/>
      <c r="FR96" s="52"/>
      <c r="FS96" s="52"/>
      <c r="FT96" s="52"/>
      <c r="FU96" s="52"/>
      <c r="FV96" s="52"/>
      <c r="FW96" s="52"/>
      <c r="FX96" s="52"/>
      <c r="FY96" s="52"/>
      <c r="FZ96" s="52"/>
      <c r="GA96" s="52"/>
      <c r="GB96" s="52"/>
      <c r="GC96" s="52"/>
      <c r="GD96" s="52"/>
      <c r="GE96" s="52"/>
      <c r="GF96" s="52"/>
      <c r="GG96" s="52"/>
      <c r="GH96" s="52"/>
      <c r="GI96" s="52"/>
      <c r="GJ96" s="52"/>
      <c r="GK96" s="52"/>
      <c r="GL96" s="52"/>
      <c r="GM96" s="52"/>
      <c r="GN96" s="52"/>
      <c r="GO96" s="52"/>
      <c r="GP96" s="52"/>
      <c r="GQ96" s="52"/>
      <c r="GR96" s="52"/>
      <c r="GS96" s="52"/>
      <c r="GT96" s="52"/>
      <c r="GU96" s="52"/>
      <c r="GV96" s="52"/>
      <c r="GW96" s="52"/>
      <c r="GX96" s="52"/>
      <c r="GY96" s="52"/>
      <c r="GZ96" s="52"/>
      <c r="HA96" s="52"/>
      <c r="HB96" s="52"/>
      <c r="HC96" s="52"/>
      <c r="HD96" s="52"/>
      <c r="HE96" s="52"/>
      <c r="HF96" s="52"/>
      <c r="HG96" s="52"/>
      <c r="HH96" s="52"/>
      <c r="HI96" s="52"/>
      <c r="HJ96" s="52"/>
      <c r="HK96" s="52"/>
      <c r="HL96" s="52"/>
      <c r="HM96" s="52"/>
      <c r="HN96" s="52"/>
      <c r="HO96" s="52"/>
      <c r="HP96" s="52"/>
      <c r="HQ96" s="52"/>
      <c r="HR96" s="52"/>
      <c r="HS96" s="52"/>
      <c r="HT96" s="52"/>
      <c r="HU96" s="52"/>
      <c r="HV96" s="52"/>
      <c r="HW96" s="52"/>
      <c r="HX96" s="52"/>
      <c r="HY96" s="52"/>
      <c r="HZ96" s="52"/>
      <c r="IA96" s="57"/>
      <c r="IB96" s="57"/>
    </row>
    <row r="97" spans="1:668" s="45" customFormat="1" ht="15.75" x14ac:dyDescent="0.25">
      <c r="B97" s="14"/>
      <c r="C97" s="12"/>
      <c r="F97" s="12"/>
      <c r="G97" s="12"/>
      <c r="H97" s="12"/>
      <c r="I97" s="12"/>
      <c r="J97" s="12"/>
      <c r="K97" s="12"/>
      <c r="L97" s="71"/>
      <c r="O97" s="44"/>
      <c r="P97" s="44"/>
      <c r="Q97" s="44"/>
      <c r="R97" s="44"/>
      <c r="S97" s="44"/>
      <c r="T97" s="44"/>
      <c r="U97" s="44"/>
      <c r="V97" s="44"/>
      <c r="W97" s="44"/>
      <c r="X97" s="44"/>
      <c r="Y97" s="44"/>
      <c r="Z97" s="44"/>
      <c r="AA97" s="44"/>
      <c r="AB97" s="44"/>
      <c r="AC97" s="44"/>
      <c r="AD97" s="44"/>
      <c r="AE97" s="44"/>
      <c r="AF97" s="44"/>
      <c r="AG97" s="52"/>
      <c r="AH97" s="52"/>
      <c r="AI97" s="52"/>
      <c r="AJ97" s="52"/>
      <c r="AK97" s="52"/>
      <c r="AL97" s="52"/>
      <c r="AM97" s="52"/>
      <c r="AN97" s="52"/>
      <c r="AO97" s="52"/>
      <c r="AP97" s="52"/>
      <c r="AQ97" s="52"/>
      <c r="AR97" s="44"/>
      <c r="AS97" s="44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  <c r="BG97" s="58"/>
      <c r="BH97" s="58"/>
      <c r="BI97" s="58"/>
      <c r="BJ97" s="58"/>
      <c r="BK97" s="58"/>
      <c r="BL97" s="58"/>
      <c r="BM97" s="58"/>
      <c r="BN97" s="58"/>
      <c r="BO97" s="58"/>
      <c r="BP97" s="58"/>
      <c r="BQ97" s="58"/>
      <c r="BR97" s="58"/>
      <c r="BS97" s="58"/>
      <c r="BT97" s="58"/>
      <c r="BU97" s="58"/>
      <c r="BV97" s="58"/>
      <c r="BW97" s="58"/>
      <c r="BX97" s="58"/>
      <c r="BY97" s="58"/>
      <c r="BZ97" s="58"/>
      <c r="CA97" s="58"/>
      <c r="CB97" s="58"/>
      <c r="CC97" s="58"/>
      <c r="CD97" s="58"/>
      <c r="CE97" s="58"/>
      <c r="CF97" s="58"/>
      <c r="CG97" s="58"/>
      <c r="CH97" s="58"/>
      <c r="CI97" s="58"/>
      <c r="CJ97" s="58"/>
      <c r="CK97" s="58"/>
      <c r="CL97" s="58"/>
      <c r="CM97" s="58"/>
      <c r="CN97" s="58"/>
      <c r="CO97" s="58"/>
      <c r="CP97" s="58"/>
      <c r="CQ97" s="58"/>
      <c r="CR97" s="58"/>
      <c r="CS97" s="58"/>
      <c r="CT97" s="58"/>
      <c r="CU97" s="58"/>
      <c r="CV97" s="58"/>
      <c r="CW97" s="58"/>
      <c r="CX97" s="58"/>
      <c r="CY97" s="58"/>
      <c r="CZ97" s="58"/>
      <c r="DA97" s="58"/>
      <c r="DB97" s="58"/>
      <c r="DC97" s="58"/>
      <c r="DD97" s="58"/>
      <c r="DE97" s="58"/>
      <c r="DF97" s="58"/>
      <c r="DG97" s="58"/>
      <c r="DH97" s="58"/>
      <c r="DI97" s="58"/>
      <c r="DJ97" s="58"/>
      <c r="DK97" s="58"/>
      <c r="DL97" s="58"/>
      <c r="DM97" s="58"/>
      <c r="DN97" s="58"/>
      <c r="DO97" s="58"/>
      <c r="DP97" s="58"/>
      <c r="DQ97" s="58"/>
      <c r="DR97" s="58"/>
      <c r="DS97" s="58"/>
      <c r="DT97" s="58"/>
      <c r="DU97" s="58"/>
      <c r="DV97" s="58"/>
      <c r="DW97" s="58"/>
      <c r="DX97" s="58"/>
      <c r="DY97" s="58"/>
      <c r="DZ97" s="58"/>
      <c r="EA97" s="58"/>
      <c r="EB97" s="58"/>
      <c r="EC97" s="58"/>
      <c r="ED97" s="58"/>
      <c r="EE97" s="58"/>
      <c r="EF97" s="58"/>
      <c r="EG97" s="58"/>
      <c r="EH97" s="58"/>
      <c r="EI97" s="58"/>
      <c r="EJ97" s="58"/>
      <c r="EK97" s="58"/>
      <c r="EL97" s="58"/>
      <c r="EM97" s="58"/>
      <c r="EN97" s="58"/>
      <c r="EO97" s="58"/>
      <c r="EP97" s="58"/>
      <c r="EQ97" s="58"/>
      <c r="ER97" s="58"/>
      <c r="ES97" s="58"/>
      <c r="ET97" s="58"/>
      <c r="EU97" s="58"/>
      <c r="EV97" s="58"/>
      <c r="EW97" s="58"/>
      <c r="EX97" s="58"/>
      <c r="EY97" s="58"/>
      <c r="EZ97" s="58"/>
      <c r="FA97" s="58"/>
      <c r="FB97" s="58"/>
      <c r="FC97" s="58"/>
      <c r="FD97" s="58"/>
      <c r="FE97" s="58"/>
      <c r="FF97" s="58"/>
      <c r="FG97" s="58"/>
      <c r="FH97" s="58"/>
      <c r="FI97" s="58"/>
      <c r="FJ97" s="58"/>
      <c r="FK97" s="58"/>
      <c r="FL97" s="58"/>
      <c r="FM97" s="58"/>
      <c r="FN97" s="58"/>
      <c r="FO97" s="58"/>
      <c r="FP97" s="58"/>
      <c r="FQ97" s="58"/>
      <c r="FR97" s="58"/>
      <c r="FS97" s="58"/>
      <c r="FT97" s="58"/>
      <c r="FU97" s="58"/>
      <c r="FV97" s="58"/>
      <c r="FW97" s="58"/>
      <c r="FX97" s="58"/>
      <c r="FY97" s="58"/>
      <c r="FZ97" s="58"/>
      <c r="GA97" s="58"/>
      <c r="GB97" s="58"/>
      <c r="GC97" s="58"/>
      <c r="GD97" s="58"/>
      <c r="GE97" s="58"/>
      <c r="GF97" s="58"/>
      <c r="GG97" s="58"/>
      <c r="GH97" s="58"/>
      <c r="GI97" s="58"/>
      <c r="GJ97" s="58"/>
      <c r="GK97" s="58"/>
      <c r="GL97" s="58"/>
      <c r="GM97" s="58"/>
      <c r="GN97" s="58"/>
      <c r="GO97" s="58"/>
      <c r="GP97" s="58"/>
      <c r="GQ97" s="58"/>
      <c r="GR97" s="58"/>
      <c r="GS97" s="58"/>
      <c r="GT97" s="58"/>
      <c r="GU97" s="58"/>
      <c r="GV97" s="58"/>
      <c r="GW97" s="58"/>
      <c r="GX97" s="58"/>
      <c r="GY97" s="58"/>
      <c r="GZ97" s="58"/>
      <c r="HA97" s="58"/>
      <c r="HB97" s="58"/>
      <c r="HC97" s="58"/>
      <c r="HD97" s="58"/>
      <c r="HE97" s="58"/>
      <c r="HF97" s="58"/>
      <c r="HG97" s="58"/>
      <c r="HH97" s="58"/>
      <c r="HI97" s="58"/>
      <c r="HJ97" s="58"/>
      <c r="HK97" s="58"/>
      <c r="HL97" s="58"/>
      <c r="HM97" s="58"/>
      <c r="HN97" s="58"/>
      <c r="HO97" s="58"/>
      <c r="HP97" s="58"/>
      <c r="HQ97" s="58"/>
      <c r="HR97" s="58"/>
      <c r="HS97" s="58"/>
      <c r="HT97" s="58"/>
      <c r="HU97" s="58"/>
      <c r="HV97" s="58"/>
      <c r="HW97" s="58"/>
      <c r="HX97" s="58"/>
      <c r="HY97" s="58"/>
      <c r="HZ97" s="58"/>
      <c r="IA97" s="57"/>
      <c r="IB97" s="57"/>
      <c r="IC97" s="44"/>
      <c r="ID97" s="44"/>
      <c r="IE97" s="44"/>
      <c r="IF97" s="44"/>
      <c r="IG97" s="44"/>
      <c r="IH97" s="44"/>
      <c r="II97" s="44"/>
      <c r="IJ97" s="44"/>
      <c r="IK97" s="44"/>
      <c r="IL97" s="44"/>
      <c r="IM97" s="44"/>
      <c r="IN97" s="44"/>
      <c r="IO97" s="44"/>
      <c r="IP97" s="44"/>
      <c r="IQ97" s="44"/>
      <c r="IR97" s="44"/>
      <c r="IS97" s="44"/>
      <c r="IT97" s="44"/>
      <c r="IU97" s="44"/>
      <c r="IV97" s="44"/>
      <c r="IW97" s="44"/>
      <c r="IX97" s="44"/>
      <c r="IY97" s="44"/>
      <c r="IZ97" s="44"/>
      <c r="JA97" s="44"/>
      <c r="JB97" s="44"/>
      <c r="JC97" s="44"/>
      <c r="JD97" s="44"/>
      <c r="JE97" s="44"/>
      <c r="JF97" s="44"/>
      <c r="JG97" s="44"/>
      <c r="JH97" s="44"/>
      <c r="JI97" s="44"/>
      <c r="JJ97" s="44"/>
      <c r="JK97" s="44"/>
      <c r="JL97" s="44"/>
      <c r="JM97" s="44"/>
      <c r="JN97" s="44"/>
      <c r="JO97" s="44"/>
      <c r="JP97" s="44"/>
      <c r="JQ97" s="44"/>
      <c r="JR97" s="44"/>
      <c r="JS97" s="44"/>
      <c r="JT97" s="44"/>
      <c r="JU97" s="44"/>
      <c r="JV97" s="44"/>
      <c r="JW97" s="44"/>
      <c r="JX97" s="44"/>
      <c r="JY97" s="44"/>
      <c r="JZ97" s="44"/>
      <c r="KA97" s="44"/>
      <c r="KB97" s="44"/>
      <c r="KC97" s="44"/>
      <c r="KD97" s="44"/>
      <c r="KE97" s="44"/>
      <c r="KF97" s="44"/>
      <c r="KG97" s="44"/>
      <c r="KH97" s="44"/>
      <c r="KI97" s="44"/>
      <c r="KJ97" s="44"/>
      <c r="KK97" s="44"/>
      <c r="KL97" s="44"/>
      <c r="KM97" s="44"/>
      <c r="KN97" s="44"/>
      <c r="KO97" s="44"/>
      <c r="KP97" s="44"/>
      <c r="KQ97" s="44"/>
      <c r="KR97" s="44"/>
      <c r="KS97" s="44"/>
      <c r="KT97" s="44"/>
      <c r="KU97" s="44"/>
      <c r="KV97" s="44"/>
      <c r="KW97" s="44"/>
      <c r="KX97" s="44"/>
      <c r="KY97" s="44"/>
      <c r="KZ97" s="44"/>
      <c r="LA97" s="44"/>
      <c r="LB97" s="44"/>
      <c r="LC97" s="44"/>
      <c r="LD97" s="44"/>
      <c r="LE97" s="44"/>
      <c r="LF97" s="44"/>
      <c r="LG97" s="44"/>
      <c r="LH97" s="44"/>
      <c r="LI97" s="44"/>
      <c r="LJ97" s="44"/>
      <c r="LK97" s="44"/>
      <c r="LL97" s="44"/>
      <c r="LM97" s="44"/>
      <c r="LN97" s="44"/>
      <c r="LO97" s="44"/>
      <c r="LP97" s="44"/>
      <c r="LQ97" s="44"/>
      <c r="LR97" s="44"/>
      <c r="LS97" s="44"/>
      <c r="LT97" s="44"/>
      <c r="LU97" s="44"/>
      <c r="LV97" s="44"/>
      <c r="LW97" s="44"/>
      <c r="LX97" s="44"/>
      <c r="LY97" s="44"/>
      <c r="LZ97" s="44"/>
      <c r="MA97" s="44"/>
      <c r="MB97" s="44"/>
      <c r="MC97" s="44"/>
      <c r="MD97" s="44"/>
      <c r="ME97" s="44"/>
      <c r="MF97" s="44"/>
      <c r="MG97" s="44"/>
      <c r="MH97" s="44"/>
      <c r="MI97" s="44"/>
      <c r="MJ97" s="44"/>
      <c r="MK97" s="44"/>
      <c r="ML97" s="44"/>
      <c r="MM97" s="44"/>
      <c r="MN97" s="44"/>
      <c r="MO97" s="44"/>
      <c r="MP97" s="44"/>
      <c r="MQ97" s="44"/>
      <c r="MR97" s="44"/>
      <c r="MS97" s="44"/>
      <c r="MT97" s="44"/>
      <c r="MU97" s="44"/>
      <c r="MV97" s="44"/>
      <c r="MW97" s="44"/>
      <c r="MX97" s="44"/>
      <c r="MY97" s="44"/>
      <c r="MZ97" s="44"/>
      <c r="NA97" s="44"/>
      <c r="NB97" s="44"/>
      <c r="NC97" s="44"/>
      <c r="ND97" s="44"/>
      <c r="NE97" s="44"/>
      <c r="NF97" s="44"/>
      <c r="NG97" s="44"/>
      <c r="NH97" s="44"/>
      <c r="NI97" s="44"/>
      <c r="NJ97" s="44"/>
      <c r="NK97" s="44"/>
      <c r="NL97" s="44"/>
      <c r="NM97" s="44"/>
      <c r="NN97" s="44"/>
      <c r="NO97" s="44"/>
      <c r="NP97" s="44"/>
      <c r="NQ97" s="44"/>
      <c r="NR97" s="44"/>
      <c r="NS97" s="44"/>
      <c r="NT97" s="44"/>
      <c r="NU97" s="44"/>
      <c r="NV97" s="44"/>
      <c r="NW97" s="44"/>
      <c r="NX97" s="44"/>
      <c r="NY97" s="44"/>
      <c r="NZ97" s="44"/>
      <c r="OA97" s="44"/>
      <c r="OB97" s="44"/>
      <c r="OC97" s="44"/>
      <c r="OD97" s="44"/>
      <c r="OE97" s="44"/>
      <c r="OF97" s="44"/>
      <c r="OG97" s="44"/>
      <c r="OH97" s="44"/>
      <c r="OI97" s="44"/>
      <c r="OJ97" s="44"/>
      <c r="OK97" s="44"/>
      <c r="OL97" s="44"/>
      <c r="OM97" s="44"/>
      <c r="ON97" s="44"/>
      <c r="OO97" s="44"/>
      <c r="OP97" s="44"/>
      <c r="OQ97" s="44"/>
      <c r="OR97" s="44"/>
      <c r="OS97" s="44"/>
      <c r="OT97" s="44"/>
      <c r="OU97" s="44"/>
      <c r="OV97" s="44"/>
      <c r="OW97" s="44"/>
      <c r="OX97" s="44"/>
      <c r="OY97" s="44"/>
      <c r="OZ97" s="44"/>
      <c r="PA97" s="44"/>
      <c r="PB97" s="44"/>
      <c r="PC97" s="44"/>
      <c r="PD97" s="44"/>
      <c r="PE97" s="44"/>
      <c r="PF97" s="44"/>
      <c r="PG97" s="44"/>
      <c r="PH97" s="44"/>
      <c r="PI97" s="44"/>
      <c r="PJ97" s="44"/>
      <c r="PK97" s="44"/>
      <c r="PL97" s="44"/>
      <c r="PM97" s="44"/>
      <c r="PN97" s="44"/>
      <c r="PO97" s="44"/>
      <c r="PP97" s="44"/>
      <c r="PQ97" s="44"/>
      <c r="PR97" s="44"/>
      <c r="PS97" s="44"/>
      <c r="PT97" s="44"/>
      <c r="PU97" s="44"/>
      <c r="PV97" s="44"/>
      <c r="PW97" s="44"/>
      <c r="PX97" s="44"/>
      <c r="PY97" s="44"/>
      <c r="PZ97" s="44"/>
      <c r="QA97" s="44"/>
      <c r="QB97" s="44"/>
      <c r="QC97" s="44"/>
      <c r="QD97" s="44"/>
      <c r="QE97" s="44"/>
      <c r="QF97" s="44"/>
      <c r="QG97" s="44"/>
      <c r="QH97" s="44"/>
      <c r="QI97" s="44"/>
      <c r="QJ97" s="44"/>
      <c r="QK97" s="44"/>
      <c r="QL97" s="44"/>
      <c r="QM97" s="44"/>
      <c r="QN97" s="44"/>
      <c r="QO97" s="44"/>
      <c r="QP97" s="44"/>
      <c r="QQ97" s="44"/>
      <c r="QR97" s="44"/>
      <c r="QS97" s="44"/>
      <c r="QT97" s="44"/>
      <c r="QU97" s="44"/>
      <c r="QV97" s="44"/>
      <c r="QW97" s="44"/>
      <c r="QX97" s="44"/>
      <c r="QY97" s="44"/>
      <c r="QZ97" s="44"/>
      <c r="RA97" s="44"/>
      <c r="RB97" s="44"/>
      <c r="RC97" s="44"/>
      <c r="RD97" s="44"/>
      <c r="RE97" s="44"/>
      <c r="RF97" s="44"/>
      <c r="RG97" s="44"/>
      <c r="RH97" s="44"/>
      <c r="RI97" s="44"/>
      <c r="RJ97" s="44"/>
      <c r="RK97" s="44"/>
      <c r="RL97" s="44"/>
      <c r="RM97" s="44"/>
      <c r="RN97" s="44"/>
      <c r="RO97" s="44"/>
      <c r="RP97" s="44"/>
      <c r="RQ97" s="44"/>
      <c r="RR97" s="44"/>
      <c r="RS97" s="44"/>
      <c r="RT97" s="44"/>
      <c r="RU97" s="44"/>
      <c r="RV97" s="44"/>
      <c r="RW97" s="44"/>
      <c r="RX97" s="44"/>
      <c r="RY97" s="44"/>
      <c r="RZ97" s="44"/>
      <c r="SA97" s="44"/>
      <c r="SB97" s="44"/>
      <c r="SC97" s="44"/>
      <c r="SD97" s="44"/>
      <c r="SE97" s="44"/>
      <c r="SF97" s="44"/>
      <c r="SG97" s="44"/>
      <c r="SH97" s="44"/>
      <c r="SI97" s="44"/>
      <c r="SJ97" s="44"/>
      <c r="SK97" s="44"/>
      <c r="SL97" s="44"/>
      <c r="SM97" s="44"/>
      <c r="SN97" s="44"/>
      <c r="SO97" s="44"/>
      <c r="SP97" s="44"/>
      <c r="SQ97" s="44"/>
      <c r="SR97" s="44"/>
      <c r="SS97" s="44"/>
      <c r="ST97" s="44"/>
      <c r="SU97" s="44"/>
      <c r="SV97" s="44"/>
      <c r="SW97" s="44"/>
      <c r="SX97" s="44"/>
      <c r="SY97" s="44"/>
      <c r="SZ97" s="44"/>
      <c r="TA97" s="44"/>
      <c r="TB97" s="44"/>
      <c r="TC97" s="44"/>
      <c r="TD97" s="44"/>
      <c r="TE97" s="44"/>
      <c r="TF97" s="44"/>
      <c r="TG97" s="44"/>
      <c r="TH97" s="44"/>
      <c r="TI97" s="44"/>
      <c r="TJ97" s="44"/>
      <c r="TK97" s="44"/>
      <c r="TL97" s="44"/>
      <c r="TM97" s="44"/>
      <c r="TN97" s="44"/>
      <c r="TO97" s="44"/>
      <c r="TP97" s="44"/>
      <c r="TQ97" s="44"/>
      <c r="TR97" s="44"/>
      <c r="TS97" s="44"/>
      <c r="TT97" s="44"/>
      <c r="TU97" s="44"/>
      <c r="TV97" s="44"/>
      <c r="TW97" s="44"/>
      <c r="TX97" s="44"/>
      <c r="TY97" s="44"/>
      <c r="TZ97" s="44"/>
      <c r="UA97" s="44"/>
      <c r="UB97" s="44"/>
      <c r="UC97" s="44"/>
      <c r="UD97" s="44"/>
      <c r="UE97" s="44"/>
      <c r="UF97" s="44"/>
      <c r="UG97" s="44"/>
      <c r="UH97" s="44"/>
      <c r="UI97" s="44"/>
      <c r="UJ97" s="44"/>
      <c r="UK97" s="44"/>
      <c r="UL97" s="44"/>
      <c r="UM97" s="44"/>
      <c r="UN97" s="44"/>
      <c r="UO97" s="44"/>
      <c r="UP97" s="44"/>
      <c r="UQ97" s="44"/>
      <c r="UR97" s="44"/>
      <c r="US97" s="44"/>
      <c r="UT97" s="44"/>
      <c r="UU97" s="44"/>
      <c r="UV97" s="44"/>
      <c r="UW97" s="44"/>
      <c r="UX97" s="44"/>
      <c r="UY97" s="44"/>
      <c r="UZ97" s="44"/>
      <c r="VA97" s="44"/>
      <c r="VB97" s="44"/>
      <c r="VC97" s="44"/>
      <c r="VD97" s="44"/>
      <c r="VE97" s="44"/>
      <c r="VF97" s="44"/>
      <c r="VG97" s="44"/>
      <c r="VH97" s="44"/>
      <c r="VI97" s="44"/>
      <c r="VJ97" s="44"/>
      <c r="VK97" s="44"/>
      <c r="VL97" s="44"/>
      <c r="VM97" s="44"/>
      <c r="VN97" s="44"/>
      <c r="VO97" s="44"/>
      <c r="VP97" s="44"/>
      <c r="VQ97" s="44"/>
      <c r="VR97" s="44"/>
      <c r="VS97" s="44"/>
      <c r="VT97" s="44"/>
      <c r="VU97" s="44"/>
      <c r="VV97" s="44"/>
      <c r="VW97" s="44"/>
      <c r="VX97" s="44"/>
      <c r="VY97" s="44"/>
      <c r="VZ97" s="44"/>
      <c r="WA97" s="44"/>
      <c r="WB97" s="44"/>
      <c r="WC97" s="44"/>
      <c r="WD97" s="44"/>
      <c r="WE97" s="44"/>
      <c r="WF97" s="44"/>
      <c r="WG97" s="44"/>
      <c r="WH97" s="44"/>
      <c r="WI97" s="44"/>
      <c r="WJ97" s="44"/>
      <c r="WK97" s="44"/>
      <c r="WL97" s="44"/>
      <c r="WM97" s="44"/>
      <c r="WN97" s="44"/>
      <c r="WO97" s="44"/>
      <c r="WP97" s="44"/>
      <c r="WQ97" s="44"/>
      <c r="WR97" s="44"/>
      <c r="WS97" s="44"/>
      <c r="WT97" s="44"/>
      <c r="WU97" s="44"/>
      <c r="WV97" s="44"/>
      <c r="WW97" s="44"/>
      <c r="WX97" s="44"/>
      <c r="WY97" s="44"/>
      <c r="WZ97" s="44"/>
      <c r="XA97" s="44"/>
      <c r="XB97" s="44"/>
      <c r="XC97" s="44"/>
      <c r="XD97" s="44"/>
      <c r="XE97" s="44"/>
      <c r="XF97" s="44"/>
      <c r="XG97" s="44"/>
      <c r="XH97" s="44"/>
      <c r="XI97" s="44"/>
      <c r="XJ97" s="44"/>
      <c r="XK97" s="44"/>
      <c r="XL97" s="44"/>
      <c r="XM97" s="44"/>
      <c r="XN97" s="44"/>
      <c r="XO97" s="44"/>
      <c r="XP97" s="44"/>
      <c r="XQ97" s="44"/>
      <c r="XR97" s="44"/>
      <c r="XS97" s="44"/>
      <c r="XT97" s="44"/>
      <c r="XU97" s="44"/>
      <c r="XV97" s="44"/>
      <c r="XW97" s="44"/>
      <c r="XX97" s="44"/>
      <c r="XY97" s="44"/>
      <c r="XZ97" s="44"/>
      <c r="YA97" s="44"/>
      <c r="YB97" s="44"/>
      <c r="YC97" s="44"/>
      <c r="YD97" s="44"/>
      <c r="YE97" s="44"/>
      <c r="YF97" s="44"/>
      <c r="YG97" s="44"/>
      <c r="YH97" s="44"/>
      <c r="YI97" s="44"/>
      <c r="YJ97" s="44"/>
      <c r="YK97" s="44"/>
      <c r="YL97" s="44"/>
      <c r="YM97" s="44"/>
      <c r="YN97" s="44"/>
      <c r="YO97" s="44"/>
      <c r="YP97" s="44"/>
      <c r="YQ97" s="44"/>
      <c r="YR97" s="44"/>
    </row>
    <row r="98" spans="1:668" s="45" customFormat="1" ht="15.75" x14ac:dyDescent="0.25">
      <c r="A98" s="43" t="s">
        <v>107</v>
      </c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67"/>
      <c r="O98" s="44"/>
      <c r="P98" s="44"/>
      <c r="Q98" s="44"/>
      <c r="R98" s="44"/>
      <c r="S98" s="44"/>
      <c r="T98" s="44"/>
      <c r="U98" s="44"/>
      <c r="V98" s="44"/>
      <c r="W98" s="44"/>
      <c r="X98" s="44"/>
      <c r="Y98" s="44"/>
      <c r="Z98" s="44"/>
      <c r="AA98" s="44"/>
      <c r="AB98" s="44"/>
      <c r="AC98" s="44"/>
      <c r="AD98" s="44"/>
      <c r="AE98" s="44"/>
      <c r="AF98" s="44"/>
      <c r="AG98" s="52"/>
      <c r="AH98" s="52"/>
      <c r="AI98" s="52"/>
      <c r="AJ98" s="52"/>
      <c r="AK98" s="52"/>
      <c r="AL98" s="52"/>
      <c r="AM98" s="52"/>
      <c r="AN98" s="52"/>
      <c r="AO98" s="52"/>
      <c r="AP98" s="52"/>
      <c r="AQ98" s="52"/>
      <c r="AR98" s="44"/>
      <c r="AS98" s="44"/>
      <c r="AT98" s="44"/>
      <c r="AU98" s="44"/>
      <c r="AV98" s="44"/>
      <c r="AW98" s="44"/>
      <c r="AX98" s="44"/>
      <c r="AY98" s="44"/>
      <c r="AZ98" s="44"/>
      <c r="BA98" s="44"/>
      <c r="BB98" s="44"/>
      <c r="BC98" s="44"/>
      <c r="BD98" s="44"/>
      <c r="BE98" s="44"/>
      <c r="BF98" s="44"/>
      <c r="BG98" s="44"/>
      <c r="BH98" s="44"/>
      <c r="BI98" s="44"/>
      <c r="BJ98" s="44"/>
      <c r="BK98" s="44"/>
      <c r="BL98" s="44"/>
      <c r="BM98" s="44"/>
      <c r="BN98" s="44"/>
      <c r="BO98" s="44"/>
      <c r="BP98" s="44"/>
      <c r="BQ98" s="44"/>
      <c r="BR98" s="44"/>
      <c r="BS98" s="44"/>
      <c r="BT98" s="44"/>
      <c r="BU98" s="44"/>
      <c r="BV98" s="44"/>
      <c r="BW98" s="44"/>
      <c r="BX98" s="44"/>
      <c r="BY98" s="44"/>
      <c r="BZ98" s="44"/>
      <c r="CA98" s="44"/>
      <c r="CB98" s="44"/>
      <c r="CC98" s="44"/>
      <c r="CD98" s="44"/>
      <c r="CE98" s="44"/>
      <c r="CF98" s="44"/>
      <c r="CG98" s="44"/>
      <c r="CH98" s="44"/>
      <c r="CI98" s="44"/>
      <c r="CJ98" s="44"/>
      <c r="CK98" s="44"/>
      <c r="CL98" s="44"/>
      <c r="CM98" s="44"/>
      <c r="CN98" s="44"/>
      <c r="CO98" s="44"/>
      <c r="CP98" s="44"/>
      <c r="CQ98" s="44"/>
      <c r="CR98" s="44"/>
      <c r="CS98" s="44"/>
      <c r="CT98" s="44"/>
      <c r="CU98" s="44"/>
      <c r="CV98" s="44"/>
      <c r="CW98" s="44"/>
      <c r="CX98" s="44"/>
      <c r="CY98" s="44"/>
      <c r="CZ98" s="44"/>
      <c r="DA98" s="44"/>
      <c r="DB98" s="44"/>
      <c r="DC98" s="44"/>
      <c r="DD98" s="44"/>
      <c r="DE98" s="44"/>
      <c r="DF98" s="44"/>
      <c r="DG98" s="44"/>
      <c r="DH98" s="44"/>
      <c r="DI98" s="44"/>
      <c r="DJ98" s="44"/>
      <c r="DK98" s="44"/>
      <c r="DL98" s="44"/>
      <c r="DM98" s="44"/>
      <c r="DN98" s="44"/>
      <c r="DO98" s="44"/>
      <c r="DP98" s="44"/>
      <c r="DQ98" s="44"/>
      <c r="DR98" s="44"/>
      <c r="DS98" s="44"/>
      <c r="DT98" s="44"/>
      <c r="DU98" s="44"/>
      <c r="DV98" s="44"/>
      <c r="DW98" s="44"/>
      <c r="DX98" s="44"/>
      <c r="DY98" s="44"/>
      <c r="DZ98" s="44"/>
      <c r="EA98" s="44"/>
      <c r="EB98" s="44"/>
      <c r="EC98" s="44"/>
      <c r="ED98" s="44"/>
      <c r="EE98" s="44"/>
      <c r="EF98" s="44"/>
      <c r="EG98" s="44"/>
      <c r="EH98" s="44"/>
      <c r="EI98" s="44"/>
      <c r="EJ98" s="44"/>
      <c r="EK98" s="44"/>
      <c r="EL98" s="44"/>
      <c r="EM98" s="44"/>
      <c r="EN98" s="44"/>
      <c r="EO98" s="44"/>
      <c r="EP98" s="44"/>
      <c r="EQ98" s="44"/>
      <c r="ER98" s="44"/>
      <c r="ES98" s="44"/>
      <c r="ET98" s="44"/>
      <c r="EU98" s="44"/>
      <c r="EV98" s="44"/>
      <c r="EW98" s="44"/>
      <c r="EX98" s="44"/>
      <c r="EY98" s="44"/>
      <c r="EZ98" s="44"/>
      <c r="FA98" s="44"/>
      <c r="FB98" s="44"/>
      <c r="FC98" s="44"/>
      <c r="FD98" s="44"/>
      <c r="FE98" s="44"/>
      <c r="FF98" s="44"/>
      <c r="FG98" s="44"/>
      <c r="FH98" s="44"/>
      <c r="FI98" s="44"/>
      <c r="FJ98" s="44"/>
      <c r="FK98" s="44"/>
      <c r="FL98" s="44"/>
      <c r="FM98" s="44"/>
      <c r="FN98" s="44"/>
      <c r="FO98" s="44"/>
      <c r="FP98" s="44"/>
      <c r="FQ98" s="44"/>
      <c r="FR98" s="44"/>
      <c r="FS98" s="44"/>
      <c r="FT98" s="44"/>
      <c r="FU98" s="44"/>
      <c r="FV98" s="44"/>
      <c r="FW98" s="44"/>
      <c r="FX98" s="44"/>
      <c r="FY98" s="44"/>
      <c r="FZ98" s="44"/>
      <c r="GA98" s="44"/>
      <c r="GB98" s="44"/>
      <c r="GC98" s="44"/>
      <c r="GD98" s="44"/>
      <c r="GE98" s="44"/>
      <c r="GF98" s="44"/>
      <c r="GG98" s="44"/>
      <c r="GH98" s="44"/>
      <c r="GI98" s="44"/>
      <c r="GJ98" s="44"/>
      <c r="GK98" s="44"/>
      <c r="GL98" s="44"/>
      <c r="GM98" s="44"/>
      <c r="GN98" s="44"/>
      <c r="GO98" s="44"/>
      <c r="GP98" s="44"/>
      <c r="GQ98" s="44"/>
      <c r="GR98" s="44"/>
      <c r="GS98" s="44"/>
      <c r="GT98" s="44"/>
      <c r="GU98" s="44"/>
      <c r="GV98" s="44"/>
      <c r="GW98" s="44"/>
      <c r="GX98" s="44"/>
      <c r="GY98" s="44"/>
      <c r="GZ98" s="44"/>
      <c r="HA98" s="44"/>
      <c r="HB98" s="44"/>
      <c r="HC98" s="44"/>
      <c r="HD98" s="44"/>
      <c r="HE98" s="44"/>
      <c r="HF98" s="44"/>
      <c r="HG98" s="44"/>
      <c r="HH98" s="44"/>
      <c r="HI98" s="44"/>
      <c r="HJ98" s="44"/>
      <c r="HK98" s="44"/>
      <c r="HL98" s="44"/>
      <c r="HM98" s="44"/>
      <c r="HN98" s="44"/>
      <c r="HO98" s="44"/>
      <c r="HP98" s="44"/>
      <c r="HQ98" s="44"/>
      <c r="HR98" s="44"/>
      <c r="HS98" s="44"/>
      <c r="HT98" s="44"/>
      <c r="HU98" s="44"/>
      <c r="HV98" s="44"/>
      <c r="HW98" s="44"/>
      <c r="HX98" s="44"/>
      <c r="HY98" s="44"/>
      <c r="HZ98" s="44"/>
      <c r="IA98" s="57"/>
      <c r="IB98" s="57"/>
      <c r="IC98" s="44"/>
      <c r="ID98" s="44"/>
      <c r="IE98" s="44"/>
      <c r="IF98" s="44"/>
      <c r="IG98" s="44"/>
      <c r="IH98" s="44"/>
      <c r="II98" s="44"/>
      <c r="IJ98" s="44"/>
      <c r="IK98" s="44"/>
      <c r="IL98" s="44"/>
      <c r="IM98" s="44"/>
      <c r="IN98" s="44"/>
      <c r="IO98" s="44"/>
      <c r="IP98" s="44"/>
      <c r="IQ98" s="44"/>
      <c r="IR98" s="44"/>
      <c r="IS98" s="44"/>
      <c r="IT98" s="44"/>
      <c r="IU98" s="44"/>
      <c r="IV98" s="44"/>
      <c r="IW98" s="44"/>
      <c r="IX98" s="44"/>
      <c r="IY98" s="44"/>
      <c r="IZ98" s="44"/>
      <c r="JA98" s="44"/>
      <c r="JB98" s="44"/>
      <c r="JC98" s="44"/>
      <c r="JD98" s="44"/>
      <c r="JE98" s="44"/>
      <c r="JF98" s="44"/>
      <c r="JG98" s="44"/>
      <c r="JH98" s="44"/>
      <c r="JI98" s="44"/>
      <c r="JJ98" s="44"/>
      <c r="JK98" s="44"/>
      <c r="JL98" s="44"/>
      <c r="JM98" s="44"/>
      <c r="JN98" s="44"/>
      <c r="JO98" s="44"/>
      <c r="JP98" s="44"/>
      <c r="JQ98" s="44"/>
      <c r="JR98" s="44"/>
      <c r="JS98" s="44"/>
      <c r="JT98" s="44"/>
      <c r="JU98" s="44"/>
      <c r="JV98" s="44"/>
      <c r="JW98" s="44"/>
      <c r="JX98" s="44"/>
      <c r="JY98" s="44"/>
      <c r="JZ98" s="44"/>
      <c r="KA98" s="44"/>
      <c r="KB98" s="44"/>
      <c r="KC98" s="44"/>
      <c r="KD98" s="44"/>
      <c r="KE98" s="44"/>
      <c r="KF98" s="44"/>
      <c r="KG98" s="44"/>
      <c r="KH98" s="44"/>
      <c r="KI98" s="44"/>
      <c r="KJ98" s="44"/>
      <c r="KK98" s="44"/>
      <c r="KL98" s="44"/>
      <c r="KM98" s="44"/>
      <c r="KN98" s="44"/>
      <c r="KO98" s="44"/>
      <c r="KP98" s="44"/>
      <c r="KQ98" s="44"/>
      <c r="KR98" s="44"/>
      <c r="KS98" s="44"/>
      <c r="KT98" s="44"/>
      <c r="KU98" s="44"/>
      <c r="KV98" s="44"/>
      <c r="KW98" s="44"/>
      <c r="KX98" s="44"/>
      <c r="KY98" s="44"/>
      <c r="KZ98" s="44"/>
      <c r="LA98" s="44"/>
      <c r="LB98" s="44"/>
      <c r="LC98" s="44"/>
      <c r="LD98" s="44"/>
      <c r="LE98" s="44"/>
      <c r="LF98" s="44"/>
      <c r="LG98" s="44"/>
      <c r="LH98" s="44"/>
      <c r="LI98" s="44"/>
      <c r="LJ98" s="44"/>
      <c r="LK98" s="44"/>
      <c r="LL98" s="44"/>
      <c r="LM98" s="44"/>
      <c r="LN98" s="44"/>
      <c r="LO98" s="44"/>
      <c r="LP98" s="44"/>
      <c r="LQ98" s="44"/>
      <c r="LR98" s="44"/>
      <c r="LS98" s="44"/>
      <c r="LT98" s="44"/>
      <c r="LU98" s="44"/>
      <c r="LV98" s="44"/>
      <c r="LW98" s="44"/>
      <c r="LX98" s="44"/>
      <c r="LY98" s="44"/>
      <c r="LZ98" s="44"/>
      <c r="MA98" s="44"/>
      <c r="MB98" s="44"/>
      <c r="MC98" s="44"/>
      <c r="MD98" s="44"/>
      <c r="ME98" s="44"/>
      <c r="MF98" s="44"/>
      <c r="MG98" s="44"/>
      <c r="MH98" s="44"/>
      <c r="MI98" s="44"/>
      <c r="MJ98" s="44"/>
      <c r="MK98" s="44"/>
      <c r="ML98" s="44"/>
      <c r="MM98" s="44"/>
      <c r="MN98" s="44"/>
      <c r="MO98" s="44"/>
      <c r="MP98" s="44"/>
      <c r="MQ98" s="44"/>
      <c r="MR98" s="44"/>
      <c r="MS98" s="44"/>
      <c r="MT98" s="44"/>
      <c r="MU98" s="44"/>
      <c r="MV98" s="44"/>
      <c r="MW98" s="44"/>
      <c r="MX98" s="44"/>
      <c r="MY98" s="44"/>
      <c r="MZ98" s="44"/>
      <c r="NA98" s="44"/>
      <c r="NB98" s="44"/>
      <c r="NC98" s="44"/>
      <c r="ND98" s="44"/>
      <c r="NE98" s="44"/>
      <c r="NF98" s="44"/>
      <c r="NG98" s="44"/>
      <c r="NH98" s="44"/>
      <c r="NI98" s="44"/>
      <c r="NJ98" s="44"/>
      <c r="NK98" s="44"/>
      <c r="NL98" s="44"/>
      <c r="NM98" s="44"/>
      <c r="NN98" s="44"/>
      <c r="NO98" s="44"/>
      <c r="NP98" s="44"/>
      <c r="NQ98" s="44"/>
      <c r="NR98" s="44"/>
      <c r="NS98" s="44"/>
      <c r="NT98" s="44"/>
      <c r="NU98" s="44"/>
      <c r="NV98" s="44"/>
      <c r="NW98" s="44"/>
      <c r="NX98" s="44"/>
      <c r="NY98" s="44"/>
      <c r="NZ98" s="44"/>
      <c r="OA98" s="44"/>
      <c r="OB98" s="44"/>
      <c r="OC98" s="44"/>
      <c r="OD98" s="44"/>
      <c r="OE98" s="44"/>
      <c r="OF98" s="44"/>
      <c r="OG98" s="44"/>
      <c r="OH98" s="44"/>
      <c r="OI98" s="44"/>
      <c r="OJ98" s="44"/>
      <c r="OK98" s="44"/>
      <c r="OL98" s="44"/>
      <c r="OM98" s="44"/>
      <c r="ON98" s="44"/>
      <c r="OO98" s="44"/>
      <c r="OP98" s="44"/>
      <c r="OQ98" s="44"/>
      <c r="OR98" s="44"/>
      <c r="OS98" s="44"/>
      <c r="OT98" s="44"/>
      <c r="OU98" s="44"/>
      <c r="OV98" s="44"/>
      <c r="OW98" s="44"/>
      <c r="OX98" s="44"/>
      <c r="OY98" s="44"/>
      <c r="OZ98" s="44"/>
      <c r="PA98" s="44"/>
      <c r="PB98" s="44"/>
      <c r="PC98" s="44"/>
      <c r="PD98" s="44"/>
      <c r="PE98" s="44"/>
      <c r="PF98" s="44"/>
      <c r="PG98" s="44"/>
      <c r="PH98" s="44"/>
      <c r="PI98" s="44"/>
      <c r="PJ98" s="44"/>
      <c r="PK98" s="44"/>
      <c r="PL98" s="44"/>
      <c r="PM98" s="44"/>
      <c r="PN98" s="44"/>
      <c r="PO98" s="44"/>
      <c r="PP98" s="44"/>
      <c r="PQ98" s="44"/>
      <c r="PR98" s="44"/>
      <c r="PS98" s="44"/>
      <c r="PT98" s="44"/>
      <c r="PU98" s="44"/>
      <c r="PV98" s="44"/>
      <c r="PW98" s="44"/>
      <c r="PX98" s="44"/>
      <c r="PY98" s="44"/>
      <c r="PZ98" s="44"/>
      <c r="QA98" s="44"/>
      <c r="QB98" s="44"/>
      <c r="QC98" s="44"/>
      <c r="QD98" s="44"/>
      <c r="QE98" s="44"/>
      <c r="QF98" s="44"/>
      <c r="QG98" s="44"/>
      <c r="QH98" s="44"/>
      <c r="QI98" s="44"/>
      <c r="QJ98" s="44"/>
      <c r="QK98" s="44"/>
      <c r="QL98" s="44"/>
      <c r="QM98" s="44"/>
      <c r="QN98" s="44"/>
      <c r="QO98" s="44"/>
      <c r="QP98" s="44"/>
      <c r="QQ98" s="44"/>
      <c r="QR98" s="44"/>
      <c r="QS98" s="44"/>
      <c r="QT98" s="44"/>
      <c r="QU98" s="44"/>
      <c r="QV98" s="44"/>
      <c r="QW98" s="44"/>
      <c r="QX98" s="44"/>
      <c r="QY98" s="44"/>
      <c r="QZ98" s="44"/>
      <c r="RA98" s="44"/>
      <c r="RB98" s="44"/>
      <c r="RC98" s="44"/>
      <c r="RD98" s="44"/>
      <c r="RE98" s="44"/>
      <c r="RF98" s="44"/>
      <c r="RG98" s="44"/>
      <c r="RH98" s="44"/>
      <c r="RI98" s="44"/>
      <c r="RJ98" s="44"/>
      <c r="RK98" s="44"/>
      <c r="RL98" s="44"/>
      <c r="RM98" s="44"/>
      <c r="RN98" s="44"/>
      <c r="RO98" s="44"/>
      <c r="RP98" s="44"/>
      <c r="RQ98" s="44"/>
      <c r="RR98" s="44"/>
      <c r="RS98" s="44"/>
      <c r="RT98" s="44"/>
      <c r="RU98" s="44"/>
      <c r="RV98" s="44"/>
      <c r="RW98" s="44"/>
      <c r="RX98" s="44"/>
      <c r="RY98" s="44"/>
      <c r="RZ98" s="44"/>
      <c r="SA98" s="44"/>
      <c r="SB98" s="44"/>
      <c r="SC98" s="44"/>
      <c r="SD98" s="44"/>
      <c r="SE98" s="44"/>
      <c r="SF98" s="44"/>
      <c r="SG98" s="44"/>
      <c r="SH98" s="44"/>
      <c r="SI98" s="44"/>
      <c r="SJ98" s="44"/>
      <c r="SK98" s="44"/>
      <c r="SL98" s="44"/>
      <c r="SM98" s="44"/>
      <c r="SN98" s="44"/>
      <c r="SO98" s="44"/>
      <c r="SP98" s="44"/>
      <c r="SQ98" s="44"/>
      <c r="SR98" s="44"/>
      <c r="SS98" s="44"/>
      <c r="ST98" s="44"/>
      <c r="SU98" s="44"/>
      <c r="SV98" s="44"/>
      <c r="SW98" s="44"/>
      <c r="SX98" s="44"/>
      <c r="SY98" s="44"/>
      <c r="SZ98" s="44"/>
      <c r="TA98" s="44"/>
      <c r="TB98" s="44"/>
      <c r="TC98" s="44"/>
      <c r="TD98" s="44"/>
      <c r="TE98" s="44"/>
      <c r="TF98" s="44"/>
      <c r="TG98" s="44"/>
      <c r="TH98" s="44"/>
      <c r="TI98" s="44"/>
      <c r="TJ98" s="44"/>
      <c r="TK98" s="44"/>
      <c r="TL98" s="44"/>
      <c r="TM98" s="44"/>
      <c r="TN98" s="44"/>
      <c r="TO98" s="44"/>
      <c r="TP98" s="44"/>
      <c r="TQ98" s="44"/>
      <c r="TR98" s="44"/>
      <c r="TS98" s="44"/>
      <c r="TT98" s="44"/>
      <c r="TU98" s="44"/>
      <c r="TV98" s="44"/>
      <c r="TW98" s="44"/>
      <c r="TX98" s="44"/>
      <c r="TY98" s="44"/>
      <c r="TZ98" s="44"/>
      <c r="UA98" s="44"/>
      <c r="UB98" s="44"/>
      <c r="UC98" s="44"/>
      <c r="UD98" s="44"/>
      <c r="UE98" s="44"/>
      <c r="UF98" s="44"/>
      <c r="UG98" s="44"/>
      <c r="UH98" s="44"/>
      <c r="UI98" s="44"/>
      <c r="UJ98" s="44"/>
      <c r="UK98" s="44"/>
      <c r="UL98" s="44"/>
      <c r="UM98" s="44"/>
      <c r="UN98" s="44"/>
      <c r="UO98" s="44"/>
      <c r="UP98" s="44"/>
      <c r="UQ98" s="44"/>
      <c r="UR98" s="44"/>
      <c r="US98" s="44"/>
      <c r="UT98" s="44"/>
      <c r="UU98" s="44"/>
      <c r="UV98" s="44"/>
      <c r="UW98" s="44"/>
      <c r="UX98" s="44"/>
      <c r="UY98" s="44"/>
      <c r="UZ98" s="44"/>
      <c r="VA98" s="44"/>
      <c r="VB98" s="44"/>
      <c r="VC98" s="44"/>
      <c r="VD98" s="44"/>
      <c r="VE98" s="44"/>
      <c r="VF98" s="44"/>
      <c r="VG98" s="44"/>
      <c r="VH98" s="44"/>
      <c r="VI98" s="44"/>
      <c r="VJ98" s="44"/>
      <c r="VK98" s="44"/>
      <c r="VL98" s="44"/>
      <c r="VM98" s="44"/>
      <c r="VN98" s="44"/>
      <c r="VO98" s="44"/>
      <c r="VP98" s="44"/>
      <c r="VQ98" s="44"/>
      <c r="VR98" s="44"/>
      <c r="VS98" s="44"/>
      <c r="VT98" s="44"/>
      <c r="VU98" s="44"/>
      <c r="VV98" s="44"/>
      <c r="VW98" s="44"/>
      <c r="VX98" s="44"/>
      <c r="VY98" s="44"/>
      <c r="VZ98" s="44"/>
      <c r="WA98" s="44"/>
      <c r="WB98" s="44"/>
      <c r="WC98" s="44"/>
      <c r="WD98" s="44"/>
      <c r="WE98" s="44"/>
      <c r="WF98" s="44"/>
      <c r="WG98" s="44"/>
      <c r="WH98" s="44"/>
      <c r="WI98" s="44"/>
      <c r="WJ98" s="44"/>
      <c r="WK98" s="44"/>
      <c r="WL98" s="44"/>
      <c r="WM98" s="44"/>
      <c r="WN98" s="44"/>
      <c r="WO98" s="44"/>
      <c r="WP98" s="44"/>
      <c r="WQ98" s="44"/>
      <c r="WR98" s="44"/>
      <c r="WS98" s="44"/>
      <c r="WT98" s="44"/>
      <c r="WU98" s="44"/>
      <c r="WV98" s="44"/>
      <c r="WW98" s="44"/>
      <c r="WX98" s="44"/>
      <c r="WY98" s="44"/>
      <c r="WZ98" s="44"/>
      <c r="XA98" s="44"/>
      <c r="XB98" s="44"/>
      <c r="XC98" s="44"/>
      <c r="XD98" s="44"/>
      <c r="XE98" s="44"/>
      <c r="XF98" s="44"/>
      <c r="XG98" s="44"/>
      <c r="XH98" s="44"/>
      <c r="XI98" s="44"/>
      <c r="XJ98" s="44"/>
      <c r="XK98" s="44"/>
      <c r="XL98" s="44"/>
      <c r="XM98" s="44"/>
      <c r="XN98" s="44"/>
      <c r="XO98" s="44"/>
      <c r="XP98" s="44"/>
      <c r="XQ98" s="44"/>
      <c r="XR98" s="44"/>
      <c r="XS98" s="44"/>
      <c r="XT98" s="44"/>
      <c r="XU98" s="44"/>
      <c r="XV98" s="44"/>
      <c r="XW98" s="44"/>
      <c r="XX98" s="44"/>
      <c r="XY98" s="44"/>
      <c r="XZ98" s="44"/>
      <c r="YA98" s="44"/>
      <c r="YB98" s="44"/>
      <c r="YC98" s="44"/>
      <c r="YD98" s="44"/>
      <c r="YE98" s="44"/>
      <c r="YF98" s="44"/>
      <c r="YG98" s="44"/>
      <c r="YH98" s="44"/>
      <c r="YI98" s="44"/>
      <c r="YJ98" s="44"/>
      <c r="YK98" s="44"/>
      <c r="YL98" s="44"/>
      <c r="YM98" s="44"/>
      <c r="YN98" s="44"/>
      <c r="YO98" s="44"/>
      <c r="YP98" s="44"/>
      <c r="YQ98" s="44"/>
      <c r="YR98" s="44"/>
    </row>
    <row r="99" spans="1:668" s="45" customFormat="1" ht="15.75" x14ac:dyDescent="0.25">
      <c r="A99" s="4" t="s">
        <v>98</v>
      </c>
      <c r="B99" s="5" t="s">
        <v>99</v>
      </c>
      <c r="C99" s="5" t="s">
        <v>74</v>
      </c>
      <c r="D99" s="11">
        <v>44317</v>
      </c>
      <c r="E99" s="11" t="s">
        <v>120</v>
      </c>
      <c r="F99" s="7">
        <v>32000</v>
      </c>
      <c r="G99" s="6">
        <f t="shared" ref="G99:G102" si="15">F99*0.0287</f>
        <v>918.4</v>
      </c>
      <c r="H99" s="6">
        <v>0</v>
      </c>
      <c r="I99" s="37">
        <v>972.8</v>
      </c>
      <c r="J99" s="38">
        <v>25</v>
      </c>
      <c r="K99" s="6">
        <v>1916.2</v>
      </c>
      <c r="L99" s="64">
        <v>30083.8</v>
      </c>
      <c r="O99" s="44"/>
      <c r="P99" s="44"/>
      <c r="Q99" s="44"/>
      <c r="R99" s="44"/>
      <c r="S99" s="44"/>
      <c r="T99" s="44"/>
      <c r="U99" s="44"/>
      <c r="V99" s="44"/>
      <c r="W99" s="44"/>
      <c r="X99" s="44"/>
      <c r="Y99" s="44"/>
      <c r="Z99" s="44"/>
      <c r="AA99" s="44"/>
      <c r="AB99" s="44"/>
      <c r="AC99" s="44"/>
      <c r="AD99" s="44"/>
      <c r="AE99" s="44"/>
      <c r="AF99" s="44"/>
      <c r="AG99" s="52"/>
      <c r="AH99" s="52"/>
      <c r="AI99" s="52"/>
      <c r="AJ99" s="52"/>
      <c r="AK99" s="52"/>
      <c r="AL99" s="52"/>
      <c r="AM99" s="52"/>
      <c r="AN99" s="52"/>
      <c r="AO99" s="52"/>
      <c r="AP99" s="52"/>
      <c r="AQ99" s="52"/>
      <c r="AR99" s="44"/>
      <c r="AS99" s="44"/>
      <c r="AT99" s="44"/>
      <c r="AU99" s="44"/>
      <c r="AV99" s="44"/>
      <c r="AW99" s="44"/>
      <c r="AX99" s="44"/>
      <c r="AY99" s="44"/>
      <c r="AZ99" s="44"/>
      <c r="BA99" s="44"/>
      <c r="BB99" s="44"/>
      <c r="BC99" s="44"/>
      <c r="BD99" s="44"/>
      <c r="BE99" s="44"/>
      <c r="BF99" s="44"/>
      <c r="BG99" s="44"/>
      <c r="BH99" s="44"/>
      <c r="BI99" s="44"/>
      <c r="BJ99" s="44"/>
      <c r="BK99" s="44"/>
      <c r="BL99" s="44"/>
      <c r="BM99" s="44"/>
      <c r="BN99" s="44"/>
      <c r="BO99" s="44"/>
      <c r="BP99" s="44"/>
      <c r="BQ99" s="44"/>
      <c r="BR99" s="44"/>
      <c r="BS99" s="44"/>
      <c r="BT99" s="44"/>
      <c r="BU99" s="44"/>
      <c r="BV99" s="44"/>
      <c r="BW99" s="44"/>
      <c r="BX99" s="44"/>
      <c r="BY99" s="44"/>
      <c r="BZ99" s="44"/>
      <c r="CA99" s="44"/>
      <c r="CB99" s="44"/>
      <c r="CC99" s="44"/>
      <c r="CD99" s="44"/>
      <c r="CE99" s="44"/>
      <c r="CF99" s="44"/>
      <c r="CG99" s="44"/>
      <c r="CH99" s="44"/>
      <c r="CI99" s="44"/>
      <c r="CJ99" s="44"/>
      <c r="CK99" s="44"/>
      <c r="CL99" s="44"/>
      <c r="CM99" s="44"/>
      <c r="CN99" s="44"/>
      <c r="CO99" s="44"/>
      <c r="CP99" s="44"/>
      <c r="CQ99" s="44"/>
      <c r="CR99" s="44"/>
      <c r="CS99" s="44"/>
      <c r="CT99" s="44"/>
      <c r="CU99" s="44"/>
      <c r="CV99" s="44"/>
      <c r="CW99" s="44"/>
      <c r="CX99" s="44"/>
      <c r="CY99" s="44"/>
      <c r="CZ99" s="44"/>
      <c r="DA99" s="44"/>
      <c r="DB99" s="44"/>
      <c r="DC99" s="44"/>
      <c r="DD99" s="44"/>
      <c r="DE99" s="44"/>
      <c r="DF99" s="44"/>
      <c r="DG99" s="44"/>
      <c r="DH99" s="44"/>
      <c r="DI99" s="44"/>
      <c r="DJ99" s="44"/>
      <c r="DK99" s="44"/>
      <c r="DL99" s="44"/>
      <c r="DM99" s="44"/>
      <c r="DN99" s="44"/>
      <c r="DO99" s="44"/>
      <c r="DP99" s="44"/>
      <c r="DQ99" s="44"/>
      <c r="DR99" s="44"/>
      <c r="DS99" s="44"/>
      <c r="DT99" s="44"/>
      <c r="DU99" s="44"/>
      <c r="DV99" s="44"/>
      <c r="DW99" s="44"/>
      <c r="DX99" s="44"/>
      <c r="DY99" s="44"/>
      <c r="DZ99" s="44"/>
      <c r="EA99" s="44"/>
      <c r="EB99" s="44"/>
      <c r="EC99" s="44"/>
      <c r="ED99" s="44"/>
      <c r="EE99" s="44"/>
      <c r="EF99" s="44"/>
      <c r="EG99" s="44"/>
      <c r="EH99" s="44"/>
      <c r="EI99" s="44"/>
      <c r="EJ99" s="44"/>
      <c r="EK99" s="44"/>
      <c r="EL99" s="44"/>
      <c r="EM99" s="44"/>
      <c r="EN99" s="44"/>
      <c r="EO99" s="44"/>
      <c r="EP99" s="44"/>
      <c r="EQ99" s="44"/>
      <c r="ER99" s="44"/>
      <c r="ES99" s="44"/>
      <c r="ET99" s="44"/>
      <c r="EU99" s="44"/>
      <c r="EV99" s="44"/>
      <c r="EW99" s="44"/>
      <c r="EX99" s="44"/>
      <c r="EY99" s="44"/>
      <c r="EZ99" s="44"/>
      <c r="FA99" s="44"/>
      <c r="FB99" s="44"/>
      <c r="FC99" s="44"/>
      <c r="FD99" s="44"/>
      <c r="FE99" s="44"/>
      <c r="FF99" s="44"/>
      <c r="FG99" s="44"/>
      <c r="FH99" s="44"/>
      <c r="FI99" s="44"/>
      <c r="FJ99" s="44"/>
      <c r="FK99" s="44"/>
      <c r="FL99" s="44"/>
      <c r="FM99" s="44"/>
      <c r="FN99" s="44"/>
      <c r="FO99" s="44"/>
      <c r="FP99" s="44"/>
      <c r="FQ99" s="44"/>
      <c r="FR99" s="44"/>
      <c r="FS99" s="44"/>
      <c r="FT99" s="44"/>
      <c r="FU99" s="44"/>
      <c r="FV99" s="44"/>
      <c r="FW99" s="44"/>
      <c r="FX99" s="44"/>
      <c r="FY99" s="44"/>
      <c r="FZ99" s="44"/>
      <c r="GA99" s="44"/>
      <c r="GB99" s="44"/>
      <c r="GC99" s="44"/>
      <c r="GD99" s="44"/>
      <c r="GE99" s="44"/>
      <c r="GF99" s="44"/>
      <c r="GG99" s="44"/>
      <c r="GH99" s="44"/>
      <c r="GI99" s="44"/>
      <c r="GJ99" s="44"/>
      <c r="GK99" s="44"/>
      <c r="GL99" s="44"/>
      <c r="GM99" s="44"/>
      <c r="GN99" s="44"/>
      <c r="GO99" s="44"/>
      <c r="GP99" s="44"/>
      <c r="GQ99" s="44"/>
      <c r="GR99" s="44"/>
      <c r="GS99" s="44"/>
      <c r="GT99" s="44"/>
      <c r="GU99" s="44"/>
      <c r="GV99" s="44"/>
      <c r="GW99" s="44"/>
      <c r="GX99" s="44"/>
      <c r="GY99" s="44"/>
      <c r="GZ99" s="44"/>
      <c r="HA99" s="44"/>
      <c r="HB99" s="44"/>
      <c r="HC99" s="44"/>
      <c r="HD99" s="44"/>
      <c r="HE99" s="44"/>
      <c r="HF99" s="44"/>
      <c r="HG99" s="44"/>
      <c r="HH99" s="44"/>
      <c r="HI99" s="44"/>
      <c r="HJ99" s="44"/>
      <c r="HK99" s="44"/>
      <c r="HL99" s="44"/>
      <c r="HM99" s="44"/>
      <c r="HN99" s="44"/>
      <c r="HO99" s="44"/>
      <c r="HP99" s="44"/>
      <c r="HQ99" s="44"/>
      <c r="HR99" s="44"/>
      <c r="HS99" s="44"/>
      <c r="HT99" s="44"/>
      <c r="HU99" s="44"/>
      <c r="HV99" s="44"/>
      <c r="HW99" s="44"/>
      <c r="HX99" s="44"/>
      <c r="HY99" s="44"/>
      <c r="HZ99" s="44"/>
      <c r="IA99" s="57"/>
      <c r="IB99" s="57"/>
      <c r="IC99" s="44"/>
      <c r="ID99" s="44"/>
      <c r="IE99" s="44"/>
      <c r="IF99" s="44"/>
      <c r="IG99" s="44"/>
      <c r="IH99" s="44"/>
      <c r="II99" s="44"/>
      <c r="IJ99" s="44"/>
      <c r="IK99" s="44"/>
      <c r="IL99" s="44"/>
      <c r="IM99" s="44"/>
      <c r="IN99" s="44"/>
      <c r="IO99" s="44"/>
      <c r="IP99" s="44"/>
      <c r="IQ99" s="44"/>
      <c r="IR99" s="44"/>
      <c r="IS99" s="44"/>
      <c r="IT99" s="44"/>
      <c r="IU99" s="44"/>
      <c r="IV99" s="44"/>
      <c r="IW99" s="44"/>
      <c r="IX99" s="44"/>
      <c r="IY99" s="44"/>
      <c r="IZ99" s="44"/>
      <c r="JA99" s="44"/>
      <c r="JB99" s="44"/>
      <c r="JC99" s="44"/>
      <c r="JD99" s="44"/>
      <c r="JE99" s="44"/>
      <c r="JF99" s="44"/>
      <c r="JG99" s="44"/>
      <c r="JH99" s="44"/>
      <c r="JI99" s="44"/>
      <c r="JJ99" s="44"/>
      <c r="JK99" s="44"/>
      <c r="JL99" s="44"/>
      <c r="JM99" s="44"/>
      <c r="JN99" s="44"/>
      <c r="JO99" s="44"/>
      <c r="JP99" s="44"/>
      <c r="JQ99" s="44"/>
      <c r="JR99" s="44"/>
      <c r="JS99" s="44"/>
      <c r="JT99" s="44"/>
      <c r="JU99" s="44"/>
      <c r="JV99" s="44"/>
      <c r="JW99" s="44"/>
      <c r="JX99" s="44"/>
      <c r="JY99" s="44"/>
      <c r="JZ99" s="44"/>
      <c r="KA99" s="44"/>
      <c r="KB99" s="44"/>
      <c r="KC99" s="44"/>
      <c r="KD99" s="44"/>
      <c r="KE99" s="44"/>
      <c r="KF99" s="44"/>
      <c r="KG99" s="44"/>
      <c r="KH99" s="44"/>
      <c r="KI99" s="44"/>
      <c r="KJ99" s="44"/>
      <c r="KK99" s="44"/>
      <c r="KL99" s="44"/>
      <c r="KM99" s="44"/>
      <c r="KN99" s="44"/>
      <c r="KO99" s="44"/>
      <c r="KP99" s="44"/>
      <c r="KQ99" s="44"/>
      <c r="KR99" s="44"/>
      <c r="KS99" s="44"/>
      <c r="KT99" s="44"/>
      <c r="KU99" s="44"/>
      <c r="KV99" s="44"/>
      <c r="KW99" s="44"/>
      <c r="KX99" s="44"/>
      <c r="KY99" s="44"/>
      <c r="KZ99" s="44"/>
      <c r="LA99" s="44"/>
      <c r="LB99" s="44"/>
      <c r="LC99" s="44"/>
      <c r="LD99" s="44"/>
      <c r="LE99" s="44"/>
      <c r="LF99" s="44"/>
      <c r="LG99" s="44"/>
      <c r="LH99" s="44"/>
      <c r="LI99" s="44"/>
      <c r="LJ99" s="44"/>
      <c r="LK99" s="44"/>
      <c r="LL99" s="44"/>
      <c r="LM99" s="44"/>
      <c r="LN99" s="44"/>
      <c r="LO99" s="44"/>
      <c r="LP99" s="44"/>
      <c r="LQ99" s="44"/>
      <c r="LR99" s="44"/>
      <c r="LS99" s="44"/>
      <c r="LT99" s="44"/>
      <c r="LU99" s="44"/>
      <c r="LV99" s="44"/>
      <c r="LW99" s="44"/>
      <c r="LX99" s="44"/>
      <c r="LY99" s="44"/>
      <c r="LZ99" s="44"/>
      <c r="MA99" s="44"/>
      <c r="MB99" s="44"/>
      <c r="MC99" s="44"/>
      <c r="MD99" s="44"/>
      <c r="ME99" s="44"/>
      <c r="MF99" s="44"/>
      <c r="MG99" s="44"/>
      <c r="MH99" s="44"/>
      <c r="MI99" s="44"/>
      <c r="MJ99" s="44"/>
      <c r="MK99" s="44"/>
      <c r="ML99" s="44"/>
      <c r="MM99" s="44"/>
      <c r="MN99" s="44"/>
      <c r="MO99" s="44"/>
      <c r="MP99" s="44"/>
      <c r="MQ99" s="44"/>
      <c r="MR99" s="44"/>
      <c r="MS99" s="44"/>
      <c r="MT99" s="44"/>
      <c r="MU99" s="44"/>
      <c r="MV99" s="44"/>
      <c r="MW99" s="44"/>
      <c r="MX99" s="44"/>
      <c r="MY99" s="44"/>
      <c r="MZ99" s="44"/>
      <c r="NA99" s="44"/>
      <c r="NB99" s="44"/>
      <c r="NC99" s="44"/>
      <c r="ND99" s="44"/>
      <c r="NE99" s="44"/>
      <c r="NF99" s="44"/>
      <c r="NG99" s="44"/>
      <c r="NH99" s="44"/>
      <c r="NI99" s="44"/>
      <c r="NJ99" s="44"/>
      <c r="NK99" s="44"/>
      <c r="NL99" s="44"/>
      <c r="NM99" s="44"/>
      <c r="NN99" s="44"/>
      <c r="NO99" s="44"/>
      <c r="NP99" s="44"/>
      <c r="NQ99" s="44"/>
      <c r="NR99" s="44"/>
      <c r="NS99" s="44"/>
      <c r="NT99" s="44"/>
      <c r="NU99" s="44"/>
      <c r="NV99" s="44"/>
      <c r="NW99" s="44"/>
      <c r="NX99" s="44"/>
      <c r="NY99" s="44"/>
      <c r="NZ99" s="44"/>
      <c r="OA99" s="44"/>
      <c r="OB99" s="44"/>
      <c r="OC99" s="44"/>
      <c r="OD99" s="44"/>
      <c r="OE99" s="44"/>
      <c r="OF99" s="44"/>
      <c r="OG99" s="44"/>
      <c r="OH99" s="44"/>
      <c r="OI99" s="44"/>
      <c r="OJ99" s="44"/>
      <c r="OK99" s="44"/>
      <c r="OL99" s="44"/>
      <c r="OM99" s="44"/>
      <c r="ON99" s="44"/>
      <c r="OO99" s="44"/>
      <c r="OP99" s="44"/>
      <c r="OQ99" s="44"/>
      <c r="OR99" s="44"/>
      <c r="OS99" s="44"/>
      <c r="OT99" s="44"/>
      <c r="OU99" s="44"/>
      <c r="OV99" s="44"/>
      <c r="OW99" s="44"/>
      <c r="OX99" s="44"/>
      <c r="OY99" s="44"/>
      <c r="OZ99" s="44"/>
      <c r="PA99" s="44"/>
      <c r="PB99" s="44"/>
      <c r="PC99" s="44"/>
      <c r="PD99" s="44"/>
      <c r="PE99" s="44"/>
      <c r="PF99" s="44"/>
      <c r="PG99" s="44"/>
      <c r="PH99" s="44"/>
      <c r="PI99" s="44"/>
      <c r="PJ99" s="44"/>
      <c r="PK99" s="44"/>
      <c r="PL99" s="44"/>
      <c r="PM99" s="44"/>
      <c r="PN99" s="44"/>
      <c r="PO99" s="44"/>
      <c r="PP99" s="44"/>
      <c r="PQ99" s="44"/>
      <c r="PR99" s="44"/>
      <c r="PS99" s="44"/>
      <c r="PT99" s="44"/>
      <c r="PU99" s="44"/>
      <c r="PV99" s="44"/>
      <c r="PW99" s="44"/>
      <c r="PX99" s="44"/>
      <c r="PY99" s="44"/>
      <c r="PZ99" s="44"/>
      <c r="QA99" s="44"/>
      <c r="QB99" s="44"/>
      <c r="QC99" s="44"/>
      <c r="QD99" s="44"/>
      <c r="QE99" s="44"/>
      <c r="QF99" s="44"/>
      <c r="QG99" s="44"/>
      <c r="QH99" s="44"/>
      <c r="QI99" s="44"/>
      <c r="QJ99" s="44"/>
      <c r="QK99" s="44"/>
      <c r="QL99" s="44"/>
      <c r="QM99" s="44"/>
      <c r="QN99" s="44"/>
      <c r="QO99" s="44"/>
      <c r="QP99" s="44"/>
      <c r="QQ99" s="44"/>
      <c r="QR99" s="44"/>
      <c r="QS99" s="44"/>
      <c r="QT99" s="44"/>
      <c r="QU99" s="44"/>
      <c r="QV99" s="44"/>
      <c r="QW99" s="44"/>
      <c r="QX99" s="44"/>
      <c r="QY99" s="44"/>
      <c r="QZ99" s="44"/>
      <c r="RA99" s="44"/>
      <c r="RB99" s="44"/>
      <c r="RC99" s="44"/>
      <c r="RD99" s="44"/>
      <c r="RE99" s="44"/>
      <c r="RF99" s="44"/>
      <c r="RG99" s="44"/>
      <c r="RH99" s="44"/>
      <c r="RI99" s="44"/>
      <c r="RJ99" s="44"/>
      <c r="RK99" s="44"/>
      <c r="RL99" s="44"/>
      <c r="RM99" s="44"/>
      <c r="RN99" s="44"/>
      <c r="RO99" s="44"/>
      <c r="RP99" s="44"/>
      <c r="RQ99" s="44"/>
      <c r="RR99" s="44"/>
      <c r="RS99" s="44"/>
      <c r="RT99" s="44"/>
      <c r="RU99" s="44"/>
      <c r="RV99" s="44"/>
      <c r="RW99" s="44"/>
      <c r="RX99" s="44"/>
      <c r="RY99" s="44"/>
      <c r="RZ99" s="44"/>
      <c r="SA99" s="44"/>
      <c r="SB99" s="44"/>
      <c r="SC99" s="44"/>
      <c r="SD99" s="44"/>
      <c r="SE99" s="44"/>
      <c r="SF99" s="44"/>
      <c r="SG99" s="44"/>
      <c r="SH99" s="44"/>
      <c r="SI99" s="44"/>
      <c r="SJ99" s="44"/>
      <c r="SK99" s="44"/>
      <c r="SL99" s="44"/>
      <c r="SM99" s="44"/>
      <c r="SN99" s="44"/>
      <c r="SO99" s="44"/>
      <c r="SP99" s="44"/>
      <c r="SQ99" s="44"/>
      <c r="SR99" s="44"/>
      <c r="SS99" s="44"/>
      <c r="ST99" s="44"/>
      <c r="SU99" s="44"/>
      <c r="SV99" s="44"/>
      <c r="SW99" s="44"/>
      <c r="SX99" s="44"/>
      <c r="SY99" s="44"/>
      <c r="SZ99" s="44"/>
      <c r="TA99" s="44"/>
      <c r="TB99" s="44"/>
      <c r="TC99" s="44"/>
      <c r="TD99" s="44"/>
      <c r="TE99" s="44"/>
      <c r="TF99" s="44"/>
      <c r="TG99" s="44"/>
      <c r="TH99" s="44"/>
      <c r="TI99" s="44"/>
      <c r="TJ99" s="44"/>
      <c r="TK99" s="44"/>
      <c r="TL99" s="44"/>
      <c r="TM99" s="44"/>
      <c r="TN99" s="44"/>
      <c r="TO99" s="44"/>
      <c r="TP99" s="44"/>
      <c r="TQ99" s="44"/>
      <c r="TR99" s="44"/>
      <c r="TS99" s="44"/>
      <c r="TT99" s="44"/>
      <c r="TU99" s="44"/>
      <c r="TV99" s="44"/>
      <c r="TW99" s="44"/>
      <c r="TX99" s="44"/>
      <c r="TY99" s="44"/>
      <c r="TZ99" s="44"/>
      <c r="UA99" s="44"/>
      <c r="UB99" s="44"/>
      <c r="UC99" s="44"/>
      <c r="UD99" s="44"/>
      <c r="UE99" s="44"/>
      <c r="UF99" s="44"/>
      <c r="UG99" s="44"/>
      <c r="UH99" s="44"/>
      <c r="UI99" s="44"/>
      <c r="UJ99" s="44"/>
      <c r="UK99" s="44"/>
      <c r="UL99" s="44"/>
      <c r="UM99" s="44"/>
      <c r="UN99" s="44"/>
      <c r="UO99" s="44"/>
      <c r="UP99" s="44"/>
      <c r="UQ99" s="44"/>
      <c r="UR99" s="44"/>
      <c r="US99" s="44"/>
      <c r="UT99" s="44"/>
      <c r="UU99" s="44"/>
      <c r="UV99" s="44"/>
      <c r="UW99" s="44"/>
      <c r="UX99" s="44"/>
      <c r="UY99" s="44"/>
      <c r="UZ99" s="44"/>
      <c r="VA99" s="44"/>
      <c r="VB99" s="44"/>
      <c r="VC99" s="44"/>
      <c r="VD99" s="44"/>
      <c r="VE99" s="44"/>
      <c r="VF99" s="44"/>
      <c r="VG99" s="44"/>
      <c r="VH99" s="44"/>
      <c r="VI99" s="44"/>
      <c r="VJ99" s="44"/>
      <c r="VK99" s="44"/>
      <c r="VL99" s="44"/>
      <c r="VM99" s="44"/>
      <c r="VN99" s="44"/>
      <c r="VO99" s="44"/>
      <c r="VP99" s="44"/>
      <c r="VQ99" s="44"/>
      <c r="VR99" s="44"/>
      <c r="VS99" s="44"/>
      <c r="VT99" s="44"/>
      <c r="VU99" s="44"/>
      <c r="VV99" s="44"/>
      <c r="VW99" s="44"/>
      <c r="VX99" s="44"/>
      <c r="VY99" s="44"/>
      <c r="VZ99" s="44"/>
      <c r="WA99" s="44"/>
      <c r="WB99" s="44"/>
      <c r="WC99" s="44"/>
      <c r="WD99" s="44"/>
      <c r="WE99" s="44"/>
      <c r="WF99" s="44"/>
      <c r="WG99" s="44"/>
      <c r="WH99" s="44"/>
      <c r="WI99" s="44"/>
      <c r="WJ99" s="44"/>
      <c r="WK99" s="44"/>
      <c r="WL99" s="44"/>
      <c r="WM99" s="44"/>
      <c r="WN99" s="44"/>
      <c r="WO99" s="44"/>
      <c r="WP99" s="44"/>
      <c r="WQ99" s="44"/>
      <c r="WR99" s="44"/>
      <c r="WS99" s="44"/>
      <c r="WT99" s="44"/>
      <c r="WU99" s="44"/>
      <c r="WV99" s="44"/>
      <c r="WW99" s="44"/>
      <c r="WX99" s="44"/>
      <c r="WY99" s="44"/>
      <c r="WZ99" s="44"/>
      <c r="XA99" s="44"/>
      <c r="XB99" s="44"/>
      <c r="XC99" s="44"/>
      <c r="XD99" s="44"/>
      <c r="XE99" s="44"/>
      <c r="XF99" s="44"/>
      <c r="XG99" s="44"/>
      <c r="XH99" s="44"/>
      <c r="XI99" s="44"/>
      <c r="XJ99" s="44"/>
      <c r="XK99" s="44"/>
      <c r="XL99" s="44"/>
      <c r="XM99" s="44"/>
      <c r="XN99" s="44"/>
      <c r="XO99" s="44"/>
      <c r="XP99" s="44"/>
      <c r="XQ99" s="44"/>
      <c r="XR99" s="44"/>
      <c r="XS99" s="44"/>
      <c r="XT99" s="44"/>
      <c r="XU99" s="44"/>
      <c r="XV99" s="44"/>
      <c r="XW99" s="44"/>
      <c r="XX99" s="44"/>
      <c r="XY99" s="44"/>
      <c r="XZ99" s="44"/>
      <c r="YA99" s="44"/>
      <c r="YB99" s="44"/>
      <c r="YC99" s="44"/>
      <c r="YD99" s="44"/>
      <c r="YE99" s="44"/>
      <c r="YF99" s="44"/>
      <c r="YG99" s="44"/>
      <c r="YH99" s="44"/>
      <c r="YI99" s="44"/>
      <c r="YJ99" s="44"/>
      <c r="YK99" s="44"/>
      <c r="YL99" s="44"/>
      <c r="YM99" s="44"/>
      <c r="YN99" s="44"/>
      <c r="YO99" s="44"/>
      <c r="YP99" s="44"/>
      <c r="YQ99" s="44"/>
      <c r="YR99" s="44"/>
    </row>
    <row r="100" spans="1:668" s="45" customFormat="1" ht="15.75" x14ac:dyDescent="0.25">
      <c r="A100" s="4" t="s">
        <v>100</v>
      </c>
      <c r="B100" s="5" t="s">
        <v>99</v>
      </c>
      <c r="C100" s="5" t="s">
        <v>74</v>
      </c>
      <c r="D100" s="11">
        <v>44317</v>
      </c>
      <c r="E100" s="11" t="s">
        <v>120</v>
      </c>
      <c r="F100" s="7">
        <v>3200</v>
      </c>
      <c r="G100" s="6">
        <f t="shared" si="15"/>
        <v>91.84</v>
      </c>
      <c r="H100" s="6">
        <v>0</v>
      </c>
      <c r="I100" s="37">
        <v>972.8</v>
      </c>
      <c r="J100" s="38">
        <v>825</v>
      </c>
      <c r="K100" s="6">
        <v>1014.14</v>
      </c>
      <c r="L100" s="64">
        <v>2185.88</v>
      </c>
      <c r="O100" s="44"/>
      <c r="P100" s="44"/>
      <c r="Q100" s="44"/>
      <c r="R100" s="44"/>
      <c r="S100" s="44"/>
      <c r="T100" s="44"/>
      <c r="U100" s="44"/>
      <c r="V100" s="44"/>
      <c r="W100" s="44"/>
      <c r="X100" s="44"/>
      <c r="Y100" s="44"/>
      <c r="Z100" s="44"/>
      <c r="AA100" s="44"/>
      <c r="AB100" s="44"/>
      <c r="AC100" s="44"/>
      <c r="AD100" s="44"/>
      <c r="AE100" s="44"/>
      <c r="AF100" s="44"/>
      <c r="AG100" s="52"/>
      <c r="AH100" s="52"/>
      <c r="AI100" s="52"/>
      <c r="AJ100" s="52"/>
      <c r="AK100" s="52"/>
      <c r="AL100" s="52"/>
      <c r="AM100" s="52"/>
      <c r="AN100" s="52"/>
      <c r="AO100" s="52"/>
      <c r="AP100" s="52"/>
      <c r="AQ100" s="52"/>
      <c r="AR100" s="44"/>
      <c r="AS100" s="44"/>
      <c r="AT100" s="44"/>
      <c r="AU100" s="44"/>
      <c r="AV100" s="44"/>
      <c r="AW100" s="44"/>
      <c r="AX100" s="44"/>
      <c r="AY100" s="44"/>
      <c r="AZ100" s="44"/>
      <c r="BA100" s="44"/>
      <c r="BB100" s="44"/>
      <c r="BC100" s="44"/>
      <c r="BD100" s="44"/>
      <c r="BE100" s="44"/>
      <c r="BF100" s="44"/>
      <c r="BG100" s="44"/>
      <c r="BH100" s="44"/>
      <c r="BI100" s="44"/>
      <c r="BJ100" s="44"/>
      <c r="BK100" s="44"/>
      <c r="BL100" s="44"/>
      <c r="BM100" s="44"/>
      <c r="BN100" s="44"/>
      <c r="BO100" s="44"/>
      <c r="BP100" s="44"/>
      <c r="BQ100" s="44"/>
      <c r="BR100" s="44"/>
      <c r="BS100" s="44"/>
      <c r="BT100" s="44"/>
      <c r="BU100" s="44"/>
      <c r="BV100" s="44"/>
      <c r="BW100" s="44"/>
      <c r="BX100" s="44"/>
      <c r="BY100" s="44"/>
      <c r="BZ100" s="44"/>
      <c r="CA100" s="44"/>
      <c r="CB100" s="44"/>
      <c r="CC100" s="44"/>
      <c r="CD100" s="44"/>
      <c r="CE100" s="44"/>
      <c r="CF100" s="44"/>
      <c r="CG100" s="44"/>
      <c r="CH100" s="44"/>
      <c r="CI100" s="44"/>
      <c r="CJ100" s="44"/>
      <c r="CK100" s="44"/>
      <c r="CL100" s="44"/>
      <c r="CM100" s="44"/>
      <c r="CN100" s="44"/>
      <c r="CO100" s="44"/>
      <c r="CP100" s="44"/>
      <c r="CQ100" s="44"/>
      <c r="CR100" s="44"/>
      <c r="CS100" s="44"/>
      <c r="CT100" s="44"/>
      <c r="CU100" s="44"/>
      <c r="CV100" s="44"/>
      <c r="CW100" s="44"/>
      <c r="CX100" s="44"/>
      <c r="CY100" s="44"/>
      <c r="CZ100" s="44"/>
      <c r="DA100" s="44"/>
      <c r="DB100" s="44"/>
      <c r="DC100" s="44"/>
      <c r="DD100" s="44"/>
      <c r="DE100" s="44"/>
      <c r="DF100" s="44"/>
      <c r="DG100" s="44"/>
      <c r="DH100" s="44"/>
      <c r="DI100" s="44"/>
      <c r="DJ100" s="44"/>
      <c r="DK100" s="44"/>
      <c r="DL100" s="44"/>
      <c r="DM100" s="44"/>
      <c r="DN100" s="44"/>
      <c r="DO100" s="44"/>
      <c r="DP100" s="44"/>
      <c r="DQ100" s="44"/>
      <c r="DR100" s="44"/>
      <c r="DS100" s="44"/>
      <c r="DT100" s="44"/>
      <c r="DU100" s="44"/>
      <c r="DV100" s="44"/>
      <c r="DW100" s="44"/>
      <c r="DX100" s="44"/>
      <c r="DY100" s="44"/>
      <c r="DZ100" s="44"/>
      <c r="EA100" s="44"/>
      <c r="EB100" s="44"/>
      <c r="EC100" s="44"/>
      <c r="ED100" s="44"/>
      <c r="EE100" s="44"/>
      <c r="EF100" s="44"/>
      <c r="EG100" s="44"/>
      <c r="EH100" s="44"/>
      <c r="EI100" s="44"/>
      <c r="EJ100" s="44"/>
      <c r="EK100" s="44"/>
      <c r="EL100" s="44"/>
      <c r="EM100" s="44"/>
      <c r="EN100" s="44"/>
      <c r="EO100" s="44"/>
      <c r="EP100" s="44"/>
      <c r="EQ100" s="44"/>
      <c r="ER100" s="44"/>
      <c r="ES100" s="44"/>
      <c r="ET100" s="44"/>
      <c r="EU100" s="44"/>
      <c r="EV100" s="44"/>
      <c r="EW100" s="44"/>
      <c r="EX100" s="44"/>
      <c r="EY100" s="44"/>
      <c r="EZ100" s="44"/>
      <c r="FA100" s="44"/>
      <c r="FB100" s="44"/>
      <c r="FC100" s="44"/>
      <c r="FD100" s="44"/>
      <c r="FE100" s="44"/>
      <c r="FF100" s="44"/>
      <c r="FG100" s="44"/>
      <c r="FH100" s="44"/>
      <c r="FI100" s="44"/>
      <c r="FJ100" s="44"/>
      <c r="FK100" s="44"/>
      <c r="FL100" s="44"/>
      <c r="FM100" s="44"/>
      <c r="FN100" s="44"/>
      <c r="FO100" s="44"/>
      <c r="FP100" s="44"/>
      <c r="FQ100" s="44"/>
      <c r="FR100" s="44"/>
      <c r="FS100" s="44"/>
      <c r="FT100" s="44"/>
      <c r="FU100" s="44"/>
      <c r="FV100" s="44"/>
      <c r="FW100" s="44"/>
      <c r="FX100" s="44"/>
      <c r="FY100" s="44"/>
      <c r="FZ100" s="44"/>
      <c r="GA100" s="44"/>
      <c r="GB100" s="44"/>
      <c r="GC100" s="44"/>
      <c r="GD100" s="44"/>
      <c r="GE100" s="44"/>
      <c r="GF100" s="44"/>
      <c r="GG100" s="44"/>
      <c r="GH100" s="44"/>
      <c r="GI100" s="44"/>
      <c r="GJ100" s="44"/>
      <c r="GK100" s="44"/>
      <c r="GL100" s="44"/>
      <c r="GM100" s="44"/>
      <c r="GN100" s="44"/>
      <c r="GO100" s="44"/>
      <c r="GP100" s="44"/>
      <c r="GQ100" s="44"/>
      <c r="GR100" s="44"/>
      <c r="GS100" s="44"/>
      <c r="GT100" s="44"/>
      <c r="GU100" s="44"/>
      <c r="GV100" s="44"/>
      <c r="GW100" s="44"/>
      <c r="GX100" s="44"/>
      <c r="GY100" s="44"/>
      <c r="GZ100" s="44"/>
      <c r="HA100" s="44"/>
      <c r="HB100" s="44"/>
      <c r="HC100" s="44"/>
      <c r="HD100" s="44"/>
      <c r="HE100" s="44"/>
      <c r="HF100" s="44"/>
      <c r="HG100" s="44"/>
      <c r="HH100" s="44"/>
      <c r="HI100" s="44"/>
      <c r="HJ100" s="44"/>
      <c r="HK100" s="44"/>
      <c r="HL100" s="44"/>
      <c r="HM100" s="44"/>
      <c r="HN100" s="44"/>
      <c r="HO100" s="44"/>
      <c r="HP100" s="44"/>
      <c r="HQ100" s="44"/>
      <c r="HR100" s="44"/>
      <c r="HS100" s="44"/>
      <c r="HT100" s="44"/>
      <c r="HU100" s="44"/>
      <c r="HV100" s="44"/>
      <c r="HW100" s="44"/>
      <c r="HX100" s="44"/>
      <c r="HY100" s="44"/>
      <c r="HZ100" s="44"/>
      <c r="IA100" s="57"/>
      <c r="IB100" s="57"/>
      <c r="IC100" s="44"/>
      <c r="ID100" s="44"/>
      <c r="IE100" s="44"/>
      <c r="IF100" s="44"/>
      <c r="IG100" s="44"/>
      <c r="IH100" s="44"/>
      <c r="II100" s="44"/>
      <c r="IJ100" s="44"/>
      <c r="IK100" s="44"/>
      <c r="IL100" s="44"/>
      <c r="IM100" s="44"/>
      <c r="IN100" s="44"/>
      <c r="IO100" s="44"/>
      <c r="IP100" s="44"/>
      <c r="IQ100" s="44"/>
      <c r="IR100" s="44"/>
      <c r="IS100" s="44"/>
      <c r="IT100" s="44"/>
      <c r="IU100" s="44"/>
      <c r="IV100" s="44"/>
      <c r="IW100" s="44"/>
      <c r="IX100" s="44"/>
      <c r="IY100" s="44"/>
      <c r="IZ100" s="44"/>
      <c r="JA100" s="44"/>
      <c r="JB100" s="44"/>
      <c r="JC100" s="44"/>
      <c r="JD100" s="44"/>
      <c r="JE100" s="44"/>
      <c r="JF100" s="44"/>
      <c r="JG100" s="44"/>
      <c r="JH100" s="44"/>
      <c r="JI100" s="44"/>
      <c r="JJ100" s="44"/>
      <c r="JK100" s="44"/>
      <c r="JL100" s="44"/>
      <c r="JM100" s="44"/>
      <c r="JN100" s="44"/>
      <c r="JO100" s="44"/>
      <c r="JP100" s="44"/>
      <c r="JQ100" s="44"/>
      <c r="JR100" s="44"/>
      <c r="JS100" s="44"/>
      <c r="JT100" s="44"/>
      <c r="JU100" s="44"/>
      <c r="JV100" s="44"/>
      <c r="JW100" s="44"/>
      <c r="JX100" s="44"/>
      <c r="JY100" s="44"/>
      <c r="JZ100" s="44"/>
      <c r="KA100" s="44"/>
      <c r="KB100" s="44"/>
      <c r="KC100" s="44"/>
      <c r="KD100" s="44"/>
      <c r="KE100" s="44"/>
      <c r="KF100" s="44"/>
      <c r="KG100" s="44"/>
      <c r="KH100" s="44"/>
      <c r="KI100" s="44"/>
      <c r="KJ100" s="44"/>
      <c r="KK100" s="44"/>
      <c r="KL100" s="44"/>
      <c r="KM100" s="44"/>
      <c r="KN100" s="44"/>
      <c r="KO100" s="44"/>
      <c r="KP100" s="44"/>
      <c r="KQ100" s="44"/>
      <c r="KR100" s="44"/>
      <c r="KS100" s="44"/>
      <c r="KT100" s="44"/>
      <c r="KU100" s="44"/>
      <c r="KV100" s="44"/>
      <c r="KW100" s="44"/>
      <c r="KX100" s="44"/>
      <c r="KY100" s="44"/>
      <c r="KZ100" s="44"/>
      <c r="LA100" s="44"/>
      <c r="LB100" s="44"/>
      <c r="LC100" s="44"/>
      <c r="LD100" s="44"/>
      <c r="LE100" s="44"/>
      <c r="LF100" s="44"/>
      <c r="LG100" s="44"/>
      <c r="LH100" s="44"/>
      <c r="LI100" s="44"/>
      <c r="LJ100" s="44"/>
      <c r="LK100" s="44"/>
      <c r="LL100" s="44"/>
      <c r="LM100" s="44"/>
      <c r="LN100" s="44"/>
      <c r="LO100" s="44"/>
      <c r="LP100" s="44"/>
      <c r="LQ100" s="44"/>
      <c r="LR100" s="44"/>
      <c r="LS100" s="44"/>
      <c r="LT100" s="44"/>
      <c r="LU100" s="44"/>
      <c r="LV100" s="44"/>
      <c r="LW100" s="44"/>
      <c r="LX100" s="44"/>
      <c r="LY100" s="44"/>
      <c r="LZ100" s="44"/>
      <c r="MA100" s="44"/>
      <c r="MB100" s="44"/>
      <c r="MC100" s="44"/>
      <c r="MD100" s="44"/>
      <c r="ME100" s="44"/>
      <c r="MF100" s="44"/>
      <c r="MG100" s="44"/>
      <c r="MH100" s="44"/>
      <c r="MI100" s="44"/>
      <c r="MJ100" s="44"/>
      <c r="MK100" s="44"/>
      <c r="ML100" s="44"/>
      <c r="MM100" s="44"/>
      <c r="MN100" s="44"/>
      <c r="MO100" s="44"/>
      <c r="MP100" s="44"/>
      <c r="MQ100" s="44"/>
      <c r="MR100" s="44"/>
      <c r="MS100" s="44"/>
      <c r="MT100" s="44"/>
      <c r="MU100" s="44"/>
      <c r="MV100" s="44"/>
      <c r="MW100" s="44"/>
      <c r="MX100" s="44"/>
      <c r="MY100" s="44"/>
      <c r="MZ100" s="44"/>
      <c r="NA100" s="44"/>
      <c r="NB100" s="44"/>
      <c r="NC100" s="44"/>
      <c r="ND100" s="44"/>
      <c r="NE100" s="44"/>
      <c r="NF100" s="44"/>
      <c r="NG100" s="44"/>
      <c r="NH100" s="44"/>
      <c r="NI100" s="44"/>
      <c r="NJ100" s="44"/>
      <c r="NK100" s="44"/>
      <c r="NL100" s="44"/>
      <c r="NM100" s="44"/>
      <c r="NN100" s="44"/>
      <c r="NO100" s="44"/>
      <c r="NP100" s="44"/>
      <c r="NQ100" s="44"/>
      <c r="NR100" s="44"/>
      <c r="NS100" s="44"/>
      <c r="NT100" s="44"/>
      <c r="NU100" s="44"/>
      <c r="NV100" s="44"/>
      <c r="NW100" s="44"/>
      <c r="NX100" s="44"/>
      <c r="NY100" s="44"/>
      <c r="NZ100" s="44"/>
      <c r="OA100" s="44"/>
      <c r="OB100" s="44"/>
      <c r="OC100" s="44"/>
      <c r="OD100" s="44"/>
      <c r="OE100" s="44"/>
      <c r="OF100" s="44"/>
      <c r="OG100" s="44"/>
      <c r="OH100" s="44"/>
      <c r="OI100" s="44"/>
      <c r="OJ100" s="44"/>
      <c r="OK100" s="44"/>
      <c r="OL100" s="44"/>
      <c r="OM100" s="44"/>
      <c r="ON100" s="44"/>
      <c r="OO100" s="44"/>
      <c r="OP100" s="44"/>
      <c r="OQ100" s="44"/>
      <c r="OR100" s="44"/>
      <c r="OS100" s="44"/>
      <c r="OT100" s="44"/>
      <c r="OU100" s="44"/>
      <c r="OV100" s="44"/>
      <c r="OW100" s="44"/>
      <c r="OX100" s="44"/>
      <c r="OY100" s="44"/>
      <c r="OZ100" s="44"/>
      <c r="PA100" s="44"/>
      <c r="PB100" s="44"/>
      <c r="PC100" s="44"/>
      <c r="PD100" s="44"/>
      <c r="PE100" s="44"/>
      <c r="PF100" s="44"/>
      <c r="PG100" s="44"/>
      <c r="PH100" s="44"/>
      <c r="PI100" s="44"/>
      <c r="PJ100" s="44"/>
      <c r="PK100" s="44"/>
      <c r="PL100" s="44"/>
      <c r="PM100" s="44"/>
      <c r="PN100" s="44"/>
      <c r="PO100" s="44"/>
      <c r="PP100" s="44"/>
      <c r="PQ100" s="44"/>
      <c r="PR100" s="44"/>
      <c r="PS100" s="44"/>
      <c r="PT100" s="44"/>
      <c r="PU100" s="44"/>
      <c r="PV100" s="44"/>
      <c r="PW100" s="44"/>
      <c r="PX100" s="44"/>
      <c r="PY100" s="44"/>
      <c r="PZ100" s="44"/>
      <c r="QA100" s="44"/>
      <c r="QB100" s="44"/>
      <c r="QC100" s="44"/>
      <c r="QD100" s="44"/>
      <c r="QE100" s="44"/>
      <c r="QF100" s="44"/>
      <c r="QG100" s="44"/>
      <c r="QH100" s="44"/>
      <c r="QI100" s="44"/>
      <c r="QJ100" s="44"/>
      <c r="QK100" s="44"/>
      <c r="QL100" s="44"/>
      <c r="QM100" s="44"/>
      <c r="QN100" s="44"/>
      <c r="QO100" s="44"/>
      <c r="QP100" s="44"/>
      <c r="QQ100" s="44"/>
      <c r="QR100" s="44"/>
      <c r="QS100" s="44"/>
      <c r="QT100" s="44"/>
      <c r="QU100" s="44"/>
      <c r="QV100" s="44"/>
      <c r="QW100" s="44"/>
      <c r="QX100" s="44"/>
      <c r="QY100" s="44"/>
      <c r="QZ100" s="44"/>
      <c r="RA100" s="44"/>
      <c r="RB100" s="44"/>
      <c r="RC100" s="44"/>
      <c r="RD100" s="44"/>
      <c r="RE100" s="44"/>
      <c r="RF100" s="44"/>
      <c r="RG100" s="44"/>
      <c r="RH100" s="44"/>
      <c r="RI100" s="44"/>
      <c r="RJ100" s="44"/>
      <c r="RK100" s="44"/>
      <c r="RL100" s="44"/>
      <c r="RM100" s="44"/>
      <c r="RN100" s="44"/>
      <c r="RO100" s="44"/>
      <c r="RP100" s="44"/>
      <c r="RQ100" s="44"/>
      <c r="RR100" s="44"/>
      <c r="RS100" s="44"/>
      <c r="RT100" s="44"/>
      <c r="RU100" s="44"/>
      <c r="RV100" s="44"/>
      <c r="RW100" s="44"/>
      <c r="RX100" s="44"/>
      <c r="RY100" s="44"/>
      <c r="RZ100" s="44"/>
      <c r="SA100" s="44"/>
      <c r="SB100" s="44"/>
      <c r="SC100" s="44"/>
      <c r="SD100" s="44"/>
      <c r="SE100" s="44"/>
      <c r="SF100" s="44"/>
      <c r="SG100" s="44"/>
      <c r="SH100" s="44"/>
      <c r="SI100" s="44"/>
      <c r="SJ100" s="44"/>
      <c r="SK100" s="44"/>
      <c r="SL100" s="44"/>
      <c r="SM100" s="44"/>
      <c r="SN100" s="44"/>
      <c r="SO100" s="44"/>
      <c r="SP100" s="44"/>
      <c r="SQ100" s="44"/>
      <c r="SR100" s="44"/>
      <c r="SS100" s="44"/>
      <c r="ST100" s="44"/>
      <c r="SU100" s="44"/>
      <c r="SV100" s="44"/>
      <c r="SW100" s="44"/>
      <c r="SX100" s="44"/>
      <c r="SY100" s="44"/>
      <c r="SZ100" s="44"/>
      <c r="TA100" s="44"/>
      <c r="TB100" s="44"/>
      <c r="TC100" s="44"/>
      <c r="TD100" s="44"/>
      <c r="TE100" s="44"/>
      <c r="TF100" s="44"/>
      <c r="TG100" s="44"/>
      <c r="TH100" s="44"/>
      <c r="TI100" s="44"/>
      <c r="TJ100" s="44"/>
      <c r="TK100" s="44"/>
      <c r="TL100" s="44"/>
      <c r="TM100" s="44"/>
      <c r="TN100" s="44"/>
      <c r="TO100" s="44"/>
      <c r="TP100" s="44"/>
      <c r="TQ100" s="44"/>
      <c r="TR100" s="44"/>
      <c r="TS100" s="44"/>
      <c r="TT100" s="44"/>
      <c r="TU100" s="44"/>
      <c r="TV100" s="44"/>
      <c r="TW100" s="44"/>
      <c r="TX100" s="44"/>
      <c r="TY100" s="44"/>
      <c r="TZ100" s="44"/>
      <c r="UA100" s="44"/>
      <c r="UB100" s="44"/>
      <c r="UC100" s="44"/>
      <c r="UD100" s="44"/>
      <c r="UE100" s="44"/>
      <c r="UF100" s="44"/>
      <c r="UG100" s="44"/>
      <c r="UH100" s="44"/>
      <c r="UI100" s="44"/>
      <c r="UJ100" s="44"/>
      <c r="UK100" s="44"/>
      <c r="UL100" s="44"/>
      <c r="UM100" s="44"/>
      <c r="UN100" s="44"/>
      <c r="UO100" s="44"/>
      <c r="UP100" s="44"/>
      <c r="UQ100" s="44"/>
      <c r="UR100" s="44"/>
      <c r="US100" s="44"/>
      <c r="UT100" s="44"/>
      <c r="UU100" s="44"/>
      <c r="UV100" s="44"/>
      <c r="UW100" s="44"/>
      <c r="UX100" s="44"/>
      <c r="UY100" s="44"/>
      <c r="UZ100" s="44"/>
      <c r="VA100" s="44"/>
      <c r="VB100" s="44"/>
      <c r="VC100" s="44"/>
      <c r="VD100" s="44"/>
      <c r="VE100" s="44"/>
      <c r="VF100" s="44"/>
      <c r="VG100" s="44"/>
      <c r="VH100" s="44"/>
      <c r="VI100" s="44"/>
      <c r="VJ100" s="44"/>
      <c r="VK100" s="44"/>
      <c r="VL100" s="44"/>
      <c r="VM100" s="44"/>
      <c r="VN100" s="44"/>
      <c r="VO100" s="44"/>
      <c r="VP100" s="44"/>
      <c r="VQ100" s="44"/>
      <c r="VR100" s="44"/>
      <c r="VS100" s="44"/>
      <c r="VT100" s="44"/>
      <c r="VU100" s="44"/>
      <c r="VV100" s="44"/>
      <c r="VW100" s="44"/>
      <c r="VX100" s="44"/>
      <c r="VY100" s="44"/>
      <c r="VZ100" s="44"/>
      <c r="WA100" s="44"/>
      <c r="WB100" s="44"/>
      <c r="WC100" s="44"/>
      <c r="WD100" s="44"/>
      <c r="WE100" s="44"/>
      <c r="WF100" s="44"/>
      <c r="WG100" s="44"/>
      <c r="WH100" s="44"/>
      <c r="WI100" s="44"/>
      <c r="WJ100" s="44"/>
      <c r="WK100" s="44"/>
      <c r="WL100" s="44"/>
      <c r="WM100" s="44"/>
      <c r="WN100" s="44"/>
      <c r="WO100" s="44"/>
      <c r="WP100" s="44"/>
      <c r="WQ100" s="44"/>
      <c r="WR100" s="44"/>
      <c r="WS100" s="44"/>
      <c r="WT100" s="44"/>
      <c r="WU100" s="44"/>
      <c r="WV100" s="44"/>
      <c r="WW100" s="44"/>
      <c r="WX100" s="44"/>
      <c r="WY100" s="44"/>
      <c r="WZ100" s="44"/>
      <c r="XA100" s="44"/>
      <c r="XB100" s="44"/>
      <c r="XC100" s="44"/>
      <c r="XD100" s="44"/>
      <c r="XE100" s="44"/>
      <c r="XF100" s="44"/>
      <c r="XG100" s="44"/>
      <c r="XH100" s="44"/>
      <c r="XI100" s="44"/>
      <c r="XJ100" s="44"/>
      <c r="XK100" s="44"/>
      <c r="XL100" s="44"/>
      <c r="XM100" s="44"/>
      <c r="XN100" s="44"/>
      <c r="XO100" s="44"/>
      <c r="XP100" s="44"/>
      <c r="XQ100" s="44"/>
      <c r="XR100" s="44"/>
      <c r="XS100" s="44"/>
      <c r="XT100" s="44"/>
      <c r="XU100" s="44"/>
      <c r="XV100" s="44"/>
      <c r="XW100" s="44"/>
      <c r="XX100" s="44"/>
      <c r="XY100" s="44"/>
      <c r="XZ100" s="44"/>
      <c r="YA100" s="44"/>
      <c r="YB100" s="44"/>
      <c r="YC100" s="44"/>
      <c r="YD100" s="44"/>
      <c r="YE100" s="44"/>
      <c r="YF100" s="44"/>
      <c r="YG100" s="44"/>
      <c r="YH100" s="44"/>
      <c r="YI100" s="44"/>
      <c r="YJ100" s="44"/>
      <c r="YK100" s="44"/>
      <c r="YL100" s="44"/>
      <c r="YM100" s="44"/>
      <c r="YN100" s="44"/>
      <c r="YO100" s="44"/>
      <c r="YP100" s="44"/>
      <c r="YQ100" s="44"/>
      <c r="YR100" s="44"/>
    </row>
    <row r="101" spans="1:668" s="45" customFormat="1" ht="15.75" x14ac:dyDescent="0.25">
      <c r="A101" s="4" t="s">
        <v>101</v>
      </c>
      <c r="B101" s="5" t="s">
        <v>99</v>
      </c>
      <c r="C101" s="5" t="s">
        <v>74</v>
      </c>
      <c r="D101" s="11">
        <v>44318</v>
      </c>
      <c r="E101" s="11" t="s">
        <v>120</v>
      </c>
      <c r="F101" s="7">
        <v>32000</v>
      </c>
      <c r="G101" s="6">
        <f t="shared" si="15"/>
        <v>918.4</v>
      </c>
      <c r="H101" s="6">
        <v>0</v>
      </c>
      <c r="I101" s="37">
        <v>972.8</v>
      </c>
      <c r="J101" s="38">
        <v>25</v>
      </c>
      <c r="K101" s="6">
        <v>1916.2</v>
      </c>
      <c r="L101" s="64">
        <v>30083.8</v>
      </c>
      <c r="O101" s="44"/>
      <c r="P101" s="44"/>
      <c r="Q101" s="44"/>
      <c r="R101" s="44"/>
      <c r="S101" s="44"/>
      <c r="T101" s="44"/>
      <c r="U101" s="44"/>
      <c r="V101" s="44"/>
      <c r="W101" s="44"/>
      <c r="X101" s="44"/>
      <c r="Y101" s="44"/>
      <c r="Z101" s="44"/>
      <c r="AA101" s="44"/>
      <c r="AB101" s="44"/>
      <c r="AC101" s="44"/>
      <c r="AD101" s="44"/>
      <c r="AE101" s="44"/>
      <c r="AF101" s="44"/>
      <c r="AG101" s="52"/>
      <c r="AH101" s="52"/>
      <c r="AI101" s="52"/>
      <c r="AJ101" s="52"/>
      <c r="AK101" s="52"/>
      <c r="AL101" s="52"/>
      <c r="AM101" s="52"/>
      <c r="AN101" s="52"/>
      <c r="AO101" s="52"/>
      <c r="AP101" s="52"/>
      <c r="AQ101" s="52"/>
      <c r="AR101" s="44"/>
      <c r="AS101" s="44"/>
      <c r="AT101" s="44"/>
      <c r="AU101" s="44"/>
      <c r="AV101" s="44"/>
      <c r="AW101" s="44"/>
      <c r="AX101" s="44"/>
      <c r="AY101" s="44"/>
      <c r="AZ101" s="44"/>
      <c r="BA101" s="44"/>
      <c r="BB101" s="44"/>
      <c r="BC101" s="44"/>
      <c r="BD101" s="44"/>
      <c r="BE101" s="44"/>
      <c r="BF101" s="44"/>
      <c r="BG101" s="44"/>
      <c r="BH101" s="44"/>
      <c r="BI101" s="44"/>
      <c r="BJ101" s="44"/>
      <c r="BK101" s="44"/>
      <c r="BL101" s="44"/>
      <c r="BM101" s="44"/>
      <c r="BN101" s="44"/>
      <c r="BO101" s="44"/>
      <c r="BP101" s="44"/>
      <c r="BQ101" s="44"/>
      <c r="BR101" s="44"/>
      <c r="BS101" s="44"/>
      <c r="BT101" s="44"/>
      <c r="BU101" s="44"/>
      <c r="BV101" s="44"/>
      <c r="BW101" s="44"/>
      <c r="BX101" s="44"/>
      <c r="BY101" s="44"/>
      <c r="BZ101" s="44"/>
      <c r="CA101" s="44"/>
      <c r="CB101" s="44"/>
      <c r="CC101" s="44"/>
      <c r="CD101" s="44"/>
      <c r="CE101" s="44"/>
      <c r="CF101" s="44"/>
      <c r="CG101" s="44"/>
      <c r="CH101" s="44"/>
      <c r="CI101" s="44"/>
      <c r="CJ101" s="44"/>
      <c r="CK101" s="44"/>
      <c r="CL101" s="44"/>
      <c r="CM101" s="44"/>
      <c r="CN101" s="44"/>
      <c r="CO101" s="44"/>
      <c r="CP101" s="44"/>
      <c r="CQ101" s="44"/>
      <c r="CR101" s="44"/>
      <c r="CS101" s="44"/>
      <c r="CT101" s="44"/>
      <c r="CU101" s="44"/>
      <c r="CV101" s="44"/>
      <c r="CW101" s="44"/>
      <c r="CX101" s="44"/>
      <c r="CY101" s="44"/>
      <c r="CZ101" s="44"/>
      <c r="DA101" s="44"/>
      <c r="DB101" s="44"/>
      <c r="DC101" s="44"/>
      <c r="DD101" s="44"/>
      <c r="DE101" s="44"/>
      <c r="DF101" s="44"/>
      <c r="DG101" s="44"/>
      <c r="DH101" s="44"/>
      <c r="DI101" s="44"/>
      <c r="DJ101" s="44"/>
      <c r="DK101" s="44"/>
      <c r="DL101" s="44"/>
      <c r="DM101" s="44"/>
      <c r="DN101" s="44"/>
      <c r="DO101" s="44"/>
      <c r="DP101" s="44"/>
      <c r="DQ101" s="44"/>
      <c r="DR101" s="44"/>
      <c r="DS101" s="44"/>
      <c r="DT101" s="44"/>
      <c r="DU101" s="44"/>
      <c r="DV101" s="44"/>
      <c r="DW101" s="44"/>
      <c r="DX101" s="44"/>
      <c r="DY101" s="44"/>
      <c r="DZ101" s="44"/>
      <c r="EA101" s="44"/>
      <c r="EB101" s="44"/>
      <c r="EC101" s="44"/>
      <c r="ED101" s="44"/>
      <c r="EE101" s="44"/>
      <c r="EF101" s="44"/>
      <c r="EG101" s="44"/>
      <c r="EH101" s="44"/>
      <c r="EI101" s="44"/>
      <c r="EJ101" s="44"/>
      <c r="EK101" s="44"/>
      <c r="EL101" s="44"/>
      <c r="EM101" s="44"/>
      <c r="EN101" s="44"/>
      <c r="EO101" s="44"/>
      <c r="EP101" s="44"/>
      <c r="EQ101" s="44"/>
      <c r="ER101" s="44"/>
      <c r="ES101" s="44"/>
      <c r="ET101" s="44"/>
      <c r="EU101" s="44"/>
      <c r="EV101" s="44"/>
      <c r="EW101" s="44"/>
      <c r="EX101" s="44"/>
      <c r="EY101" s="44"/>
      <c r="EZ101" s="44"/>
      <c r="FA101" s="44"/>
      <c r="FB101" s="44"/>
      <c r="FC101" s="44"/>
      <c r="FD101" s="44"/>
      <c r="FE101" s="44"/>
      <c r="FF101" s="44"/>
      <c r="FG101" s="44"/>
      <c r="FH101" s="44"/>
      <c r="FI101" s="44"/>
      <c r="FJ101" s="44"/>
      <c r="FK101" s="44"/>
      <c r="FL101" s="44"/>
      <c r="FM101" s="44"/>
      <c r="FN101" s="44"/>
      <c r="FO101" s="44"/>
      <c r="FP101" s="44"/>
      <c r="FQ101" s="44"/>
      <c r="FR101" s="44"/>
      <c r="FS101" s="44"/>
      <c r="FT101" s="44"/>
      <c r="FU101" s="44"/>
      <c r="FV101" s="44"/>
      <c r="FW101" s="44"/>
      <c r="FX101" s="44"/>
      <c r="FY101" s="44"/>
      <c r="FZ101" s="44"/>
      <c r="GA101" s="44"/>
      <c r="GB101" s="44"/>
      <c r="GC101" s="44"/>
      <c r="GD101" s="44"/>
      <c r="GE101" s="44"/>
      <c r="GF101" s="44"/>
      <c r="GG101" s="44"/>
      <c r="GH101" s="44"/>
      <c r="GI101" s="44"/>
      <c r="GJ101" s="44"/>
      <c r="GK101" s="44"/>
      <c r="GL101" s="44"/>
      <c r="GM101" s="44"/>
      <c r="GN101" s="44"/>
      <c r="GO101" s="44"/>
      <c r="GP101" s="44"/>
      <c r="GQ101" s="44"/>
      <c r="GR101" s="44"/>
      <c r="GS101" s="44"/>
      <c r="GT101" s="44"/>
      <c r="GU101" s="44"/>
      <c r="GV101" s="44"/>
      <c r="GW101" s="44"/>
      <c r="GX101" s="44"/>
      <c r="GY101" s="44"/>
      <c r="GZ101" s="44"/>
      <c r="HA101" s="44"/>
      <c r="HB101" s="44"/>
      <c r="HC101" s="44"/>
      <c r="HD101" s="44"/>
      <c r="HE101" s="44"/>
      <c r="HF101" s="44"/>
      <c r="HG101" s="44"/>
      <c r="HH101" s="44"/>
      <c r="HI101" s="44"/>
      <c r="HJ101" s="44"/>
      <c r="HK101" s="44"/>
      <c r="HL101" s="44"/>
      <c r="HM101" s="44"/>
      <c r="HN101" s="44"/>
      <c r="HO101" s="44"/>
      <c r="HP101" s="44"/>
      <c r="HQ101" s="44"/>
      <c r="HR101" s="44"/>
      <c r="HS101" s="44"/>
      <c r="HT101" s="44"/>
      <c r="HU101" s="44"/>
      <c r="HV101" s="44"/>
      <c r="HW101" s="44"/>
      <c r="HX101" s="44"/>
      <c r="HY101" s="44"/>
      <c r="HZ101" s="44"/>
      <c r="IA101" s="57"/>
      <c r="IB101" s="57"/>
      <c r="IC101" s="44"/>
      <c r="ID101" s="44"/>
      <c r="IE101" s="44"/>
      <c r="IF101" s="44"/>
      <c r="IG101" s="44"/>
      <c r="IH101" s="44"/>
      <c r="II101" s="44"/>
      <c r="IJ101" s="44"/>
      <c r="IK101" s="44"/>
      <c r="IL101" s="44"/>
      <c r="IM101" s="44"/>
      <c r="IN101" s="44"/>
      <c r="IO101" s="44"/>
      <c r="IP101" s="44"/>
      <c r="IQ101" s="44"/>
      <c r="IR101" s="44"/>
      <c r="IS101" s="44"/>
      <c r="IT101" s="44"/>
      <c r="IU101" s="44"/>
      <c r="IV101" s="44"/>
      <c r="IW101" s="44"/>
      <c r="IX101" s="44"/>
      <c r="IY101" s="44"/>
      <c r="IZ101" s="44"/>
      <c r="JA101" s="44"/>
      <c r="JB101" s="44"/>
      <c r="JC101" s="44"/>
      <c r="JD101" s="44"/>
      <c r="JE101" s="44"/>
      <c r="JF101" s="44"/>
      <c r="JG101" s="44"/>
      <c r="JH101" s="44"/>
      <c r="JI101" s="44"/>
      <c r="JJ101" s="44"/>
      <c r="JK101" s="44"/>
      <c r="JL101" s="44"/>
      <c r="JM101" s="44"/>
      <c r="JN101" s="44"/>
      <c r="JO101" s="44"/>
      <c r="JP101" s="44"/>
      <c r="JQ101" s="44"/>
      <c r="JR101" s="44"/>
      <c r="JS101" s="44"/>
      <c r="JT101" s="44"/>
      <c r="JU101" s="44"/>
      <c r="JV101" s="44"/>
      <c r="JW101" s="44"/>
      <c r="JX101" s="44"/>
      <c r="JY101" s="44"/>
      <c r="JZ101" s="44"/>
      <c r="KA101" s="44"/>
      <c r="KB101" s="44"/>
      <c r="KC101" s="44"/>
      <c r="KD101" s="44"/>
      <c r="KE101" s="44"/>
      <c r="KF101" s="44"/>
      <c r="KG101" s="44"/>
      <c r="KH101" s="44"/>
      <c r="KI101" s="44"/>
      <c r="KJ101" s="44"/>
      <c r="KK101" s="44"/>
      <c r="KL101" s="44"/>
      <c r="KM101" s="44"/>
      <c r="KN101" s="44"/>
      <c r="KO101" s="44"/>
      <c r="KP101" s="44"/>
      <c r="KQ101" s="44"/>
      <c r="KR101" s="44"/>
      <c r="KS101" s="44"/>
      <c r="KT101" s="44"/>
      <c r="KU101" s="44"/>
      <c r="KV101" s="44"/>
      <c r="KW101" s="44"/>
      <c r="KX101" s="44"/>
      <c r="KY101" s="44"/>
      <c r="KZ101" s="44"/>
      <c r="LA101" s="44"/>
      <c r="LB101" s="44"/>
      <c r="LC101" s="44"/>
      <c r="LD101" s="44"/>
      <c r="LE101" s="44"/>
      <c r="LF101" s="44"/>
      <c r="LG101" s="44"/>
      <c r="LH101" s="44"/>
      <c r="LI101" s="44"/>
      <c r="LJ101" s="44"/>
      <c r="LK101" s="44"/>
      <c r="LL101" s="44"/>
      <c r="LM101" s="44"/>
      <c r="LN101" s="44"/>
      <c r="LO101" s="44"/>
      <c r="LP101" s="44"/>
      <c r="LQ101" s="44"/>
      <c r="LR101" s="44"/>
      <c r="LS101" s="44"/>
      <c r="LT101" s="44"/>
      <c r="LU101" s="44"/>
      <c r="LV101" s="44"/>
      <c r="LW101" s="44"/>
      <c r="LX101" s="44"/>
      <c r="LY101" s="44"/>
      <c r="LZ101" s="44"/>
      <c r="MA101" s="44"/>
      <c r="MB101" s="44"/>
      <c r="MC101" s="44"/>
      <c r="MD101" s="44"/>
      <c r="ME101" s="44"/>
      <c r="MF101" s="44"/>
      <c r="MG101" s="44"/>
      <c r="MH101" s="44"/>
      <c r="MI101" s="44"/>
      <c r="MJ101" s="44"/>
      <c r="MK101" s="44"/>
      <c r="ML101" s="44"/>
      <c r="MM101" s="44"/>
      <c r="MN101" s="44"/>
      <c r="MO101" s="44"/>
      <c r="MP101" s="44"/>
      <c r="MQ101" s="44"/>
      <c r="MR101" s="44"/>
      <c r="MS101" s="44"/>
      <c r="MT101" s="44"/>
      <c r="MU101" s="44"/>
      <c r="MV101" s="44"/>
      <c r="MW101" s="44"/>
      <c r="MX101" s="44"/>
      <c r="MY101" s="44"/>
      <c r="MZ101" s="44"/>
      <c r="NA101" s="44"/>
      <c r="NB101" s="44"/>
      <c r="NC101" s="44"/>
      <c r="ND101" s="44"/>
      <c r="NE101" s="44"/>
      <c r="NF101" s="44"/>
      <c r="NG101" s="44"/>
      <c r="NH101" s="44"/>
      <c r="NI101" s="44"/>
      <c r="NJ101" s="44"/>
      <c r="NK101" s="44"/>
      <c r="NL101" s="44"/>
      <c r="NM101" s="44"/>
      <c r="NN101" s="44"/>
      <c r="NO101" s="44"/>
      <c r="NP101" s="44"/>
      <c r="NQ101" s="44"/>
      <c r="NR101" s="44"/>
      <c r="NS101" s="44"/>
      <c r="NT101" s="44"/>
      <c r="NU101" s="44"/>
      <c r="NV101" s="44"/>
      <c r="NW101" s="44"/>
      <c r="NX101" s="44"/>
      <c r="NY101" s="44"/>
      <c r="NZ101" s="44"/>
      <c r="OA101" s="44"/>
      <c r="OB101" s="44"/>
      <c r="OC101" s="44"/>
      <c r="OD101" s="44"/>
      <c r="OE101" s="44"/>
      <c r="OF101" s="44"/>
      <c r="OG101" s="44"/>
      <c r="OH101" s="44"/>
      <c r="OI101" s="44"/>
      <c r="OJ101" s="44"/>
      <c r="OK101" s="44"/>
      <c r="OL101" s="44"/>
      <c r="OM101" s="44"/>
      <c r="ON101" s="44"/>
      <c r="OO101" s="44"/>
      <c r="OP101" s="44"/>
      <c r="OQ101" s="44"/>
      <c r="OR101" s="44"/>
      <c r="OS101" s="44"/>
      <c r="OT101" s="44"/>
      <c r="OU101" s="44"/>
      <c r="OV101" s="44"/>
      <c r="OW101" s="44"/>
      <c r="OX101" s="44"/>
      <c r="OY101" s="44"/>
      <c r="OZ101" s="44"/>
      <c r="PA101" s="44"/>
      <c r="PB101" s="44"/>
      <c r="PC101" s="44"/>
      <c r="PD101" s="44"/>
      <c r="PE101" s="44"/>
      <c r="PF101" s="44"/>
      <c r="PG101" s="44"/>
      <c r="PH101" s="44"/>
      <c r="PI101" s="44"/>
      <c r="PJ101" s="44"/>
      <c r="PK101" s="44"/>
      <c r="PL101" s="44"/>
      <c r="PM101" s="44"/>
      <c r="PN101" s="44"/>
      <c r="PO101" s="44"/>
      <c r="PP101" s="44"/>
      <c r="PQ101" s="44"/>
      <c r="PR101" s="44"/>
      <c r="PS101" s="44"/>
      <c r="PT101" s="44"/>
      <c r="PU101" s="44"/>
      <c r="PV101" s="44"/>
      <c r="PW101" s="44"/>
      <c r="PX101" s="44"/>
      <c r="PY101" s="44"/>
      <c r="PZ101" s="44"/>
      <c r="QA101" s="44"/>
      <c r="QB101" s="44"/>
      <c r="QC101" s="44"/>
      <c r="QD101" s="44"/>
      <c r="QE101" s="44"/>
      <c r="QF101" s="44"/>
      <c r="QG101" s="44"/>
      <c r="QH101" s="44"/>
      <c r="QI101" s="44"/>
      <c r="QJ101" s="44"/>
      <c r="QK101" s="44"/>
      <c r="QL101" s="44"/>
      <c r="QM101" s="44"/>
      <c r="QN101" s="44"/>
      <c r="QO101" s="44"/>
      <c r="QP101" s="44"/>
      <c r="QQ101" s="44"/>
      <c r="QR101" s="44"/>
      <c r="QS101" s="44"/>
      <c r="QT101" s="44"/>
      <c r="QU101" s="44"/>
      <c r="QV101" s="44"/>
      <c r="QW101" s="44"/>
      <c r="QX101" s="44"/>
      <c r="QY101" s="44"/>
      <c r="QZ101" s="44"/>
      <c r="RA101" s="44"/>
      <c r="RB101" s="44"/>
      <c r="RC101" s="44"/>
      <c r="RD101" s="44"/>
      <c r="RE101" s="44"/>
      <c r="RF101" s="44"/>
      <c r="RG101" s="44"/>
      <c r="RH101" s="44"/>
      <c r="RI101" s="44"/>
      <c r="RJ101" s="44"/>
      <c r="RK101" s="44"/>
      <c r="RL101" s="44"/>
      <c r="RM101" s="44"/>
      <c r="RN101" s="44"/>
      <c r="RO101" s="44"/>
      <c r="RP101" s="44"/>
      <c r="RQ101" s="44"/>
      <c r="RR101" s="44"/>
      <c r="RS101" s="44"/>
      <c r="RT101" s="44"/>
      <c r="RU101" s="44"/>
      <c r="RV101" s="44"/>
      <c r="RW101" s="44"/>
      <c r="RX101" s="44"/>
      <c r="RY101" s="44"/>
      <c r="RZ101" s="44"/>
      <c r="SA101" s="44"/>
      <c r="SB101" s="44"/>
      <c r="SC101" s="44"/>
      <c r="SD101" s="44"/>
      <c r="SE101" s="44"/>
      <c r="SF101" s="44"/>
      <c r="SG101" s="44"/>
      <c r="SH101" s="44"/>
      <c r="SI101" s="44"/>
      <c r="SJ101" s="44"/>
      <c r="SK101" s="44"/>
      <c r="SL101" s="44"/>
      <c r="SM101" s="44"/>
      <c r="SN101" s="44"/>
      <c r="SO101" s="44"/>
      <c r="SP101" s="44"/>
      <c r="SQ101" s="44"/>
      <c r="SR101" s="44"/>
      <c r="SS101" s="44"/>
      <c r="ST101" s="44"/>
      <c r="SU101" s="44"/>
      <c r="SV101" s="44"/>
      <c r="SW101" s="44"/>
      <c r="SX101" s="44"/>
      <c r="SY101" s="44"/>
      <c r="SZ101" s="44"/>
      <c r="TA101" s="44"/>
      <c r="TB101" s="44"/>
      <c r="TC101" s="44"/>
      <c r="TD101" s="44"/>
      <c r="TE101" s="44"/>
      <c r="TF101" s="44"/>
      <c r="TG101" s="44"/>
      <c r="TH101" s="44"/>
      <c r="TI101" s="44"/>
      <c r="TJ101" s="44"/>
      <c r="TK101" s="44"/>
      <c r="TL101" s="44"/>
      <c r="TM101" s="44"/>
      <c r="TN101" s="44"/>
      <c r="TO101" s="44"/>
      <c r="TP101" s="44"/>
      <c r="TQ101" s="44"/>
      <c r="TR101" s="44"/>
      <c r="TS101" s="44"/>
      <c r="TT101" s="44"/>
      <c r="TU101" s="44"/>
      <c r="TV101" s="44"/>
      <c r="TW101" s="44"/>
      <c r="TX101" s="44"/>
      <c r="TY101" s="44"/>
      <c r="TZ101" s="44"/>
      <c r="UA101" s="44"/>
      <c r="UB101" s="44"/>
      <c r="UC101" s="44"/>
      <c r="UD101" s="44"/>
      <c r="UE101" s="44"/>
      <c r="UF101" s="44"/>
      <c r="UG101" s="44"/>
      <c r="UH101" s="44"/>
      <c r="UI101" s="44"/>
      <c r="UJ101" s="44"/>
      <c r="UK101" s="44"/>
      <c r="UL101" s="44"/>
      <c r="UM101" s="44"/>
      <c r="UN101" s="44"/>
      <c r="UO101" s="44"/>
      <c r="UP101" s="44"/>
      <c r="UQ101" s="44"/>
      <c r="UR101" s="44"/>
      <c r="US101" s="44"/>
      <c r="UT101" s="44"/>
      <c r="UU101" s="44"/>
      <c r="UV101" s="44"/>
      <c r="UW101" s="44"/>
      <c r="UX101" s="44"/>
      <c r="UY101" s="44"/>
      <c r="UZ101" s="44"/>
      <c r="VA101" s="44"/>
      <c r="VB101" s="44"/>
      <c r="VC101" s="44"/>
      <c r="VD101" s="44"/>
      <c r="VE101" s="44"/>
      <c r="VF101" s="44"/>
      <c r="VG101" s="44"/>
      <c r="VH101" s="44"/>
      <c r="VI101" s="44"/>
      <c r="VJ101" s="44"/>
      <c r="VK101" s="44"/>
      <c r="VL101" s="44"/>
      <c r="VM101" s="44"/>
      <c r="VN101" s="44"/>
      <c r="VO101" s="44"/>
      <c r="VP101" s="44"/>
      <c r="VQ101" s="44"/>
      <c r="VR101" s="44"/>
      <c r="VS101" s="44"/>
      <c r="VT101" s="44"/>
      <c r="VU101" s="44"/>
      <c r="VV101" s="44"/>
      <c r="VW101" s="44"/>
      <c r="VX101" s="44"/>
      <c r="VY101" s="44"/>
      <c r="VZ101" s="44"/>
      <c r="WA101" s="44"/>
      <c r="WB101" s="44"/>
      <c r="WC101" s="44"/>
      <c r="WD101" s="44"/>
      <c r="WE101" s="44"/>
      <c r="WF101" s="44"/>
      <c r="WG101" s="44"/>
      <c r="WH101" s="44"/>
      <c r="WI101" s="44"/>
      <c r="WJ101" s="44"/>
      <c r="WK101" s="44"/>
      <c r="WL101" s="44"/>
      <c r="WM101" s="44"/>
      <c r="WN101" s="44"/>
      <c r="WO101" s="44"/>
      <c r="WP101" s="44"/>
      <c r="WQ101" s="44"/>
      <c r="WR101" s="44"/>
      <c r="WS101" s="44"/>
      <c r="WT101" s="44"/>
      <c r="WU101" s="44"/>
      <c r="WV101" s="44"/>
      <c r="WW101" s="44"/>
      <c r="WX101" s="44"/>
      <c r="WY101" s="44"/>
      <c r="WZ101" s="44"/>
      <c r="XA101" s="44"/>
      <c r="XB101" s="44"/>
      <c r="XC101" s="44"/>
      <c r="XD101" s="44"/>
      <c r="XE101" s="44"/>
      <c r="XF101" s="44"/>
      <c r="XG101" s="44"/>
      <c r="XH101" s="44"/>
      <c r="XI101" s="44"/>
      <c r="XJ101" s="44"/>
      <c r="XK101" s="44"/>
      <c r="XL101" s="44"/>
      <c r="XM101" s="44"/>
      <c r="XN101" s="44"/>
      <c r="XO101" s="44"/>
      <c r="XP101" s="44"/>
      <c r="XQ101" s="44"/>
      <c r="XR101" s="44"/>
      <c r="XS101" s="44"/>
      <c r="XT101" s="44"/>
      <c r="XU101" s="44"/>
      <c r="XV101" s="44"/>
      <c r="XW101" s="44"/>
      <c r="XX101" s="44"/>
      <c r="XY101" s="44"/>
      <c r="XZ101" s="44"/>
      <c r="YA101" s="44"/>
      <c r="YB101" s="44"/>
      <c r="YC101" s="44"/>
      <c r="YD101" s="44"/>
      <c r="YE101" s="44"/>
      <c r="YF101" s="44"/>
      <c r="YG101" s="44"/>
      <c r="YH101" s="44"/>
      <c r="YI101" s="44"/>
      <c r="YJ101" s="44"/>
      <c r="YK101" s="44"/>
      <c r="YL101" s="44"/>
      <c r="YM101" s="44"/>
      <c r="YN101" s="44"/>
      <c r="YO101" s="44"/>
      <c r="YP101" s="44"/>
      <c r="YQ101" s="44"/>
      <c r="YR101" s="44"/>
    </row>
    <row r="102" spans="1:668" s="45" customFormat="1" ht="15.75" x14ac:dyDescent="0.25">
      <c r="A102" s="4" t="s">
        <v>102</v>
      </c>
      <c r="B102" s="5" t="s">
        <v>99</v>
      </c>
      <c r="C102" s="5" t="s">
        <v>74</v>
      </c>
      <c r="D102" s="11">
        <v>44317</v>
      </c>
      <c r="E102" s="11" t="s">
        <v>120</v>
      </c>
      <c r="F102" s="7">
        <v>32000</v>
      </c>
      <c r="G102" s="6">
        <f t="shared" si="15"/>
        <v>918.4</v>
      </c>
      <c r="H102" s="6">
        <v>0</v>
      </c>
      <c r="I102" s="37">
        <v>972.8</v>
      </c>
      <c r="J102" s="38">
        <v>25</v>
      </c>
      <c r="K102" s="6">
        <v>1916.2</v>
      </c>
      <c r="L102" s="64">
        <v>30083.8</v>
      </c>
      <c r="O102" s="44"/>
      <c r="P102" s="44"/>
      <c r="Q102" s="44"/>
      <c r="R102" s="44"/>
      <c r="S102" s="44"/>
      <c r="T102" s="44"/>
      <c r="U102" s="44"/>
      <c r="V102" s="44"/>
      <c r="W102" s="44"/>
      <c r="X102" s="44"/>
      <c r="Y102" s="44"/>
      <c r="Z102" s="44"/>
      <c r="AA102" s="44"/>
      <c r="AB102" s="44"/>
      <c r="AC102" s="44"/>
      <c r="AD102" s="44"/>
      <c r="AE102" s="44"/>
      <c r="AF102" s="44"/>
      <c r="AG102" s="52"/>
      <c r="AH102" s="52"/>
      <c r="AI102" s="52"/>
      <c r="AJ102" s="52"/>
      <c r="AK102" s="52"/>
      <c r="AL102" s="52"/>
      <c r="AM102" s="52"/>
      <c r="AN102" s="52"/>
      <c r="AO102" s="52"/>
      <c r="AP102" s="52"/>
      <c r="AQ102" s="52"/>
      <c r="AR102" s="44"/>
      <c r="AS102" s="44"/>
      <c r="AT102" s="44"/>
      <c r="AU102" s="44"/>
      <c r="AV102" s="44"/>
      <c r="AW102" s="44"/>
      <c r="AX102" s="44"/>
      <c r="AY102" s="44"/>
      <c r="AZ102" s="44"/>
      <c r="BA102" s="44"/>
      <c r="BB102" s="44"/>
      <c r="BC102" s="44"/>
      <c r="BD102" s="44"/>
      <c r="BE102" s="44"/>
      <c r="BF102" s="44"/>
      <c r="BG102" s="44"/>
      <c r="BH102" s="44"/>
      <c r="BI102" s="44"/>
      <c r="BJ102" s="44"/>
      <c r="BK102" s="44"/>
      <c r="BL102" s="44"/>
      <c r="BM102" s="44"/>
      <c r="BN102" s="44"/>
      <c r="BO102" s="44"/>
      <c r="BP102" s="44"/>
      <c r="BQ102" s="44"/>
      <c r="BR102" s="44"/>
      <c r="BS102" s="44"/>
      <c r="BT102" s="44"/>
      <c r="BU102" s="44"/>
      <c r="BV102" s="44"/>
      <c r="BW102" s="44"/>
      <c r="BX102" s="44"/>
      <c r="BY102" s="44"/>
      <c r="BZ102" s="44"/>
      <c r="CA102" s="44"/>
      <c r="CB102" s="44"/>
      <c r="CC102" s="44"/>
      <c r="CD102" s="44"/>
      <c r="CE102" s="44"/>
      <c r="CF102" s="44"/>
      <c r="CG102" s="44"/>
      <c r="CH102" s="44"/>
      <c r="CI102" s="44"/>
      <c r="CJ102" s="44"/>
      <c r="CK102" s="44"/>
      <c r="CL102" s="44"/>
      <c r="CM102" s="44"/>
      <c r="CN102" s="44"/>
      <c r="CO102" s="44"/>
      <c r="CP102" s="44"/>
      <c r="CQ102" s="44"/>
      <c r="CR102" s="44"/>
      <c r="CS102" s="44"/>
      <c r="CT102" s="44"/>
      <c r="CU102" s="44"/>
      <c r="CV102" s="44"/>
      <c r="CW102" s="44"/>
      <c r="CX102" s="44"/>
      <c r="CY102" s="44"/>
      <c r="CZ102" s="44"/>
      <c r="DA102" s="44"/>
      <c r="DB102" s="44"/>
      <c r="DC102" s="44"/>
      <c r="DD102" s="44"/>
      <c r="DE102" s="44"/>
      <c r="DF102" s="44"/>
      <c r="DG102" s="44"/>
      <c r="DH102" s="44"/>
      <c r="DI102" s="44"/>
      <c r="DJ102" s="44"/>
      <c r="DK102" s="44"/>
      <c r="DL102" s="44"/>
      <c r="DM102" s="44"/>
      <c r="DN102" s="44"/>
      <c r="DO102" s="44"/>
      <c r="DP102" s="44"/>
      <c r="DQ102" s="44"/>
      <c r="DR102" s="44"/>
      <c r="DS102" s="44"/>
      <c r="DT102" s="44"/>
      <c r="DU102" s="44"/>
      <c r="DV102" s="44"/>
      <c r="DW102" s="44"/>
      <c r="DX102" s="44"/>
      <c r="DY102" s="44"/>
      <c r="DZ102" s="44"/>
      <c r="EA102" s="44"/>
      <c r="EB102" s="44"/>
      <c r="EC102" s="44"/>
      <c r="ED102" s="44"/>
      <c r="EE102" s="44"/>
      <c r="EF102" s="44"/>
      <c r="EG102" s="44"/>
      <c r="EH102" s="44"/>
      <c r="EI102" s="44"/>
      <c r="EJ102" s="44"/>
      <c r="EK102" s="44"/>
      <c r="EL102" s="44"/>
      <c r="EM102" s="44"/>
      <c r="EN102" s="44"/>
      <c r="EO102" s="44"/>
      <c r="EP102" s="44"/>
      <c r="EQ102" s="44"/>
      <c r="ER102" s="44"/>
      <c r="ES102" s="44"/>
      <c r="ET102" s="44"/>
      <c r="EU102" s="44"/>
      <c r="EV102" s="44"/>
      <c r="EW102" s="44"/>
      <c r="EX102" s="44"/>
      <c r="EY102" s="44"/>
      <c r="EZ102" s="44"/>
      <c r="FA102" s="44"/>
      <c r="FB102" s="44"/>
      <c r="FC102" s="44"/>
      <c r="FD102" s="44"/>
      <c r="FE102" s="44"/>
      <c r="FF102" s="44"/>
      <c r="FG102" s="44"/>
      <c r="FH102" s="44"/>
      <c r="FI102" s="44"/>
      <c r="FJ102" s="44"/>
      <c r="FK102" s="44"/>
      <c r="FL102" s="44"/>
      <c r="FM102" s="44"/>
      <c r="FN102" s="44"/>
      <c r="FO102" s="44"/>
      <c r="FP102" s="44"/>
      <c r="FQ102" s="44"/>
      <c r="FR102" s="44"/>
      <c r="FS102" s="44"/>
      <c r="FT102" s="44"/>
      <c r="FU102" s="44"/>
      <c r="FV102" s="44"/>
      <c r="FW102" s="44"/>
      <c r="FX102" s="44"/>
      <c r="FY102" s="44"/>
      <c r="FZ102" s="44"/>
      <c r="GA102" s="44"/>
      <c r="GB102" s="44"/>
      <c r="GC102" s="44"/>
      <c r="GD102" s="44"/>
      <c r="GE102" s="44"/>
      <c r="GF102" s="44"/>
      <c r="GG102" s="44"/>
      <c r="GH102" s="44"/>
      <c r="GI102" s="44"/>
      <c r="GJ102" s="44"/>
      <c r="GK102" s="44"/>
      <c r="GL102" s="44"/>
      <c r="GM102" s="44"/>
      <c r="GN102" s="44"/>
      <c r="GO102" s="44"/>
      <c r="GP102" s="44"/>
      <c r="GQ102" s="44"/>
      <c r="GR102" s="44"/>
      <c r="GS102" s="44"/>
      <c r="GT102" s="44"/>
      <c r="GU102" s="44"/>
      <c r="GV102" s="44"/>
      <c r="GW102" s="44"/>
      <c r="GX102" s="44"/>
      <c r="GY102" s="44"/>
      <c r="GZ102" s="44"/>
      <c r="HA102" s="44"/>
      <c r="HB102" s="44"/>
      <c r="HC102" s="44"/>
      <c r="HD102" s="44"/>
      <c r="HE102" s="44"/>
      <c r="HF102" s="44"/>
      <c r="HG102" s="44"/>
      <c r="HH102" s="44"/>
      <c r="HI102" s="44"/>
      <c r="HJ102" s="44"/>
      <c r="HK102" s="44"/>
      <c r="HL102" s="44"/>
      <c r="HM102" s="44"/>
      <c r="HN102" s="44"/>
      <c r="HO102" s="44"/>
      <c r="HP102" s="44"/>
      <c r="HQ102" s="44"/>
      <c r="HR102" s="44"/>
      <c r="HS102" s="44"/>
      <c r="HT102" s="44"/>
      <c r="HU102" s="44"/>
      <c r="HV102" s="44"/>
      <c r="HW102" s="44"/>
      <c r="HX102" s="44"/>
      <c r="HY102" s="44"/>
      <c r="HZ102" s="44"/>
      <c r="IA102" s="57"/>
      <c r="IB102" s="57"/>
      <c r="IC102" s="44"/>
      <c r="ID102" s="44"/>
      <c r="IE102" s="44"/>
      <c r="IF102" s="44"/>
      <c r="IG102" s="44"/>
      <c r="IH102" s="44"/>
      <c r="II102" s="44"/>
      <c r="IJ102" s="44"/>
      <c r="IK102" s="44"/>
      <c r="IL102" s="44"/>
      <c r="IM102" s="44"/>
      <c r="IN102" s="44"/>
      <c r="IO102" s="44"/>
      <c r="IP102" s="44"/>
      <c r="IQ102" s="44"/>
      <c r="IR102" s="44"/>
      <c r="IS102" s="44"/>
      <c r="IT102" s="44"/>
      <c r="IU102" s="44"/>
      <c r="IV102" s="44"/>
      <c r="IW102" s="44"/>
      <c r="IX102" s="44"/>
      <c r="IY102" s="44"/>
      <c r="IZ102" s="44"/>
      <c r="JA102" s="44"/>
      <c r="JB102" s="44"/>
      <c r="JC102" s="44"/>
      <c r="JD102" s="44"/>
      <c r="JE102" s="44"/>
      <c r="JF102" s="44"/>
      <c r="JG102" s="44"/>
      <c r="JH102" s="44"/>
      <c r="JI102" s="44"/>
      <c r="JJ102" s="44"/>
      <c r="JK102" s="44"/>
      <c r="JL102" s="44"/>
      <c r="JM102" s="44"/>
      <c r="JN102" s="44"/>
      <c r="JO102" s="44"/>
      <c r="JP102" s="44"/>
      <c r="JQ102" s="44"/>
      <c r="JR102" s="44"/>
      <c r="JS102" s="44"/>
      <c r="JT102" s="44"/>
      <c r="JU102" s="44"/>
      <c r="JV102" s="44"/>
      <c r="JW102" s="44"/>
      <c r="JX102" s="44"/>
      <c r="JY102" s="44"/>
      <c r="JZ102" s="44"/>
      <c r="KA102" s="44"/>
      <c r="KB102" s="44"/>
      <c r="KC102" s="44"/>
      <c r="KD102" s="44"/>
      <c r="KE102" s="44"/>
      <c r="KF102" s="44"/>
      <c r="KG102" s="44"/>
      <c r="KH102" s="44"/>
      <c r="KI102" s="44"/>
      <c r="KJ102" s="44"/>
      <c r="KK102" s="44"/>
      <c r="KL102" s="44"/>
      <c r="KM102" s="44"/>
      <c r="KN102" s="44"/>
      <c r="KO102" s="44"/>
      <c r="KP102" s="44"/>
      <c r="KQ102" s="44"/>
      <c r="KR102" s="44"/>
      <c r="KS102" s="44"/>
      <c r="KT102" s="44"/>
      <c r="KU102" s="44"/>
      <c r="KV102" s="44"/>
      <c r="KW102" s="44"/>
      <c r="KX102" s="44"/>
      <c r="KY102" s="44"/>
      <c r="KZ102" s="44"/>
      <c r="LA102" s="44"/>
      <c r="LB102" s="44"/>
      <c r="LC102" s="44"/>
      <c r="LD102" s="44"/>
      <c r="LE102" s="44"/>
      <c r="LF102" s="44"/>
      <c r="LG102" s="44"/>
      <c r="LH102" s="44"/>
      <c r="LI102" s="44"/>
      <c r="LJ102" s="44"/>
      <c r="LK102" s="44"/>
      <c r="LL102" s="44"/>
      <c r="LM102" s="44"/>
      <c r="LN102" s="44"/>
      <c r="LO102" s="44"/>
      <c r="LP102" s="44"/>
      <c r="LQ102" s="44"/>
      <c r="LR102" s="44"/>
      <c r="LS102" s="44"/>
      <c r="LT102" s="44"/>
      <c r="LU102" s="44"/>
      <c r="LV102" s="44"/>
      <c r="LW102" s="44"/>
      <c r="LX102" s="44"/>
      <c r="LY102" s="44"/>
      <c r="LZ102" s="44"/>
      <c r="MA102" s="44"/>
      <c r="MB102" s="44"/>
      <c r="MC102" s="44"/>
      <c r="MD102" s="44"/>
      <c r="ME102" s="44"/>
      <c r="MF102" s="44"/>
      <c r="MG102" s="44"/>
      <c r="MH102" s="44"/>
      <c r="MI102" s="44"/>
      <c r="MJ102" s="44"/>
      <c r="MK102" s="44"/>
      <c r="ML102" s="44"/>
      <c r="MM102" s="44"/>
      <c r="MN102" s="44"/>
      <c r="MO102" s="44"/>
      <c r="MP102" s="44"/>
      <c r="MQ102" s="44"/>
      <c r="MR102" s="44"/>
      <c r="MS102" s="44"/>
      <c r="MT102" s="44"/>
      <c r="MU102" s="44"/>
      <c r="MV102" s="44"/>
      <c r="MW102" s="44"/>
      <c r="MX102" s="44"/>
      <c r="MY102" s="44"/>
      <c r="MZ102" s="44"/>
      <c r="NA102" s="44"/>
      <c r="NB102" s="44"/>
      <c r="NC102" s="44"/>
      <c r="ND102" s="44"/>
      <c r="NE102" s="44"/>
      <c r="NF102" s="44"/>
      <c r="NG102" s="44"/>
      <c r="NH102" s="44"/>
      <c r="NI102" s="44"/>
      <c r="NJ102" s="44"/>
      <c r="NK102" s="44"/>
      <c r="NL102" s="44"/>
      <c r="NM102" s="44"/>
      <c r="NN102" s="44"/>
      <c r="NO102" s="44"/>
      <c r="NP102" s="44"/>
      <c r="NQ102" s="44"/>
      <c r="NR102" s="44"/>
      <c r="NS102" s="44"/>
      <c r="NT102" s="44"/>
      <c r="NU102" s="44"/>
      <c r="NV102" s="44"/>
      <c r="NW102" s="44"/>
      <c r="NX102" s="44"/>
      <c r="NY102" s="44"/>
      <c r="NZ102" s="44"/>
      <c r="OA102" s="44"/>
      <c r="OB102" s="44"/>
      <c r="OC102" s="44"/>
      <c r="OD102" s="44"/>
      <c r="OE102" s="44"/>
      <c r="OF102" s="44"/>
      <c r="OG102" s="44"/>
      <c r="OH102" s="44"/>
      <c r="OI102" s="44"/>
      <c r="OJ102" s="44"/>
      <c r="OK102" s="44"/>
      <c r="OL102" s="44"/>
      <c r="OM102" s="44"/>
      <c r="ON102" s="44"/>
      <c r="OO102" s="44"/>
      <c r="OP102" s="44"/>
      <c r="OQ102" s="44"/>
      <c r="OR102" s="44"/>
      <c r="OS102" s="44"/>
      <c r="OT102" s="44"/>
      <c r="OU102" s="44"/>
      <c r="OV102" s="44"/>
      <c r="OW102" s="44"/>
      <c r="OX102" s="44"/>
      <c r="OY102" s="44"/>
      <c r="OZ102" s="44"/>
      <c r="PA102" s="44"/>
      <c r="PB102" s="44"/>
      <c r="PC102" s="44"/>
      <c r="PD102" s="44"/>
      <c r="PE102" s="44"/>
      <c r="PF102" s="44"/>
      <c r="PG102" s="44"/>
      <c r="PH102" s="44"/>
      <c r="PI102" s="44"/>
      <c r="PJ102" s="44"/>
      <c r="PK102" s="44"/>
      <c r="PL102" s="44"/>
      <c r="PM102" s="44"/>
      <c r="PN102" s="44"/>
      <c r="PO102" s="44"/>
      <c r="PP102" s="44"/>
      <c r="PQ102" s="44"/>
      <c r="PR102" s="44"/>
      <c r="PS102" s="44"/>
      <c r="PT102" s="44"/>
      <c r="PU102" s="44"/>
      <c r="PV102" s="44"/>
      <c r="PW102" s="44"/>
      <c r="PX102" s="44"/>
      <c r="PY102" s="44"/>
      <c r="PZ102" s="44"/>
      <c r="QA102" s="44"/>
      <c r="QB102" s="44"/>
      <c r="QC102" s="44"/>
      <c r="QD102" s="44"/>
      <c r="QE102" s="44"/>
      <c r="QF102" s="44"/>
      <c r="QG102" s="44"/>
      <c r="QH102" s="44"/>
      <c r="QI102" s="44"/>
      <c r="QJ102" s="44"/>
      <c r="QK102" s="44"/>
      <c r="QL102" s="44"/>
      <c r="QM102" s="44"/>
      <c r="QN102" s="44"/>
      <c r="QO102" s="44"/>
      <c r="QP102" s="44"/>
      <c r="QQ102" s="44"/>
      <c r="QR102" s="44"/>
      <c r="QS102" s="44"/>
      <c r="QT102" s="44"/>
      <c r="QU102" s="44"/>
      <c r="QV102" s="44"/>
      <c r="QW102" s="44"/>
      <c r="QX102" s="44"/>
      <c r="QY102" s="44"/>
      <c r="QZ102" s="44"/>
      <c r="RA102" s="44"/>
      <c r="RB102" s="44"/>
      <c r="RC102" s="44"/>
      <c r="RD102" s="44"/>
      <c r="RE102" s="44"/>
      <c r="RF102" s="44"/>
      <c r="RG102" s="44"/>
      <c r="RH102" s="44"/>
      <c r="RI102" s="44"/>
      <c r="RJ102" s="44"/>
      <c r="RK102" s="44"/>
      <c r="RL102" s="44"/>
      <c r="RM102" s="44"/>
      <c r="RN102" s="44"/>
      <c r="RO102" s="44"/>
      <c r="RP102" s="44"/>
      <c r="RQ102" s="44"/>
      <c r="RR102" s="44"/>
      <c r="RS102" s="44"/>
      <c r="RT102" s="44"/>
      <c r="RU102" s="44"/>
      <c r="RV102" s="44"/>
      <c r="RW102" s="44"/>
      <c r="RX102" s="44"/>
      <c r="RY102" s="44"/>
      <c r="RZ102" s="44"/>
      <c r="SA102" s="44"/>
      <c r="SB102" s="44"/>
      <c r="SC102" s="44"/>
      <c r="SD102" s="44"/>
      <c r="SE102" s="44"/>
      <c r="SF102" s="44"/>
      <c r="SG102" s="44"/>
      <c r="SH102" s="44"/>
      <c r="SI102" s="44"/>
      <c r="SJ102" s="44"/>
      <c r="SK102" s="44"/>
      <c r="SL102" s="44"/>
      <c r="SM102" s="44"/>
      <c r="SN102" s="44"/>
      <c r="SO102" s="44"/>
      <c r="SP102" s="44"/>
      <c r="SQ102" s="44"/>
      <c r="SR102" s="44"/>
      <c r="SS102" s="44"/>
      <c r="ST102" s="44"/>
      <c r="SU102" s="44"/>
      <c r="SV102" s="44"/>
      <c r="SW102" s="44"/>
      <c r="SX102" s="44"/>
      <c r="SY102" s="44"/>
      <c r="SZ102" s="44"/>
      <c r="TA102" s="44"/>
      <c r="TB102" s="44"/>
      <c r="TC102" s="44"/>
      <c r="TD102" s="44"/>
      <c r="TE102" s="44"/>
      <c r="TF102" s="44"/>
      <c r="TG102" s="44"/>
      <c r="TH102" s="44"/>
      <c r="TI102" s="44"/>
      <c r="TJ102" s="44"/>
      <c r="TK102" s="44"/>
      <c r="TL102" s="44"/>
      <c r="TM102" s="44"/>
      <c r="TN102" s="44"/>
      <c r="TO102" s="44"/>
      <c r="TP102" s="44"/>
      <c r="TQ102" s="44"/>
      <c r="TR102" s="44"/>
      <c r="TS102" s="44"/>
      <c r="TT102" s="44"/>
      <c r="TU102" s="44"/>
      <c r="TV102" s="44"/>
      <c r="TW102" s="44"/>
      <c r="TX102" s="44"/>
      <c r="TY102" s="44"/>
      <c r="TZ102" s="44"/>
      <c r="UA102" s="44"/>
      <c r="UB102" s="44"/>
      <c r="UC102" s="44"/>
      <c r="UD102" s="44"/>
      <c r="UE102" s="44"/>
      <c r="UF102" s="44"/>
      <c r="UG102" s="44"/>
      <c r="UH102" s="44"/>
      <c r="UI102" s="44"/>
      <c r="UJ102" s="44"/>
      <c r="UK102" s="44"/>
      <c r="UL102" s="44"/>
      <c r="UM102" s="44"/>
      <c r="UN102" s="44"/>
      <c r="UO102" s="44"/>
      <c r="UP102" s="44"/>
      <c r="UQ102" s="44"/>
      <c r="UR102" s="44"/>
      <c r="US102" s="44"/>
      <c r="UT102" s="44"/>
      <c r="UU102" s="44"/>
      <c r="UV102" s="44"/>
      <c r="UW102" s="44"/>
      <c r="UX102" s="44"/>
      <c r="UY102" s="44"/>
      <c r="UZ102" s="44"/>
      <c r="VA102" s="44"/>
      <c r="VB102" s="44"/>
      <c r="VC102" s="44"/>
      <c r="VD102" s="44"/>
      <c r="VE102" s="44"/>
      <c r="VF102" s="44"/>
      <c r="VG102" s="44"/>
      <c r="VH102" s="44"/>
      <c r="VI102" s="44"/>
      <c r="VJ102" s="44"/>
      <c r="VK102" s="44"/>
      <c r="VL102" s="44"/>
      <c r="VM102" s="44"/>
      <c r="VN102" s="44"/>
      <c r="VO102" s="44"/>
      <c r="VP102" s="44"/>
      <c r="VQ102" s="44"/>
      <c r="VR102" s="44"/>
      <c r="VS102" s="44"/>
      <c r="VT102" s="44"/>
      <c r="VU102" s="44"/>
      <c r="VV102" s="44"/>
      <c r="VW102" s="44"/>
      <c r="VX102" s="44"/>
      <c r="VY102" s="44"/>
      <c r="VZ102" s="44"/>
      <c r="WA102" s="44"/>
      <c r="WB102" s="44"/>
      <c r="WC102" s="44"/>
      <c r="WD102" s="44"/>
      <c r="WE102" s="44"/>
      <c r="WF102" s="44"/>
      <c r="WG102" s="44"/>
      <c r="WH102" s="44"/>
      <c r="WI102" s="44"/>
      <c r="WJ102" s="44"/>
      <c r="WK102" s="44"/>
      <c r="WL102" s="44"/>
      <c r="WM102" s="44"/>
      <c r="WN102" s="44"/>
      <c r="WO102" s="44"/>
      <c r="WP102" s="44"/>
      <c r="WQ102" s="44"/>
      <c r="WR102" s="44"/>
      <c r="WS102" s="44"/>
      <c r="WT102" s="44"/>
      <c r="WU102" s="44"/>
      <c r="WV102" s="44"/>
      <c r="WW102" s="44"/>
      <c r="WX102" s="44"/>
      <c r="WY102" s="44"/>
      <c r="WZ102" s="44"/>
      <c r="XA102" s="44"/>
      <c r="XB102" s="44"/>
      <c r="XC102" s="44"/>
      <c r="XD102" s="44"/>
      <c r="XE102" s="44"/>
      <c r="XF102" s="44"/>
      <c r="XG102" s="44"/>
      <c r="XH102" s="44"/>
      <c r="XI102" s="44"/>
      <c r="XJ102" s="44"/>
      <c r="XK102" s="44"/>
      <c r="XL102" s="44"/>
      <c r="XM102" s="44"/>
      <c r="XN102" s="44"/>
      <c r="XO102" s="44"/>
      <c r="XP102" s="44"/>
      <c r="XQ102" s="44"/>
      <c r="XR102" s="44"/>
      <c r="XS102" s="44"/>
      <c r="XT102" s="44"/>
      <c r="XU102" s="44"/>
      <c r="XV102" s="44"/>
      <c r="XW102" s="44"/>
      <c r="XX102" s="44"/>
      <c r="XY102" s="44"/>
      <c r="XZ102" s="44"/>
      <c r="YA102" s="44"/>
      <c r="YB102" s="44"/>
      <c r="YC102" s="44"/>
      <c r="YD102" s="44"/>
      <c r="YE102" s="44"/>
      <c r="YF102" s="44"/>
      <c r="YG102" s="44"/>
      <c r="YH102" s="44"/>
      <c r="YI102" s="44"/>
      <c r="YJ102" s="44"/>
      <c r="YK102" s="44"/>
      <c r="YL102" s="44"/>
      <c r="YM102" s="44"/>
      <c r="YN102" s="44"/>
      <c r="YO102" s="44"/>
      <c r="YP102" s="44"/>
      <c r="YQ102" s="44"/>
      <c r="YR102" s="44"/>
    </row>
    <row r="103" spans="1:668" ht="18" customHeight="1" x14ac:dyDescent="0.25">
      <c r="A103" s="47" t="s">
        <v>14</v>
      </c>
      <c r="B103" s="13">
        <v>4</v>
      </c>
      <c r="C103" s="8"/>
      <c r="D103" s="47"/>
      <c r="E103" s="47"/>
      <c r="F103" s="8">
        <f t="shared" ref="F103:L103" si="16">SUM(F99:F102)</f>
        <v>99200</v>
      </c>
      <c r="G103" s="8">
        <f t="shared" si="16"/>
        <v>2847.04</v>
      </c>
      <c r="H103" s="8">
        <f t="shared" si="16"/>
        <v>0</v>
      </c>
      <c r="I103" s="8">
        <f t="shared" si="16"/>
        <v>3891.2</v>
      </c>
      <c r="J103" s="8">
        <f t="shared" si="16"/>
        <v>900</v>
      </c>
      <c r="K103" s="8">
        <f t="shared" si="16"/>
        <v>6762.74</v>
      </c>
      <c r="L103" s="65">
        <f t="shared" si="16"/>
        <v>92437.28</v>
      </c>
      <c r="O103" s="54"/>
      <c r="P103" s="54"/>
      <c r="Q103" s="54"/>
      <c r="R103" s="54"/>
      <c r="S103" s="54"/>
      <c r="T103" s="54"/>
      <c r="U103" s="54"/>
      <c r="V103" s="54"/>
      <c r="W103" s="54"/>
      <c r="X103" s="54"/>
      <c r="Y103" s="54"/>
      <c r="Z103" s="54"/>
      <c r="AA103" s="54"/>
      <c r="AB103" s="54"/>
      <c r="AC103" s="54"/>
      <c r="AD103" s="54"/>
      <c r="AE103" s="54"/>
      <c r="AF103" s="54"/>
      <c r="AG103" s="52"/>
      <c r="AH103" s="52"/>
      <c r="AI103" s="52"/>
      <c r="AJ103" s="52"/>
      <c r="AK103" s="52"/>
      <c r="AL103" s="52"/>
      <c r="AM103" s="52"/>
      <c r="AN103" s="52"/>
      <c r="AO103" s="52"/>
      <c r="AP103" s="52"/>
      <c r="AQ103" s="52"/>
      <c r="AR103" s="54"/>
      <c r="AS103" s="54"/>
      <c r="IA103" s="57"/>
      <c r="IB103" s="57"/>
    </row>
    <row r="104" spans="1:668" x14ac:dyDescent="0.25">
      <c r="A104" s="43" t="s">
        <v>68</v>
      </c>
      <c r="B104" s="3"/>
      <c r="C104" s="48"/>
      <c r="D104" s="44"/>
      <c r="E104" s="44"/>
      <c r="AG104" s="52"/>
      <c r="AH104" s="52"/>
      <c r="AI104" s="52"/>
      <c r="AJ104" s="52"/>
      <c r="AK104" s="52"/>
      <c r="AL104" s="52"/>
      <c r="AM104" s="52"/>
      <c r="AN104" s="52"/>
      <c r="AO104" s="52"/>
      <c r="AP104" s="52"/>
      <c r="AQ104" s="52"/>
    </row>
    <row r="105" spans="1:668" x14ac:dyDescent="0.25">
      <c r="A105" s="4" t="s">
        <v>52</v>
      </c>
      <c r="B105" s="5" t="s">
        <v>16</v>
      </c>
      <c r="C105" s="6" t="s">
        <v>75</v>
      </c>
      <c r="D105" s="11">
        <v>44197</v>
      </c>
      <c r="E105" s="11" t="s">
        <v>120</v>
      </c>
      <c r="F105" s="7">
        <v>86000</v>
      </c>
      <c r="G105" s="6">
        <f t="shared" ref="G105" si="17">F105*0.0287</f>
        <v>2468.1999999999998</v>
      </c>
      <c r="H105" s="6">
        <v>8812.2199999999993</v>
      </c>
      <c r="I105" s="6">
        <f t="shared" ref="I105" si="18">F105*0.0304</f>
        <v>2614.4</v>
      </c>
      <c r="J105" s="6">
        <v>25</v>
      </c>
      <c r="K105" s="6">
        <v>13919.82</v>
      </c>
      <c r="L105" s="64">
        <v>72080.179999999993</v>
      </c>
      <c r="AG105" s="52"/>
      <c r="AH105" s="52"/>
      <c r="AI105" s="52"/>
      <c r="AJ105" s="52"/>
      <c r="AK105" s="52"/>
      <c r="AL105" s="52"/>
      <c r="AM105" s="52"/>
      <c r="AN105" s="52"/>
      <c r="AO105" s="52"/>
      <c r="AP105" s="52"/>
      <c r="AQ105" s="52"/>
      <c r="IC105" s="52"/>
      <c r="ID105" s="52"/>
      <c r="IE105" s="52"/>
      <c r="IF105" s="52"/>
      <c r="IG105" s="52"/>
      <c r="IH105" s="52"/>
      <c r="II105" s="52"/>
      <c r="IJ105" s="52"/>
      <c r="IK105" s="52"/>
      <c r="IL105" s="52"/>
      <c r="IM105" s="52"/>
      <c r="IN105" s="52"/>
      <c r="IO105" s="52"/>
      <c r="IP105" s="52"/>
      <c r="IQ105" s="52"/>
      <c r="IR105" s="52"/>
      <c r="IS105" s="52"/>
      <c r="IT105" s="52"/>
      <c r="IU105" s="52"/>
      <c r="IV105" s="52"/>
      <c r="IW105" s="52"/>
      <c r="IX105" s="52"/>
      <c r="IY105" s="52"/>
      <c r="IZ105" s="52"/>
      <c r="JA105" s="52"/>
      <c r="JB105" s="52"/>
      <c r="JC105" s="52"/>
      <c r="JD105" s="52"/>
      <c r="JE105" s="52"/>
      <c r="JF105" s="52"/>
      <c r="JG105" s="52"/>
      <c r="JH105" s="52"/>
      <c r="JI105" s="52"/>
      <c r="JJ105" s="52"/>
      <c r="JK105" s="52"/>
      <c r="JL105" s="52"/>
      <c r="JM105" s="52"/>
      <c r="JN105" s="52"/>
      <c r="JO105" s="52"/>
      <c r="JP105" s="52"/>
      <c r="JQ105" s="52"/>
      <c r="JR105" s="52"/>
      <c r="JS105" s="52"/>
      <c r="JT105" s="52"/>
      <c r="JU105" s="52"/>
      <c r="JV105" s="52"/>
      <c r="JW105" s="52"/>
      <c r="JX105" s="52"/>
      <c r="JY105" s="52"/>
      <c r="JZ105" s="52"/>
      <c r="KA105" s="52"/>
      <c r="KB105" s="52"/>
      <c r="KC105" s="52"/>
      <c r="KD105" s="52"/>
      <c r="KE105" s="52"/>
      <c r="KF105" s="52"/>
      <c r="KG105" s="52"/>
      <c r="KH105" s="52"/>
      <c r="KI105" s="52"/>
      <c r="KJ105" s="52"/>
      <c r="KK105" s="52"/>
      <c r="KL105" s="52"/>
      <c r="KM105" s="52"/>
      <c r="KN105" s="52"/>
      <c r="KO105" s="52"/>
      <c r="KP105" s="52"/>
      <c r="KQ105" s="52"/>
      <c r="KR105" s="52"/>
      <c r="KS105" s="52"/>
      <c r="KT105" s="52"/>
      <c r="KU105" s="52"/>
      <c r="KV105" s="52"/>
      <c r="KW105" s="52"/>
      <c r="KX105" s="52"/>
      <c r="KY105" s="52"/>
      <c r="KZ105" s="52"/>
      <c r="LA105" s="52"/>
      <c r="LB105" s="52"/>
      <c r="LC105" s="52"/>
      <c r="LD105" s="52"/>
      <c r="LE105" s="52"/>
      <c r="LF105" s="52"/>
      <c r="LG105" s="52"/>
      <c r="LH105" s="52"/>
      <c r="LI105" s="52"/>
      <c r="LJ105" s="52"/>
      <c r="LK105" s="52"/>
      <c r="LL105" s="52"/>
      <c r="LM105" s="52"/>
      <c r="LN105" s="52"/>
      <c r="LO105" s="52"/>
      <c r="LP105" s="52"/>
      <c r="LQ105" s="52"/>
      <c r="LR105" s="52"/>
      <c r="LS105" s="52"/>
      <c r="LT105" s="52"/>
      <c r="LU105" s="52"/>
      <c r="LV105" s="52"/>
      <c r="LW105" s="52"/>
      <c r="LX105" s="52"/>
      <c r="LY105" s="52"/>
      <c r="LZ105" s="52"/>
      <c r="MA105" s="52"/>
      <c r="MB105" s="52"/>
      <c r="MC105" s="52"/>
      <c r="MD105" s="52"/>
      <c r="ME105" s="52"/>
      <c r="MF105" s="52"/>
      <c r="MG105" s="52"/>
      <c r="MH105" s="52"/>
      <c r="MI105" s="52"/>
      <c r="MJ105" s="52"/>
      <c r="MK105" s="52"/>
      <c r="ML105" s="52"/>
      <c r="MM105" s="52"/>
      <c r="MN105" s="52"/>
      <c r="MO105" s="52"/>
      <c r="MP105" s="52"/>
      <c r="MQ105" s="52"/>
      <c r="MR105" s="52"/>
      <c r="MS105" s="52"/>
      <c r="MT105" s="52"/>
      <c r="MU105" s="52"/>
      <c r="MV105" s="52"/>
      <c r="MW105" s="52"/>
      <c r="MX105" s="52"/>
      <c r="MY105" s="52"/>
      <c r="MZ105" s="52"/>
      <c r="NA105" s="52"/>
      <c r="NB105" s="52"/>
      <c r="NC105" s="52"/>
      <c r="ND105" s="52"/>
      <c r="NE105" s="52"/>
      <c r="NF105" s="52"/>
      <c r="NG105" s="52"/>
      <c r="NH105" s="52"/>
      <c r="NI105" s="52"/>
      <c r="NJ105" s="52"/>
      <c r="NK105" s="52"/>
      <c r="NL105" s="52"/>
      <c r="NM105" s="52"/>
      <c r="NN105" s="52"/>
      <c r="NO105" s="52"/>
      <c r="NP105" s="52"/>
      <c r="NQ105" s="52"/>
      <c r="NR105" s="52"/>
      <c r="NS105" s="52"/>
      <c r="NT105" s="52"/>
      <c r="NU105" s="52"/>
      <c r="NV105" s="52"/>
      <c r="NW105" s="52"/>
      <c r="NX105" s="52"/>
      <c r="NY105" s="52"/>
      <c r="NZ105" s="52"/>
      <c r="OA105" s="52"/>
      <c r="OB105" s="52"/>
      <c r="OC105" s="52"/>
      <c r="OD105" s="52"/>
      <c r="OE105" s="52"/>
      <c r="OF105" s="52"/>
      <c r="OG105" s="52"/>
      <c r="OH105" s="52"/>
      <c r="OI105" s="52"/>
      <c r="OJ105" s="52"/>
      <c r="OK105" s="52"/>
      <c r="OL105" s="52"/>
      <c r="OM105" s="52"/>
      <c r="ON105" s="52"/>
      <c r="OO105" s="52"/>
      <c r="OP105" s="52"/>
      <c r="OQ105" s="52"/>
      <c r="OR105" s="52"/>
      <c r="OS105" s="52"/>
      <c r="OT105" s="52"/>
      <c r="OU105" s="52"/>
      <c r="OV105" s="52"/>
      <c r="OW105" s="52"/>
      <c r="OX105" s="52"/>
      <c r="OY105" s="52"/>
      <c r="OZ105" s="52"/>
      <c r="PA105" s="52"/>
      <c r="PB105" s="52"/>
      <c r="PC105" s="52"/>
      <c r="PD105" s="52"/>
      <c r="PE105" s="52"/>
      <c r="PF105" s="52"/>
      <c r="PG105" s="52"/>
      <c r="PH105" s="52"/>
      <c r="PI105" s="52"/>
      <c r="PJ105" s="52"/>
      <c r="PK105" s="52"/>
      <c r="PL105" s="52"/>
      <c r="PM105" s="52"/>
      <c r="PN105" s="52"/>
      <c r="PO105" s="52"/>
      <c r="PP105" s="52"/>
      <c r="PQ105" s="52"/>
      <c r="PR105" s="52"/>
      <c r="PS105" s="52"/>
      <c r="PT105" s="52"/>
      <c r="PU105" s="52"/>
      <c r="PV105" s="52"/>
      <c r="PW105" s="52"/>
      <c r="PX105" s="52"/>
      <c r="PY105" s="52"/>
      <c r="PZ105" s="52"/>
      <c r="QA105" s="52"/>
      <c r="QB105" s="52"/>
      <c r="QC105" s="52"/>
      <c r="QD105" s="52"/>
      <c r="QE105" s="52"/>
      <c r="QF105" s="52"/>
      <c r="QG105" s="52"/>
      <c r="QH105" s="52"/>
      <c r="QI105" s="52"/>
      <c r="QJ105" s="52"/>
      <c r="QK105" s="52"/>
      <c r="QL105" s="52"/>
      <c r="QM105" s="52"/>
      <c r="QN105" s="52"/>
      <c r="QO105" s="52"/>
      <c r="QP105" s="52"/>
      <c r="QQ105" s="52"/>
      <c r="QR105" s="52"/>
      <c r="QS105" s="52"/>
      <c r="QT105" s="52"/>
      <c r="QU105" s="52"/>
      <c r="QV105" s="52"/>
      <c r="QW105" s="52"/>
      <c r="QX105" s="52"/>
      <c r="QY105" s="52"/>
      <c r="QZ105" s="52"/>
      <c r="RA105" s="52"/>
      <c r="RB105" s="52"/>
      <c r="RC105" s="52"/>
      <c r="RD105" s="52"/>
      <c r="RE105" s="52"/>
      <c r="RF105" s="52"/>
      <c r="RG105" s="52"/>
      <c r="RH105" s="52"/>
      <c r="RI105" s="52"/>
      <c r="RJ105" s="52"/>
      <c r="RK105" s="52"/>
      <c r="RL105" s="52"/>
      <c r="RM105" s="52"/>
      <c r="RN105" s="52"/>
      <c r="RO105" s="52"/>
      <c r="RP105" s="52"/>
      <c r="RQ105" s="52"/>
      <c r="RR105" s="52"/>
      <c r="RS105" s="52"/>
      <c r="RT105" s="52"/>
      <c r="RU105" s="52"/>
      <c r="RV105" s="52"/>
      <c r="RW105" s="52"/>
      <c r="RX105" s="52"/>
      <c r="RY105" s="52"/>
      <c r="RZ105" s="52"/>
      <c r="SA105" s="52"/>
      <c r="SB105" s="52"/>
      <c r="SC105" s="52"/>
      <c r="SD105" s="52"/>
      <c r="SE105" s="52"/>
      <c r="SF105" s="52"/>
      <c r="SG105" s="52"/>
      <c r="SH105" s="52"/>
      <c r="SI105" s="52"/>
      <c r="SJ105" s="52"/>
      <c r="SK105" s="52"/>
      <c r="SL105" s="52"/>
      <c r="SM105" s="52"/>
      <c r="SN105" s="52"/>
      <c r="SO105" s="52"/>
      <c r="SP105" s="52"/>
      <c r="SQ105" s="52"/>
      <c r="SR105" s="52"/>
      <c r="SS105" s="52"/>
      <c r="ST105" s="52"/>
      <c r="SU105" s="52"/>
      <c r="SV105" s="52"/>
      <c r="SW105" s="52"/>
      <c r="SX105" s="52"/>
      <c r="SY105" s="52"/>
      <c r="SZ105" s="52"/>
      <c r="TA105" s="52"/>
      <c r="TB105" s="52"/>
      <c r="TC105" s="52"/>
      <c r="TD105" s="52"/>
      <c r="TE105" s="52"/>
      <c r="TF105" s="52"/>
      <c r="TG105" s="52"/>
      <c r="TH105" s="52"/>
      <c r="TI105" s="52"/>
      <c r="TJ105" s="52"/>
      <c r="TK105" s="52"/>
      <c r="TL105" s="52"/>
      <c r="TM105" s="52"/>
      <c r="TN105" s="52"/>
      <c r="TO105" s="52"/>
      <c r="TP105" s="52"/>
      <c r="TQ105" s="52"/>
      <c r="TR105" s="52"/>
      <c r="TS105" s="52"/>
      <c r="TT105" s="52"/>
      <c r="TU105" s="52"/>
      <c r="TV105" s="52"/>
      <c r="TW105" s="52"/>
      <c r="TX105" s="52"/>
      <c r="TY105" s="52"/>
      <c r="TZ105" s="52"/>
      <c r="UA105" s="52"/>
      <c r="UB105" s="52"/>
      <c r="UC105" s="52"/>
      <c r="UD105" s="52"/>
      <c r="UE105" s="52"/>
      <c r="UF105" s="52"/>
      <c r="UG105" s="52"/>
      <c r="UH105" s="52"/>
      <c r="UI105" s="52"/>
      <c r="UJ105" s="52"/>
      <c r="UK105" s="52"/>
      <c r="UL105" s="52"/>
      <c r="UM105" s="52"/>
      <c r="UN105" s="52"/>
      <c r="UO105" s="52"/>
      <c r="UP105" s="52"/>
      <c r="UQ105" s="52"/>
      <c r="UR105" s="52"/>
      <c r="US105" s="52"/>
      <c r="UT105" s="52"/>
      <c r="UU105" s="52"/>
      <c r="UV105" s="52"/>
      <c r="UW105" s="52"/>
      <c r="UX105" s="52"/>
      <c r="UY105" s="52"/>
      <c r="UZ105" s="52"/>
      <c r="VA105" s="52"/>
      <c r="VB105" s="52"/>
      <c r="VC105" s="52"/>
      <c r="VD105" s="52"/>
      <c r="VE105" s="52"/>
      <c r="VF105" s="52"/>
      <c r="VG105" s="52"/>
      <c r="VH105" s="52"/>
      <c r="VI105" s="52"/>
      <c r="VJ105" s="52"/>
      <c r="VK105" s="52"/>
      <c r="VL105" s="52"/>
      <c r="VM105" s="52"/>
      <c r="VN105" s="52"/>
      <c r="VO105" s="52"/>
      <c r="VP105" s="52"/>
      <c r="VQ105" s="52"/>
      <c r="VR105" s="52"/>
      <c r="VS105" s="52"/>
      <c r="VT105" s="52"/>
      <c r="VU105" s="52"/>
      <c r="VV105" s="52"/>
      <c r="VW105" s="52"/>
      <c r="VX105" s="52"/>
      <c r="VY105" s="52"/>
      <c r="VZ105" s="52"/>
      <c r="WA105" s="52"/>
      <c r="WB105" s="52"/>
      <c r="WC105" s="52"/>
      <c r="WD105" s="52"/>
      <c r="WE105" s="52"/>
      <c r="WF105" s="52"/>
      <c r="WG105" s="52"/>
      <c r="WH105" s="52"/>
      <c r="WI105" s="52"/>
      <c r="WJ105" s="52"/>
      <c r="WK105" s="52"/>
      <c r="WL105" s="52"/>
      <c r="WM105" s="52"/>
      <c r="WN105" s="52"/>
      <c r="WO105" s="52"/>
      <c r="WP105" s="52"/>
      <c r="WQ105" s="52"/>
      <c r="WR105" s="52"/>
      <c r="WS105" s="52"/>
      <c r="WT105" s="52"/>
      <c r="WU105" s="52"/>
      <c r="WV105" s="52"/>
      <c r="WW105" s="52"/>
      <c r="WX105" s="52"/>
      <c r="WY105" s="52"/>
      <c r="WZ105" s="52"/>
      <c r="XA105" s="52"/>
      <c r="XB105" s="52"/>
      <c r="XC105" s="52"/>
      <c r="XD105" s="52"/>
      <c r="XE105" s="52"/>
      <c r="XF105" s="52"/>
      <c r="XG105" s="52"/>
      <c r="XH105" s="52"/>
      <c r="XI105" s="52"/>
      <c r="XJ105" s="52"/>
      <c r="XK105" s="52"/>
      <c r="XL105" s="52"/>
      <c r="XM105" s="52"/>
      <c r="XN105" s="52"/>
      <c r="XO105" s="52"/>
      <c r="XP105" s="52"/>
      <c r="XQ105" s="52"/>
      <c r="XR105" s="52"/>
      <c r="XS105" s="52"/>
      <c r="XT105" s="52"/>
      <c r="XU105" s="52"/>
      <c r="XV105" s="52"/>
      <c r="XW105" s="52"/>
      <c r="XX105" s="52"/>
      <c r="XY105" s="52"/>
      <c r="XZ105" s="52"/>
      <c r="YA105" s="52"/>
      <c r="YB105" s="52"/>
      <c r="YC105" s="52"/>
      <c r="YD105" s="52"/>
      <c r="YE105" s="52"/>
      <c r="YF105" s="52"/>
      <c r="YG105" s="52"/>
      <c r="YH105" s="52"/>
      <c r="YI105" s="52"/>
      <c r="YJ105" s="52"/>
      <c r="YK105" s="52"/>
      <c r="YL105" s="52"/>
      <c r="YM105" s="52"/>
      <c r="YN105" s="52"/>
      <c r="YO105" s="52"/>
      <c r="YP105" s="52"/>
      <c r="YQ105" s="52"/>
      <c r="YR105" s="52"/>
    </row>
    <row r="106" spans="1:668" x14ac:dyDescent="0.25">
      <c r="A106" s="4" t="s">
        <v>54</v>
      </c>
      <c r="B106" s="5" t="s">
        <v>16</v>
      </c>
      <c r="C106" s="6" t="s">
        <v>74</v>
      </c>
      <c r="D106" s="11">
        <v>44197</v>
      </c>
      <c r="E106" s="11" t="s">
        <v>120</v>
      </c>
      <c r="F106" s="7">
        <v>45000</v>
      </c>
      <c r="G106" s="6">
        <f t="shared" ref="G106:G112" si="19">F106*0.0287</f>
        <v>1291.5</v>
      </c>
      <c r="H106" s="6">
        <v>1148.33</v>
      </c>
      <c r="I106" s="6">
        <f t="shared" ref="I106:I112" si="20">F106*0.0304</f>
        <v>1368</v>
      </c>
      <c r="J106" s="6">
        <v>25</v>
      </c>
      <c r="K106" s="6">
        <v>3832.83</v>
      </c>
      <c r="L106" s="64">
        <f t="shared" ref="L106:L112" si="21">F106-K106</f>
        <v>41167.17</v>
      </c>
      <c r="O106" s="52"/>
      <c r="P106" s="52"/>
      <c r="Q106" s="52"/>
      <c r="R106" s="52"/>
      <c r="S106" s="52"/>
      <c r="T106" s="52"/>
      <c r="U106" s="52"/>
      <c r="V106" s="52"/>
      <c r="W106" s="52"/>
      <c r="X106" s="52"/>
      <c r="Y106" s="52"/>
      <c r="Z106" s="52"/>
      <c r="AA106" s="52"/>
      <c r="AB106" s="52"/>
      <c r="AC106" s="52"/>
      <c r="AD106" s="52"/>
      <c r="AE106" s="52"/>
      <c r="AF106" s="52"/>
      <c r="AG106" s="52"/>
      <c r="AH106" s="52"/>
      <c r="AI106" s="52"/>
      <c r="AJ106" s="52"/>
      <c r="AK106" s="52"/>
      <c r="AL106" s="52"/>
      <c r="AM106" s="52"/>
      <c r="AN106" s="52"/>
      <c r="AO106" s="52"/>
      <c r="AP106" s="52"/>
      <c r="AQ106" s="52"/>
      <c r="AR106" s="52"/>
      <c r="AS106" s="52"/>
    </row>
    <row r="107" spans="1:668" x14ac:dyDescent="0.25">
      <c r="A107" s="4" t="s">
        <v>53</v>
      </c>
      <c r="B107" s="5" t="s">
        <v>16</v>
      </c>
      <c r="C107" s="6" t="s">
        <v>74</v>
      </c>
      <c r="D107" s="11">
        <v>44197</v>
      </c>
      <c r="E107" s="11" t="s">
        <v>120</v>
      </c>
      <c r="F107" s="7">
        <v>45000</v>
      </c>
      <c r="G107" s="6">
        <f t="shared" si="19"/>
        <v>1291.5</v>
      </c>
      <c r="H107" s="6">
        <v>945.81</v>
      </c>
      <c r="I107" s="6">
        <f t="shared" si="20"/>
        <v>1368</v>
      </c>
      <c r="J107" s="6">
        <v>1375.12</v>
      </c>
      <c r="K107" s="6">
        <v>4980.43</v>
      </c>
      <c r="L107" s="64">
        <f t="shared" si="21"/>
        <v>40019.57</v>
      </c>
      <c r="R107" s="52"/>
      <c r="S107" s="52"/>
      <c r="T107" s="52"/>
      <c r="U107" s="52"/>
      <c r="V107" s="52"/>
      <c r="W107" s="52"/>
      <c r="X107" s="52"/>
      <c r="Y107" s="52"/>
      <c r="Z107" s="52"/>
      <c r="AA107" s="52"/>
      <c r="AB107" s="52"/>
      <c r="AC107" s="52"/>
      <c r="AD107" s="52"/>
      <c r="AE107" s="52"/>
      <c r="AF107" s="52"/>
      <c r="AG107" s="52"/>
      <c r="AH107" s="52"/>
      <c r="AI107" s="52"/>
      <c r="AJ107" s="52"/>
      <c r="AK107" s="52"/>
      <c r="AL107" s="52"/>
      <c r="AM107" s="52"/>
      <c r="AN107" s="52"/>
      <c r="AO107" s="52"/>
      <c r="AP107" s="52"/>
      <c r="AQ107" s="52"/>
    </row>
    <row r="108" spans="1:668" x14ac:dyDescent="0.25">
      <c r="A108" s="4" t="s">
        <v>51</v>
      </c>
      <c r="B108" s="5" t="s">
        <v>16</v>
      </c>
      <c r="C108" s="6" t="s">
        <v>75</v>
      </c>
      <c r="D108" s="11">
        <v>44197</v>
      </c>
      <c r="E108" s="11" t="s">
        <v>120</v>
      </c>
      <c r="F108" s="7">
        <v>45000</v>
      </c>
      <c r="G108" s="6">
        <f t="shared" si="19"/>
        <v>1291.5</v>
      </c>
      <c r="H108" s="6">
        <v>1148.33</v>
      </c>
      <c r="I108" s="6">
        <f t="shared" si="20"/>
        <v>1368</v>
      </c>
      <c r="J108" s="6">
        <v>25</v>
      </c>
      <c r="K108" s="6">
        <v>3832.83</v>
      </c>
      <c r="L108" s="64">
        <f t="shared" si="21"/>
        <v>41167.17</v>
      </c>
      <c r="O108" s="52"/>
      <c r="P108" s="52"/>
      <c r="Q108" s="52"/>
      <c r="R108" s="52"/>
      <c r="S108" s="52"/>
      <c r="T108" s="52"/>
      <c r="U108" s="52"/>
      <c r="V108" s="52"/>
      <c r="W108" s="52"/>
      <c r="X108" s="52"/>
      <c r="Y108" s="52"/>
      <c r="Z108" s="52"/>
      <c r="AA108" s="52"/>
      <c r="AB108" s="52"/>
      <c r="AC108" s="52"/>
      <c r="AD108" s="52"/>
      <c r="AE108" s="52"/>
      <c r="AF108" s="52"/>
      <c r="AG108" s="52"/>
      <c r="AH108" s="52"/>
      <c r="AI108" s="52"/>
      <c r="AJ108" s="52"/>
      <c r="AK108" s="52"/>
      <c r="AL108" s="52"/>
      <c r="AM108" s="52"/>
      <c r="AN108" s="52"/>
      <c r="AO108" s="52"/>
      <c r="AP108" s="52"/>
      <c r="AQ108" s="52"/>
      <c r="AR108" s="58"/>
      <c r="AS108" s="58"/>
    </row>
    <row r="109" spans="1:668" x14ac:dyDescent="0.25">
      <c r="A109" s="4" t="s">
        <v>137</v>
      </c>
      <c r="B109" s="5" t="s">
        <v>16</v>
      </c>
      <c r="C109" s="6" t="s">
        <v>75</v>
      </c>
      <c r="D109" s="11">
        <v>44197</v>
      </c>
      <c r="E109" s="11" t="s">
        <v>120</v>
      </c>
      <c r="F109" s="7">
        <v>45000</v>
      </c>
      <c r="G109" s="6">
        <f t="shared" si="19"/>
        <v>1291.5</v>
      </c>
      <c r="H109" s="6">
        <v>1148.33</v>
      </c>
      <c r="I109" s="6">
        <f t="shared" si="20"/>
        <v>1368</v>
      </c>
      <c r="J109" s="6">
        <v>25</v>
      </c>
      <c r="K109" s="6">
        <v>3832.83</v>
      </c>
      <c r="L109" s="64">
        <f t="shared" si="21"/>
        <v>41167.17</v>
      </c>
      <c r="R109" s="52"/>
      <c r="S109" s="52"/>
      <c r="T109" s="52"/>
      <c r="U109" s="52"/>
      <c r="V109" s="52"/>
      <c r="W109" s="52"/>
      <c r="X109" s="52"/>
      <c r="Y109" s="52"/>
      <c r="Z109" s="52"/>
      <c r="AA109" s="52"/>
      <c r="AB109" s="52"/>
      <c r="AC109" s="52"/>
      <c r="AD109" s="52"/>
      <c r="AE109" s="52"/>
      <c r="AF109" s="52"/>
      <c r="AG109" s="52"/>
      <c r="AH109" s="52"/>
      <c r="AI109" s="52"/>
      <c r="AJ109" s="52"/>
      <c r="AK109" s="52"/>
      <c r="AL109" s="52"/>
      <c r="AM109" s="52"/>
      <c r="AN109" s="52"/>
      <c r="AO109" s="52"/>
      <c r="AP109" s="52"/>
      <c r="AQ109" s="52"/>
    </row>
    <row r="110" spans="1:668" x14ac:dyDescent="0.25">
      <c r="A110" s="4" t="s">
        <v>50</v>
      </c>
      <c r="B110" s="5" t="s">
        <v>16</v>
      </c>
      <c r="C110" s="6" t="s">
        <v>74</v>
      </c>
      <c r="D110" s="11">
        <v>44197</v>
      </c>
      <c r="E110" s="11" t="s">
        <v>120</v>
      </c>
      <c r="F110" s="7">
        <v>66000</v>
      </c>
      <c r="G110" s="6">
        <f t="shared" si="19"/>
        <v>1894.2</v>
      </c>
      <c r="H110" s="6">
        <v>4615.76</v>
      </c>
      <c r="I110" s="6">
        <f t="shared" si="20"/>
        <v>2006.4</v>
      </c>
      <c r="J110" s="6">
        <v>25</v>
      </c>
      <c r="K110" s="6">
        <v>8541.36</v>
      </c>
      <c r="L110" s="64">
        <f t="shared" si="21"/>
        <v>57458.64</v>
      </c>
      <c r="O110" s="52"/>
      <c r="P110" s="52"/>
      <c r="Q110" s="52"/>
      <c r="R110" s="52"/>
      <c r="S110" s="52"/>
      <c r="T110" s="52"/>
      <c r="U110" s="52"/>
      <c r="V110" s="52"/>
      <c r="W110" s="52"/>
      <c r="X110" s="52"/>
      <c r="Y110" s="52"/>
      <c r="Z110" s="52"/>
      <c r="AA110" s="52"/>
      <c r="AB110" s="52"/>
      <c r="AC110" s="52"/>
      <c r="AD110" s="52"/>
      <c r="AE110" s="52"/>
      <c r="AF110" s="52"/>
      <c r="AG110" s="52"/>
      <c r="AH110" s="52"/>
      <c r="AI110" s="52"/>
      <c r="AJ110" s="52"/>
      <c r="AK110" s="52"/>
      <c r="AL110" s="52"/>
      <c r="AM110" s="52"/>
      <c r="AN110" s="52"/>
      <c r="AO110" s="52"/>
      <c r="AP110" s="52"/>
      <c r="AQ110" s="52"/>
      <c r="AR110" s="52"/>
      <c r="AS110" s="52"/>
    </row>
    <row r="111" spans="1:668" x14ac:dyDescent="0.25">
      <c r="A111" s="4" t="s">
        <v>138</v>
      </c>
      <c r="B111" s="5" t="s">
        <v>17</v>
      </c>
      <c r="C111" s="6" t="s">
        <v>74</v>
      </c>
      <c r="D111" s="11">
        <v>44562</v>
      </c>
      <c r="E111" s="11" t="s">
        <v>120</v>
      </c>
      <c r="F111" s="7">
        <v>45000</v>
      </c>
      <c r="G111" s="6">
        <f t="shared" si="19"/>
        <v>1291.5</v>
      </c>
      <c r="H111" s="6">
        <v>1148.33</v>
      </c>
      <c r="I111" s="6">
        <f t="shared" si="20"/>
        <v>1368</v>
      </c>
      <c r="J111" s="6">
        <v>25</v>
      </c>
      <c r="K111" s="6">
        <v>3832.83</v>
      </c>
      <c r="L111" s="64">
        <v>41167.17</v>
      </c>
      <c r="O111" s="52"/>
      <c r="P111" s="52"/>
      <c r="Q111" s="52"/>
      <c r="R111" s="52"/>
      <c r="S111" s="52"/>
      <c r="T111" s="52"/>
      <c r="U111" s="52"/>
      <c r="V111" s="52"/>
      <c r="W111" s="52"/>
      <c r="X111" s="52"/>
      <c r="Y111" s="52"/>
      <c r="Z111" s="52"/>
      <c r="AA111" s="52"/>
      <c r="AB111" s="52"/>
      <c r="AC111" s="52"/>
      <c r="AD111" s="52"/>
      <c r="AE111" s="52"/>
      <c r="AF111" s="52"/>
      <c r="AG111" s="52"/>
      <c r="AH111" s="52"/>
      <c r="AI111" s="52"/>
      <c r="AJ111" s="52"/>
      <c r="AK111" s="52"/>
      <c r="AL111" s="52"/>
      <c r="AM111" s="52"/>
      <c r="AN111" s="52"/>
      <c r="AO111" s="52"/>
      <c r="AP111" s="52"/>
      <c r="AQ111" s="52"/>
      <c r="AR111" s="52"/>
      <c r="AS111" s="52"/>
    </row>
    <row r="112" spans="1:668" x14ac:dyDescent="0.25">
      <c r="A112" s="4" t="s">
        <v>139</v>
      </c>
      <c r="B112" s="5" t="s">
        <v>17</v>
      </c>
      <c r="C112" s="6" t="s">
        <v>74</v>
      </c>
      <c r="D112" s="11">
        <v>44866</v>
      </c>
      <c r="E112" s="11" t="s">
        <v>120</v>
      </c>
      <c r="F112" s="7">
        <v>45000</v>
      </c>
      <c r="G112" s="6">
        <f t="shared" si="19"/>
        <v>1291.5</v>
      </c>
      <c r="H112" s="6">
        <v>1148.33</v>
      </c>
      <c r="I112" s="6">
        <f t="shared" si="20"/>
        <v>1368</v>
      </c>
      <c r="J112" s="6">
        <v>25</v>
      </c>
      <c r="K112" s="6">
        <v>3832.83</v>
      </c>
      <c r="L112" s="64">
        <f t="shared" si="21"/>
        <v>41167.17</v>
      </c>
      <c r="O112" s="52"/>
      <c r="P112" s="52"/>
      <c r="Q112" s="52"/>
      <c r="R112" s="52"/>
      <c r="S112" s="52"/>
      <c r="T112" s="52"/>
      <c r="U112" s="52"/>
      <c r="V112" s="52"/>
      <c r="W112" s="52"/>
      <c r="X112" s="52"/>
      <c r="Y112" s="52"/>
      <c r="Z112" s="52"/>
      <c r="AA112" s="52"/>
      <c r="AB112" s="52"/>
      <c r="AC112" s="52"/>
      <c r="AD112" s="52"/>
      <c r="AE112" s="52"/>
      <c r="AF112" s="52"/>
      <c r="AG112" s="52"/>
      <c r="AH112" s="52"/>
      <c r="AI112" s="52"/>
      <c r="AJ112" s="52"/>
      <c r="AK112" s="52"/>
      <c r="AL112" s="52"/>
      <c r="AM112" s="52"/>
      <c r="AN112" s="52"/>
      <c r="AO112" s="52"/>
      <c r="AP112" s="52"/>
      <c r="AQ112" s="52"/>
      <c r="AR112" s="52"/>
      <c r="AS112" s="52"/>
    </row>
    <row r="113" spans="1:668" x14ac:dyDescent="0.25">
      <c r="A113" s="47" t="s">
        <v>14</v>
      </c>
      <c r="B113" s="13">
        <v>8</v>
      </c>
      <c r="C113" s="8"/>
      <c r="D113" s="47"/>
      <c r="E113" s="47"/>
      <c r="F113" s="8">
        <f>SUM(F105:F105)+F106+F107+F108+F109+F110+F111+F112</f>
        <v>422000</v>
      </c>
      <c r="G113" s="8">
        <f>SUM(G105:G105)+G106+G107+G108+G109+G110</f>
        <v>9528.4</v>
      </c>
      <c r="H113" s="8">
        <f>SUM(H105:H105)+H106+H107+H108+H109+H110</f>
        <v>17818.78</v>
      </c>
      <c r="I113" s="8">
        <f>SUM(I105:I105)+I106+I107+I108+I109+I110</f>
        <v>10092.799999999999</v>
      </c>
      <c r="J113" s="8">
        <f>SUM(J105:J105)+J106+J107+J108+J109+J110</f>
        <v>1500.12</v>
      </c>
      <c r="K113" s="8">
        <f>SUM(K105:K105)+K106+K107+K108+K109+K110+K111+K112</f>
        <v>46605.760000000009</v>
      </c>
      <c r="L113" s="65">
        <f>+L105+L106+L107+L108+L109+L110+L111+L112</f>
        <v>375394.23999999993</v>
      </c>
      <c r="M113" s="54"/>
      <c r="N113" s="54"/>
      <c r="AG113" s="52"/>
      <c r="AH113" s="52"/>
      <c r="AI113" s="52"/>
      <c r="AJ113" s="52"/>
      <c r="AK113" s="52"/>
      <c r="AL113" s="52"/>
      <c r="AM113" s="52"/>
      <c r="AN113" s="52"/>
      <c r="AO113" s="52"/>
      <c r="AP113" s="52"/>
      <c r="AQ113" s="52"/>
      <c r="IC113" s="58"/>
      <c r="ID113" s="58"/>
      <c r="IE113" s="58"/>
      <c r="IF113" s="58"/>
      <c r="IG113" s="58"/>
      <c r="IH113" s="58"/>
      <c r="II113" s="58"/>
      <c r="IJ113" s="58"/>
      <c r="IK113" s="58"/>
      <c r="IL113" s="58"/>
      <c r="IM113" s="58"/>
      <c r="IN113" s="58"/>
      <c r="IO113" s="58"/>
      <c r="IP113" s="58"/>
      <c r="IQ113" s="58"/>
      <c r="IR113" s="58"/>
      <c r="IS113" s="58"/>
      <c r="IT113" s="58"/>
      <c r="IU113" s="58"/>
      <c r="IV113" s="58"/>
      <c r="IW113" s="58"/>
      <c r="IX113" s="58"/>
      <c r="IY113" s="58"/>
      <c r="IZ113" s="58"/>
      <c r="JA113" s="58"/>
      <c r="JB113" s="58"/>
      <c r="JC113" s="58"/>
      <c r="JD113" s="58"/>
      <c r="JE113" s="58"/>
      <c r="JF113" s="58"/>
      <c r="JG113" s="58"/>
      <c r="JH113" s="58"/>
      <c r="JI113" s="58"/>
      <c r="JJ113" s="58"/>
      <c r="JK113" s="58"/>
      <c r="JL113" s="58"/>
      <c r="JM113" s="58"/>
      <c r="JN113" s="58"/>
      <c r="JO113" s="58"/>
      <c r="JP113" s="58"/>
      <c r="JQ113" s="58"/>
      <c r="JR113" s="58"/>
      <c r="JS113" s="58"/>
      <c r="JT113" s="58"/>
      <c r="JU113" s="58"/>
      <c r="JV113" s="58"/>
      <c r="JW113" s="58"/>
      <c r="JX113" s="58"/>
      <c r="JY113" s="58"/>
      <c r="JZ113" s="58"/>
      <c r="KA113" s="58"/>
      <c r="KB113" s="58"/>
      <c r="KC113" s="58"/>
      <c r="KD113" s="58"/>
      <c r="KE113" s="58"/>
      <c r="KF113" s="58"/>
      <c r="KG113" s="58"/>
      <c r="KH113" s="58"/>
      <c r="KI113" s="58"/>
      <c r="KJ113" s="58"/>
      <c r="KK113" s="58"/>
      <c r="KL113" s="58"/>
      <c r="KM113" s="58"/>
      <c r="KN113" s="58"/>
      <c r="KO113" s="58"/>
      <c r="KP113" s="58"/>
      <c r="KQ113" s="58"/>
      <c r="KR113" s="58"/>
      <c r="KS113" s="58"/>
      <c r="KT113" s="58"/>
      <c r="KU113" s="58"/>
      <c r="KV113" s="58"/>
      <c r="KW113" s="58"/>
      <c r="KX113" s="58"/>
      <c r="KY113" s="58"/>
      <c r="KZ113" s="58"/>
      <c r="LA113" s="58"/>
      <c r="LB113" s="58"/>
      <c r="LC113" s="58"/>
      <c r="LD113" s="58"/>
      <c r="LE113" s="58"/>
      <c r="LF113" s="58"/>
      <c r="LG113" s="58"/>
      <c r="LH113" s="58"/>
      <c r="LI113" s="58"/>
      <c r="LJ113" s="58"/>
      <c r="LK113" s="58"/>
      <c r="LL113" s="58"/>
      <c r="LM113" s="58"/>
      <c r="LN113" s="58"/>
      <c r="LO113" s="58"/>
      <c r="LP113" s="58"/>
      <c r="LQ113" s="58"/>
      <c r="LR113" s="58"/>
      <c r="LS113" s="58"/>
      <c r="LT113" s="58"/>
      <c r="LU113" s="58"/>
      <c r="LV113" s="58"/>
      <c r="LW113" s="58"/>
      <c r="LX113" s="58"/>
      <c r="LY113" s="58"/>
      <c r="LZ113" s="58"/>
      <c r="MA113" s="58"/>
      <c r="MB113" s="58"/>
      <c r="MC113" s="58"/>
      <c r="MD113" s="58"/>
      <c r="ME113" s="58"/>
      <c r="MF113" s="58"/>
      <c r="MG113" s="58"/>
      <c r="MH113" s="58"/>
      <c r="MI113" s="58"/>
      <c r="MJ113" s="58"/>
      <c r="MK113" s="58"/>
      <c r="ML113" s="58"/>
      <c r="MM113" s="58"/>
      <c r="MN113" s="58"/>
      <c r="MO113" s="58"/>
      <c r="MP113" s="58"/>
      <c r="MQ113" s="58"/>
      <c r="MR113" s="58"/>
      <c r="MS113" s="58"/>
      <c r="MT113" s="58"/>
      <c r="MU113" s="58"/>
      <c r="MV113" s="58"/>
      <c r="MW113" s="58"/>
      <c r="MX113" s="58"/>
      <c r="MY113" s="58"/>
      <c r="MZ113" s="58"/>
      <c r="NA113" s="58"/>
      <c r="NB113" s="58"/>
      <c r="NC113" s="58"/>
      <c r="ND113" s="58"/>
      <c r="NE113" s="58"/>
      <c r="NF113" s="58"/>
      <c r="NG113" s="58"/>
      <c r="NH113" s="58"/>
      <c r="NI113" s="58"/>
      <c r="NJ113" s="58"/>
      <c r="NK113" s="58"/>
      <c r="NL113" s="58"/>
      <c r="NM113" s="58"/>
      <c r="NN113" s="58"/>
      <c r="NO113" s="58"/>
      <c r="NP113" s="58"/>
      <c r="NQ113" s="58"/>
      <c r="NR113" s="58"/>
      <c r="NS113" s="58"/>
      <c r="NT113" s="58"/>
      <c r="NU113" s="58"/>
      <c r="NV113" s="58"/>
      <c r="NW113" s="58"/>
      <c r="NX113" s="58"/>
      <c r="NY113" s="58"/>
      <c r="NZ113" s="58"/>
      <c r="OA113" s="58"/>
      <c r="OB113" s="58"/>
      <c r="OC113" s="58"/>
      <c r="OD113" s="58"/>
      <c r="OE113" s="58"/>
      <c r="OF113" s="58"/>
      <c r="OG113" s="58"/>
      <c r="OH113" s="58"/>
      <c r="OI113" s="58"/>
      <c r="OJ113" s="58"/>
      <c r="OK113" s="58"/>
      <c r="OL113" s="58"/>
      <c r="OM113" s="58"/>
      <c r="ON113" s="58"/>
      <c r="OO113" s="58"/>
      <c r="OP113" s="58"/>
      <c r="OQ113" s="58"/>
      <c r="OR113" s="58"/>
      <c r="OS113" s="58"/>
      <c r="OT113" s="58"/>
      <c r="OU113" s="58"/>
      <c r="OV113" s="58"/>
      <c r="OW113" s="58"/>
      <c r="OX113" s="58"/>
      <c r="OY113" s="58"/>
      <c r="OZ113" s="58"/>
      <c r="PA113" s="58"/>
      <c r="PB113" s="58"/>
      <c r="PC113" s="58"/>
      <c r="PD113" s="58"/>
      <c r="PE113" s="58"/>
      <c r="PF113" s="58"/>
      <c r="PG113" s="58"/>
      <c r="PH113" s="58"/>
      <c r="PI113" s="58"/>
      <c r="PJ113" s="58"/>
      <c r="PK113" s="58"/>
      <c r="PL113" s="58"/>
      <c r="PM113" s="58"/>
      <c r="PN113" s="58"/>
      <c r="PO113" s="58"/>
      <c r="PP113" s="58"/>
      <c r="PQ113" s="58"/>
      <c r="PR113" s="58"/>
      <c r="PS113" s="58"/>
      <c r="PT113" s="58"/>
      <c r="PU113" s="58"/>
      <c r="PV113" s="58"/>
      <c r="PW113" s="58"/>
      <c r="PX113" s="58"/>
      <c r="PY113" s="58"/>
      <c r="PZ113" s="58"/>
      <c r="QA113" s="58"/>
      <c r="QB113" s="58"/>
      <c r="QC113" s="58"/>
      <c r="QD113" s="58"/>
      <c r="QE113" s="58"/>
      <c r="QF113" s="58"/>
      <c r="QG113" s="58"/>
      <c r="QH113" s="58"/>
      <c r="QI113" s="58"/>
      <c r="QJ113" s="58"/>
      <c r="QK113" s="58"/>
      <c r="QL113" s="58"/>
      <c r="QM113" s="58"/>
      <c r="QN113" s="58"/>
      <c r="QO113" s="58"/>
      <c r="QP113" s="58"/>
      <c r="QQ113" s="58"/>
      <c r="QR113" s="58"/>
      <c r="QS113" s="58"/>
      <c r="QT113" s="58"/>
      <c r="QU113" s="58"/>
      <c r="QV113" s="58"/>
      <c r="QW113" s="58"/>
      <c r="QX113" s="58"/>
      <c r="QY113" s="58"/>
      <c r="QZ113" s="58"/>
      <c r="RA113" s="58"/>
      <c r="RB113" s="58"/>
      <c r="RC113" s="58"/>
      <c r="RD113" s="58"/>
      <c r="RE113" s="58"/>
      <c r="RF113" s="58"/>
      <c r="RG113" s="58"/>
      <c r="RH113" s="58"/>
      <c r="RI113" s="58"/>
      <c r="RJ113" s="58"/>
      <c r="RK113" s="58"/>
      <c r="RL113" s="58"/>
      <c r="RM113" s="58"/>
      <c r="RN113" s="58"/>
      <c r="RO113" s="58"/>
      <c r="RP113" s="58"/>
      <c r="RQ113" s="58"/>
      <c r="RR113" s="58"/>
      <c r="RS113" s="58"/>
      <c r="RT113" s="58"/>
      <c r="RU113" s="58"/>
      <c r="RV113" s="58"/>
      <c r="RW113" s="58"/>
      <c r="RX113" s="58"/>
      <c r="RY113" s="58"/>
      <c r="RZ113" s="58"/>
      <c r="SA113" s="58"/>
      <c r="SB113" s="58"/>
      <c r="SC113" s="58"/>
      <c r="SD113" s="58"/>
      <c r="SE113" s="58"/>
      <c r="SF113" s="58"/>
      <c r="SG113" s="58"/>
      <c r="SH113" s="58"/>
      <c r="SI113" s="58"/>
      <c r="SJ113" s="58"/>
      <c r="SK113" s="58"/>
      <c r="SL113" s="58"/>
      <c r="SM113" s="58"/>
      <c r="SN113" s="58"/>
      <c r="SO113" s="58"/>
      <c r="SP113" s="58"/>
      <c r="SQ113" s="58"/>
      <c r="SR113" s="58"/>
      <c r="SS113" s="58"/>
      <c r="ST113" s="58"/>
      <c r="SU113" s="58"/>
      <c r="SV113" s="58"/>
      <c r="SW113" s="58"/>
      <c r="SX113" s="58"/>
      <c r="SY113" s="58"/>
      <c r="SZ113" s="58"/>
      <c r="TA113" s="58"/>
      <c r="TB113" s="58"/>
      <c r="TC113" s="58"/>
      <c r="TD113" s="58"/>
      <c r="TE113" s="58"/>
      <c r="TF113" s="58"/>
      <c r="TG113" s="58"/>
      <c r="TH113" s="58"/>
      <c r="TI113" s="58"/>
      <c r="TJ113" s="58"/>
      <c r="TK113" s="58"/>
      <c r="TL113" s="58"/>
      <c r="TM113" s="58"/>
      <c r="TN113" s="58"/>
      <c r="TO113" s="58"/>
      <c r="TP113" s="58"/>
      <c r="TQ113" s="58"/>
      <c r="TR113" s="58"/>
      <c r="TS113" s="58"/>
      <c r="TT113" s="58"/>
      <c r="TU113" s="58"/>
      <c r="TV113" s="58"/>
      <c r="TW113" s="58"/>
      <c r="TX113" s="58"/>
      <c r="TY113" s="58"/>
      <c r="TZ113" s="58"/>
      <c r="UA113" s="58"/>
      <c r="UB113" s="58"/>
      <c r="UC113" s="58"/>
      <c r="UD113" s="58"/>
      <c r="UE113" s="58"/>
      <c r="UF113" s="58"/>
      <c r="UG113" s="58"/>
      <c r="UH113" s="58"/>
      <c r="UI113" s="58"/>
      <c r="UJ113" s="58"/>
      <c r="UK113" s="58"/>
      <c r="UL113" s="58"/>
      <c r="UM113" s="58"/>
      <c r="UN113" s="58"/>
      <c r="UO113" s="58"/>
      <c r="UP113" s="58"/>
      <c r="UQ113" s="58"/>
      <c r="UR113" s="58"/>
      <c r="US113" s="58"/>
      <c r="UT113" s="58"/>
      <c r="UU113" s="58"/>
      <c r="UV113" s="58"/>
      <c r="UW113" s="58"/>
      <c r="UX113" s="58"/>
      <c r="UY113" s="58"/>
      <c r="UZ113" s="58"/>
      <c r="VA113" s="58"/>
      <c r="VB113" s="58"/>
      <c r="VC113" s="58"/>
      <c r="VD113" s="58"/>
      <c r="VE113" s="58"/>
      <c r="VF113" s="58"/>
      <c r="VG113" s="58"/>
      <c r="VH113" s="58"/>
      <c r="VI113" s="58"/>
      <c r="VJ113" s="58"/>
      <c r="VK113" s="58"/>
      <c r="VL113" s="58"/>
      <c r="VM113" s="58"/>
      <c r="VN113" s="58"/>
      <c r="VO113" s="58"/>
      <c r="VP113" s="58"/>
      <c r="VQ113" s="58"/>
      <c r="VR113" s="58"/>
      <c r="VS113" s="58"/>
      <c r="VT113" s="58"/>
      <c r="VU113" s="58"/>
      <c r="VV113" s="58"/>
      <c r="VW113" s="58"/>
      <c r="VX113" s="58"/>
      <c r="VY113" s="58"/>
      <c r="VZ113" s="58"/>
      <c r="WA113" s="58"/>
      <c r="WB113" s="58"/>
      <c r="WC113" s="58"/>
      <c r="WD113" s="58"/>
      <c r="WE113" s="58"/>
      <c r="WF113" s="58"/>
      <c r="WG113" s="58"/>
      <c r="WH113" s="58"/>
      <c r="WI113" s="58"/>
      <c r="WJ113" s="58"/>
      <c r="WK113" s="58"/>
      <c r="WL113" s="58"/>
      <c r="WM113" s="58"/>
      <c r="WN113" s="58"/>
      <c r="WO113" s="58"/>
      <c r="WP113" s="58"/>
      <c r="WQ113" s="58"/>
      <c r="WR113" s="58"/>
      <c r="WS113" s="58"/>
      <c r="WT113" s="58"/>
      <c r="WU113" s="58"/>
      <c r="WV113" s="58"/>
      <c r="WW113" s="58"/>
      <c r="WX113" s="58"/>
      <c r="WY113" s="58"/>
      <c r="WZ113" s="58"/>
      <c r="XA113" s="58"/>
      <c r="XB113" s="58"/>
      <c r="XC113" s="58"/>
      <c r="XD113" s="58"/>
      <c r="XE113" s="58"/>
      <c r="XF113" s="58"/>
      <c r="XG113" s="58"/>
      <c r="XH113" s="58"/>
      <c r="XI113" s="58"/>
      <c r="XJ113" s="58"/>
      <c r="XK113" s="58"/>
      <c r="XL113" s="58"/>
      <c r="XM113" s="58"/>
      <c r="XN113" s="58"/>
      <c r="XO113" s="58"/>
      <c r="XP113" s="58"/>
      <c r="XQ113" s="58"/>
      <c r="XR113" s="58"/>
      <c r="XS113" s="58"/>
      <c r="XT113" s="58"/>
      <c r="XU113" s="58"/>
      <c r="XV113" s="58"/>
      <c r="XW113" s="58"/>
      <c r="XX113" s="58"/>
      <c r="XY113" s="58"/>
      <c r="XZ113" s="58"/>
      <c r="YA113" s="58"/>
      <c r="YB113" s="58"/>
      <c r="YC113" s="58"/>
      <c r="YD113" s="58"/>
      <c r="YE113" s="58"/>
      <c r="YF113" s="58"/>
      <c r="YG113" s="58"/>
      <c r="YH113" s="58"/>
      <c r="YI113" s="58"/>
      <c r="YJ113" s="58"/>
      <c r="YK113" s="58"/>
      <c r="YL113" s="58"/>
      <c r="YM113" s="58"/>
      <c r="YN113" s="58"/>
      <c r="YO113" s="58"/>
      <c r="YP113" s="58"/>
      <c r="YQ113" s="58"/>
      <c r="YR113" s="58"/>
    </row>
    <row r="114" spans="1:668" s="52" customFormat="1" x14ac:dyDescent="0.25">
      <c r="A114" s="46" t="s">
        <v>140</v>
      </c>
      <c r="B114" s="20"/>
      <c r="C114" s="21"/>
      <c r="D114" s="46"/>
      <c r="E114" s="46"/>
      <c r="F114" s="21"/>
      <c r="G114" s="21"/>
      <c r="H114" s="21"/>
      <c r="I114" s="21"/>
      <c r="J114" s="21"/>
      <c r="K114" s="21"/>
      <c r="L114" s="70"/>
    </row>
    <row r="115" spans="1:668" s="53" customFormat="1" ht="13.5" customHeight="1" x14ac:dyDescent="0.25">
      <c r="A115" s="53" t="s">
        <v>141</v>
      </c>
      <c r="B115" s="22" t="s">
        <v>57</v>
      </c>
      <c r="C115" s="23" t="s">
        <v>75</v>
      </c>
      <c r="D115" s="168">
        <v>44197</v>
      </c>
      <c r="E115" s="169" t="s">
        <v>120</v>
      </c>
      <c r="F115" s="23">
        <v>125000</v>
      </c>
      <c r="G115" s="23">
        <v>3587.5</v>
      </c>
      <c r="H115" s="23">
        <v>17648.46</v>
      </c>
      <c r="I115" s="23">
        <v>3800</v>
      </c>
      <c r="J115" s="23">
        <v>1375.12</v>
      </c>
      <c r="K115" s="23">
        <v>26411.08</v>
      </c>
      <c r="L115" s="69">
        <v>98588.92</v>
      </c>
    </row>
    <row r="116" spans="1:668" s="53" customFormat="1" x14ac:dyDescent="0.25">
      <c r="A116" s="53" t="s">
        <v>103</v>
      </c>
      <c r="B116" s="22" t="s">
        <v>142</v>
      </c>
      <c r="C116" s="23" t="s">
        <v>74</v>
      </c>
      <c r="D116" s="24">
        <v>44197</v>
      </c>
      <c r="E116" s="22" t="s">
        <v>120</v>
      </c>
      <c r="F116" s="23">
        <v>60000</v>
      </c>
      <c r="G116" s="23">
        <v>1722</v>
      </c>
      <c r="H116" s="23">
        <v>3486.68</v>
      </c>
      <c r="I116" s="23">
        <v>1824</v>
      </c>
      <c r="J116" s="23">
        <v>25</v>
      </c>
      <c r="K116" s="23">
        <v>7057.68</v>
      </c>
      <c r="L116" s="69">
        <v>52942.32</v>
      </c>
    </row>
    <row r="117" spans="1:668" s="53" customFormat="1" x14ac:dyDescent="0.25">
      <c r="A117" s="53" t="s">
        <v>170</v>
      </c>
      <c r="B117" s="22" t="s">
        <v>171</v>
      </c>
      <c r="C117" s="23" t="s">
        <v>75</v>
      </c>
      <c r="D117" s="24">
        <v>44593</v>
      </c>
      <c r="E117" s="22" t="s">
        <v>120</v>
      </c>
      <c r="F117" s="23">
        <v>60000</v>
      </c>
      <c r="G117" s="23">
        <v>1722</v>
      </c>
      <c r="H117" s="23">
        <v>3486.68</v>
      </c>
      <c r="I117" s="23">
        <v>1824</v>
      </c>
      <c r="J117" s="23">
        <v>25</v>
      </c>
      <c r="K117" s="23">
        <v>7057.68</v>
      </c>
      <c r="L117" s="69">
        <v>52942.32</v>
      </c>
    </row>
    <row r="118" spans="1:668" s="105" customFormat="1" x14ac:dyDescent="0.25">
      <c r="A118" s="105" t="s">
        <v>14</v>
      </c>
      <c r="B118" s="144">
        <v>3</v>
      </c>
      <c r="C118" s="111"/>
      <c r="F118" s="111">
        <f>F115+F116+F117</f>
        <v>245000</v>
      </c>
      <c r="G118" s="111">
        <f>G116+G115+G117</f>
        <v>7031.5</v>
      </c>
      <c r="H118" s="111">
        <f>H115+H116+H117</f>
        <v>24621.82</v>
      </c>
      <c r="I118" s="111">
        <f>I116+I115+I117</f>
        <v>7448</v>
      </c>
      <c r="J118" s="111">
        <f>J116+J115+J117</f>
        <v>1425.12</v>
      </c>
      <c r="K118" s="111">
        <f>K116+K115+K117</f>
        <v>40526.44</v>
      </c>
      <c r="L118" s="112">
        <f>L116+L115+L117</f>
        <v>204473.56</v>
      </c>
      <c r="M118" s="46"/>
      <c r="N118" s="46"/>
      <c r="O118" s="46"/>
      <c r="P118" s="46"/>
      <c r="Q118" s="46"/>
      <c r="R118" s="46"/>
      <c r="S118" s="46"/>
      <c r="T118" s="46"/>
      <c r="U118" s="46"/>
      <c r="V118" s="46"/>
      <c r="W118" s="46"/>
      <c r="X118" s="46"/>
      <c r="Y118" s="46"/>
      <c r="Z118" s="46"/>
      <c r="AA118" s="46"/>
      <c r="AB118" s="46"/>
      <c r="AC118" s="46"/>
      <c r="AD118" s="46"/>
      <c r="AE118" s="46"/>
      <c r="AF118" s="46"/>
      <c r="AG118" s="46"/>
      <c r="AH118" s="46"/>
      <c r="AI118" s="46"/>
      <c r="AJ118" s="46"/>
      <c r="AK118" s="46"/>
      <c r="AL118" s="46"/>
      <c r="AM118" s="46"/>
      <c r="AN118" s="46"/>
      <c r="AO118" s="46"/>
      <c r="AP118" s="46"/>
      <c r="AQ118" s="46"/>
    </row>
    <row r="119" spans="1:668" s="53" customFormat="1" x14ac:dyDescent="0.25">
      <c r="A119" s="46" t="s">
        <v>172</v>
      </c>
      <c r="B119" s="20"/>
      <c r="C119" s="23"/>
      <c r="D119" s="24"/>
      <c r="E119" s="22"/>
      <c r="F119" s="23"/>
      <c r="G119" s="23"/>
      <c r="H119" s="23"/>
      <c r="I119" s="23"/>
      <c r="J119" s="23"/>
      <c r="K119" s="23"/>
      <c r="L119" s="69"/>
    </row>
    <row r="120" spans="1:668" s="53" customFormat="1" x14ac:dyDescent="0.25">
      <c r="A120" s="53" t="s">
        <v>173</v>
      </c>
      <c r="B120" s="169" t="s">
        <v>16</v>
      </c>
      <c r="C120" s="23" t="s">
        <v>74</v>
      </c>
      <c r="D120" s="24">
        <v>44593</v>
      </c>
      <c r="E120" s="22" t="s">
        <v>120</v>
      </c>
      <c r="F120" s="23">
        <v>60000</v>
      </c>
      <c r="G120" s="23">
        <v>1722</v>
      </c>
      <c r="H120" s="23">
        <v>3486.68</v>
      </c>
      <c r="I120" s="23">
        <v>1824</v>
      </c>
      <c r="J120" s="23">
        <v>25</v>
      </c>
      <c r="K120" s="23">
        <v>7057.68</v>
      </c>
      <c r="L120" s="69">
        <v>52942.32</v>
      </c>
    </row>
    <row r="121" spans="1:668" s="105" customFormat="1" x14ac:dyDescent="0.25">
      <c r="A121" s="105" t="s">
        <v>14</v>
      </c>
      <c r="B121" s="203">
        <v>1</v>
      </c>
      <c r="C121" s="203"/>
      <c r="D121" s="204"/>
      <c r="E121" s="204"/>
      <c r="F121" s="111">
        <f>F120</f>
        <v>60000</v>
      </c>
      <c r="G121" s="111">
        <f>G120</f>
        <v>1722</v>
      </c>
      <c r="H121" s="111">
        <f>H120</f>
        <v>3486.68</v>
      </c>
      <c r="I121" s="111">
        <f>I120</f>
        <v>1824</v>
      </c>
      <c r="J121" s="111">
        <f>J120</f>
        <v>25</v>
      </c>
      <c r="K121" s="111">
        <f>K120</f>
        <v>7057.68</v>
      </c>
      <c r="L121" s="112">
        <f>L120</f>
        <v>52942.32</v>
      </c>
      <c r="M121" s="205"/>
      <c r="N121" s="205"/>
      <c r="O121" s="45"/>
      <c r="P121" s="45"/>
      <c r="Q121" s="45"/>
      <c r="R121" s="45"/>
      <c r="S121" s="45"/>
      <c r="T121" s="45"/>
      <c r="U121" s="45"/>
      <c r="V121" s="45"/>
      <c r="W121" s="45"/>
      <c r="X121" s="45"/>
      <c r="Y121" s="45"/>
      <c r="Z121" s="45"/>
      <c r="AA121" s="45"/>
      <c r="AB121" s="45"/>
      <c r="AC121" s="45"/>
    </row>
    <row r="122" spans="1:668" x14ac:dyDescent="0.25">
      <c r="A122" s="43" t="s">
        <v>30</v>
      </c>
      <c r="B122" s="3"/>
      <c r="C122" s="48"/>
      <c r="D122" s="44"/>
      <c r="E122" s="44"/>
      <c r="AG122" s="52"/>
      <c r="AH122" s="52"/>
      <c r="AI122" s="52"/>
      <c r="AJ122" s="52"/>
      <c r="AK122" s="52"/>
      <c r="AL122" s="52"/>
      <c r="AM122" s="52"/>
      <c r="AN122" s="52"/>
      <c r="AO122" s="52"/>
      <c r="AP122" s="52"/>
      <c r="AQ122" s="52"/>
      <c r="IC122" s="3"/>
      <c r="ID122" s="3"/>
      <c r="IE122" s="3"/>
      <c r="IF122" s="3"/>
      <c r="IG122" s="3"/>
      <c r="IH122" s="3"/>
      <c r="II122" s="3"/>
      <c r="IJ122" s="3"/>
      <c r="IK122" s="3"/>
      <c r="IL122" s="3"/>
      <c r="IM122" s="3"/>
      <c r="IN122" s="3"/>
      <c r="IO122" s="3"/>
      <c r="IP122" s="3"/>
      <c r="IQ122" s="3"/>
      <c r="IR122" s="3"/>
      <c r="IS122" s="3"/>
      <c r="IT122" s="3"/>
      <c r="IU122" s="3"/>
      <c r="IV122" s="3"/>
      <c r="IW122" s="3"/>
      <c r="IX122" s="3"/>
      <c r="IY122" s="3"/>
      <c r="IZ122" s="3"/>
      <c r="JA122" s="3"/>
      <c r="JB122" s="3"/>
      <c r="JC122" s="3"/>
      <c r="JD122" s="3"/>
      <c r="JE122" s="3"/>
      <c r="JF122" s="3"/>
      <c r="JG122" s="3"/>
      <c r="JH122" s="3"/>
      <c r="JI122" s="3"/>
      <c r="JJ122" s="3"/>
      <c r="JK122" s="3"/>
      <c r="JL122" s="3"/>
      <c r="JM122" s="3"/>
      <c r="JN122" s="3"/>
      <c r="JO122" s="3"/>
      <c r="JP122" s="3"/>
      <c r="JQ122" s="3"/>
      <c r="JR122" s="3"/>
      <c r="JS122" s="3"/>
      <c r="JT122" s="3"/>
      <c r="JU122" s="3"/>
      <c r="JV122" s="3"/>
      <c r="JW122" s="3"/>
      <c r="JX122" s="3"/>
      <c r="JY122" s="3"/>
      <c r="JZ122" s="3"/>
      <c r="KA122" s="3"/>
      <c r="KB122" s="3"/>
      <c r="KC122" s="3"/>
      <c r="KD122" s="3"/>
      <c r="KE122" s="3"/>
      <c r="KF122" s="3"/>
      <c r="KG122" s="3"/>
      <c r="KH122" s="3"/>
      <c r="KI122" s="3"/>
      <c r="KJ122" s="3"/>
      <c r="KK122" s="3"/>
      <c r="KL122" s="3"/>
      <c r="KM122" s="3"/>
      <c r="KN122" s="3"/>
      <c r="KO122" s="3"/>
      <c r="KP122" s="3"/>
      <c r="KQ122" s="3"/>
      <c r="KR122" s="3"/>
      <c r="KS122" s="3"/>
      <c r="KT122" s="3"/>
      <c r="KU122" s="3"/>
      <c r="KV122" s="3"/>
      <c r="KW122" s="3"/>
      <c r="KX122" s="3"/>
      <c r="KY122" s="3"/>
      <c r="KZ122" s="3"/>
      <c r="LA122" s="3"/>
      <c r="LB122" s="3"/>
      <c r="LC122" s="3"/>
      <c r="LD122" s="3"/>
      <c r="LE122" s="3"/>
      <c r="LF122" s="3"/>
      <c r="LG122" s="3"/>
      <c r="LH122" s="3"/>
      <c r="LI122" s="3"/>
      <c r="LJ122" s="3"/>
      <c r="LK122" s="3"/>
      <c r="LL122" s="3"/>
      <c r="LM122" s="3"/>
      <c r="LN122" s="3"/>
      <c r="LO122" s="3"/>
      <c r="LP122" s="3"/>
      <c r="LQ122" s="3"/>
      <c r="LR122" s="3"/>
      <c r="LS122" s="3"/>
      <c r="LT122" s="3"/>
      <c r="LU122" s="3"/>
      <c r="LV122" s="3"/>
      <c r="LW122" s="3"/>
      <c r="LX122" s="3"/>
      <c r="LY122" s="3"/>
      <c r="LZ122" s="3"/>
      <c r="MA122" s="3"/>
      <c r="MB122" s="3"/>
      <c r="MC122" s="3"/>
      <c r="MD122" s="3"/>
      <c r="ME122" s="3"/>
      <c r="MF122" s="3"/>
      <c r="MG122" s="3"/>
      <c r="MH122" s="3"/>
      <c r="MI122" s="3"/>
      <c r="MJ122" s="3"/>
      <c r="MK122" s="3"/>
      <c r="ML122" s="3"/>
      <c r="MM122" s="3"/>
      <c r="MN122" s="3"/>
      <c r="MO122" s="3"/>
      <c r="MP122" s="3"/>
      <c r="MQ122" s="3"/>
      <c r="MR122" s="3"/>
      <c r="MS122" s="3"/>
      <c r="MT122" s="3"/>
      <c r="MU122" s="3"/>
      <c r="MV122" s="3"/>
      <c r="MW122" s="3"/>
      <c r="MX122" s="3"/>
      <c r="MY122" s="3"/>
      <c r="MZ122" s="3"/>
      <c r="NA122" s="3"/>
      <c r="NB122" s="3"/>
      <c r="NC122" s="3"/>
      <c r="ND122" s="3"/>
      <c r="NE122" s="3"/>
      <c r="NF122" s="3"/>
      <c r="NG122" s="3"/>
      <c r="NH122" s="3"/>
      <c r="NI122" s="3"/>
      <c r="NJ122" s="3"/>
      <c r="NK122" s="3"/>
      <c r="NL122" s="3"/>
      <c r="NM122" s="3"/>
      <c r="NN122" s="3"/>
      <c r="NO122" s="3"/>
      <c r="NP122" s="3"/>
      <c r="NQ122" s="3"/>
      <c r="NR122" s="3"/>
      <c r="NS122" s="3"/>
      <c r="NT122" s="3"/>
      <c r="NU122" s="3"/>
      <c r="NV122" s="3"/>
      <c r="NW122" s="3"/>
      <c r="NX122" s="3"/>
      <c r="NY122" s="3"/>
      <c r="NZ122" s="3"/>
      <c r="OA122" s="3"/>
      <c r="OB122" s="3"/>
      <c r="OC122" s="3"/>
      <c r="OD122" s="3"/>
      <c r="OE122" s="3"/>
      <c r="OF122" s="3"/>
      <c r="OG122" s="3"/>
      <c r="OH122" s="3"/>
      <c r="OI122" s="3"/>
      <c r="OJ122" s="3"/>
      <c r="OK122" s="3"/>
      <c r="OL122" s="3"/>
      <c r="OM122" s="3"/>
      <c r="ON122" s="3"/>
      <c r="OO122" s="3"/>
      <c r="OP122" s="3"/>
      <c r="OQ122" s="3"/>
      <c r="OR122" s="3"/>
      <c r="OS122" s="3"/>
      <c r="OT122" s="3"/>
      <c r="OU122" s="3"/>
      <c r="OV122" s="3"/>
      <c r="OW122" s="3"/>
      <c r="OX122" s="3"/>
      <c r="OY122" s="3"/>
      <c r="OZ122" s="3"/>
      <c r="PA122" s="3"/>
      <c r="PB122" s="3"/>
      <c r="PC122" s="3"/>
      <c r="PD122" s="3"/>
      <c r="PE122" s="3"/>
      <c r="PF122" s="3"/>
      <c r="PG122" s="3"/>
      <c r="PH122" s="3"/>
      <c r="PI122" s="3"/>
      <c r="PJ122" s="3"/>
      <c r="PK122" s="3"/>
      <c r="PL122" s="3"/>
      <c r="PM122" s="3"/>
      <c r="PN122" s="3"/>
      <c r="PO122" s="3"/>
      <c r="PP122" s="3"/>
      <c r="PQ122" s="3"/>
      <c r="PR122" s="3"/>
      <c r="PS122" s="3"/>
      <c r="PT122" s="3"/>
      <c r="PU122" s="3"/>
      <c r="PV122" s="3"/>
      <c r="PW122" s="3"/>
      <c r="PX122" s="3"/>
      <c r="PY122" s="3"/>
      <c r="PZ122" s="3"/>
      <c r="QA122" s="3"/>
      <c r="QB122" s="3"/>
      <c r="QC122" s="3"/>
      <c r="QD122" s="3"/>
      <c r="QE122" s="3"/>
      <c r="QF122" s="3"/>
      <c r="QG122" s="3"/>
      <c r="QH122" s="3"/>
      <c r="QI122" s="3"/>
      <c r="QJ122" s="3"/>
      <c r="QK122" s="3"/>
      <c r="QL122" s="3"/>
      <c r="QM122" s="3"/>
      <c r="QN122" s="3"/>
      <c r="QO122" s="3"/>
      <c r="QP122" s="3"/>
      <c r="QQ122" s="3"/>
      <c r="QR122" s="3"/>
      <c r="QS122" s="3"/>
      <c r="QT122" s="3"/>
      <c r="QU122" s="3"/>
      <c r="QV122" s="3"/>
      <c r="QW122" s="3"/>
      <c r="QX122" s="3"/>
      <c r="QY122" s="3"/>
      <c r="QZ122" s="3"/>
      <c r="RA122" s="3"/>
      <c r="RB122" s="3"/>
      <c r="RC122" s="3"/>
      <c r="RD122" s="3"/>
      <c r="RE122" s="3"/>
      <c r="RF122" s="3"/>
      <c r="RG122" s="3"/>
      <c r="RH122" s="3"/>
      <c r="RI122" s="3"/>
      <c r="RJ122" s="3"/>
      <c r="RK122" s="3"/>
      <c r="RL122" s="3"/>
      <c r="RM122" s="3"/>
      <c r="RN122" s="3"/>
      <c r="RO122" s="3"/>
      <c r="RP122" s="3"/>
      <c r="RQ122" s="3"/>
      <c r="RR122" s="3"/>
      <c r="RS122" s="3"/>
      <c r="RT122" s="3"/>
      <c r="RU122" s="3"/>
      <c r="RV122" s="3"/>
      <c r="RW122" s="3"/>
      <c r="RX122" s="3"/>
      <c r="RY122" s="3"/>
      <c r="RZ122" s="3"/>
      <c r="SA122" s="3"/>
      <c r="SB122" s="3"/>
      <c r="SC122" s="3"/>
      <c r="SD122" s="3"/>
      <c r="SE122" s="3"/>
      <c r="SF122" s="3"/>
      <c r="SG122" s="3"/>
      <c r="SH122" s="3"/>
      <c r="SI122" s="3"/>
      <c r="SJ122" s="3"/>
      <c r="SK122" s="3"/>
      <c r="SL122" s="3"/>
      <c r="SM122" s="3"/>
      <c r="SN122" s="3"/>
      <c r="SO122" s="3"/>
      <c r="SP122" s="3"/>
      <c r="SQ122" s="3"/>
      <c r="SR122" s="3"/>
      <c r="SS122" s="3"/>
      <c r="ST122" s="3"/>
      <c r="SU122" s="3"/>
      <c r="SV122" s="3"/>
      <c r="SW122" s="3"/>
      <c r="SX122" s="3"/>
      <c r="SY122" s="3"/>
      <c r="SZ122" s="3"/>
      <c r="TA122" s="3"/>
      <c r="TB122" s="3"/>
      <c r="TC122" s="3"/>
      <c r="TD122" s="3"/>
      <c r="TE122" s="3"/>
      <c r="TF122" s="3"/>
      <c r="TG122" s="3"/>
      <c r="TH122" s="3"/>
      <c r="TI122" s="3"/>
      <c r="TJ122" s="3"/>
      <c r="TK122" s="3"/>
      <c r="TL122" s="3"/>
      <c r="TM122" s="3"/>
      <c r="TN122" s="3"/>
      <c r="TO122" s="3"/>
      <c r="TP122" s="3"/>
      <c r="TQ122" s="3"/>
      <c r="TR122" s="3"/>
      <c r="TS122" s="3"/>
      <c r="TT122" s="3"/>
      <c r="TU122" s="3"/>
      <c r="TV122" s="3"/>
      <c r="TW122" s="3"/>
      <c r="TX122" s="3"/>
      <c r="TY122" s="3"/>
      <c r="TZ122" s="3"/>
      <c r="UA122" s="3"/>
      <c r="UB122" s="3"/>
      <c r="UC122" s="3"/>
      <c r="UD122" s="3"/>
      <c r="UE122" s="3"/>
      <c r="UF122" s="3"/>
      <c r="UG122" s="3"/>
      <c r="UH122" s="3"/>
      <c r="UI122" s="3"/>
      <c r="UJ122" s="3"/>
      <c r="UK122" s="3"/>
      <c r="UL122" s="3"/>
      <c r="UM122" s="3"/>
      <c r="UN122" s="3"/>
      <c r="UO122" s="3"/>
      <c r="UP122" s="3"/>
      <c r="UQ122" s="3"/>
      <c r="UR122" s="3"/>
      <c r="US122" s="3"/>
      <c r="UT122" s="3"/>
      <c r="UU122" s="3"/>
      <c r="UV122" s="3"/>
      <c r="UW122" s="3"/>
      <c r="UX122" s="3"/>
      <c r="UY122" s="3"/>
      <c r="UZ122" s="3"/>
      <c r="VA122" s="3"/>
      <c r="VB122" s="3"/>
      <c r="VC122" s="3"/>
      <c r="VD122" s="3"/>
      <c r="VE122" s="3"/>
      <c r="VF122" s="3"/>
      <c r="VG122" s="3"/>
      <c r="VH122" s="3"/>
      <c r="VI122" s="3"/>
      <c r="VJ122" s="3"/>
      <c r="VK122" s="3"/>
      <c r="VL122" s="3"/>
      <c r="VM122" s="3"/>
      <c r="VN122" s="3"/>
      <c r="VO122" s="3"/>
      <c r="VP122" s="3"/>
      <c r="VQ122" s="3"/>
      <c r="VR122" s="3"/>
      <c r="VS122" s="3"/>
      <c r="VT122" s="3"/>
      <c r="VU122" s="3"/>
      <c r="VV122" s="3"/>
      <c r="VW122" s="3"/>
      <c r="VX122" s="3"/>
      <c r="VY122" s="3"/>
      <c r="VZ122" s="3"/>
      <c r="WA122" s="3"/>
      <c r="WB122" s="3"/>
      <c r="WC122" s="3"/>
      <c r="WD122" s="3"/>
      <c r="WE122" s="3"/>
      <c r="WF122" s="3"/>
      <c r="WG122" s="3"/>
      <c r="WH122" s="3"/>
      <c r="WI122" s="3"/>
      <c r="WJ122" s="3"/>
      <c r="WK122" s="3"/>
      <c r="WL122" s="3"/>
      <c r="WM122" s="3"/>
      <c r="WN122" s="3"/>
      <c r="WO122" s="3"/>
      <c r="WP122" s="3"/>
      <c r="WQ122" s="3"/>
      <c r="WR122" s="3"/>
      <c r="WS122" s="3"/>
      <c r="WT122" s="3"/>
      <c r="WU122" s="3"/>
      <c r="WV122" s="3"/>
      <c r="WW122" s="3"/>
      <c r="WX122" s="3"/>
      <c r="WY122" s="3"/>
      <c r="WZ122" s="3"/>
      <c r="XA122" s="3"/>
      <c r="XB122" s="3"/>
      <c r="XC122" s="3"/>
      <c r="XD122" s="3"/>
      <c r="XE122" s="3"/>
      <c r="XF122" s="3"/>
      <c r="XG122" s="3"/>
      <c r="XH122" s="3"/>
      <c r="XI122" s="3"/>
      <c r="XJ122" s="3"/>
      <c r="XK122" s="3"/>
      <c r="XL122" s="3"/>
      <c r="XM122" s="3"/>
      <c r="XN122" s="3"/>
      <c r="XO122" s="3"/>
      <c r="XP122" s="3"/>
      <c r="XQ122" s="3"/>
      <c r="XR122" s="3"/>
      <c r="XS122" s="3"/>
      <c r="XT122" s="3"/>
      <c r="XU122" s="3"/>
      <c r="XV122" s="3"/>
      <c r="XW122" s="3"/>
      <c r="XX122" s="3"/>
      <c r="XY122" s="3"/>
      <c r="XZ122" s="3"/>
      <c r="YA122" s="3"/>
      <c r="YB122" s="3"/>
      <c r="YC122" s="3"/>
      <c r="YD122" s="3"/>
      <c r="YE122" s="3"/>
      <c r="YF122" s="3"/>
      <c r="YG122" s="3"/>
      <c r="YH122" s="3"/>
      <c r="YI122" s="3"/>
      <c r="YJ122" s="3"/>
      <c r="YK122" s="3"/>
      <c r="YL122" s="3"/>
      <c r="YM122" s="3"/>
      <c r="YN122" s="3"/>
      <c r="YO122" s="3"/>
      <c r="YP122" s="3"/>
      <c r="YQ122" s="3"/>
      <c r="YR122" s="3"/>
    </row>
    <row r="123" spans="1:668" ht="18" customHeight="1" x14ac:dyDescent="0.25">
      <c r="A123" s="4" t="s">
        <v>45</v>
      </c>
      <c r="B123" s="5" t="s">
        <v>46</v>
      </c>
      <c r="C123" s="6" t="s">
        <v>74</v>
      </c>
      <c r="D123" s="11">
        <v>44276</v>
      </c>
      <c r="E123" s="11" t="s">
        <v>120</v>
      </c>
      <c r="F123" s="7">
        <v>85000</v>
      </c>
      <c r="G123" s="6">
        <f>F123*0.0287</f>
        <v>2439.5</v>
      </c>
      <c r="H123" s="6">
        <v>8576.99</v>
      </c>
      <c r="I123" s="6">
        <v>2584</v>
      </c>
      <c r="J123" s="6">
        <v>3045</v>
      </c>
      <c r="K123" s="6">
        <v>16645.490000000002</v>
      </c>
      <c r="L123" s="64">
        <f>F123-K123</f>
        <v>68354.509999999995</v>
      </c>
      <c r="AG123" s="52"/>
      <c r="AH123" s="52"/>
      <c r="AI123" s="52"/>
      <c r="AJ123" s="52"/>
      <c r="AK123" s="52"/>
      <c r="AL123" s="52"/>
      <c r="AM123" s="52"/>
      <c r="AN123" s="52"/>
      <c r="AO123" s="52"/>
      <c r="AP123" s="52"/>
      <c r="AQ123" s="52"/>
      <c r="IC123" s="3"/>
      <c r="ID123" s="3"/>
      <c r="IE123" s="3"/>
      <c r="IF123" s="3"/>
      <c r="IG123" s="3"/>
      <c r="IH123" s="3"/>
      <c r="II123" s="3"/>
      <c r="IJ123" s="3"/>
      <c r="IK123" s="3"/>
      <c r="IL123" s="3"/>
      <c r="IM123" s="3"/>
      <c r="IN123" s="3"/>
      <c r="IO123" s="3"/>
      <c r="IP123" s="3"/>
      <c r="IQ123" s="3"/>
      <c r="IR123" s="3"/>
      <c r="IS123" s="3"/>
      <c r="IT123" s="3"/>
      <c r="IU123" s="3"/>
      <c r="IV123" s="3"/>
      <c r="IW123" s="3"/>
      <c r="IX123" s="3"/>
      <c r="IY123" s="3"/>
      <c r="IZ123" s="3"/>
      <c r="JA123" s="3"/>
      <c r="JB123" s="3"/>
      <c r="JC123" s="3"/>
      <c r="JD123" s="3"/>
      <c r="JE123" s="3"/>
      <c r="JF123" s="3"/>
      <c r="JG123" s="3"/>
      <c r="JH123" s="3"/>
      <c r="JI123" s="3"/>
      <c r="JJ123" s="3"/>
      <c r="JK123" s="3"/>
      <c r="JL123" s="3"/>
      <c r="JM123" s="3"/>
      <c r="JN123" s="3"/>
      <c r="JO123" s="3"/>
      <c r="JP123" s="3"/>
      <c r="JQ123" s="3"/>
      <c r="JR123" s="3"/>
      <c r="JS123" s="3"/>
      <c r="JT123" s="3"/>
      <c r="JU123" s="3"/>
      <c r="JV123" s="3"/>
      <c r="JW123" s="3"/>
      <c r="JX123" s="3"/>
      <c r="JY123" s="3"/>
      <c r="JZ123" s="3"/>
      <c r="KA123" s="3"/>
      <c r="KB123" s="3"/>
      <c r="KC123" s="3"/>
      <c r="KD123" s="3"/>
      <c r="KE123" s="3"/>
      <c r="KF123" s="3"/>
      <c r="KG123" s="3"/>
      <c r="KH123" s="3"/>
      <c r="KI123" s="3"/>
      <c r="KJ123" s="3"/>
      <c r="KK123" s="3"/>
      <c r="KL123" s="3"/>
      <c r="KM123" s="3"/>
      <c r="KN123" s="3"/>
      <c r="KO123" s="3"/>
      <c r="KP123" s="3"/>
      <c r="KQ123" s="3"/>
      <c r="KR123" s="3"/>
      <c r="KS123" s="3"/>
      <c r="KT123" s="3"/>
      <c r="KU123" s="3"/>
      <c r="KV123" s="3"/>
      <c r="KW123" s="3"/>
      <c r="KX123" s="3"/>
      <c r="KY123" s="3"/>
      <c r="KZ123" s="3"/>
      <c r="LA123" s="3"/>
      <c r="LB123" s="3"/>
      <c r="LC123" s="3"/>
      <c r="LD123" s="3"/>
      <c r="LE123" s="3"/>
      <c r="LF123" s="3"/>
      <c r="LG123" s="3"/>
      <c r="LH123" s="3"/>
      <c r="LI123" s="3"/>
      <c r="LJ123" s="3"/>
      <c r="LK123" s="3"/>
      <c r="LL123" s="3"/>
      <c r="LM123" s="3"/>
      <c r="LN123" s="3"/>
      <c r="LO123" s="3"/>
      <c r="LP123" s="3"/>
      <c r="LQ123" s="3"/>
      <c r="LR123" s="3"/>
      <c r="LS123" s="3"/>
      <c r="LT123" s="3"/>
      <c r="LU123" s="3"/>
      <c r="LV123" s="3"/>
      <c r="LW123" s="3"/>
      <c r="LX123" s="3"/>
      <c r="LY123" s="3"/>
      <c r="LZ123" s="3"/>
      <c r="MA123" s="3"/>
      <c r="MB123" s="3"/>
      <c r="MC123" s="3"/>
      <c r="MD123" s="3"/>
      <c r="ME123" s="3"/>
      <c r="MF123" s="3"/>
      <c r="MG123" s="3"/>
      <c r="MH123" s="3"/>
      <c r="MI123" s="3"/>
      <c r="MJ123" s="3"/>
      <c r="MK123" s="3"/>
      <c r="ML123" s="3"/>
      <c r="MM123" s="3"/>
      <c r="MN123" s="3"/>
      <c r="MO123" s="3"/>
      <c r="MP123" s="3"/>
      <c r="MQ123" s="3"/>
      <c r="MR123" s="3"/>
      <c r="MS123" s="3"/>
      <c r="MT123" s="3"/>
      <c r="MU123" s="3"/>
      <c r="MV123" s="3"/>
      <c r="MW123" s="3"/>
      <c r="MX123" s="3"/>
      <c r="MY123" s="3"/>
      <c r="MZ123" s="3"/>
      <c r="NA123" s="3"/>
      <c r="NB123" s="3"/>
      <c r="NC123" s="3"/>
      <c r="ND123" s="3"/>
      <c r="NE123" s="3"/>
      <c r="NF123" s="3"/>
      <c r="NG123" s="3"/>
      <c r="NH123" s="3"/>
      <c r="NI123" s="3"/>
      <c r="NJ123" s="3"/>
      <c r="NK123" s="3"/>
      <c r="NL123" s="3"/>
      <c r="NM123" s="3"/>
      <c r="NN123" s="3"/>
      <c r="NO123" s="3"/>
      <c r="NP123" s="3"/>
      <c r="NQ123" s="3"/>
      <c r="NR123" s="3"/>
      <c r="NS123" s="3"/>
      <c r="NT123" s="3"/>
      <c r="NU123" s="3"/>
      <c r="NV123" s="3"/>
      <c r="NW123" s="3"/>
      <c r="NX123" s="3"/>
      <c r="NY123" s="3"/>
      <c r="NZ123" s="3"/>
      <c r="OA123" s="3"/>
      <c r="OB123" s="3"/>
      <c r="OC123" s="3"/>
      <c r="OD123" s="3"/>
      <c r="OE123" s="3"/>
      <c r="OF123" s="3"/>
      <c r="OG123" s="3"/>
      <c r="OH123" s="3"/>
      <c r="OI123" s="3"/>
      <c r="OJ123" s="3"/>
      <c r="OK123" s="3"/>
      <c r="OL123" s="3"/>
      <c r="OM123" s="3"/>
      <c r="ON123" s="3"/>
      <c r="OO123" s="3"/>
      <c r="OP123" s="3"/>
      <c r="OQ123" s="3"/>
      <c r="OR123" s="3"/>
      <c r="OS123" s="3"/>
      <c r="OT123" s="3"/>
      <c r="OU123" s="3"/>
      <c r="OV123" s="3"/>
      <c r="OW123" s="3"/>
      <c r="OX123" s="3"/>
      <c r="OY123" s="3"/>
      <c r="OZ123" s="3"/>
      <c r="PA123" s="3"/>
      <c r="PB123" s="3"/>
      <c r="PC123" s="3"/>
      <c r="PD123" s="3"/>
      <c r="PE123" s="3"/>
      <c r="PF123" s="3"/>
      <c r="PG123" s="3"/>
      <c r="PH123" s="3"/>
      <c r="PI123" s="3"/>
      <c r="PJ123" s="3"/>
      <c r="PK123" s="3"/>
      <c r="PL123" s="3"/>
      <c r="PM123" s="3"/>
      <c r="PN123" s="3"/>
      <c r="PO123" s="3"/>
      <c r="PP123" s="3"/>
      <c r="PQ123" s="3"/>
      <c r="PR123" s="3"/>
      <c r="PS123" s="3"/>
      <c r="PT123" s="3"/>
      <c r="PU123" s="3"/>
      <c r="PV123" s="3"/>
      <c r="PW123" s="3"/>
      <c r="PX123" s="3"/>
      <c r="PY123" s="3"/>
      <c r="PZ123" s="3"/>
      <c r="QA123" s="3"/>
      <c r="QB123" s="3"/>
      <c r="QC123" s="3"/>
      <c r="QD123" s="3"/>
      <c r="QE123" s="3"/>
      <c r="QF123" s="3"/>
      <c r="QG123" s="3"/>
      <c r="QH123" s="3"/>
      <c r="QI123" s="3"/>
      <c r="QJ123" s="3"/>
      <c r="QK123" s="3"/>
      <c r="QL123" s="3"/>
      <c r="QM123" s="3"/>
      <c r="QN123" s="3"/>
      <c r="QO123" s="3"/>
      <c r="QP123" s="3"/>
      <c r="QQ123" s="3"/>
      <c r="QR123" s="3"/>
      <c r="QS123" s="3"/>
      <c r="QT123" s="3"/>
      <c r="QU123" s="3"/>
      <c r="QV123" s="3"/>
      <c r="QW123" s="3"/>
      <c r="QX123" s="3"/>
      <c r="QY123" s="3"/>
      <c r="QZ123" s="3"/>
      <c r="RA123" s="3"/>
      <c r="RB123" s="3"/>
      <c r="RC123" s="3"/>
      <c r="RD123" s="3"/>
      <c r="RE123" s="3"/>
      <c r="RF123" s="3"/>
      <c r="RG123" s="3"/>
      <c r="RH123" s="3"/>
      <c r="RI123" s="3"/>
      <c r="RJ123" s="3"/>
      <c r="RK123" s="3"/>
      <c r="RL123" s="3"/>
      <c r="RM123" s="3"/>
      <c r="RN123" s="3"/>
      <c r="RO123" s="3"/>
      <c r="RP123" s="3"/>
      <c r="RQ123" s="3"/>
      <c r="RR123" s="3"/>
      <c r="RS123" s="3"/>
      <c r="RT123" s="3"/>
      <c r="RU123" s="3"/>
      <c r="RV123" s="3"/>
      <c r="RW123" s="3"/>
      <c r="RX123" s="3"/>
      <c r="RY123" s="3"/>
      <c r="RZ123" s="3"/>
      <c r="SA123" s="3"/>
      <c r="SB123" s="3"/>
      <c r="SC123" s="3"/>
      <c r="SD123" s="3"/>
      <c r="SE123" s="3"/>
      <c r="SF123" s="3"/>
      <c r="SG123" s="3"/>
      <c r="SH123" s="3"/>
      <c r="SI123" s="3"/>
      <c r="SJ123" s="3"/>
      <c r="SK123" s="3"/>
      <c r="SL123" s="3"/>
      <c r="SM123" s="3"/>
      <c r="SN123" s="3"/>
      <c r="SO123" s="3"/>
      <c r="SP123" s="3"/>
      <c r="SQ123" s="3"/>
      <c r="SR123" s="3"/>
      <c r="SS123" s="3"/>
      <c r="ST123" s="3"/>
      <c r="SU123" s="3"/>
      <c r="SV123" s="3"/>
      <c r="SW123" s="3"/>
      <c r="SX123" s="3"/>
      <c r="SY123" s="3"/>
      <c r="SZ123" s="3"/>
      <c r="TA123" s="3"/>
      <c r="TB123" s="3"/>
      <c r="TC123" s="3"/>
      <c r="TD123" s="3"/>
      <c r="TE123" s="3"/>
      <c r="TF123" s="3"/>
      <c r="TG123" s="3"/>
      <c r="TH123" s="3"/>
      <c r="TI123" s="3"/>
      <c r="TJ123" s="3"/>
      <c r="TK123" s="3"/>
      <c r="TL123" s="3"/>
      <c r="TM123" s="3"/>
      <c r="TN123" s="3"/>
      <c r="TO123" s="3"/>
      <c r="TP123" s="3"/>
      <c r="TQ123" s="3"/>
      <c r="TR123" s="3"/>
      <c r="TS123" s="3"/>
      <c r="TT123" s="3"/>
      <c r="TU123" s="3"/>
      <c r="TV123" s="3"/>
      <c r="TW123" s="3"/>
      <c r="TX123" s="3"/>
      <c r="TY123" s="3"/>
      <c r="TZ123" s="3"/>
      <c r="UA123" s="3"/>
      <c r="UB123" s="3"/>
      <c r="UC123" s="3"/>
      <c r="UD123" s="3"/>
      <c r="UE123" s="3"/>
      <c r="UF123" s="3"/>
      <c r="UG123" s="3"/>
      <c r="UH123" s="3"/>
      <c r="UI123" s="3"/>
      <c r="UJ123" s="3"/>
      <c r="UK123" s="3"/>
      <c r="UL123" s="3"/>
      <c r="UM123" s="3"/>
      <c r="UN123" s="3"/>
      <c r="UO123" s="3"/>
      <c r="UP123" s="3"/>
      <c r="UQ123" s="3"/>
      <c r="UR123" s="3"/>
      <c r="US123" s="3"/>
      <c r="UT123" s="3"/>
      <c r="UU123" s="3"/>
      <c r="UV123" s="3"/>
      <c r="UW123" s="3"/>
      <c r="UX123" s="3"/>
      <c r="UY123" s="3"/>
      <c r="UZ123" s="3"/>
      <c r="VA123" s="3"/>
      <c r="VB123" s="3"/>
      <c r="VC123" s="3"/>
      <c r="VD123" s="3"/>
      <c r="VE123" s="3"/>
      <c r="VF123" s="3"/>
      <c r="VG123" s="3"/>
      <c r="VH123" s="3"/>
      <c r="VI123" s="3"/>
      <c r="VJ123" s="3"/>
      <c r="VK123" s="3"/>
      <c r="VL123" s="3"/>
      <c r="VM123" s="3"/>
      <c r="VN123" s="3"/>
      <c r="VO123" s="3"/>
      <c r="VP123" s="3"/>
      <c r="VQ123" s="3"/>
      <c r="VR123" s="3"/>
      <c r="VS123" s="3"/>
      <c r="VT123" s="3"/>
      <c r="VU123" s="3"/>
      <c r="VV123" s="3"/>
      <c r="VW123" s="3"/>
      <c r="VX123" s="3"/>
      <c r="VY123" s="3"/>
      <c r="VZ123" s="3"/>
      <c r="WA123" s="3"/>
      <c r="WB123" s="3"/>
      <c r="WC123" s="3"/>
      <c r="WD123" s="3"/>
      <c r="WE123" s="3"/>
      <c r="WF123" s="3"/>
      <c r="WG123" s="3"/>
      <c r="WH123" s="3"/>
      <c r="WI123" s="3"/>
      <c r="WJ123" s="3"/>
      <c r="WK123" s="3"/>
      <c r="WL123" s="3"/>
      <c r="WM123" s="3"/>
      <c r="WN123" s="3"/>
      <c r="WO123" s="3"/>
      <c r="WP123" s="3"/>
      <c r="WQ123" s="3"/>
      <c r="WR123" s="3"/>
      <c r="WS123" s="3"/>
      <c r="WT123" s="3"/>
      <c r="WU123" s="3"/>
      <c r="WV123" s="3"/>
      <c r="WW123" s="3"/>
      <c r="WX123" s="3"/>
      <c r="WY123" s="3"/>
      <c r="WZ123" s="3"/>
      <c r="XA123" s="3"/>
      <c r="XB123" s="3"/>
      <c r="XC123" s="3"/>
      <c r="XD123" s="3"/>
      <c r="XE123" s="3"/>
      <c r="XF123" s="3"/>
      <c r="XG123" s="3"/>
      <c r="XH123" s="3"/>
      <c r="XI123" s="3"/>
      <c r="XJ123" s="3"/>
      <c r="XK123" s="3"/>
      <c r="XL123" s="3"/>
      <c r="XM123" s="3"/>
      <c r="XN123" s="3"/>
      <c r="XO123" s="3"/>
      <c r="XP123" s="3"/>
      <c r="XQ123" s="3"/>
      <c r="XR123" s="3"/>
      <c r="XS123" s="3"/>
      <c r="XT123" s="3"/>
      <c r="XU123" s="3"/>
      <c r="XV123" s="3"/>
      <c r="XW123" s="3"/>
      <c r="XX123" s="3"/>
      <c r="XY123" s="3"/>
      <c r="XZ123" s="3"/>
      <c r="YA123" s="3"/>
      <c r="YB123" s="3"/>
      <c r="YC123" s="3"/>
      <c r="YD123" s="3"/>
      <c r="YE123" s="3"/>
      <c r="YF123" s="3"/>
      <c r="YG123" s="3"/>
      <c r="YH123" s="3"/>
      <c r="YI123" s="3"/>
      <c r="YJ123" s="3"/>
      <c r="YK123" s="3"/>
      <c r="YL123" s="3"/>
      <c r="YM123" s="3"/>
      <c r="YN123" s="3"/>
      <c r="YO123" s="3"/>
      <c r="YP123" s="3"/>
      <c r="YQ123" s="3"/>
      <c r="YR123" s="3"/>
    </row>
    <row r="124" spans="1:668" ht="18" customHeight="1" x14ac:dyDescent="0.25">
      <c r="A124" s="4" t="s">
        <v>31</v>
      </c>
      <c r="B124" s="5" t="s">
        <v>32</v>
      </c>
      <c r="C124" s="6" t="s">
        <v>74</v>
      </c>
      <c r="D124" s="11">
        <v>43839</v>
      </c>
      <c r="E124" s="11" t="s">
        <v>120</v>
      </c>
      <c r="F124" s="7">
        <v>165000</v>
      </c>
      <c r="G124" s="6">
        <f>F124*0.0287</f>
        <v>4735.5</v>
      </c>
      <c r="H124" s="6">
        <v>27413.040000000001</v>
      </c>
      <c r="I124" s="6">
        <v>4943.8</v>
      </c>
      <c r="J124" s="6">
        <v>5675</v>
      </c>
      <c r="K124" s="6">
        <v>42767.34</v>
      </c>
      <c r="L124" s="64">
        <v>122232.66</v>
      </c>
      <c r="AG124" s="52"/>
      <c r="AH124" s="52"/>
      <c r="AI124" s="52"/>
      <c r="AJ124" s="52"/>
      <c r="AK124" s="52"/>
      <c r="AL124" s="52"/>
      <c r="AM124" s="52"/>
      <c r="AN124" s="52"/>
      <c r="AO124" s="52"/>
      <c r="AP124" s="52"/>
      <c r="AQ124" s="52"/>
    </row>
    <row r="125" spans="1:668" ht="18" customHeight="1" x14ac:dyDescent="0.25">
      <c r="A125" s="4" t="s">
        <v>157</v>
      </c>
      <c r="B125" s="5" t="s">
        <v>158</v>
      </c>
      <c r="C125" s="6" t="s">
        <v>75</v>
      </c>
      <c r="D125" s="11">
        <v>44593</v>
      </c>
      <c r="E125" s="11" t="s">
        <v>120</v>
      </c>
      <c r="F125" s="7">
        <v>40000</v>
      </c>
      <c r="G125" s="6">
        <v>1148</v>
      </c>
      <c r="H125" s="6">
        <v>442.65</v>
      </c>
      <c r="I125" s="6">
        <f t="shared" ref="I125" si="22">F125*0.0304</f>
        <v>1216</v>
      </c>
      <c r="J125" s="6">
        <v>25</v>
      </c>
      <c r="K125" s="6">
        <v>2831.65</v>
      </c>
      <c r="L125" s="64">
        <v>37168.35</v>
      </c>
      <c r="AG125" s="52"/>
      <c r="AH125" s="52"/>
      <c r="AI125" s="52"/>
      <c r="AJ125" s="52"/>
      <c r="AK125" s="52"/>
      <c r="AL125" s="52"/>
      <c r="AM125" s="52"/>
      <c r="AN125" s="52"/>
      <c r="AO125" s="52"/>
      <c r="AP125" s="52"/>
      <c r="AQ125" s="52"/>
    </row>
    <row r="126" spans="1:668" ht="19.5" customHeight="1" x14ac:dyDescent="0.25">
      <c r="A126" s="47" t="s">
        <v>14</v>
      </c>
      <c r="B126" s="13">
        <v>3</v>
      </c>
      <c r="C126" s="8"/>
      <c r="D126" s="47"/>
      <c r="E126" s="47"/>
      <c r="F126" s="8">
        <f>SUM(F123:F125)</f>
        <v>290000</v>
      </c>
      <c r="G126" s="8">
        <f>SUM(G123:G125)</f>
        <v>8323</v>
      </c>
      <c r="H126" s="8">
        <f>SUM(H123:H125)</f>
        <v>36432.68</v>
      </c>
      <c r="I126" s="8">
        <f>SUM(I123:I125)</f>
        <v>8743.7999999999993</v>
      </c>
      <c r="J126" s="8">
        <f>SUM(J123:J125)</f>
        <v>8745</v>
      </c>
      <c r="K126" s="8">
        <f>SUM(K123:K125)</f>
        <v>62244.480000000003</v>
      </c>
      <c r="L126" s="65">
        <f>SUM(L123:L125)</f>
        <v>227755.51999999999</v>
      </c>
      <c r="AG126" s="52"/>
      <c r="AH126" s="52"/>
      <c r="AI126" s="52"/>
      <c r="AJ126" s="52"/>
      <c r="AK126" s="52"/>
      <c r="AL126" s="52"/>
      <c r="AM126" s="52"/>
      <c r="AN126" s="52"/>
      <c r="AO126" s="52"/>
      <c r="AP126" s="52"/>
      <c r="AQ126" s="52"/>
    </row>
    <row r="127" spans="1:668" ht="15.75" x14ac:dyDescent="0.25">
      <c r="A127" s="43" t="s">
        <v>69</v>
      </c>
      <c r="B127" s="3"/>
      <c r="C127" s="48"/>
      <c r="D127" s="44"/>
      <c r="E127" s="44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19"/>
      <c r="AH127" s="19"/>
      <c r="AI127" s="19"/>
      <c r="AJ127" s="19"/>
      <c r="AK127" s="19"/>
      <c r="AL127" s="19"/>
      <c r="AM127" s="19"/>
      <c r="AN127" s="19"/>
      <c r="AO127" s="19"/>
      <c r="AP127" s="19"/>
      <c r="AQ127" s="19"/>
      <c r="AR127" s="3"/>
      <c r="AS127" s="3"/>
      <c r="AT127" s="57"/>
      <c r="AU127" s="57"/>
      <c r="AV127" s="57"/>
      <c r="AW127" s="57"/>
      <c r="AX127" s="57"/>
      <c r="AY127" s="57"/>
      <c r="AZ127" s="57"/>
      <c r="BA127" s="57"/>
      <c r="BB127" s="57"/>
      <c r="BC127" s="57"/>
      <c r="BD127" s="57"/>
      <c r="BE127" s="57"/>
      <c r="BF127" s="57"/>
      <c r="BG127" s="57"/>
      <c r="BH127" s="57"/>
      <c r="BI127" s="57"/>
      <c r="BJ127" s="57"/>
      <c r="BK127" s="57"/>
      <c r="BL127" s="57"/>
      <c r="BM127" s="57"/>
      <c r="BN127" s="57"/>
      <c r="BO127" s="57"/>
      <c r="BP127" s="57"/>
      <c r="BQ127" s="57"/>
      <c r="BR127" s="57"/>
      <c r="BS127" s="57"/>
      <c r="BT127" s="57"/>
      <c r="BU127" s="57"/>
      <c r="BV127" s="57"/>
      <c r="BW127" s="57"/>
      <c r="BX127" s="57"/>
      <c r="BY127" s="57"/>
      <c r="BZ127" s="57"/>
      <c r="CA127" s="57"/>
      <c r="CB127" s="57"/>
      <c r="CC127" s="57"/>
      <c r="CD127" s="57"/>
      <c r="CE127" s="57"/>
      <c r="CF127" s="57"/>
      <c r="CG127" s="57"/>
      <c r="CH127" s="57"/>
      <c r="CI127" s="57"/>
      <c r="CJ127" s="57"/>
      <c r="CK127" s="57"/>
      <c r="CL127" s="57"/>
      <c r="CM127" s="57"/>
      <c r="CN127" s="57"/>
      <c r="CO127" s="57"/>
      <c r="CP127" s="57"/>
      <c r="CQ127" s="57"/>
      <c r="CR127" s="57"/>
      <c r="CS127" s="57"/>
      <c r="CT127" s="57"/>
      <c r="CU127" s="57"/>
      <c r="CV127" s="57"/>
      <c r="CW127" s="57"/>
      <c r="CX127" s="57"/>
      <c r="CY127" s="57"/>
      <c r="CZ127" s="57"/>
      <c r="DA127" s="57"/>
      <c r="DB127" s="57"/>
      <c r="DC127" s="57"/>
      <c r="DD127" s="57"/>
      <c r="DE127" s="57"/>
      <c r="DF127" s="57"/>
      <c r="DG127" s="57"/>
      <c r="DH127" s="57"/>
      <c r="DI127" s="57"/>
      <c r="DJ127" s="57"/>
      <c r="DK127" s="57"/>
      <c r="DL127" s="57"/>
      <c r="DM127" s="57"/>
      <c r="DN127" s="57"/>
      <c r="DO127" s="57"/>
      <c r="DP127" s="57"/>
      <c r="DQ127" s="57"/>
      <c r="DR127" s="57"/>
      <c r="DS127" s="57"/>
      <c r="DT127" s="57"/>
      <c r="DU127" s="57"/>
      <c r="DV127" s="57"/>
      <c r="DW127" s="57"/>
      <c r="DX127" s="57"/>
      <c r="DY127" s="57"/>
      <c r="DZ127" s="57"/>
      <c r="EA127" s="57"/>
      <c r="EB127" s="57"/>
      <c r="EC127" s="57"/>
      <c r="ED127" s="57"/>
      <c r="EE127" s="57"/>
      <c r="EF127" s="57"/>
      <c r="EG127" s="57"/>
      <c r="EH127" s="57"/>
      <c r="EI127" s="57"/>
      <c r="EJ127" s="57"/>
      <c r="EK127" s="57"/>
      <c r="EL127" s="57"/>
      <c r="EM127" s="57"/>
      <c r="EN127" s="57"/>
      <c r="EO127" s="57"/>
      <c r="EP127" s="57"/>
      <c r="EQ127" s="57"/>
      <c r="ER127" s="57"/>
      <c r="ES127" s="57"/>
      <c r="ET127" s="57"/>
      <c r="EU127" s="57"/>
      <c r="EV127" s="57"/>
      <c r="EW127" s="57"/>
      <c r="EX127" s="57"/>
      <c r="EY127" s="57"/>
      <c r="EZ127" s="57"/>
      <c r="FA127" s="57"/>
      <c r="FB127" s="57"/>
      <c r="FC127" s="57"/>
      <c r="FD127" s="57"/>
      <c r="FE127" s="57"/>
      <c r="FF127" s="57"/>
      <c r="FG127" s="57"/>
      <c r="FH127" s="57"/>
      <c r="FI127" s="57"/>
      <c r="FJ127" s="57"/>
      <c r="FK127" s="57"/>
      <c r="FL127" s="57"/>
      <c r="FM127" s="57"/>
      <c r="FN127" s="57"/>
      <c r="FO127" s="57"/>
      <c r="FP127" s="57"/>
      <c r="FQ127" s="57"/>
      <c r="FR127" s="57"/>
      <c r="FS127" s="57"/>
      <c r="FT127" s="57"/>
      <c r="FU127" s="57"/>
      <c r="FV127" s="57"/>
      <c r="FW127" s="57"/>
      <c r="FX127" s="57"/>
      <c r="FY127" s="57"/>
      <c r="FZ127" s="57"/>
      <c r="GA127" s="57"/>
      <c r="GB127" s="57"/>
      <c r="GC127" s="57"/>
      <c r="GD127" s="57"/>
      <c r="GE127" s="57"/>
      <c r="GF127" s="57"/>
      <c r="GG127" s="57"/>
      <c r="GH127" s="57"/>
      <c r="GI127" s="57"/>
      <c r="GJ127" s="57"/>
      <c r="GK127" s="57"/>
      <c r="GL127" s="57"/>
      <c r="GM127" s="57"/>
      <c r="GN127" s="57"/>
      <c r="GO127" s="57"/>
      <c r="GP127" s="57"/>
      <c r="GQ127" s="57"/>
      <c r="GR127" s="57"/>
      <c r="GS127" s="57"/>
      <c r="GT127" s="57"/>
      <c r="GU127" s="57"/>
      <c r="GV127" s="57"/>
      <c r="GW127" s="57"/>
      <c r="GX127" s="57"/>
      <c r="GY127" s="57"/>
      <c r="GZ127" s="57"/>
      <c r="HA127" s="57"/>
      <c r="HB127" s="57"/>
      <c r="HC127" s="57"/>
      <c r="HD127" s="57"/>
      <c r="HE127" s="57"/>
      <c r="HF127" s="57"/>
      <c r="HG127" s="57"/>
      <c r="HH127" s="57"/>
      <c r="HI127" s="57"/>
      <c r="HJ127" s="57"/>
      <c r="HK127" s="57"/>
      <c r="HL127" s="57"/>
      <c r="HM127" s="57"/>
      <c r="HN127" s="57"/>
      <c r="HO127" s="57"/>
      <c r="HP127" s="57"/>
      <c r="HQ127" s="57"/>
      <c r="HR127" s="57"/>
      <c r="HS127" s="57"/>
      <c r="HT127" s="57"/>
      <c r="HU127" s="57"/>
      <c r="HV127" s="57"/>
      <c r="HW127" s="57"/>
      <c r="HX127" s="57"/>
      <c r="HY127" s="57"/>
      <c r="HZ127" s="57"/>
    </row>
    <row r="128" spans="1:668" ht="15.75" x14ac:dyDescent="0.25">
      <c r="A128" s="41" t="s">
        <v>78</v>
      </c>
      <c r="B128" s="5" t="s">
        <v>16</v>
      </c>
      <c r="C128" s="6" t="s">
        <v>74</v>
      </c>
      <c r="D128" s="11">
        <v>44270</v>
      </c>
      <c r="E128" s="11" t="s">
        <v>120</v>
      </c>
      <c r="F128" s="7">
        <v>43000</v>
      </c>
      <c r="G128" s="6">
        <v>1234.0999999999999</v>
      </c>
      <c r="H128" s="6">
        <v>866.06</v>
      </c>
      <c r="I128" s="6">
        <v>1307.2</v>
      </c>
      <c r="J128" s="6">
        <v>25</v>
      </c>
      <c r="K128" s="6">
        <v>3432.36</v>
      </c>
      <c r="L128" s="64">
        <v>39567.64</v>
      </c>
      <c r="AG128" s="52"/>
      <c r="AH128" s="52"/>
      <c r="AI128" s="52"/>
      <c r="AJ128" s="52"/>
      <c r="AK128" s="52"/>
      <c r="AL128" s="52"/>
      <c r="AM128" s="52"/>
      <c r="AN128" s="52"/>
      <c r="AO128" s="52"/>
      <c r="AP128" s="52"/>
      <c r="AQ128" s="52"/>
      <c r="AT128" s="57"/>
      <c r="AU128" s="57"/>
      <c r="AV128" s="57"/>
      <c r="AW128" s="57"/>
      <c r="AX128" s="57"/>
      <c r="AY128" s="57"/>
      <c r="AZ128" s="57"/>
      <c r="BA128" s="57"/>
      <c r="BB128" s="57"/>
      <c r="BC128" s="57"/>
      <c r="BD128" s="57"/>
      <c r="BE128" s="57"/>
      <c r="BF128" s="57"/>
      <c r="BG128" s="57"/>
      <c r="BH128" s="57"/>
      <c r="BI128" s="57"/>
      <c r="BJ128" s="57"/>
      <c r="BK128" s="57"/>
      <c r="BL128" s="57"/>
      <c r="BM128" s="57"/>
      <c r="BN128" s="57"/>
      <c r="BO128" s="57"/>
      <c r="BP128" s="57"/>
      <c r="BQ128" s="57"/>
      <c r="BR128" s="57"/>
      <c r="BS128" s="57"/>
      <c r="BT128" s="57"/>
      <c r="BU128" s="57"/>
      <c r="BV128" s="57"/>
      <c r="BW128" s="57"/>
      <c r="BX128" s="57"/>
      <c r="BY128" s="57"/>
      <c r="BZ128" s="57"/>
      <c r="CA128" s="57"/>
      <c r="CB128" s="57"/>
      <c r="CC128" s="57"/>
      <c r="CD128" s="57"/>
      <c r="CE128" s="57"/>
      <c r="CF128" s="57"/>
      <c r="CG128" s="57"/>
      <c r="CH128" s="57"/>
      <c r="CI128" s="57"/>
      <c r="CJ128" s="57"/>
      <c r="CK128" s="57"/>
      <c r="CL128" s="57"/>
      <c r="CM128" s="57"/>
      <c r="CN128" s="57"/>
      <c r="CO128" s="57"/>
      <c r="CP128" s="57"/>
      <c r="CQ128" s="57"/>
      <c r="CR128" s="57"/>
      <c r="CS128" s="57"/>
      <c r="CT128" s="57"/>
      <c r="CU128" s="57"/>
      <c r="CV128" s="57"/>
      <c r="CW128" s="57"/>
      <c r="CX128" s="57"/>
      <c r="CY128" s="57"/>
      <c r="CZ128" s="57"/>
      <c r="DA128" s="57"/>
      <c r="DB128" s="57"/>
      <c r="DC128" s="57"/>
      <c r="DD128" s="57"/>
      <c r="DE128" s="57"/>
      <c r="DF128" s="57"/>
      <c r="DG128" s="57"/>
      <c r="DH128" s="57"/>
      <c r="DI128" s="57"/>
      <c r="DJ128" s="57"/>
      <c r="DK128" s="57"/>
      <c r="DL128" s="57"/>
      <c r="DM128" s="57"/>
      <c r="DN128" s="57"/>
      <c r="DO128" s="57"/>
      <c r="DP128" s="57"/>
      <c r="DQ128" s="57"/>
      <c r="DR128" s="57"/>
      <c r="DS128" s="57"/>
      <c r="DT128" s="57"/>
      <c r="DU128" s="57"/>
      <c r="DV128" s="57"/>
      <c r="DW128" s="57"/>
      <c r="DX128" s="57"/>
      <c r="DY128" s="57"/>
      <c r="DZ128" s="57"/>
      <c r="EA128" s="57"/>
      <c r="EB128" s="57"/>
      <c r="EC128" s="57"/>
      <c r="ED128" s="57"/>
      <c r="EE128" s="57"/>
      <c r="EF128" s="57"/>
      <c r="EG128" s="57"/>
      <c r="EH128" s="57"/>
      <c r="EI128" s="57"/>
      <c r="EJ128" s="57"/>
      <c r="EK128" s="57"/>
      <c r="EL128" s="57"/>
      <c r="EM128" s="57"/>
      <c r="EN128" s="57"/>
      <c r="EO128" s="57"/>
      <c r="EP128" s="57"/>
      <c r="EQ128" s="57"/>
      <c r="ER128" s="57"/>
      <c r="ES128" s="57"/>
      <c r="ET128" s="57"/>
      <c r="EU128" s="57"/>
      <c r="EV128" s="57"/>
      <c r="EW128" s="57"/>
      <c r="EX128" s="57"/>
      <c r="EY128" s="57"/>
      <c r="EZ128" s="57"/>
      <c r="FA128" s="57"/>
      <c r="FB128" s="57"/>
      <c r="FC128" s="57"/>
      <c r="FD128" s="57"/>
      <c r="FE128" s="57"/>
      <c r="FF128" s="57"/>
      <c r="FG128" s="57"/>
      <c r="FH128" s="57"/>
      <c r="FI128" s="57"/>
      <c r="FJ128" s="57"/>
      <c r="FK128" s="57"/>
      <c r="FL128" s="57"/>
      <c r="FM128" s="57"/>
      <c r="FN128" s="57"/>
      <c r="FO128" s="57"/>
      <c r="FP128" s="57"/>
      <c r="FQ128" s="57"/>
      <c r="FR128" s="57"/>
      <c r="FS128" s="57"/>
      <c r="FT128" s="57"/>
      <c r="FU128" s="57"/>
      <c r="FV128" s="57"/>
      <c r="FW128" s="57"/>
      <c r="FX128" s="57"/>
      <c r="FY128" s="57"/>
      <c r="FZ128" s="57"/>
      <c r="GA128" s="57"/>
      <c r="GB128" s="57"/>
      <c r="GC128" s="57"/>
      <c r="GD128" s="57"/>
      <c r="GE128" s="57"/>
      <c r="GF128" s="57"/>
      <c r="GG128" s="57"/>
      <c r="GH128" s="57"/>
      <c r="GI128" s="57"/>
      <c r="GJ128" s="57"/>
      <c r="GK128" s="57"/>
      <c r="GL128" s="57"/>
      <c r="GM128" s="57"/>
      <c r="GN128" s="57"/>
      <c r="GO128" s="57"/>
      <c r="GP128" s="57"/>
      <c r="GQ128" s="57"/>
      <c r="GR128" s="57"/>
      <c r="GS128" s="57"/>
      <c r="GT128" s="57"/>
      <c r="GU128" s="57"/>
      <c r="GV128" s="57"/>
      <c r="GW128" s="57"/>
      <c r="GX128" s="57"/>
      <c r="GY128" s="57"/>
      <c r="GZ128" s="57"/>
      <c r="HA128" s="57"/>
      <c r="HB128" s="57"/>
      <c r="HC128" s="57"/>
      <c r="HD128" s="57"/>
      <c r="HE128" s="57"/>
      <c r="HF128" s="57"/>
      <c r="HG128" s="57"/>
      <c r="HH128" s="57"/>
      <c r="HI128" s="57"/>
      <c r="HJ128" s="57"/>
      <c r="HK128" s="57"/>
      <c r="HL128" s="57"/>
      <c r="HM128" s="57"/>
      <c r="HN128" s="57"/>
      <c r="HO128" s="57"/>
      <c r="HP128" s="57"/>
      <c r="HQ128" s="57"/>
      <c r="HR128" s="57"/>
      <c r="HS128" s="57"/>
      <c r="HT128" s="57"/>
      <c r="HU128" s="57"/>
      <c r="HV128" s="57"/>
      <c r="HW128" s="57"/>
      <c r="HX128" s="57"/>
      <c r="HY128" s="57"/>
      <c r="HZ128" s="57"/>
    </row>
    <row r="129" spans="1:234" ht="15.75" x14ac:dyDescent="0.25">
      <c r="A129" s="41" t="s">
        <v>162</v>
      </c>
      <c r="B129" s="5" t="s">
        <v>16</v>
      </c>
      <c r="C129" s="6" t="s">
        <v>74</v>
      </c>
      <c r="D129" s="11">
        <v>44593</v>
      </c>
      <c r="E129" s="11" t="s">
        <v>120</v>
      </c>
      <c r="F129" s="7">
        <v>35000</v>
      </c>
      <c r="G129" s="6">
        <v>1004.5</v>
      </c>
      <c r="H129" s="6">
        <v>0</v>
      </c>
      <c r="I129" s="6">
        <v>1064</v>
      </c>
      <c r="J129" s="6">
        <v>25</v>
      </c>
      <c r="K129" s="6">
        <v>2093.5</v>
      </c>
      <c r="L129" s="64">
        <v>32906.5</v>
      </c>
      <c r="AG129" s="52"/>
      <c r="AH129" s="52"/>
      <c r="AI129" s="52"/>
      <c r="AJ129" s="52"/>
      <c r="AK129" s="52"/>
      <c r="AL129" s="52"/>
      <c r="AM129" s="52"/>
      <c r="AN129" s="52"/>
      <c r="AO129" s="52"/>
      <c r="AP129" s="52"/>
      <c r="AQ129" s="52"/>
      <c r="AT129" s="57"/>
      <c r="AU129" s="57"/>
      <c r="AV129" s="57"/>
      <c r="AW129" s="57"/>
      <c r="AX129" s="57"/>
      <c r="AY129" s="57"/>
      <c r="AZ129" s="57"/>
      <c r="BA129" s="57"/>
      <c r="BB129" s="57"/>
      <c r="BC129" s="57"/>
      <c r="BD129" s="57"/>
      <c r="BE129" s="57"/>
      <c r="BF129" s="57"/>
      <c r="BG129" s="57"/>
      <c r="BH129" s="57"/>
      <c r="BI129" s="57"/>
      <c r="BJ129" s="57"/>
      <c r="BK129" s="57"/>
      <c r="BL129" s="57"/>
      <c r="BM129" s="57"/>
      <c r="BN129" s="57"/>
      <c r="BO129" s="57"/>
      <c r="BP129" s="57"/>
      <c r="BQ129" s="57"/>
      <c r="BR129" s="57"/>
      <c r="BS129" s="57"/>
      <c r="BT129" s="57"/>
      <c r="BU129" s="57"/>
      <c r="BV129" s="57"/>
      <c r="BW129" s="57"/>
      <c r="BX129" s="57"/>
      <c r="BY129" s="57"/>
      <c r="BZ129" s="57"/>
      <c r="CA129" s="57"/>
      <c r="CB129" s="57"/>
      <c r="CC129" s="57"/>
      <c r="CD129" s="57"/>
      <c r="CE129" s="57"/>
      <c r="CF129" s="57"/>
      <c r="CG129" s="57"/>
      <c r="CH129" s="57"/>
      <c r="CI129" s="57"/>
      <c r="CJ129" s="57"/>
      <c r="CK129" s="57"/>
      <c r="CL129" s="57"/>
      <c r="CM129" s="57"/>
      <c r="CN129" s="57"/>
      <c r="CO129" s="57"/>
      <c r="CP129" s="57"/>
      <c r="CQ129" s="57"/>
      <c r="CR129" s="57"/>
      <c r="CS129" s="57"/>
      <c r="CT129" s="57"/>
      <c r="CU129" s="57"/>
      <c r="CV129" s="57"/>
      <c r="CW129" s="57"/>
      <c r="CX129" s="57"/>
      <c r="CY129" s="57"/>
      <c r="CZ129" s="57"/>
      <c r="DA129" s="57"/>
      <c r="DB129" s="57"/>
      <c r="DC129" s="57"/>
      <c r="DD129" s="57"/>
      <c r="DE129" s="57"/>
      <c r="DF129" s="57"/>
      <c r="DG129" s="57"/>
      <c r="DH129" s="57"/>
      <c r="DI129" s="57"/>
      <c r="DJ129" s="57"/>
      <c r="DK129" s="57"/>
      <c r="DL129" s="57"/>
      <c r="DM129" s="57"/>
      <c r="DN129" s="57"/>
      <c r="DO129" s="57"/>
      <c r="DP129" s="57"/>
      <c r="DQ129" s="57"/>
      <c r="DR129" s="57"/>
      <c r="DS129" s="57"/>
      <c r="DT129" s="57"/>
      <c r="DU129" s="57"/>
      <c r="DV129" s="57"/>
      <c r="DW129" s="57"/>
      <c r="DX129" s="57"/>
      <c r="DY129" s="57"/>
      <c r="DZ129" s="57"/>
      <c r="EA129" s="57"/>
      <c r="EB129" s="57"/>
      <c r="EC129" s="57"/>
      <c r="ED129" s="57"/>
      <c r="EE129" s="57"/>
      <c r="EF129" s="57"/>
      <c r="EG129" s="57"/>
      <c r="EH129" s="57"/>
      <c r="EI129" s="57"/>
      <c r="EJ129" s="57"/>
      <c r="EK129" s="57"/>
      <c r="EL129" s="57"/>
      <c r="EM129" s="57"/>
      <c r="EN129" s="57"/>
      <c r="EO129" s="57"/>
      <c r="EP129" s="57"/>
      <c r="EQ129" s="57"/>
      <c r="ER129" s="57"/>
      <c r="ES129" s="57"/>
      <c r="ET129" s="57"/>
      <c r="EU129" s="57"/>
      <c r="EV129" s="57"/>
      <c r="EW129" s="57"/>
      <c r="EX129" s="57"/>
      <c r="EY129" s="57"/>
      <c r="EZ129" s="57"/>
      <c r="FA129" s="57"/>
      <c r="FB129" s="57"/>
      <c r="FC129" s="57"/>
      <c r="FD129" s="57"/>
      <c r="FE129" s="57"/>
      <c r="FF129" s="57"/>
      <c r="FG129" s="57"/>
      <c r="FH129" s="57"/>
      <c r="FI129" s="57"/>
      <c r="FJ129" s="57"/>
      <c r="FK129" s="57"/>
      <c r="FL129" s="57"/>
      <c r="FM129" s="57"/>
      <c r="FN129" s="57"/>
      <c r="FO129" s="57"/>
      <c r="FP129" s="57"/>
      <c r="FQ129" s="57"/>
      <c r="FR129" s="57"/>
      <c r="FS129" s="57"/>
      <c r="FT129" s="57"/>
      <c r="FU129" s="57"/>
      <c r="FV129" s="57"/>
      <c r="FW129" s="57"/>
      <c r="FX129" s="57"/>
      <c r="FY129" s="57"/>
      <c r="FZ129" s="57"/>
      <c r="GA129" s="57"/>
      <c r="GB129" s="57"/>
      <c r="GC129" s="57"/>
      <c r="GD129" s="57"/>
      <c r="GE129" s="57"/>
      <c r="GF129" s="57"/>
      <c r="GG129" s="57"/>
      <c r="GH129" s="57"/>
      <c r="GI129" s="57"/>
      <c r="GJ129" s="57"/>
      <c r="GK129" s="57"/>
      <c r="GL129" s="57"/>
      <c r="GM129" s="57"/>
      <c r="GN129" s="57"/>
      <c r="GO129" s="57"/>
      <c r="GP129" s="57"/>
      <c r="GQ129" s="57"/>
      <c r="GR129" s="57"/>
      <c r="GS129" s="57"/>
      <c r="GT129" s="57"/>
      <c r="GU129" s="57"/>
      <c r="GV129" s="57"/>
      <c r="GW129" s="57"/>
      <c r="GX129" s="57"/>
      <c r="GY129" s="57"/>
      <c r="GZ129" s="57"/>
      <c r="HA129" s="57"/>
      <c r="HB129" s="57"/>
      <c r="HC129" s="57"/>
      <c r="HD129" s="57"/>
      <c r="HE129" s="57"/>
      <c r="HF129" s="57"/>
      <c r="HG129" s="57"/>
      <c r="HH129" s="57"/>
      <c r="HI129" s="57"/>
      <c r="HJ129" s="57"/>
      <c r="HK129" s="57"/>
      <c r="HL129" s="57"/>
      <c r="HM129" s="57"/>
      <c r="HN129" s="57"/>
      <c r="HO129" s="57"/>
      <c r="HP129" s="57"/>
      <c r="HQ129" s="57"/>
      <c r="HR129" s="57"/>
      <c r="HS129" s="57"/>
      <c r="HT129" s="57"/>
      <c r="HU129" s="57"/>
      <c r="HV129" s="57"/>
      <c r="HW129" s="57"/>
      <c r="HX129" s="57"/>
      <c r="HY129" s="57"/>
      <c r="HZ129" s="57"/>
    </row>
    <row r="130" spans="1:234" ht="15.75" x14ac:dyDescent="0.25">
      <c r="A130" s="47" t="s">
        <v>14</v>
      </c>
      <c r="B130" s="13">
        <v>2</v>
      </c>
      <c r="C130" s="8"/>
      <c r="D130" s="47"/>
      <c r="E130" s="47"/>
      <c r="F130" s="8">
        <f>F128+F129</f>
        <v>78000</v>
      </c>
      <c r="G130" s="8">
        <f>G128+G129</f>
        <v>2238.6</v>
      </c>
      <c r="H130" s="8">
        <f>H128+H129</f>
        <v>866.06</v>
      </c>
      <c r="I130" s="8">
        <f>I128+I129</f>
        <v>2371.1999999999998</v>
      </c>
      <c r="J130" s="8">
        <f>J128+J129</f>
        <v>50</v>
      </c>
      <c r="K130" s="8">
        <f>K128+K129</f>
        <v>5525.8600000000006</v>
      </c>
      <c r="L130" s="65">
        <f>L128+L129</f>
        <v>72474.14</v>
      </c>
      <c r="M130" s="54"/>
      <c r="N130" s="54"/>
      <c r="AG130" s="52"/>
      <c r="AH130" s="52"/>
      <c r="AI130" s="52"/>
      <c r="AJ130" s="52"/>
      <c r="AK130" s="52"/>
      <c r="AL130" s="52"/>
      <c r="AM130" s="52"/>
      <c r="AN130" s="52"/>
      <c r="AO130" s="52"/>
      <c r="AP130" s="52"/>
      <c r="AQ130" s="52"/>
      <c r="AT130" s="57"/>
      <c r="AU130" s="57"/>
      <c r="AV130" s="57"/>
      <c r="AW130" s="57"/>
      <c r="AX130" s="57"/>
      <c r="AY130" s="57"/>
      <c r="AZ130" s="57"/>
      <c r="BA130" s="57"/>
      <c r="BB130" s="57"/>
      <c r="BC130" s="57"/>
      <c r="BD130" s="57"/>
      <c r="BE130" s="57"/>
      <c r="BF130" s="57"/>
      <c r="BG130" s="57"/>
      <c r="BH130" s="57"/>
      <c r="BI130" s="57"/>
      <c r="BJ130" s="57"/>
      <c r="BK130" s="57"/>
      <c r="BL130" s="57"/>
      <c r="BM130" s="57"/>
      <c r="BN130" s="57"/>
      <c r="BO130" s="57"/>
      <c r="BP130" s="57"/>
      <c r="BQ130" s="57"/>
      <c r="BR130" s="57"/>
      <c r="BS130" s="57"/>
      <c r="BT130" s="57"/>
      <c r="BU130" s="57"/>
      <c r="BV130" s="57"/>
      <c r="BW130" s="57"/>
      <c r="BX130" s="57"/>
      <c r="BY130" s="57"/>
      <c r="BZ130" s="57"/>
      <c r="CA130" s="57"/>
      <c r="CB130" s="57"/>
      <c r="CC130" s="57"/>
      <c r="CD130" s="57"/>
      <c r="CE130" s="57"/>
      <c r="CF130" s="57"/>
      <c r="CG130" s="57"/>
      <c r="CH130" s="57"/>
      <c r="CI130" s="57"/>
      <c r="CJ130" s="57"/>
      <c r="CK130" s="57"/>
      <c r="CL130" s="57"/>
      <c r="CM130" s="57"/>
      <c r="CN130" s="57"/>
      <c r="CO130" s="57"/>
      <c r="CP130" s="57"/>
      <c r="CQ130" s="57"/>
      <c r="CR130" s="57"/>
      <c r="CS130" s="57"/>
      <c r="CT130" s="57"/>
      <c r="CU130" s="57"/>
      <c r="CV130" s="57"/>
      <c r="CW130" s="57"/>
      <c r="CX130" s="57"/>
      <c r="CY130" s="57"/>
      <c r="CZ130" s="57"/>
      <c r="DA130" s="57"/>
      <c r="DB130" s="57"/>
      <c r="DC130" s="57"/>
      <c r="DD130" s="57"/>
      <c r="DE130" s="57"/>
      <c r="DF130" s="57"/>
      <c r="DG130" s="57"/>
      <c r="DH130" s="57"/>
      <c r="DI130" s="57"/>
      <c r="DJ130" s="57"/>
      <c r="DK130" s="57"/>
      <c r="DL130" s="57"/>
      <c r="DM130" s="57"/>
      <c r="DN130" s="57"/>
      <c r="DO130" s="57"/>
      <c r="DP130" s="57"/>
      <c r="DQ130" s="57"/>
      <c r="DR130" s="57"/>
      <c r="DS130" s="57"/>
      <c r="DT130" s="57"/>
      <c r="DU130" s="57"/>
      <c r="DV130" s="57"/>
      <c r="DW130" s="57"/>
      <c r="DX130" s="57"/>
      <c r="DY130" s="57"/>
      <c r="DZ130" s="57"/>
      <c r="EA130" s="57"/>
      <c r="EB130" s="57"/>
      <c r="EC130" s="57"/>
      <c r="ED130" s="57"/>
      <c r="EE130" s="57"/>
      <c r="EF130" s="57"/>
      <c r="EG130" s="57"/>
      <c r="EH130" s="57"/>
      <c r="EI130" s="57"/>
      <c r="EJ130" s="57"/>
      <c r="EK130" s="57"/>
      <c r="EL130" s="57"/>
      <c r="EM130" s="57"/>
      <c r="EN130" s="57"/>
      <c r="EO130" s="57"/>
      <c r="EP130" s="57"/>
      <c r="EQ130" s="57"/>
      <c r="ER130" s="57"/>
      <c r="ES130" s="57"/>
      <c r="ET130" s="57"/>
      <c r="EU130" s="57"/>
      <c r="EV130" s="57"/>
      <c r="EW130" s="57"/>
      <c r="EX130" s="57"/>
      <c r="EY130" s="57"/>
      <c r="EZ130" s="57"/>
      <c r="FA130" s="57"/>
      <c r="FB130" s="57"/>
      <c r="FC130" s="57"/>
      <c r="FD130" s="57"/>
      <c r="FE130" s="57"/>
      <c r="FF130" s="57"/>
      <c r="FG130" s="57"/>
      <c r="FH130" s="57"/>
      <c r="FI130" s="57"/>
      <c r="FJ130" s="57"/>
      <c r="FK130" s="57"/>
      <c r="FL130" s="57"/>
      <c r="FM130" s="57"/>
      <c r="FN130" s="57"/>
      <c r="FO130" s="57"/>
      <c r="FP130" s="57"/>
      <c r="FQ130" s="57"/>
      <c r="FR130" s="57"/>
      <c r="FS130" s="57"/>
      <c r="FT130" s="57"/>
      <c r="FU130" s="57"/>
      <c r="FV130" s="57"/>
      <c r="FW130" s="57"/>
      <c r="FX130" s="57"/>
      <c r="FY130" s="57"/>
      <c r="FZ130" s="57"/>
      <c r="GA130" s="57"/>
      <c r="GB130" s="57"/>
      <c r="GC130" s="57"/>
      <c r="GD130" s="57"/>
      <c r="GE130" s="57"/>
      <c r="GF130" s="57"/>
      <c r="GG130" s="57"/>
      <c r="GH130" s="57"/>
      <c r="GI130" s="57"/>
      <c r="GJ130" s="57"/>
      <c r="GK130" s="57"/>
      <c r="GL130" s="57"/>
      <c r="GM130" s="57"/>
      <c r="GN130" s="57"/>
      <c r="GO130" s="57"/>
      <c r="GP130" s="57"/>
      <c r="GQ130" s="57"/>
      <c r="GR130" s="57"/>
      <c r="GS130" s="57"/>
      <c r="GT130" s="57"/>
      <c r="GU130" s="57"/>
      <c r="GV130" s="57"/>
      <c r="GW130" s="57"/>
      <c r="GX130" s="57"/>
      <c r="GY130" s="57"/>
      <c r="GZ130" s="57"/>
      <c r="HA130" s="57"/>
      <c r="HB130" s="57"/>
      <c r="HC130" s="57"/>
      <c r="HD130" s="57"/>
      <c r="HE130" s="57"/>
      <c r="HF130" s="57"/>
      <c r="HG130" s="57"/>
      <c r="HH130" s="57"/>
      <c r="HI130" s="57"/>
      <c r="HJ130" s="57"/>
      <c r="HK130" s="57"/>
      <c r="HL130" s="57"/>
      <c r="HM130" s="57"/>
      <c r="HN130" s="57"/>
      <c r="HO130" s="57"/>
      <c r="HP130" s="57"/>
      <c r="HQ130" s="57"/>
      <c r="HR130" s="57"/>
      <c r="HS130" s="57"/>
      <c r="HT130" s="57"/>
      <c r="HU130" s="57"/>
      <c r="HV130" s="57"/>
      <c r="HW130" s="57"/>
      <c r="HX130" s="57"/>
      <c r="HY130" s="57"/>
      <c r="HZ130" s="57"/>
    </row>
    <row r="131" spans="1:234" s="54" customFormat="1" ht="15.75" x14ac:dyDescent="0.25">
      <c r="A131" s="45" t="s">
        <v>163</v>
      </c>
      <c r="B131" s="14"/>
      <c r="C131" s="12"/>
      <c r="D131" s="45"/>
      <c r="E131" s="45"/>
      <c r="F131" s="12"/>
      <c r="G131" s="12"/>
      <c r="H131" s="12"/>
      <c r="I131" s="12"/>
      <c r="J131" s="12"/>
      <c r="K131" s="12"/>
      <c r="L131" s="71"/>
      <c r="AT131" s="117"/>
      <c r="AU131" s="117"/>
      <c r="AV131" s="117"/>
      <c r="AW131" s="117"/>
      <c r="AX131" s="117"/>
      <c r="AY131" s="117"/>
      <c r="AZ131" s="117"/>
      <c r="BA131" s="117"/>
      <c r="BB131" s="117"/>
      <c r="BC131" s="117"/>
      <c r="BD131" s="117"/>
      <c r="BE131" s="117"/>
      <c r="BF131" s="117"/>
      <c r="BG131" s="117"/>
      <c r="BH131" s="117"/>
      <c r="BI131" s="117"/>
      <c r="BJ131" s="117"/>
      <c r="BK131" s="117"/>
      <c r="BL131" s="117"/>
      <c r="BM131" s="117"/>
      <c r="BN131" s="117"/>
      <c r="BO131" s="117"/>
      <c r="BP131" s="117"/>
      <c r="BQ131" s="117"/>
      <c r="BR131" s="117"/>
      <c r="BS131" s="117"/>
      <c r="BT131" s="117"/>
      <c r="BU131" s="117"/>
      <c r="BV131" s="117"/>
      <c r="BW131" s="117"/>
      <c r="BX131" s="117"/>
      <c r="BY131" s="117"/>
      <c r="BZ131" s="117"/>
      <c r="CA131" s="117"/>
      <c r="CB131" s="117"/>
      <c r="CC131" s="117"/>
      <c r="CD131" s="117"/>
      <c r="CE131" s="117"/>
      <c r="CF131" s="117"/>
      <c r="CG131" s="117"/>
      <c r="CH131" s="117"/>
      <c r="CI131" s="117"/>
      <c r="CJ131" s="117"/>
      <c r="CK131" s="117"/>
      <c r="CL131" s="117"/>
      <c r="CM131" s="117"/>
      <c r="CN131" s="117"/>
      <c r="CO131" s="117"/>
      <c r="CP131" s="117"/>
      <c r="CQ131" s="117"/>
      <c r="CR131" s="117"/>
      <c r="CS131" s="117"/>
      <c r="CT131" s="117"/>
      <c r="CU131" s="117"/>
      <c r="CV131" s="117"/>
      <c r="CW131" s="117"/>
      <c r="CX131" s="117"/>
      <c r="CY131" s="117"/>
      <c r="CZ131" s="117"/>
      <c r="DA131" s="117"/>
      <c r="DB131" s="117"/>
      <c r="DC131" s="117"/>
      <c r="DD131" s="117"/>
      <c r="DE131" s="117"/>
      <c r="DF131" s="117"/>
      <c r="DG131" s="117"/>
      <c r="DH131" s="117"/>
      <c r="DI131" s="117"/>
      <c r="DJ131" s="117"/>
      <c r="DK131" s="117"/>
      <c r="DL131" s="117"/>
      <c r="DM131" s="117"/>
      <c r="DN131" s="117"/>
      <c r="DO131" s="117"/>
      <c r="DP131" s="117"/>
      <c r="DQ131" s="117"/>
      <c r="DR131" s="117"/>
      <c r="DS131" s="117"/>
      <c r="DT131" s="117"/>
      <c r="DU131" s="117"/>
      <c r="DV131" s="117"/>
      <c r="DW131" s="117"/>
      <c r="DX131" s="117"/>
      <c r="DY131" s="117"/>
      <c r="DZ131" s="117"/>
      <c r="EA131" s="117"/>
      <c r="EB131" s="117"/>
      <c r="EC131" s="117"/>
      <c r="ED131" s="117"/>
      <c r="EE131" s="117"/>
      <c r="EF131" s="117"/>
      <c r="EG131" s="117"/>
      <c r="EH131" s="117"/>
      <c r="EI131" s="117"/>
      <c r="EJ131" s="117"/>
      <c r="EK131" s="117"/>
      <c r="EL131" s="117"/>
      <c r="EM131" s="117"/>
      <c r="EN131" s="117"/>
      <c r="EO131" s="117"/>
      <c r="EP131" s="117"/>
      <c r="EQ131" s="117"/>
      <c r="ER131" s="117"/>
      <c r="ES131" s="117"/>
      <c r="ET131" s="117"/>
      <c r="EU131" s="117"/>
      <c r="EV131" s="117"/>
      <c r="EW131" s="117"/>
      <c r="EX131" s="117"/>
      <c r="EY131" s="117"/>
      <c r="EZ131" s="117"/>
      <c r="FA131" s="117"/>
      <c r="FB131" s="117"/>
      <c r="FC131" s="117"/>
      <c r="FD131" s="117"/>
      <c r="FE131" s="117"/>
      <c r="FF131" s="117"/>
      <c r="FG131" s="117"/>
      <c r="FH131" s="117"/>
      <c r="FI131" s="117"/>
      <c r="FJ131" s="117"/>
      <c r="FK131" s="117"/>
      <c r="FL131" s="117"/>
      <c r="FM131" s="117"/>
      <c r="FN131" s="117"/>
      <c r="FO131" s="117"/>
      <c r="FP131" s="117"/>
      <c r="FQ131" s="117"/>
      <c r="FR131" s="117"/>
      <c r="FS131" s="117"/>
      <c r="FT131" s="117"/>
      <c r="FU131" s="117"/>
      <c r="FV131" s="117"/>
      <c r="FW131" s="117"/>
      <c r="FX131" s="117"/>
      <c r="FY131" s="117"/>
      <c r="FZ131" s="117"/>
      <c r="GA131" s="117"/>
      <c r="GB131" s="117"/>
      <c r="GC131" s="117"/>
      <c r="GD131" s="117"/>
      <c r="GE131" s="117"/>
      <c r="GF131" s="117"/>
      <c r="GG131" s="117"/>
      <c r="GH131" s="117"/>
      <c r="GI131" s="117"/>
      <c r="GJ131" s="117"/>
      <c r="GK131" s="117"/>
      <c r="GL131" s="117"/>
      <c r="GM131" s="117"/>
      <c r="GN131" s="117"/>
      <c r="GO131" s="117"/>
      <c r="GP131" s="117"/>
      <c r="GQ131" s="117"/>
      <c r="GR131" s="117"/>
      <c r="GS131" s="117"/>
      <c r="GT131" s="117"/>
      <c r="GU131" s="117"/>
      <c r="GV131" s="117"/>
      <c r="GW131" s="117"/>
      <c r="GX131" s="117"/>
      <c r="GY131" s="117"/>
      <c r="GZ131" s="117"/>
      <c r="HA131" s="117"/>
      <c r="HB131" s="117"/>
      <c r="HC131" s="117"/>
      <c r="HD131" s="117"/>
      <c r="HE131" s="117"/>
      <c r="HF131" s="117"/>
      <c r="HG131" s="117"/>
      <c r="HH131" s="117"/>
      <c r="HI131" s="117"/>
      <c r="HJ131" s="117"/>
      <c r="HK131" s="117"/>
      <c r="HL131" s="117"/>
      <c r="HM131" s="117"/>
      <c r="HN131" s="117"/>
      <c r="HO131" s="117"/>
      <c r="HP131" s="117"/>
      <c r="HQ131" s="117"/>
      <c r="HR131" s="117"/>
      <c r="HS131" s="117"/>
      <c r="HT131" s="117"/>
      <c r="HU131" s="117"/>
      <c r="HV131" s="117"/>
      <c r="HW131" s="117"/>
      <c r="HX131" s="117"/>
      <c r="HY131" s="117"/>
      <c r="HZ131" s="117"/>
    </row>
    <row r="132" spans="1:234" s="51" customFormat="1" ht="15.75" x14ac:dyDescent="0.25">
      <c r="A132" s="51" t="s">
        <v>164</v>
      </c>
      <c r="B132" s="26" t="s">
        <v>17</v>
      </c>
      <c r="C132" s="27" t="s">
        <v>74</v>
      </c>
      <c r="D132" s="28">
        <v>44593</v>
      </c>
      <c r="E132" s="166" t="s">
        <v>120</v>
      </c>
      <c r="F132" s="27">
        <v>25000</v>
      </c>
      <c r="G132" s="27">
        <v>717.5</v>
      </c>
      <c r="H132" s="27">
        <v>0</v>
      </c>
      <c r="I132" s="27">
        <v>760</v>
      </c>
      <c r="J132" s="27">
        <v>25</v>
      </c>
      <c r="K132" s="27">
        <v>1502.5</v>
      </c>
      <c r="L132" s="72">
        <v>23497.5</v>
      </c>
      <c r="AT132" s="117"/>
      <c r="AU132" s="117"/>
      <c r="AV132" s="117"/>
      <c r="AW132" s="117"/>
      <c r="AX132" s="117"/>
      <c r="AY132" s="117"/>
      <c r="AZ132" s="117"/>
      <c r="BA132" s="117"/>
      <c r="BB132" s="117"/>
      <c r="BC132" s="117"/>
      <c r="BD132" s="117"/>
      <c r="BE132" s="117"/>
      <c r="BF132" s="117"/>
      <c r="BG132" s="117"/>
      <c r="BH132" s="117"/>
      <c r="BI132" s="117"/>
      <c r="BJ132" s="117"/>
      <c r="BK132" s="117"/>
      <c r="BL132" s="117"/>
      <c r="BM132" s="117"/>
      <c r="BN132" s="117"/>
      <c r="BO132" s="117"/>
      <c r="BP132" s="117"/>
      <c r="BQ132" s="117"/>
      <c r="BR132" s="117"/>
      <c r="BS132" s="117"/>
      <c r="BT132" s="117"/>
      <c r="BU132" s="117"/>
      <c r="BV132" s="117"/>
      <c r="BW132" s="117"/>
      <c r="BX132" s="117"/>
      <c r="BY132" s="117"/>
      <c r="BZ132" s="117"/>
      <c r="CA132" s="117"/>
      <c r="CB132" s="117"/>
      <c r="CC132" s="117"/>
      <c r="CD132" s="117"/>
      <c r="CE132" s="117"/>
      <c r="CF132" s="117"/>
      <c r="CG132" s="117"/>
      <c r="CH132" s="117"/>
      <c r="CI132" s="117"/>
      <c r="CJ132" s="117"/>
      <c r="CK132" s="117"/>
      <c r="CL132" s="117"/>
      <c r="CM132" s="117"/>
      <c r="CN132" s="117"/>
      <c r="CO132" s="117"/>
      <c r="CP132" s="117"/>
      <c r="CQ132" s="117"/>
      <c r="CR132" s="117"/>
      <c r="CS132" s="117"/>
      <c r="CT132" s="117"/>
      <c r="CU132" s="117"/>
      <c r="CV132" s="117"/>
      <c r="CW132" s="117"/>
      <c r="CX132" s="117"/>
      <c r="CY132" s="117"/>
      <c r="CZ132" s="117"/>
      <c r="DA132" s="117"/>
      <c r="DB132" s="117"/>
      <c r="DC132" s="117"/>
      <c r="DD132" s="117"/>
      <c r="DE132" s="117"/>
      <c r="DF132" s="117"/>
      <c r="DG132" s="117"/>
      <c r="DH132" s="117"/>
      <c r="DI132" s="117"/>
      <c r="DJ132" s="117"/>
      <c r="DK132" s="117"/>
      <c r="DL132" s="117"/>
      <c r="DM132" s="117"/>
      <c r="DN132" s="117"/>
      <c r="DO132" s="117"/>
      <c r="DP132" s="117"/>
      <c r="DQ132" s="117"/>
      <c r="DR132" s="117"/>
      <c r="DS132" s="117"/>
      <c r="DT132" s="117"/>
      <c r="DU132" s="117"/>
      <c r="DV132" s="117"/>
      <c r="DW132" s="117"/>
      <c r="DX132" s="117"/>
      <c r="DY132" s="117"/>
      <c r="DZ132" s="117"/>
      <c r="EA132" s="117"/>
      <c r="EB132" s="117"/>
      <c r="EC132" s="117"/>
      <c r="ED132" s="117"/>
      <c r="EE132" s="117"/>
      <c r="EF132" s="117"/>
      <c r="EG132" s="117"/>
      <c r="EH132" s="117"/>
      <c r="EI132" s="117"/>
      <c r="EJ132" s="117"/>
      <c r="EK132" s="117"/>
      <c r="EL132" s="117"/>
      <c r="EM132" s="117"/>
      <c r="EN132" s="117"/>
      <c r="EO132" s="117"/>
      <c r="EP132" s="117"/>
      <c r="EQ132" s="117"/>
      <c r="ER132" s="117"/>
      <c r="ES132" s="117"/>
      <c r="ET132" s="117"/>
      <c r="EU132" s="117"/>
      <c r="EV132" s="117"/>
      <c r="EW132" s="117"/>
      <c r="EX132" s="117"/>
      <c r="EY132" s="117"/>
      <c r="EZ132" s="117"/>
      <c r="FA132" s="117"/>
      <c r="FB132" s="117"/>
      <c r="FC132" s="117"/>
      <c r="FD132" s="117"/>
      <c r="FE132" s="117"/>
      <c r="FF132" s="117"/>
      <c r="FG132" s="117"/>
      <c r="FH132" s="117"/>
      <c r="FI132" s="117"/>
      <c r="FJ132" s="117"/>
      <c r="FK132" s="117"/>
      <c r="FL132" s="117"/>
      <c r="FM132" s="117"/>
      <c r="FN132" s="117"/>
      <c r="FO132" s="117"/>
      <c r="FP132" s="117"/>
      <c r="FQ132" s="117"/>
      <c r="FR132" s="117"/>
      <c r="FS132" s="117"/>
      <c r="FT132" s="117"/>
      <c r="FU132" s="117"/>
      <c r="FV132" s="117"/>
      <c r="FW132" s="117"/>
      <c r="FX132" s="117"/>
      <c r="FY132" s="117"/>
      <c r="FZ132" s="117"/>
      <c r="GA132" s="117"/>
      <c r="GB132" s="117"/>
      <c r="GC132" s="117"/>
      <c r="GD132" s="117"/>
      <c r="GE132" s="117"/>
      <c r="GF132" s="117"/>
      <c r="GG132" s="117"/>
      <c r="GH132" s="117"/>
      <c r="GI132" s="117"/>
      <c r="GJ132" s="117"/>
      <c r="GK132" s="117"/>
      <c r="GL132" s="117"/>
      <c r="GM132" s="117"/>
      <c r="GN132" s="117"/>
      <c r="GO132" s="117"/>
      <c r="GP132" s="117"/>
      <c r="GQ132" s="117"/>
      <c r="GR132" s="117"/>
      <c r="GS132" s="117"/>
      <c r="GT132" s="117"/>
      <c r="GU132" s="117"/>
      <c r="GV132" s="117"/>
      <c r="GW132" s="117"/>
      <c r="GX132" s="117"/>
      <c r="GY132" s="117"/>
      <c r="GZ132" s="117"/>
      <c r="HA132" s="117"/>
      <c r="HB132" s="117"/>
      <c r="HC132" s="117"/>
      <c r="HD132" s="117"/>
      <c r="HE132" s="117"/>
      <c r="HF132" s="117"/>
      <c r="HG132" s="117"/>
      <c r="HH132" s="117"/>
      <c r="HI132" s="117"/>
      <c r="HJ132" s="117"/>
      <c r="HK132" s="117"/>
      <c r="HL132" s="117"/>
      <c r="HM132" s="117"/>
      <c r="HN132" s="117"/>
      <c r="HO132" s="117"/>
      <c r="HP132" s="117"/>
      <c r="HQ132" s="117"/>
      <c r="HR132" s="117"/>
      <c r="HS132" s="117"/>
      <c r="HT132" s="117"/>
      <c r="HU132" s="117"/>
      <c r="HV132" s="117"/>
      <c r="HW132" s="117"/>
      <c r="HX132" s="117"/>
      <c r="HY132" s="117"/>
      <c r="HZ132" s="117"/>
    </row>
    <row r="133" spans="1:234" s="51" customFormat="1" ht="15.75" x14ac:dyDescent="0.25">
      <c r="A133" s="51" t="s">
        <v>165</v>
      </c>
      <c r="B133" s="26" t="s">
        <v>17</v>
      </c>
      <c r="C133" s="27" t="s">
        <v>74</v>
      </c>
      <c r="D133" s="28">
        <v>44594</v>
      </c>
      <c r="E133" s="166" t="s">
        <v>120</v>
      </c>
      <c r="F133" s="27">
        <v>25000</v>
      </c>
      <c r="G133" s="27">
        <v>717.5</v>
      </c>
      <c r="H133" s="27">
        <v>0</v>
      </c>
      <c r="I133" s="27">
        <v>760</v>
      </c>
      <c r="J133" s="27">
        <v>25</v>
      </c>
      <c r="K133" s="27">
        <v>1502.5</v>
      </c>
      <c r="L133" s="72">
        <v>23497.5</v>
      </c>
      <c r="AT133" s="117"/>
      <c r="AU133" s="117"/>
      <c r="AV133" s="117"/>
      <c r="AW133" s="117"/>
      <c r="AX133" s="117"/>
      <c r="AY133" s="117"/>
      <c r="AZ133" s="117"/>
      <c r="BA133" s="117"/>
      <c r="BB133" s="117"/>
      <c r="BC133" s="117"/>
      <c r="BD133" s="117"/>
      <c r="BE133" s="117"/>
      <c r="BF133" s="117"/>
      <c r="BG133" s="117"/>
      <c r="BH133" s="117"/>
      <c r="BI133" s="117"/>
      <c r="BJ133" s="117"/>
      <c r="BK133" s="117"/>
      <c r="BL133" s="117"/>
      <c r="BM133" s="117"/>
      <c r="BN133" s="117"/>
      <c r="BO133" s="117"/>
      <c r="BP133" s="117"/>
      <c r="BQ133" s="117"/>
      <c r="BR133" s="117"/>
      <c r="BS133" s="117"/>
      <c r="BT133" s="117"/>
      <c r="BU133" s="117"/>
      <c r="BV133" s="117"/>
      <c r="BW133" s="117"/>
      <c r="BX133" s="117"/>
      <c r="BY133" s="117"/>
      <c r="BZ133" s="117"/>
      <c r="CA133" s="117"/>
      <c r="CB133" s="117"/>
      <c r="CC133" s="117"/>
      <c r="CD133" s="117"/>
      <c r="CE133" s="117"/>
      <c r="CF133" s="117"/>
      <c r="CG133" s="117"/>
      <c r="CH133" s="117"/>
      <c r="CI133" s="117"/>
      <c r="CJ133" s="117"/>
      <c r="CK133" s="117"/>
      <c r="CL133" s="117"/>
      <c r="CM133" s="117"/>
      <c r="CN133" s="117"/>
      <c r="CO133" s="117"/>
      <c r="CP133" s="117"/>
      <c r="CQ133" s="117"/>
      <c r="CR133" s="117"/>
      <c r="CS133" s="117"/>
      <c r="CT133" s="117"/>
      <c r="CU133" s="117"/>
      <c r="CV133" s="117"/>
      <c r="CW133" s="117"/>
      <c r="CX133" s="117"/>
      <c r="CY133" s="117"/>
      <c r="CZ133" s="117"/>
      <c r="DA133" s="117"/>
      <c r="DB133" s="117"/>
      <c r="DC133" s="117"/>
      <c r="DD133" s="117"/>
      <c r="DE133" s="117"/>
      <c r="DF133" s="117"/>
      <c r="DG133" s="117"/>
      <c r="DH133" s="117"/>
      <c r="DI133" s="117"/>
      <c r="DJ133" s="117"/>
      <c r="DK133" s="117"/>
      <c r="DL133" s="117"/>
      <c r="DM133" s="117"/>
      <c r="DN133" s="117"/>
      <c r="DO133" s="117"/>
      <c r="DP133" s="117"/>
      <c r="DQ133" s="117"/>
      <c r="DR133" s="117"/>
      <c r="DS133" s="117"/>
      <c r="DT133" s="117"/>
      <c r="DU133" s="117"/>
      <c r="DV133" s="117"/>
      <c r="DW133" s="117"/>
      <c r="DX133" s="117"/>
      <c r="DY133" s="117"/>
      <c r="DZ133" s="117"/>
      <c r="EA133" s="117"/>
      <c r="EB133" s="117"/>
      <c r="EC133" s="117"/>
      <c r="ED133" s="117"/>
      <c r="EE133" s="117"/>
      <c r="EF133" s="117"/>
      <c r="EG133" s="117"/>
      <c r="EH133" s="117"/>
      <c r="EI133" s="117"/>
      <c r="EJ133" s="117"/>
      <c r="EK133" s="117"/>
      <c r="EL133" s="117"/>
      <c r="EM133" s="117"/>
      <c r="EN133" s="117"/>
      <c r="EO133" s="117"/>
      <c r="EP133" s="117"/>
      <c r="EQ133" s="117"/>
      <c r="ER133" s="117"/>
      <c r="ES133" s="117"/>
      <c r="ET133" s="117"/>
      <c r="EU133" s="117"/>
      <c r="EV133" s="117"/>
      <c r="EW133" s="117"/>
      <c r="EX133" s="117"/>
      <c r="EY133" s="117"/>
      <c r="EZ133" s="117"/>
      <c r="FA133" s="117"/>
      <c r="FB133" s="117"/>
      <c r="FC133" s="117"/>
      <c r="FD133" s="117"/>
      <c r="FE133" s="117"/>
      <c r="FF133" s="117"/>
      <c r="FG133" s="117"/>
      <c r="FH133" s="117"/>
      <c r="FI133" s="117"/>
      <c r="FJ133" s="117"/>
      <c r="FK133" s="117"/>
      <c r="FL133" s="117"/>
      <c r="FM133" s="117"/>
      <c r="FN133" s="117"/>
      <c r="FO133" s="117"/>
      <c r="FP133" s="117"/>
      <c r="FQ133" s="117"/>
      <c r="FR133" s="117"/>
      <c r="FS133" s="117"/>
      <c r="FT133" s="117"/>
      <c r="FU133" s="117"/>
      <c r="FV133" s="117"/>
      <c r="FW133" s="117"/>
      <c r="FX133" s="117"/>
      <c r="FY133" s="117"/>
      <c r="FZ133" s="117"/>
      <c r="GA133" s="117"/>
      <c r="GB133" s="117"/>
      <c r="GC133" s="117"/>
      <c r="GD133" s="117"/>
      <c r="GE133" s="117"/>
      <c r="GF133" s="117"/>
      <c r="GG133" s="117"/>
      <c r="GH133" s="117"/>
      <c r="GI133" s="117"/>
      <c r="GJ133" s="117"/>
      <c r="GK133" s="117"/>
      <c r="GL133" s="117"/>
      <c r="GM133" s="117"/>
      <c r="GN133" s="117"/>
      <c r="GO133" s="117"/>
      <c r="GP133" s="117"/>
      <c r="GQ133" s="117"/>
      <c r="GR133" s="117"/>
      <c r="GS133" s="117"/>
      <c r="GT133" s="117"/>
      <c r="GU133" s="117"/>
      <c r="GV133" s="117"/>
      <c r="GW133" s="117"/>
      <c r="GX133" s="117"/>
      <c r="GY133" s="117"/>
      <c r="GZ133" s="117"/>
      <c r="HA133" s="117"/>
      <c r="HB133" s="117"/>
      <c r="HC133" s="117"/>
      <c r="HD133" s="117"/>
      <c r="HE133" s="117"/>
      <c r="HF133" s="117"/>
      <c r="HG133" s="117"/>
      <c r="HH133" s="117"/>
      <c r="HI133" s="117"/>
      <c r="HJ133" s="117"/>
      <c r="HK133" s="117"/>
      <c r="HL133" s="117"/>
      <c r="HM133" s="117"/>
      <c r="HN133" s="117"/>
      <c r="HO133" s="117"/>
      <c r="HP133" s="117"/>
      <c r="HQ133" s="117"/>
      <c r="HR133" s="117"/>
      <c r="HS133" s="117"/>
      <c r="HT133" s="117"/>
      <c r="HU133" s="117"/>
      <c r="HV133" s="117"/>
      <c r="HW133" s="117"/>
      <c r="HX133" s="117"/>
      <c r="HY133" s="117"/>
      <c r="HZ133" s="117"/>
    </row>
    <row r="134" spans="1:234" s="51" customFormat="1" ht="15.75" x14ac:dyDescent="0.25">
      <c r="A134" s="51" t="s">
        <v>166</v>
      </c>
      <c r="B134" s="26" t="s">
        <v>17</v>
      </c>
      <c r="C134" s="27" t="s">
        <v>74</v>
      </c>
      <c r="D134" s="28">
        <v>44594</v>
      </c>
      <c r="E134" s="166" t="s">
        <v>120</v>
      </c>
      <c r="F134" s="27">
        <v>35000</v>
      </c>
      <c r="G134" s="27">
        <v>1004.5</v>
      </c>
      <c r="H134" s="27">
        <v>0</v>
      </c>
      <c r="I134" s="27">
        <v>1064</v>
      </c>
      <c r="J134" s="27">
        <v>25</v>
      </c>
      <c r="K134" s="27">
        <v>2093.5</v>
      </c>
      <c r="L134" s="72">
        <v>32906.5</v>
      </c>
      <c r="AT134" s="117"/>
      <c r="AU134" s="117"/>
      <c r="AV134" s="117"/>
      <c r="AW134" s="117"/>
      <c r="AX134" s="117"/>
      <c r="AY134" s="117"/>
      <c r="AZ134" s="117"/>
      <c r="BA134" s="117"/>
      <c r="BB134" s="117"/>
      <c r="BC134" s="117"/>
      <c r="BD134" s="117"/>
      <c r="BE134" s="117"/>
      <c r="BF134" s="117"/>
      <c r="BG134" s="117"/>
      <c r="BH134" s="117"/>
      <c r="BI134" s="117"/>
      <c r="BJ134" s="117"/>
      <c r="BK134" s="117"/>
      <c r="BL134" s="117"/>
      <c r="BM134" s="117"/>
      <c r="BN134" s="117"/>
      <c r="BO134" s="117"/>
      <c r="BP134" s="117"/>
      <c r="BQ134" s="117"/>
      <c r="BR134" s="117"/>
      <c r="BS134" s="117"/>
      <c r="BT134" s="117"/>
      <c r="BU134" s="117"/>
      <c r="BV134" s="117"/>
      <c r="BW134" s="117"/>
      <c r="BX134" s="117"/>
      <c r="BY134" s="117"/>
      <c r="BZ134" s="117"/>
      <c r="CA134" s="117"/>
      <c r="CB134" s="117"/>
      <c r="CC134" s="117"/>
      <c r="CD134" s="117"/>
      <c r="CE134" s="117"/>
      <c r="CF134" s="117"/>
      <c r="CG134" s="117"/>
      <c r="CH134" s="117"/>
      <c r="CI134" s="117"/>
      <c r="CJ134" s="117"/>
      <c r="CK134" s="117"/>
      <c r="CL134" s="117"/>
      <c r="CM134" s="117"/>
      <c r="CN134" s="117"/>
      <c r="CO134" s="117"/>
      <c r="CP134" s="117"/>
      <c r="CQ134" s="117"/>
      <c r="CR134" s="117"/>
      <c r="CS134" s="117"/>
      <c r="CT134" s="117"/>
      <c r="CU134" s="117"/>
      <c r="CV134" s="117"/>
      <c r="CW134" s="117"/>
      <c r="CX134" s="117"/>
      <c r="CY134" s="117"/>
      <c r="CZ134" s="117"/>
      <c r="DA134" s="117"/>
      <c r="DB134" s="117"/>
      <c r="DC134" s="117"/>
      <c r="DD134" s="117"/>
      <c r="DE134" s="117"/>
      <c r="DF134" s="117"/>
      <c r="DG134" s="117"/>
      <c r="DH134" s="117"/>
      <c r="DI134" s="117"/>
      <c r="DJ134" s="117"/>
      <c r="DK134" s="117"/>
      <c r="DL134" s="117"/>
      <c r="DM134" s="117"/>
      <c r="DN134" s="117"/>
      <c r="DO134" s="117"/>
      <c r="DP134" s="117"/>
      <c r="DQ134" s="117"/>
      <c r="DR134" s="117"/>
      <c r="DS134" s="117"/>
      <c r="DT134" s="117"/>
      <c r="DU134" s="117"/>
      <c r="DV134" s="117"/>
      <c r="DW134" s="117"/>
      <c r="DX134" s="117"/>
      <c r="DY134" s="117"/>
      <c r="DZ134" s="117"/>
      <c r="EA134" s="117"/>
      <c r="EB134" s="117"/>
      <c r="EC134" s="117"/>
      <c r="ED134" s="117"/>
      <c r="EE134" s="117"/>
      <c r="EF134" s="117"/>
      <c r="EG134" s="117"/>
      <c r="EH134" s="117"/>
      <c r="EI134" s="117"/>
      <c r="EJ134" s="117"/>
      <c r="EK134" s="117"/>
      <c r="EL134" s="117"/>
      <c r="EM134" s="117"/>
      <c r="EN134" s="117"/>
      <c r="EO134" s="117"/>
      <c r="EP134" s="117"/>
      <c r="EQ134" s="117"/>
      <c r="ER134" s="117"/>
      <c r="ES134" s="117"/>
      <c r="ET134" s="117"/>
      <c r="EU134" s="117"/>
      <c r="EV134" s="117"/>
      <c r="EW134" s="117"/>
      <c r="EX134" s="117"/>
      <c r="EY134" s="117"/>
      <c r="EZ134" s="117"/>
      <c r="FA134" s="117"/>
      <c r="FB134" s="117"/>
      <c r="FC134" s="117"/>
      <c r="FD134" s="117"/>
      <c r="FE134" s="117"/>
      <c r="FF134" s="117"/>
      <c r="FG134" s="117"/>
      <c r="FH134" s="117"/>
      <c r="FI134" s="117"/>
      <c r="FJ134" s="117"/>
      <c r="FK134" s="117"/>
      <c r="FL134" s="117"/>
      <c r="FM134" s="117"/>
      <c r="FN134" s="117"/>
      <c r="FO134" s="117"/>
      <c r="FP134" s="117"/>
      <c r="FQ134" s="117"/>
      <c r="FR134" s="117"/>
      <c r="FS134" s="117"/>
      <c r="FT134" s="117"/>
      <c r="FU134" s="117"/>
      <c r="FV134" s="117"/>
      <c r="FW134" s="117"/>
      <c r="FX134" s="117"/>
      <c r="FY134" s="117"/>
      <c r="FZ134" s="117"/>
      <c r="GA134" s="117"/>
      <c r="GB134" s="117"/>
      <c r="GC134" s="117"/>
      <c r="GD134" s="117"/>
      <c r="GE134" s="117"/>
      <c r="GF134" s="117"/>
      <c r="GG134" s="117"/>
      <c r="GH134" s="117"/>
      <c r="GI134" s="117"/>
      <c r="GJ134" s="117"/>
      <c r="GK134" s="117"/>
      <c r="GL134" s="117"/>
      <c r="GM134" s="117"/>
      <c r="GN134" s="117"/>
      <c r="GO134" s="117"/>
      <c r="GP134" s="117"/>
      <c r="GQ134" s="117"/>
      <c r="GR134" s="117"/>
      <c r="GS134" s="117"/>
      <c r="GT134" s="117"/>
      <c r="GU134" s="117"/>
      <c r="GV134" s="117"/>
      <c r="GW134" s="117"/>
      <c r="GX134" s="117"/>
      <c r="GY134" s="117"/>
      <c r="GZ134" s="117"/>
      <c r="HA134" s="117"/>
      <c r="HB134" s="117"/>
      <c r="HC134" s="117"/>
      <c r="HD134" s="117"/>
      <c r="HE134" s="117"/>
      <c r="HF134" s="117"/>
      <c r="HG134" s="117"/>
      <c r="HH134" s="117"/>
      <c r="HI134" s="117"/>
      <c r="HJ134" s="117"/>
      <c r="HK134" s="117"/>
      <c r="HL134" s="117"/>
      <c r="HM134" s="117"/>
      <c r="HN134" s="117"/>
      <c r="HO134" s="117"/>
      <c r="HP134" s="117"/>
      <c r="HQ134" s="117"/>
      <c r="HR134" s="117"/>
      <c r="HS134" s="117"/>
      <c r="HT134" s="117"/>
      <c r="HU134" s="117"/>
      <c r="HV134" s="117"/>
      <c r="HW134" s="117"/>
      <c r="HX134" s="117"/>
      <c r="HY134" s="117"/>
      <c r="HZ134" s="117"/>
    </row>
    <row r="135" spans="1:234" s="51" customFormat="1" ht="15.75" x14ac:dyDescent="0.25">
      <c r="A135" s="51" t="s">
        <v>167</v>
      </c>
      <c r="B135" s="26" t="s">
        <v>16</v>
      </c>
      <c r="C135" s="27" t="s">
        <v>75</v>
      </c>
      <c r="D135" s="28">
        <v>44594</v>
      </c>
      <c r="E135" s="166" t="s">
        <v>120</v>
      </c>
      <c r="F135" s="27">
        <v>35000</v>
      </c>
      <c r="G135" s="27">
        <v>1004.5</v>
      </c>
      <c r="H135" s="27">
        <v>0</v>
      </c>
      <c r="I135" s="27">
        <v>1064</v>
      </c>
      <c r="J135" s="27">
        <v>25</v>
      </c>
      <c r="K135" s="27">
        <v>2093.5</v>
      </c>
      <c r="L135" s="72">
        <v>32906.5</v>
      </c>
      <c r="AT135" s="117"/>
      <c r="AU135" s="117"/>
      <c r="AV135" s="117"/>
      <c r="AW135" s="117"/>
      <c r="AX135" s="117"/>
      <c r="AY135" s="117"/>
      <c r="AZ135" s="117"/>
      <c r="BA135" s="117"/>
      <c r="BB135" s="117"/>
      <c r="BC135" s="117"/>
      <c r="BD135" s="117"/>
      <c r="BE135" s="117"/>
      <c r="BF135" s="117"/>
      <c r="BG135" s="117"/>
      <c r="BH135" s="117"/>
      <c r="BI135" s="117"/>
      <c r="BJ135" s="117"/>
      <c r="BK135" s="117"/>
      <c r="BL135" s="117"/>
      <c r="BM135" s="117"/>
      <c r="BN135" s="117"/>
      <c r="BO135" s="117"/>
      <c r="BP135" s="117"/>
      <c r="BQ135" s="117"/>
      <c r="BR135" s="117"/>
      <c r="BS135" s="117"/>
      <c r="BT135" s="117"/>
      <c r="BU135" s="117"/>
      <c r="BV135" s="117"/>
      <c r="BW135" s="117"/>
      <c r="BX135" s="117"/>
      <c r="BY135" s="117"/>
      <c r="BZ135" s="117"/>
      <c r="CA135" s="117"/>
      <c r="CB135" s="117"/>
      <c r="CC135" s="117"/>
      <c r="CD135" s="117"/>
      <c r="CE135" s="117"/>
      <c r="CF135" s="117"/>
      <c r="CG135" s="117"/>
      <c r="CH135" s="117"/>
      <c r="CI135" s="117"/>
      <c r="CJ135" s="117"/>
      <c r="CK135" s="117"/>
      <c r="CL135" s="117"/>
      <c r="CM135" s="117"/>
      <c r="CN135" s="117"/>
      <c r="CO135" s="117"/>
      <c r="CP135" s="117"/>
      <c r="CQ135" s="117"/>
      <c r="CR135" s="117"/>
      <c r="CS135" s="117"/>
      <c r="CT135" s="117"/>
      <c r="CU135" s="117"/>
      <c r="CV135" s="117"/>
      <c r="CW135" s="117"/>
      <c r="CX135" s="117"/>
      <c r="CY135" s="117"/>
      <c r="CZ135" s="117"/>
      <c r="DA135" s="117"/>
      <c r="DB135" s="117"/>
      <c r="DC135" s="117"/>
      <c r="DD135" s="117"/>
      <c r="DE135" s="117"/>
      <c r="DF135" s="117"/>
      <c r="DG135" s="117"/>
      <c r="DH135" s="117"/>
      <c r="DI135" s="117"/>
      <c r="DJ135" s="117"/>
      <c r="DK135" s="117"/>
      <c r="DL135" s="117"/>
      <c r="DM135" s="117"/>
      <c r="DN135" s="117"/>
      <c r="DO135" s="117"/>
      <c r="DP135" s="117"/>
      <c r="DQ135" s="117"/>
      <c r="DR135" s="117"/>
      <c r="DS135" s="117"/>
      <c r="DT135" s="117"/>
      <c r="DU135" s="117"/>
      <c r="DV135" s="117"/>
      <c r="DW135" s="117"/>
      <c r="DX135" s="117"/>
      <c r="DY135" s="117"/>
      <c r="DZ135" s="117"/>
      <c r="EA135" s="117"/>
      <c r="EB135" s="117"/>
      <c r="EC135" s="117"/>
      <c r="ED135" s="117"/>
      <c r="EE135" s="117"/>
      <c r="EF135" s="117"/>
      <c r="EG135" s="117"/>
      <c r="EH135" s="117"/>
      <c r="EI135" s="117"/>
      <c r="EJ135" s="117"/>
      <c r="EK135" s="117"/>
      <c r="EL135" s="117"/>
      <c r="EM135" s="117"/>
      <c r="EN135" s="117"/>
      <c r="EO135" s="117"/>
      <c r="EP135" s="117"/>
      <c r="EQ135" s="117"/>
      <c r="ER135" s="117"/>
      <c r="ES135" s="117"/>
      <c r="ET135" s="117"/>
      <c r="EU135" s="117"/>
      <c r="EV135" s="117"/>
      <c r="EW135" s="117"/>
      <c r="EX135" s="117"/>
      <c r="EY135" s="117"/>
      <c r="EZ135" s="117"/>
      <c r="FA135" s="117"/>
      <c r="FB135" s="117"/>
      <c r="FC135" s="117"/>
      <c r="FD135" s="117"/>
      <c r="FE135" s="117"/>
      <c r="FF135" s="117"/>
      <c r="FG135" s="117"/>
      <c r="FH135" s="117"/>
      <c r="FI135" s="117"/>
      <c r="FJ135" s="117"/>
      <c r="FK135" s="117"/>
      <c r="FL135" s="117"/>
      <c r="FM135" s="117"/>
      <c r="FN135" s="117"/>
      <c r="FO135" s="117"/>
      <c r="FP135" s="117"/>
      <c r="FQ135" s="117"/>
      <c r="FR135" s="117"/>
      <c r="FS135" s="117"/>
      <c r="FT135" s="117"/>
      <c r="FU135" s="117"/>
      <c r="FV135" s="117"/>
      <c r="FW135" s="117"/>
      <c r="FX135" s="117"/>
      <c r="FY135" s="117"/>
      <c r="FZ135" s="117"/>
      <c r="GA135" s="117"/>
      <c r="GB135" s="117"/>
      <c r="GC135" s="117"/>
      <c r="GD135" s="117"/>
      <c r="GE135" s="117"/>
      <c r="GF135" s="117"/>
      <c r="GG135" s="117"/>
      <c r="GH135" s="117"/>
      <c r="GI135" s="117"/>
      <c r="GJ135" s="117"/>
      <c r="GK135" s="117"/>
      <c r="GL135" s="117"/>
      <c r="GM135" s="117"/>
      <c r="GN135" s="117"/>
      <c r="GO135" s="117"/>
      <c r="GP135" s="117"/>
      <c r="GQ135" s="117"/>
      <c r="GR135" s="117"/>
      <c r="GS135" s="117"/>
      <c r="GT135" s="117"/>
      <c r="GU135" s="117"/>
      <c r="GV135" s="117"/>
      <c r="GW135" s="117"/>
      <c r="GX135" s="117"/>
      <c r="GY135" s="117"/>
      <c r="GZ135" s="117"/>
      <c r="HA135" s="117"/>
      <c r="HB135" s="117"/>
      <c r="HC135" s="117"/>
      <c r="HD135" s="117"/>
      <c r="HE135" s="117"/>
      <c r="HF135" s="117"/>
      <c r="HG135" s="117"/>
      <c r="HH135" s="117"/>
      <c r="HI135" s="117"/>
      <c r="HJ135" s="117"/>
      <c r="HK135" s="117"/>
      <c r="HL135" s="117"/>
      <c r="HM135" s="117"/>
      <c r="HN135" s="117"/>
      <c r="HO135" s="117"/>
      <c r="HP135" s="117"/>
      <c r="HQ135" s="117"/>
      <c r="HR135" s="117"/>
      <c r="HS135" s="117"/>
      <c r="HT135" s="117"/>
      <c r="HU135" s="117"/>
      <c r="HV135" s="117"/>
      <c r="HW135" s="117"/>
      <c r="HX135" s="117"/>
      <c r="HY135" s="117"/>
      <c r="HZ135" s="117"/>
    </row>
    <row r="136" spans="1:234" s="51" customFormat="1" ht="15.75" x14ac:dyDescent="0.25">
      <c r="A136" s="51" t="s">
        <v>168</v>
      </c>
      <c r="B136" s="26" t="s">
        <v>169</v>
      </c>
      <c r="C136" s="27" t="s">
        <v>75</v>
      </c>
      <c r="D136" s="28">
        <v>44594</v>
      </c>
      <c r="E136" s="166" t="s">
        <v>120</v>
      </c>
      <c r="F136" s="27">
        <v>25000</v>
      </c>
      <c r="G136" s="27">
        <v>717.5</v>
      </c>
      <c r="H136" s="27">
        <v>0</v>
      </c>
      <c r="I136" s="27">
        <v>760</v>
      </c>
      <c r="J136" s="27">
        <v>25</v>
      </c>
      <c r="K136" s="27">
        <v>1502.5</v>
      </c>
      <c r="L136" s="72">
        <v>23497.5</v>
      </c>
      <c r="AT136" s="117"/>
      <c r="AU136" s="117"/>
      <c r="AV136" s="117"/>
      <c r="AW136" s="117"/>
      <c r="AX136" s="117"/>
      <c r="AY136" s="117"/>
      <c r="AZ136" s="117"/>
      <c r="BA136" s="117"/>
      <c r="BB136" s="117"/>
      <c r="BC136" s="117"/>
      <c r="BD136" s="117"/>
      <c r="BE136" s="117"/>
      <c r="BF136" s="117"/>
      <c r="BG136" s="117"/>
      <c r="BH136" s="117"/>
      <c r="BI136" s="117"/>
      <c r="BJ136" s="117"/>
      <c r="BK136" s="117"/>
      <c r="BL136" s="117"/>
      <c r="BM136" s="117"/>
      <c r="BN136" s="117"/>
      <c r="BO136" s="117"/>
      <c r="BP136" s="117"/>
      <c r="BQ136" s="117"/>
      <c r="BR136" s="117"/>
      <c r="BS136" s="117"/>
      <c r="BT136" s="117"/>
      <c r="BU136" s="117"/>
      <c r="BV136" s="117"/>
      <c r="BW136" s="117"/>
      <c r="BX136" s="117"/>
      <c r="BY136" s="117"/>
      <c r="BZ136" s="117"/>
      <c r="CA136" s="117"/>
      <c r="CB136" s="117"/>
      <c r="CC136" s="117"/>
      <c r="CD136" s="117"/>
      <c r="CE136" s="117"/>
      <c r="CF136" s="117"/>
      <c r="CG136" s="117"/>
      <c r="CH136" s="117"/>
      <c r="CI136" s="117"/>
      <c r="CJ136" s="117"/>
      <c r="CK136" s="117"/>
      <c r="CL136" s="117"/>
      <c r="CM136" s="117"/>
      <c r="CN136" s="117"/>
      <c r="CO136" s="117"/>
      <c r="CP136" s="117"/>
      <c r="CQ136" s="117"/>
      <c r="CR136" s="117"/>
      <c r="CS136" s="117"/>
      <c r="CT136" s="117"/>
      <c r="CU136" s="117"/>
      <c r="CV136" s="117"/>
      <c r="CW136" s="117"/>
      <c r="CX136" s="117"/>
      <c r="CY136" s="117"/>
      <c r="CZ136" s="117"/>
      <c r="DA136" s="117"/>
      <c r="DB136" s="117"/>
      <c r="DC136" s="117"/>
      <c r="DD136" s="117"/>
      <c r="DE136" s="117"/>
      <c r="DF136" s="117"/>
      <c r="DG136" s="117"/>
      <c r="DH136" s="117"/>
      <c r="DI136" s="117"/>
      <c r="DJ136" s="117"/>
      <c r="DK136" s="117"/>
      <c r="DL136" s="117"/>
      <c r="DM136" s="117"/>
      <c r="DN136" s="117"/>
      <c r="DO136" s="117"/>
      <c r="DP136" s="117"/>
      <c r="DQ136" s="117"/>
      <c r="DR136" s="117"/>
      <c r="DS136" s="117"/>
      <c r="DT136" s="117"/>
      <c r="DU136" s="117"/>
      <c r="DV136" s="117"/>
      <c r="DW136" s="117"/>
      <c r="DX136" s="117"/>
      <c r="DY136" s="117"/>
      <c r="DZ136" s="117"/>
      <c r="EA136" s="117"/>
      <c r="EB136" s="117"/>
      <c r="EC136" s="117"/>
      <c r="ED136" s="117"/>
      <c r="EE136" s="117"/>
      <c r="EF136" s="117"/>
      <c r="EG136" s="117"/>
      <c r="EH136" s="117"/>
      <c r="EI136" s="117"/>
      <c r="EJ136" s="117"/>
      <c r="EK136" s="117"/>
      <c r="EL136" s="117"/>
      <c r="EM136" s="117"/>
      <c r="EN136" s="117"/>
      <c r="EO136" s="117"/>
      <c r="EP136" s="117"/>
      <c r="EQ136" s="117"/>
      <c r="ER136" s="117"/>
      <c r="ES136" s="117"/>
      <c r="ET136" s="117"/>
      <c r="EU136" s="117"/>
      <c r="EV136" s="117"/>
      <c r="EW136" s="117"/>
      <c r="EX136" s="117"/>
      <c r="EY136" s="117"/>
      <c r="EZ136" s="117"/>
      <c r="FA136" s="117"/>
      <c r="FB136" s="117"/>
      <c r="FC136" s="117"/>
      <c r="FD136" s="117"/>
      <c r="FE136" s="117"/>
      <c r="FF136" s="117"/>
      <c r="FG136" s="117"/>
      <c r="FH136" s="117"/>
      <c r="FI136" s="117"/>
      <c r="FJ136" s="117"/>
      <c r="FK136" s="117"/>
      <c r="FL136" s="117"/>
      <c r="FM136" s="117"/>
      <c r="FN136" s="117"/>
      <c r="FO136" s="117"/>
      <c r="FP136" s="117"/>
      <c r="FQ136" s="117"/>
      <c r="FR136" s="117"/>
      <c r="FS136" s="117"/>
      <c r="FT136" s="117"/>
      <c r="FU136" s="117"/>
      <c r="FV136" s="117"/>
      <c r="FW136" s="117"/>
      <c r="FX136" s="117"/>
      <c r="FY136" s="117"/>
      <c r="FZ136" s="117"/>
      <c r="GA136" s="117"/>
      <c r="GB136" s="117"/>
      <c r="GC136" s="117"/>
      <c r="GD136" s="117"/>
      <c r="GE136" s="117"/>
      <c r="GF136" s="117"/>
      <c r="GG136" s="117"/>
      <c r="GH136" s="117"/>
      <c r="GI136" s="117"/>
      <c r="GJ136" s="117"/>
      <c r="GK136" s="117"/>
      <c r="GL136" s="117"/>
      <c r="GM136" s="117"/>
      <c r="GN136" s="117"/>
      <c r="GO136" s="117"/>
      <c r="GP136" s="117"/>
      <c r="GQ136" s="117"/>
      <c r="GR136" s="117"/>
      <c r="GS136" s="117"/>
      <c r="GT136" s="117"/>
      <c r="GU136" s="117"/>
      <c r="GV136" s="117"/>
      <c r="GW136" s="117"/>
      <c r="GX136" s="117"/>
      <c r="GY136" s="117"/>
      <c r="GZ136" s="117"/>
      <c r="HA136" s="117"/>
      <c r="HB136" s="117"/>
      <c r="HC136" s="117"/>
      <c r="HD136" s="117"/>
      <c r="HE136" s="117"/>
      <c r="HF136" s="117"/>
      <c r="HG136" s="117"/>
      <c r="HH136" s="117"/>
      <c r="HI136" s="117"/>
      <c r="HJ136" s="117"/>
      <c r="HK136" s="117"/>
      <c r="HL136" s="117"/>
      <c r="HM136" s="117"/>
      <c r="HN136" s="117"/>
      <c r="HO136" s="117"/>
      <c r="HP136" s="117"/>
      <c r="HQ136" s="117"/>
      <c r="HR136" s="117"/>
      <c r="HS136" s="117"/>
      <c r="HT136" s="117"/>
      <c r="HU136" s="117"/>
      <c r="HV136" s="117"/>
      <c r="HW136" s="117"/>
      <c r="HX136" s="117"/>
      <c r="HY136" s="117"/>
      <c r="HZ136" s="117"/>
    </row>
    <row r="137" spans="1:234" s="105" customFormat="1" ht="15.75" x14ac:dyDescent="0.25">
      <c r="A137" s="105" t="s">
        <v>14</v>
      </c>
      <c r="B137" s="144">
        <v>5</v>
      </c>
      <c r="C137" s="111"/>
      <c r="D137" s="193"/>
      <c r="E137" s="194"/>
      <c r="F137" s="111">
        <f>F132+F133+F134+F135+F136</f>
        <v>145000</v>
      </c>
      <c r="G137" s="111">
        <f>G132+G133+G134+G135+G136</f>
        <v>4161.5</v>
      </c>
      <c r="H137" s="111">
        <f>H132+H133+H134+H135+H136</f>
        <v>0</v>
      </c>
      <c r="I137" s="111">
        <f>I132+I133+I134+I135+I136</f>
        <v>4408</v>
      </c>
      <c r="J137" s="111">
        <f>J132+J133+J134+J135+J136</f>
        <v>125</v>
      </c>
      <c r="K137" s="111">
        <f>K132+K134+K133+K135+K136</f>
        <v>8694.5</v>
      </c>
      <c r="L137" s="112">
        <f>L132+L133+L134+L135+L136</f>
        <v>136305.5</v>
      </c>
      <c r="M137" s="46"/>
      <c r="N137" s="46"/>
      <c r="O137" s="46"/>
      <c r="P137" s="46"/>
      <c r="Q137" s="46"/>
      <c r="R137" s="46"/>
      <c r="S137" s="46"/>
      <c r="T137" s="46"/>
      <c r="U137" s="46"/>
      <c r="V137" s="46"/>
      <c r="W137" s="46"/>
      <c r="X137" s="46"/>
      <c r="Y137" s="46"/>
      <c r="Z137" s="46"/>
      <c r="AA137" s="46"/>
      <c r="AB137" s="46"/>
      <c r="AC137" s="46"/>
      <c r="AD137" s="46"/>
      <c r="AE137" s="46"/>
      <c r="AF137" s="46"/>
      <c r="AG137" s="46"/>
      <c r="AH137" s="46"/>
      <c r="AI137" s="46"/>
      <c r="AJ137" s="46"/>
      <c r="AK137" s="46"/>
      <c r="AL137" s="46"/>
      <c r="AT137" s="195"/>
      <c r="AU137" s="195"/>
      <c r="AV137" s="195"/>
      <c r="AW137" s="195"/>
      <c r="AX137" s="195"/>
      <c r="AY137" s="195"/>
      <c r="AZ137" s="195"/>
      <c r="BA137" s="195"/>
      <c r="BB137" s="195"/>
      <c r="BC137" s="195"/>
      <c r="BD137" s="195"/>
      <c r="BE137" s="195"/>
      <c r="BF137" s="195"/>
      <c r="BG137" s="195"/>
      <c r="BH137" s="195"/>
      <c r="BI137" s="195"/>
      <c r="BJ137" s="195"/>
      <c r="BK137" s="195"/>
      <c r="BL137" s="195"/>
      <c r="BM137" s="195"/>
      <c r="BN137" s="195"/>
      <c r="BO137" s="195"/>
      <c r="BP137" s="195"/>
      <c r="BQ137" s="195"/>
      <c r="BR137" s="195"/>
      <c r="BS137" s="195"/>
      <c r="BT137" s="195"/>
      <c r="BU137" s="195"/>
      <c r="BV137" s="195"/>
      <c r="BW137" s="195"/>
      <c r="BX137" s="195"/>
      <c r="BY137" s="195"/>
      <c r="BZ137" s="195"/>
      <c r="CA137" s="195"/>
      <c r="CB137" s="195"/>
      <c r="CC137" s="195"/>
      <c r="CD137" s="195"/>
      <c r="CE137" s="195"/>
      <c r="CF137" s="195"/>
      <c r="CG137" s="195"/>
      <c r="CH137" s="195"/>
      <c r="CI137" s="195"/>
      <c r="CJ137" s="195"/>
      <c r="CK137" s="195"/>
      <c r="CL137" s="195"/>
      <c r="CM137" s="195"/>
      <c r="CN137" s="195"/>
      <c r="CO137" s="195"/>
      <c r="CP137" s="195"/>
      <c r="CQ137" s="195"/>
      <c r="CR137" s="195"/>
      <c r="CS137" s="195"/>
      <c r="CT137" s="195"/>
      <c r="CU137" s="195"/>
      <c r="CV137" s="195"/>
      <c r="CW137" s="195"/>
      <c r="CX137" s="195"/>
      <c r="CY137" s="195"/>
      <c r="CZ137" s="195"/>
      <c r="DA137" s="195"/>
      <c r="DB137" s="195"/>
      <c r="DC137" s="195"/>
      <c r="DD137" s="195"/>
      <c r="DE137" s="195"/>
      <c r="DF137" s="195"/>
      <c r="DG137" s="195"/>
      <c r="DH137" s="195"/>
      <c r="DI137" s="195"/>
      <c r="DJ137" s="195"/>
      <c r="DK137" s="195"/>
      <c r="DL137" s="195"/>
      <c r="DM137" s="195"/>
      <c r="DN137" s="195"/>
      <c r="DO137" s="195"/>
      <c r="DP137" s="195"/>
      <c r="DQ137" s="195"/>
      <c r="DR137" s="195"/>
      <c r="DS137" s="195"/>
      <c r="DT137" s="195"/>
      <c r="DU137" s="195"/>
      <c r="DV137" s="195"/>
      <c r="DW137" s="195"/>
      <c r="DX137" s="195"/>
      <c r="DY137" s="195"/>
      <c r="DZ137" s="195"/>
      <c r="EA137" s="195"/>
      <c r="EB137" s="195"/>
      <c r="EC137" s="195"/>
      <c r="ED137" s="195"/>
      <c r="EE137" s="195"/>
      <c r="EF137" s="195"/>
      <c r="EG137" s="195"/>
      <c r="EH137" s="195"/>
      <c r="EI137" s="195"/>
      <c r="EJ137" s="195"/>
      <c r="EK137" s="195"/>
      <c r="EL137" s="195"/>
      <c r="EM137" s="195"/>
      <c r="EN137" s="195"/>
      <c r="EO137" s="195"/>
      <c r="EP137" s="195"/>
      <c r="EQ137" s="195"/>
      <c r="ER137" s="195"/>
      <c r="ES137" s="195"/>
      <c r="ET137" s="195"/>
      <c r="EU137" s="195"/>
      <c r="EV137" s="195"/>
      <c r="EW137" s="195"/>
      <c r="EX137" s="195"/>
      <c r="EY137" s="195"/>
      <c r="EZ137" s="195"/>
      <c r="FA137" s="195"/>
      <c r="FB137" s="195"/>
      <c r="FC137" s="195"/>
      <c r="FD137" s="195"/>
      <c r="FE137" s="195"/>
      <c r="FF137" s="195"/>
      <c r="FG137" s="195"/>
      <c r="FH137" s="195"/>
      <c r="FI137" s="195"/>
      <c r="FJ137" s="195"/>
      <c r="FK137" s="195"/>
      <c r="FL137" s="195"/>
      <c r="FM137" s="195"/>
      <c r="FN137" s="195"/>
      <c r="FO137" s="195"/>
      <c r="FP137" s="195"/>
      <c r="FQ137" s="195"/>
      <c r="FR137" s="195"/>
      <c r="FS137" s="195"/>
      <c r="FT137" s="195"/>
      <c r="FU137" s="195"/>
      <c r="FV137" s="195"/>
      <c r="FW137" s="195"/>
      <c r="FX137" s="195"/>
      <c r="FY137" s="195"/>
      <c r="FZ137" s="195"/>
      <c r="GA137" s="195"/>
      <c r="GB137" s="195"/>
      <c r="GC137" s="195"/>
      <c r="GD137" s="195"/>
      <c r="GE137" s="195"/>
      <c r="GF137" s="195"/>
      <c r="GG137" s="195"/>
      <c r="GH137" s="195"/>
      <c r="GI137" s="195"/>
      <c r="GJ137" s="195"/>
      <c r="GK137" s="195"/>
      <c r="GL137" s="195"/>
      <c r="GM137" s="195"/>
      <c r="GN137" s="195"/>
      <c r="GO137" s="195"/>
      <c r="GP137" s="195"/>
      <c r="GQ137" s="195"/>
      <c r="GR137" s="195"/>
      <c r="GS137" s="195"/>
      <c r="GT137" s="195"/>
      <c r="GU137" s="195"/>
      <c r="GV137" s="195"/>
      <c r="GW137" s="195"/>
      <c r="GX137" s="195"/>
      <c r="GY137" s="195"/>
      <c r="GZ137" s="195"/>
      <c r="HA137" s="195"/>
      <c r="HB137" s="195"/>
      <c r="HC137" s="195"/>
      <c r="HD137" s="195"/>
      <c r="HE137" s="195"/>
      <c r="HF137" s="195"/>
      <c r="HG137" s="195"/>
      <c r="HH137" s="195"/>
      <c r="HI137" s="195"/>
      <c r="HJ137" s="195"/>
      <c r="HK137" s="195"/>
      <c r="HL137" s="195"/>
      <c r="HM137" s="195"/>
      <c r="HN137" s="195"/>
      <c r="HO137" s="195"/>
      <c r="HP137" s="195"/>
      <c r="HQ137" s="195"/>
      <c r="HR137" s="195"/>
      <c r="HS137" s="195"/>
      <c r="HT137" s="195"/>
      <c r="HU137" s="195"/>
      <c r="HV137" s="195"/>
      <c r="HW137" s="195"/>
      <c r="HX137" s="195"/>
      <c r="HY137" s="195"/>
      <c r="HZ137" s="195"/>
    </row>
    <row r="138" spans="1:234" ht="15.75" x14ac:dyDescent="0.25">
      <c r="A138" s="43" t="s">
        <v>70</v>
      </c>
      <c r="C138" s="48"/>
      <c r="F138" s="66"/>
      <c r="J138" s="66"/>
      <c r="AG138" s="52"/>
      <c r="AH138" s="52"/>
      <c r="AI138" s="52"/>
      <c r="AJ138" s="52"/>
      <c r="AK138" s="52"/>
      <c r="AL138" s="52"/>
      <c r="AM138" s="52"/>
      <c r="AN138" s="52"/>
      <c r="AO138" s="52"/>
      <c r="AP138" s="52"/>
      <c r="AQ138" s="52"/>
      <c r="AT138" s="57"/>
      <c r="AU138" s="57"/>
      <c r="AV138" s="57"/>
      <c r="AW138" s="57"/>
      <c r="AX138" s="57"/>
      <c r="AY138" s="57"/>
      <c r="AZ138" s="57"/>
      <c r="BA138" s="57"/>
      <c r="BB138" s="57"/>
      <c r="BC138" s="57"/>
      <c r="BD138" s="57"/>
      <c r="BE138" s="57"/>
      <c r="BF138" s="57"/>
      <c r="BG138" s="57"/>
      <c r="BH138" s="57"/>
      <c r="BI138" s="57"/>
      <c r="BJ138" s="57"/>
      <c r="BK138" s="57"/>
      <c r="BL138" s="57"/>
      <c r="BM138" s="57"/>
      <c r="BN138" s="57"/>
      <c r="BO138" s="57"/>
      <c r="BP138" s="57"/>
      <c r="BQ138" s="57"/>
      <c r="BR138" s="57"/>
      <c r="BS138" s="57"/>
      <c r="BT138" s="57"/>
      <c r="BU138" s="57"/>
      <c r="BV138" s="57"/>
      <c r="BW138" s="57"/>
      <c r="BX138" s="57"/>
      <c r="BY138" s="57"/>
      <c r="BZ138" s="57"/>
      <c r="CA138" s="57"/>
      <c r="CB138" s="57"/>
      <c r="CC138" s="57"/>
      <c r="CD138" s="57"/>
      <c r="CE138" s="57"/>
      <c r="CF138" s="57"/>
      <c r="CG138" s="57"/>
      <c r="CH138" s="57"/>
      <c r="CI138" s="57"/>
      <c r="CJ138" s="57"/>
      <c r="CK138" s="57"/>
      <c r="CL138" s="57"/>
      <c r="CM138" s="57"/>
      <c r="CN138" s="57"/>
      <c r="CO138" s="57"/>
      <c r="CP138" s="57"/>
      <c r="CQ138" s="57"/>
      <c r="CR138" s="57"/>
      <c r="CS138" s="57"/>
      <c r="CT138" s="57"/>
      <c r="CU138" s="57"/>
      <c r="CV138" s="57"/>
      <c r="CW138" s="57"/>
      <c r="CX138" s="57"/>
      <c r="CY138" s="57"/>
      <c r="CZ138" s="57"/>
      <c r="DA138" s="57"/>
      <c r="DB138" s="57"/>
      <c r="DC138" s="57"/>
      <c r="DD138" s="57"/>
      <c r="DE138" s="57"/>
      <c r="DF138" s="57"/>
      <c r="DG138" s="57"/>
      <c r="DH138" s="57"/>
      <c r="DI138" s="57"/>
      <c r="DJ138" s="57"/>
      <c r="DK138" s="57"/>
      <c r="DL138" s="57"/>
      <c r="DM138" s="57"/>
      <c r="DN138" s="57"/>
      <c r="DO138" s="57"/>
      <c r="DP138" s="57"/>
      <c r="DQ138" s="57"/>
      <c r="DR138" s="57"/>
      <c r="DS138" s="57"/>
      <c r="DT138" s="57"/>
      <c r="DU138" s="57"/>
      <c r="DV138" s="57"/>
      <c r="DW138" s="57"/>
      <c r="DX138" s="57"/>
      <c r="DY138" s="57"/>
      <c r="DZ138" s="57"/>
      <c r="EA138" s="57"/>
      <c r="EB138" s="57"/>
      <c r="EC138" s="57"/>
      <c r="ED138" s="57"/>
      <c r="EE138" s="57"/>
      <c r="EF138" s="57"/>
      <c r="EG138" s="57"/>
      <c r="EH138" s="57"/>
      <c r="EI138" s="57"/>
      <c r="EJ138" s="57"/>
      <c r="EK138" s="57"/>
      <c r="EL138" s="57"/>
      <c r="EM138" s="57"/>
      <c r="EN138" s="57"/>
      <c r="EO138" s="57"/>
      <c r="EP138" s="57"/>
      <c r="EQ138" s="57"/>
      <c r="ER138" s="57"/>
      <c r="ES138" s="57"/>
      <c r="ET138" s="57"/>
      <c r="EU138" s="57"/>
      <c r="EV138" s="57"/>
      <c r="EW138" s="57"/>
      <c r="EX138" s="57"/>
      <c r="EY138" s="57"/>
      <c r="EZ138" s="57"/>
      <c r="FA138" s="57"/>
      <c r="FB138" s="57"/>
      <c r="FC138" s="57"/>
      <c r="FD138" s="57"/>
      <c r="FE138" s="57"/>
      <c r="FF138" s="57"/>
      <c r="FG138" s="57"/>
      <c r="FH138" s="57"/>
      <c r="FI138" s="57"/>
      <c r="FJ138" s="57"/>
      <c r="FK138" s="57"/>
      <c r="FL138" s="57"/>
      <c r="FM138" s="57"/>
      <c r="FN138" s="57"/>
      <c r="FO138" s="57"/>
      <c r="FP138" s="57"/>
      <c r="FQ138" s="57"/>
      <c r="FR138" s="57"/>
      <c r="FS138" s="57"/>
      <c r="FT138" s="57"/>
      <c r="FU138" s="57"/>
      <c r="FV138" s="57"/>
      <c r="FW138" s="57"/>
      <c r="FX138" s="57"/>
      <c r="FY138" s="57"/>
      <c r="FZ138" s="57"/>
      <c r="GA138" s="57"/>
      <c r="GB138" s="57"/>
      <c r="GC138" s="57"/>
      <c r="GD138" s="57"/>
      <c r="GE138" s="57"/>
      <c r="GF138" s="57"/>
      <c r="GG138" s="57"/>
      <c r="GH138" s="57"/>
      <c r="GI138" s="57"/>
      <c r="GJ138" s="57"/>
      <c r="GK138" s="57"/>
      <c r="GL138" s="57"/>
      <c r="GM138" s="57"/>
      <c r="GN138" s="57"/>
      <c r="GO138" s="57"/>
      <c r="GP138" s="57"/>
      <c r="GQ138" s="57"/>
      <c r="GR138" s="57"/>
      <c r="GS138" s="57"/>
      <c r="GT138" s="57"/>
      <c r="GU138" s="57"/>
      <c r="GV138" s="57"/>
      <c r="GW138" s="57"/>
      <c r="GX138" s="57"/>
      <c r="GY138" s="57"/>
      <c r="GZ138" s="57"/>
      <c r="HA138" s="57"/>
      <c r="HB138" s="57"/>
      <c r="HC138" s="57"/>
      <c r="HD138" s="57"/>
      <c r="HE138" s="57"/>
      <c r="HF138" s="57"/>
      <c r="HG138" s="57"/>
      <c r="HH138" s="57"/>
      <c r="HI138" s="57"/>
      <c r="HJ138" s="57"/>
      <c r="HK138" s="57"/>
      <c r="HL138" s="57"/>
      <c r="HM138" s="57"/>
      <c r="HN138" s="57"/>
      <c r="HO138" s="57"/>
      <c r="HP138" s="57"/>
      <c r="HQ138" s="57"/>
      <c r="HR138" s="57"/>
      <c r="HS138" s="57"/>
      <c r="HT138" s="57"/>
      <c r="HU138" s="57"/>
      <c r="HV138" s="57"/>
      <c r="HW138" s="57"/>
      <c r="HX138" s="57"/>
      <c r="HY138" s="57"/>
      <c r="HZ138" s="57"/>
    </row>
    <row r="139" spans="1:234" ht="15.75" x14ac:dyDescent="0.25">
      <c r="A139" s="4" t="s">
        <v>48</v>
      </c>
      <c r="B139" s="5" t="s">
        <v>16</v>
      </c>
      <c r="C139" s="6" t="s">
        <v>75</v>
      </c>
      <c r="D139" s="11">
        <v>44197</v>
      </c>
      <c r="E139" s="11" t="s">
        <v>120</v>
      </c>
      <c r="F139" s="81">
        <v>45000</v>
      </c>
      <c r="G139" s="6">
        <f>F139*0.0287</f>
        <v>1291.5</v>
      </c>
      <c r="H139" s="6">
        <v>1148.33</v>
      </c>
      <c r="I139" s="6">
        <f>F139*0.0304</f>
        <v>1368</v>
      </c>
      <c r="J139" s="64">
        <v>1625</v>
      </c>
      <c r="K139" s="6">
        <v>5457.83</v>
      </c>
      <c r="L139" s="64">
        <f>F139-K139</f>
        <v>39542.17</v>
      </c>
      <c r="AG139" s="52"/>
      <c r="AH139" s="52"/>
      <c r="AI139" s="52"/>
      <c r="AJ139" s="52"/>
      <c r="AK139" s="52"/>
      <c r="AL139" s="52"/>
      <c r="AM139" s="52"/>
      <c r="AN139" s="52"/>
      <c r="AO139" s="52"/>
      <c r="AP139" s="52"/>
      <c r="AQ139" s="52"/>
      <c r="AT139" s="57"/>
      <c r="AU139" s="57"/>
      <c r="AV139" s="57"/>
      <c r="AW139" s="57"/>
      <c r="AX139" s="57"/>
      <c r="AY139" s="57"/>
      <c r="AZ139" s="57"/>
      <c r="BA139" s="57"/>
      <c r="BB139" s="57"/>
      <c r="BC139" s="57"/>
      <c r="BD139" s="57"/>
      <c r="BE139" s="57"/>
      <c r="BF139" s="57"/>
      <c r="BG139" s="57"/>
      <c r="BH139" s="57"/>
      <c r="BI139" s="57"/>
      <c r="BJ139" s="57"/>
      <c r="BK139" s="57"/>
      <c r="BL139" s="57"/>
      <c r="BM139" s="57"/>
      <c r="BN139" s="57"/>
      <c r="BO139" s="57"/>
      <c r="BP139" s="57"/>
      <c r="BQ139" s="57"/>
      <c r="BR139" s="57"/>
      <c r="BS139" s="57"/>
      <c r="BT139" s="57"/>
      <c r="BU139" s="57"/>
      <c r="BV139" s="57"/>
      <c r="BW139" s="57"/>
      <c r="BX139" s="57"/>
      <c r="BY139" s="57"/>
      <c r="BZ139" s="57"/>
      <c r="CA139" s="57"/>
      <c r="CB139" s="57"/>
      <c r="CC139" s="57"/>
      <c r="CD139" s="57"/>
      <c r="CE139" s="57"/>
      <c r="CF139" s="57"/>
      <c r="CG139" s="57"/>
      <c r="CH139" s="57"/>
      <c r="CI139" s="57"/>
      <c r="CJ139" s="57"/>
      <c r="CK139" s="57"/>
      <c r="CL139" s="57"/>
      <c r="CM139" s="57"/>
      <c r="CN139" s="57"/>
      <c r="CO139" s="57"/>
      <c r="CP139" s="57"/>
      <c r="CQ139" s="57"/>
      <c r="CR139" s="57"/>
      <c r="CS139" s="57"/>
      <c r="CT139" s="57"/>
      <c r="CU139" s="57"/>
      <c r="CV139" s="57"/>
      <c r="CW139" s="57"/>
      <c r="CX139" s="57"/>
      <c r="CY139" s="57"/>
      <c r="CZ139" s="57"/>
      <c r="DA139" s="57"/>
      <c r="DB139" s="57"/>
      <c r="DC139" s="57"/>
      <c r="DD139" s="57"/>
      <c r="DE139" s="57"/>
      <c r="DF139" s="57"/>
      <c r="DG139" s="57"/>
      <c r="DH139" s="57"/>
      <c r="DI139" s="57"/>
      <c r="DJ139" s="57"/>
      <c r="DK139" s="57"/>
      <c r="DL139" s="57"/>
      <c r="DM139" s="57"/>
      <c r="DN139" s="57"/>
      <c r="DO139" s="57"/>
      <c r="DP139" s="57"/>
      <c r="DQ139" s="57"/>
      <c r="DR139" s="57"/>
      <c r="DS139" s="57"/>
      <c r="DT139" s="57"/>
      <c r="DU139" s="57"/>
      <c r="DV139" s="57"/>
      <c r="DW139" s="57"/>
      <c r="DX139" s="57"/>
      <c r="DY139" s="57"/>
      <c r="DZ139" s="57"/>
      <c r="EA139" s="57"/>
      <c r="EB139" s="57"/>
      <c r="EC139" s="57"/>
      <c r="ED139" s="57"/>
      <c r="EE139" s="57"/>
      <c r="EF139" s="57"/>
      <c r="EG139" s="57"/>
      <c r="EH139" s="57"/>
      <c r="EI139" s="57"/>
      <c r="EJ139" s="57"/>
      <c r="EK139" s="57"/>
      <c r="EL139" s="57"/>
      <c r="EM139" s="57"/>
      <c r="EN139" s="57"/>
      <c r="EO139" s="57"/>
      <c r="EP139" s="57"/>
      <c r="EQ139" s="57"/>
      <c r="ER139" s="57"/>
      <c r="ES139" s="57"/>
      <c r="ET139" s="57"/>
      <c r="EU139" s="57"/>
      <c r="EV139" s="57"/>
      <c r="EW139" s="57"/>
      <c r="EX139" s="57"/>
      <c r="EY139" s="57"/>
      <c r="EZ139" s="57"/>
      <c r="FA139" s="57"/>
      <c r="FB139" s="57"/>
      <c r="FC139" s="57"/>
      <c r="FD139" s="57"/>
      <c r="FE139" s="57"/>
      <c r="FF139" s="57"/>
      <c r="FG139" s="57"/>
      <c r="FH139" s="57"/>
      <c r="FI139" s="57"/>
      <c r="FJ139" s="57"/>
      <c r="FK139" s="57"/>
      <c r="FL139" s="57"/>
      <c r="FM139" s="57"/>
      <c r="FN139" s="57"/>
      <c r="FO139" s="57"/>
      <c r="FP139" s="57"/>
      <c r="FQ139" s="57"/>
      <c r="FR139" s="57"/>
      <c r="FS139" s="57"/>
      <c r="FT139" s="57"/>
      <c r="FU139" s="57"/>
      <c r="FV139" s="57"/>
      <c r="FW139" s="57"/>
      <c r="FX139" s="57"/>
      <c r="FY139" s="57"/>
      <c r="FZ139" s="57"/>
      <c r="GA139" s="57"/>
      <c r="GB139" s="57"/>
      <c r="GC139" s="57"/>
      <c r="GD139" s="57"/>
      <c r="GE139" s="57"/>
      <c r="GF139" s="57"/>
      <c r="GG139" s="57"/>
      <c r="GH139" s="57"/>
      <c r="GI139" s="57"/>
      <c r="GJ139" s="57"/>
      <c r="GK139" s="57"/>
      <c r="GL139" s="57"/>
      <c r="GM139" s="57"/>
      <c r="GN139" s="57"/>
      <c r="GO139" s="57"/>
      <c r="GP139" s="57"/>
      <c r="GQ139" s="57"/>
      <c r="GR139" s="57"/>
      <c r="GS139" s="57"/>
      <c r="GT139" s="57"/>
      <c r="GU139" s="57"/>
      <c r="GV139" s="57"/>
      <c r="GW139" s="57"/>
      <c r="GX139" s="57"/>
      <c r="GY139" s="57"/>
      <c r="GZ139" s="57"/>
      <c r="HA139" s="57"/>
      <c r="HB139" s="57"/>
      <c r="HC139" s="57"/>
      <c r="HD139" s="57"/>
      <c r="HE139" s="57"/>
      <c r="HF139" s="57"/>
      <c r="HG139" s="57"/>
      <c r="HH139" s="57"/>
      <c r="HI139" s="57"/>
      <c r="HJ139" s="57"/>
      <c r="HK139" s="57"/>
      <c r="HL139" s="57"/>
      <c r="HM139" s="57"/>
      <c r="HN139" s="57"/>
      <c r="HO139" s="57"/>
      <c r="HP139" s="57"/>
      <c r="HQ139" s="57"/>
      <c r="HR139" s="57"/>
      <c r="HS139" s="57"/>
      <c r="HT139" s="57"/>
      <c r="HU139" s="57"/>
      <c r="HV139" s="57"/>
      <c r="HW139" s="57"/>
      <c r="HX139" s="57"/>
      <c r="HY139" s="57"/>
      <c r="HZ139" s="57"/>
    </row>
    <row r="140" spans="1:234" ht="15.75" x14ac:dyDescent="0.25">
      <c r="A140" s="4" t="s">
        <v>34</v>
      </c>
      <c r="B140" s="5" t="s">
        <v>28</v>
      </c>
      <c r="C140" s="6" t="s">
        <v>75</v>
      </c>
      <c r="D140" s="11">
        <v>44283</v>
      </c>
      <c r="E140" s="11" t="s">
        <v>120</v>
      </c>
      <c r="F140" s="81">
        <v>125000</v>
      </c>
      <c r="G140" s="6">
        <f>F140*0.0287</f>
        <v>3587.5</v>
      </c>
      <c r="H140" s="6">
        <v>17985.990000000002</v>
      </c>
      <c r="I140" s="6">
        <f>F140*0.0304</f>
        <v>3800</v>
      </c>
      <c r="J140" s="64">
        <v>8717.59</v>
      </c>
      <c r="K140" s="6">
        <v>34091.08</v>
      </c>
      <c r="L140" s="64">
        <v>90908.92</v>
      </c>
      <c r="AG140" s="52"/>
      <c r="AH140" s="52"/>
      <c r="AI140" s="52"/>
      <c r="AJ140" s="52"/>
      <c r="AK140" s="52"/>
      <c r="AL140" s="52"/>
      <c r="AM140" s="52"/>
      <c r="AN140" s="52"/>
      <c r="AO140" s="52"/>
      <c r="AP140" s="52"/>
      <c r="AQ140" s="52"/>
      <c r="AT140" s="57"/>
      <c r="AU140" s="57"/>
      <c r="AV140" s="57"/>
      <c r="AW140" s="57"/>
      <c r="AX140" s="57"/>
      <c r="AY140" s="57"/>
      <c r="AZ140" s="57"/>
      <c r="BA140" s="57"/>
      <c r="BB140" s="57"/>
      <c r="BC140" s="57"/>
      <c r="BD140" s="57"/>
      <c r="BE140" s="57"/>
      <c r="BF140" s="57"/>
      <c r="BG140" s="57"/>
      <c r="BH140" s="57"/>
      <c r="BI140" s="57"/>
      <c r="BJ140" s="57"/>
      <c r="BK140" s="57"/>
      <c r="BL140" s="57"/>
      <c r="BM140" s="57"/>
      <c r="BN140" s="57"/>
      <c r="BO140" s="57"/>
      <c r="BP140" s="57"/>
      <c r="BQ140" s="57"/>
      <c r="BR140" s="57"/>
      <c r="BS140" s="57"/>
      <c r="BT140" s="57"/>
      <c r="BU140" s="57"/>
      <c r="BV140" s="57"/>
      <c r="BW140" s="57"/>
      <c r="BX140" s="57"/>
      <c r="BY140" s="57"/>
      <c r="BZ140" s="57"/>
      <c r="CA140" s="57"/>
      <c r="CB140" s="57"/>
      <c r="CC140" s="57"/>
      <c r="CD140" s="57"/>
      <c r="CE140" s="57"/>
      <c r="CF140" s="57"/>
      <c r="CG140" s="57"/>
      <c r="CH140" s="57"/>
      <c r="CI140" s="57"/>
      <c r="CJ140" s="57"/>
      <c r="CK140" s="57"/>
      <c r="CL140" s="57"/>
      <c r="CM140" s="57"/>
      <c r="CN140" s="57"/>
      <c r="CO140" s="57"/>
      <c r="CP140" s="57"/>
      <c r="CQ140" s="57"/>
      <c r="CR140" s="57"/>
      <c r="CS140" s="57"/>
      <c r="CT140" s="57"/>
      <c r="CU140" s="57"/>
      <c r="CV140" s="57"/>
      <c r="CW140" s="57"/>
      <c r="CX140" s="57"/>
      <c r="CY140" s="57"/>
      <c r="CZ140" s="57"/>
      <c r="DA140" s="57"/>
      <c r="DB140" s="57"/>
      <c r="DC140" s="57"/>
      <c r="DD140" s="57"/>
      <c r="DE140" s="57"/>
      <c r="DF140" s="57"/>
      <c r="DG140" s="57"/>
      <c r="DH140" s="57"/>
      <c r="DI140" s="57"/>
      <c r="DJ140" s="57"/>
      <c r="DK140" s="57"/>
      <c r="DL140" s="57"/>
      <c r="DM140" s="57"/>
      <c r="DN140" s="57"/>
      <c r="DO140" s="57"/>
      <c r="DP140" s="57"/>
      <c r="DQ140" s="57"/>
      <c r="DR140" s="57"/>
      <c r="DS140" s="57"/>
      <c r="DT140" s="57"/>
      <c r="DU140" s="57"/>
      <c r="DV140" s="57"/>
      <c r="DW140" s="57"/>
      <c r="DX140" s="57"/>
      <c r="DY140" s="57"/>
      <c r="DZ140" s="57"/>
      <c r="EA140" s="57"/>
      <c r="EB140" s="57"/>
      <c r="EC140" s="57"/>
      <c r="ED140" s="57"/>
      <c r="EE140" s="57"/>
      <c r="EF140" s="57"/>
      <c r="EG140" s="57"/>
      <c r="EH140" s="57"/>
      <c r="EI140" s="57"/>
      <c r="EJ140" s="57"/>
      <c r="EK140" s="57"/>
      <c r="EL140" s="57"/>
      <c r="EM140" s="57"/>
      <c r="EN140" s="57"/>
      <c r="EO140" s="57"/>
      <c r="EP140" s="57"/>
      <c r="EQ140" s="57"/>
      <c r="ER140" s="57"/>
      <c r="ES140" s="57"/>
      <c r="ET140" s="57"/>
      <c r="EU140" s="57"/>
      <c r="EV140" s="57"/>
      <c r="EW140" s="57"/>
      <c r="EX140" s="57"/>
      <c r="EY140" s="57"/>
      <c r="EZ140" s="57"/>
      <c r="FA140" s="57"/>
      <c r="FB140" s="57"/>
      <c r="FC140" s="57"/>
      <c r="FD140" s="57"/>
      <c r="FE140" s="57"/>
      <c r="FF140" s="57"/>
      <c r="FG140" s="57"/>
      <c r="FH140" s="57"/>
      <c r="FI140" s="57"/>
      <c r="FJ140" s="57"/>
      <c r="FK140" s="57"/>
      <c r="FL140" s="57"/>
      <c r="FM140" s="57"/>
      <c r="FN140" s="57"/>
      <c r="FO140" s="57"/>
      <c r="FP140" s="57"/>
      <c r="FQ140" s="57"/>
      <c r="FR140" s="57"/>
      <c r="FS140" s="57"/>
      <c r="FT140" s="57"/>
      <c r="FU140" s="57"/>
      <c r="FV140" s="57"/>
      <c r="FW140" s="57"/>
      <c r="FX140" s="57"/>
      <c r="FY140" s="57"/>
      <c r="FZ140" s="57"/>
      <c r="GA140" s="57"/>
      <c r="GB140" s="57"/>
      <c r="GC140" s="57"/>
      <c r="GD140" s="57"/>
      <c r="GE140" s="57"/>
      <c r="GF140" s="57"/>
      <c r="GG140" s="57"/>
      <c r="GH140" s="57"/>
      <c r="GI140" s="57"/>
      <c r="GJ140" s="57"/>
      <c r="GK140" s="57"/>
      <c r="GL140" s="57"/>
      <c r="GM140" s="57"/>
      <c r="GN140" s="57"/>
      <c r="GO140" s="57"/>
      <c r="GP140" s="57"/>
      <c r="GQ140" s="57"/>
      <c r="GR140" s="57"/>
      <c r="GS140" s="57"/>
      <c r="GT140" s="57"/>
      <c r="GU140" s="57"/>
      <c r="GV140" s="57"/>
      <c r="GW140" s="57"/>
      <c r="GX140" s="57"/>
      <c r="GY140" s="57"/>
      <c r="GZ140" s="57"/>
      <c r="HA140" s="57"/>
      <c r="HB140" s="57"/>
      <c r="HC140" s="57"/>
      <c r="HD140" s="57"/>
      <c r="HE140" s="57"/>
      <c r="HF140" s="57"/>
      <c r="HG140" s="57"/>
      <c r="HH140" s="57"/>
      <c r="HI140" s="57"/>
      <c r="HJ140" s="57"/>
      <c r="HK140" s="57"/>
      <c r="HL140" s="57"/>
      <c r="HM140" s="57"/>
      <c r="HN140" s="57"/>
      <c r="HO140" s="57"/>
      <c r="HP140" s="57"/>
      <c r="HQ140" s="57"/>
      <c r="HR140" s="57"/>
      <c r="HS140" s="57"/>
      <c r="HT140" s="57"/>
      <c r="HU140" s="57"/>
      <c r="HV140" s="57"/>
      <c r="HW140" s="57"/>
      <c r="HX140" s="57"/>
      <c r="HY140" s="57"/>
      <c r="HZ140" s="57"/>
    </row>
    <row r="141" spans="1:234" ht="15.75" x14ac:dyDescent="0.25">
      <c r="A141" s="4" t="s">
        <v>121</v>
      </c>
      <c r="B141" s="5" t="s">
        <v>122</v>
      </c>
      <c r="C141" s="6" t="s">
        <v>75</v>
      </c>
      <c r="D141" s="11">
        <v>44470</v>
      </c>
      <c r="E141" s="11" t="s">
        <v>120</v>
      </c>
      <c r="F141" s="81">
        <v>35000</v>
      </c>
      <c r="G141" s="6">
        <v>1004.5</v>
      </c>
      <c r="H141" s="6">
        <v>0</v>
      </c>
      <c r="I141" s="6">
        <v>1064</v>
      </c>
      <c r="J141" s="64">
        <v>2900</v>
      </c>
      <c r="K141" s="6">
        <v>4968.5</v>
      </c>
      <c r="L141" s="64">
        <f>F141-K141</f>
        <v>30031.5</v>
      </c>
      <c r="AG141" s="52"/>
      <c r="AH141" s="52"/>
      <c r="AI141" s="52"/>
      <c r="AJ141" s="52"/>
      <c r="AK141" s="52"/>
      <c r="AL141" s="52"/>
      <c r="AM141" s="52"/>
      <c r="AN141" s="52"/>
      <c r="AO141" s="52"/>
      <c r="AP141" s="52"/>
      <c r="AQ141" s="52"/>
      <c r="AT141" s="57"/>
      <c r="AU141" s="57"/>
      <c r="AV141" s="57"/>
      <c r="AW141" s="57"/>
      <c r="AX141" s="57"/>
      <c r="AY141" s="57"/>
      <c r="AZ141" s="57"/>
      <c r="BA141" s="57"/>
      <c r="BB141" s="57"/>
      <c r="BC141" s="57"/>
      <c r="BD141" s="57"/>
      <c r="BE141" s="57"/>
      <c r="BF141" s="57"/>
      <c r="BG141" s="57"/>
      <c r="BH141" s="57"/>
      <c r="BI141" s="57"/>
      <c r="BJ141" s="57"/>
      <c r="BK141" s="57"/>
      <c r="BL141" s="57"/>
      <c r="BM141" s="57"/>
      <c r="BN141" s="57"/>
      <c r="BO141" s="57"/>
      <c r="BP141" s="57"/>
      <c r="BQ141" s="57"/>
      <c r="BR141" s="57"/>
      <c r="BS141" s="57"/>
      <c r="BT141" s="57"/>
      <c r="BU141" s="57"/>
      <c r="BV141" s="57"/>
      <c r="BW141" s="57"/>
      <c r="BX141" s="57"/>
      <c r="BY141" s="57"/>
      <c r="BZ141" s="57"/>
      <c r="CA141" s="57"/>
      <c r="CB141" s="57"/>
      <c r="CC141" s="57"/>
      <c r="CD141" s="57"/>
      <c r="CE141" s="57"/>
      <c r="CF141" s="57"/>
      <c r="CG141" s="57"/>
      <c r="CH141" s="57"/>
      <c r="CI141" s="57"/>
      <c r="CJ141" s="57"/>
      <c r="CK141" s="57"/>
      <c r="CL141" s="57"/>
      <c r="CM141" s="57"/>
      <c r="CN141" s="57"/>
      <c r="CO141" s="57"/>
      <c r="CP141" s="57"/>
      <c r="CQ141" s="57"/>
      <c r="CR141" s="57"/>
      <c r="CS141" s="57"/>
      <c r="CT141" s="57"/>
      <c r="CU141" s="57"/>
      <c r="CV141" s="57"/>
      <c r="CW141" s="57"/>
      <c r="CX141" s="57"/>
      <c r="CY141" s="57"/>
      <c r="CZ141" s="57"/>
      <c r="DA141" s="57"/>
      <c r="DB141" s="57"/>
      <c r="DC141" s="57"/>
      <c r="DD141" s="57"/>
      <c r="DE141" s="57"/>
      <c r="DF141" s="57"/>
      <c r="DG141" s="57"/>
      <c r="DH141" s="57"/>
      <c r="DI141" s="57"/>
      <c r="DJ141" s="57"/>
      <c r="DK141" s="57"/>
      <c r="DL141" s="57"/>
      <c r="DM141" s="57"/>
      <c r="DN141" s="57"/>
      <c r="DO141" s="57"/>
      <c r="DP141" s="57"/>
      <c r="DQ141" s="57"/>
      <c r="DR141" s="57"/>
      <c r="DS141" s="57"/>
      <c r="DT141" s="57"/>
      <c r="DU141" s="57"/>
      <c r="DV141" s="57"/>
      <c r="DW141" s="57"/>
      <c r="DX141" s="57"/>
      <c r="DY141" s="57"/>
      <c r="DZ141" s="57"/>
      <c r="EA141" s="57"/>
      <c r="EB141" s="57"/>
      <c r="EC141" s="57"/>
      <c r="ED141" s="57"/>
      <c r="EE141" s="57"/>
      <c r="EF141" s="57"/>
      <c r="EG141" s="57"/>
      <c r="EH141" s="57"/>
      <c r="EI141" s="57"/>
      <c r="EJ141" s="57"/>
      <c r="EK141" s="57"/>
      <c r="EL141" s="57"/>
      <c r="EM141" s="57"/>
      <c r="EN141" s="57"/>
      <c r="EO141" s="57"/>
      <c r="EP141" s="57"/>
      <c r="EQ141" s="57"/>
      <c r="ER141" s="57"/>
      <c r="ES141" s="57"/>
      <c r="ET141" s="57"/>
      <c r="EU141" s="57"/>
      <c r="EV141" s="57"/>
      <c r="EW141" s="57"/>
      <c r="EX141" s="57"/>
      <c r="EY141" s="57"/>
      <c r="EZ141" s="57"/>
      <c r="FA141" s="57"/>
      <c r="FB141" s="57"/>
      <c r="FC141" s="57"/>
      <c r="FD141" s="57"/>
      <c r="FE141" s="57"/>
      <c r="FF141" s="57"/>
      <c r="FG141" s="57"/>
      <c r="FH141" s="57"/>
      <c r="FI141" s="57"/>
      <c r="FJ141" s="57"/>
      <c r="FK141" s="57"/>
      <c r="FL141" s="57"/>
      <c r="FM141" s="57"/>
      <c r="FN141" s="57"/>
      <c r="FO141" s="57"/>
      <c r="FP141" s="57"/>
      <c r="FQ141" s="57"/>
      <c r="FR141" s="57"/>
      <c r="FS141" s="57"/>
      <c r="FT141" s="57"/>
      <c r="FU141" s="57"/>
      <c r="FV141" s="57"/>
      <c r="FW141" s="57"/>
      <c r="FX141" s="57"/>
      <c r="FY141" s="57"/>
      <c r="FZ141" s="57"/>
      <c r="GA141" s="57"/>
      <c r="GB141" s="57"/>
      <c r="GC141" s="57"/>
      <c r="GD141" s="57"/>
      <c r="GE141" s="57"/>
      <c r="GF141" s="57"/>
      <c r="GG141" s="57"/>
      <c r="GH141" s="57"/>
      <c r="GI141" s="57"/>
      <c r="GJ141" s="57"/>
      <c r="GK141" s="57"/>
      <c r="GL141" s="57"/>
      <c r="GM141" s="57"/>
      <c r="GN141" s="57"/>
      <c r="GO141" s="57"/>
      <c r="GP141" s="57"/>
      <c r="GQ141" s="57"/>
      <c r="GR141" s="57"/>
      <c r="GS141" s="57"/>
      <c r="GT141" s="57"/>
      <c r="GU141" s="57"/>
      <c r="GV141" s="57"/>
      <c r="GW141" s="57"/>
      <c r="GX141" s="57"/>
      <c r="GY141" s="57"/>
      <c r="GZ141" s="57"/>
      <c r="HA141" s="57"/>
      <c r="HB141" s="57"/>
      <c r="HC141" s="57"/>
      <c r="HD141" s="57"/>
      <c r="HE141" s="57"/>
      <c r="HF141" s="57"/>
      <c r="HG141" s="57"/>
      <c r="HH141" s="57"/>
      <c r="HI141" s="57"/>
      <c r="HJ141" s="57"/>
      <c r="HK141" s="57"/>
      <c r="HL141" s="57"/>
      <c r="HM141" s="57"/>
      <c r="HN141" s="57"/>
      <c r="HO141" s="57"/>
      <c r="HP141" s="57"/>
      <c r="HQ141" s="57"/>
      <c r="HR141" s="57"/>
      <c r="HS141" s="57"/>
      <c r="HT141" s="57"/>
      <c r="HU141" s="57"/>
      <c r="HV141" s="57"/>
      <c r="HW141" s="57"/>
      <c r="HX141" s="57"/>
      <c r="HY141" s="57"/>
      <c r="HZ141" s="57"/>
    </row>
    <row r="142" spans="1:234" ht="15.75" x14ac:dyDescent="0.25">
      <c r="A142" s="47" t="s">
        <v>14</v>
      </c>
      <c r="B142" s="13">
        <v>3</v>
      </c>
      <c r="C142" s="8"/>
      <c r="D142" s="47"/>
      <c r="E142" s="47"/>
      <c r="F142" s="65">
        <f>+SUM(F139:F140)+F141</f>
        <v>205000</v>
      </c>
      <c r="G142" s="8">
        <f>+SUM(G139:G140)+G141</f>
        <v>5883.5</v>
      </c>
      <c r="H142" s="8">
        <f>+SUM(H139:H140)+H141</f>
        <v>19134.32</v>
      </c>
      <c r="I142" s="8">
        <f>+SUM(I139:I140)+I141</f>
        <v>6232</v>
      </c>
      <c r="J142" s="65">
        <f>+SUM(J139:J140)+J141</f>
        <v>13242.59</v>
      </c>
      <c r="K142" s="8">
        <f>+SUM(K139:K141)</f>
        <v>44517.41</v>
      </c>
      <c r="L142" s="65">
        <f>+SUM(L139:L140)+L141</f>
        <v>160482.59</v>
      </c>
      <c r="AG142" s="52"/>
      <c r="AH142" s="52"/>
      <c r="AI142" s="52"/>
      <c r="AJ142" s="52"/>
      <c r="AK142" s="52"/>
      <c r="AL142" s="52"/>
      <c r="AM142" s="52"/>
      <c r="AN142" s="52"/>
      <c r="AO142" s="52"/>
      <c r="AP142" s="52"/>
      <c r="AQ142" s="52"/>
      <c r="AT142" s="57"/>
      <c r="AU142" s="57"/>
      <c r="AV142" s="57"/>
      <c r="AW142" s="57"/>
      <c r="AX142" s="57"/>
      <c r="AY142" s="57"/>
      <c r="AZ142" s="57"/>
      <c r="BA142" s="57"/>
      <c r="BB142" s="57"/>
      <c r="BC142" s="57"/>
      <c r="BD142" s="57"/>
      <c r="BE142" s="57"/>
      <c r="BF142" s="57"/>
      <c r="BG142" s="57"/>
      <c r="BH142" s="57"/>
      <c r="BI142" s="57"/>
      <c r="BJ142" s="57"/>
      <c r="BK142" s="57"/>
      <c r="BL142" s="57"/>
      <c r="BM142" s="57"/>
      <c r="BN142" s="57"/>
      <c r="BO142" s="57"/>
      <c r="BP142" s="57"/>
      <c r="BQ142" s="57"/>
      <c r="BR142" s="57"/>
      <c r="BS142" s="57"/>
      <c r="BT142" s="57"/>
      <c r="BU142" s="57"/>
      <c r="BV142" s="57"/>
      <c r="BW142" s="57"/>
      <c r="BX142" s="57"/>
      <c r="BY142" s="57"/>
      <c r="BZ142" s="57"/>
      <c r="CA142" s="57"/>
      <c r="CB142" s="57"/>
      <c r="CC142" s="57"/>
      <c r="CD142" s="57"/>
      <c r="CE142" s="57"/>
      <c r="CF142" s="57"/>
      <c r="CG142" s="57"/>
      <c r="CH142" s="57"/>
      <c r="CI142" s="57"/>
      <c r="CJ142" s="57"/>
      <c r="CK142" s="57"/>
      <c r="CL142" s="57"/>
      <c r="CM142" s="57"/>
      <c r="CN142" s="57"/>
      <c r="CO142" s="57"/>
      <c r="CP142" s="57"/>
      <c r="CQ142" s="57"/>
      <c r="CR142" s="57"/>
      <c r="CS142" s="57"/>
      <c r="CT142" s="57"/>
      <c r="CU142" s="57"/>
      <c r="CV142" s="57"/>
      <c r="CW142" s="57"/>
      <c r="CX142" s="57"/>
      <c r="CY142" s="57"/>
      <c r="CZ142" s="57"/>
      <c r="DA142" s="57"/>
      <c r="DB142" s="57"/>
      <c r="DC142" s="57"/>
      <c r="DD142" s="57"/>
      <c r="DE142" s="57"/>
      <c r="DF142" s="57"/>
      <c r="DG142" s="57"/>
      <c r="DH142" s="57"/>
      <c r="DI142" s="57"/>
      <c r="DJ142" s="57"/>
      <c r="DK142" s="57"/>
      <c r="DL142" s="57"/>
      <c r="DM142" s="57"/>
      <c r="DN142" s="57"/>
      <c r="DO142" s="57"/>
      <c r="DP142" s="57"/>
      <c r="DQ142" s="57"/>
      <c r="DR142" s="57"/>
      <c r="DS142" s="57"/>
      <c r="DT142" s="57"/>
      <c r="DU142" s="57"/>
      <c r="DV142" s="57"/>
      <c r="DW142" s="57"/>
      <c r="DX142" s="57"/>
      <c r="DY142" s="57"/>
      <c r="DZ142" s="57"/>
      <c r="EA142" s="57"/>
      <c r="EB142" s="57"/>
      <c r="EC142" s="57"/>
      <c r="ED142" s="57"/>
      <c r="EE142" s="57"/>
      <c r="EF142" s="57"/>
      <c r="EG142" s="57"/>
      <c r="EH142" s="57"/>
      <c r="EI142" s="57"/>
      <c r="EJ142" s="57"/>
      <c r="EK142" s="57"/>
      <c r="EL142" s="57"/>
      <c r="EM142" s="57"/>
      <c r="EN142" s="57"/>
      <c r="EO142" s="57"/>
      <c r="EP142" s="57"/>
      <c r="EQ142" s="57"/>
      <c r="ER142" s="57"/>
      <c r="ES142" s="57"/>
      <c r="ET142" s="57"/>
      <c r="EU142" s="57"/>
      <c r="EV142" s="57"/>
      <c r="EW142" s="57"/>
      <c r="EX142" s="57"/>
      <c r="EY142" s="57"/>
      <c r="EZ142" s="57"/>
      <c r="FA142" s="57"/>
      <c r="FB142" s="57"/>
      <c r="FC142" s="57"/>
      <c r="FD142" s="57"/>
      <c r="FE142" s="57"/>
      <c r="FF142" s="57"/>
      <c r="FG142" s="57"/>
      <c r="FH142" s="57"/>
      <c r="FI142" s="57"/>
      <c r="FJ142" s="57"/>
      <c r="FK142" s="57"/>
      <c r="FL142" s="57"/>
      <c r="FM142" s="57"/>
      <c r="FN142" s="57"/>
      <c r="FO142" s="57"/>
      <c r="FP142" s="57"/>
      <c r="FQ142" s="57"/>
      <c r="FR142" s="57"/>
      <c r="FS142" s="57"/>
      <c r="FT142" s="57"/>
      <c r="FU142" s="57"/>
      <c r="FV142" s="57"/>
      <c r="FW142" s="57"/>
      <c r="FX142" s="57"/>
      <c r="FY142" s="57"/>
      <c r="FZ142" s="57"/>
      <c r="GA142" s="57"/>
      <c r="GB142" s="57"/>
      <c r="GC142" s="57"/>
      <c r="GD142" s="57"/>
      <c r="GE142" s="57"/>
      <c r="GF142" s="57"/>
      <c r="GG142" s="57"/>
      <c r="GH142" s="57"/>
      <c r="GI142" s="57"/>
      <c r="GJ142" s="57"/>
      <c r="GK142" s="57"/>
      <c r="GL142" s="57"/>
      <c r="GM142" s="57"/>
      <c r="GN142" s="57"/>
      <c r="GO142" s="57"/>
      <c r="GP142" s="57"/>
      <c r="GQ142" s="57"/>
      <c r="GR142" s="57"/>
      <c r="GS142" s="57"/>
      <c r="GT142" s="57"/>
      <c r="GU142" s="57"/>
      <c r="GV142" s="57"/>
      <c r="GW142" s="57"/>
      <c r="GX142" s="57"/>
      <c r="GY142" s="57"/>
      <c r="GZ142" s="57"/>
      <c r="HA142" s="57"/>
      <c r="HB142" s="57"/>
      <c r="HC142" s="57"/>
      <c r="HD142" s="57"/>
      <c r="HE142" s="57"/>
      <c r="HF142" s="57"/>
      <c r="HG142" s="57"/>
      <c r="HH142" s="57"/>
      <c r="HI142" s="57"/>
      <c r="HJ142" s="57"/>
      <c r="HK142" s="57"/>
      <c r="HL142" s="57"/>
      <c r="HM142" s="57"/>
      <c r="HN142" s="57"/>
      <c r="HO142" s="57"/>
      <c r="HP142" s="57"/>
      <c r="HQ142" s="57"/>
      <c r="HR142" s="57"/>
      <c r="HS142" s="57"/>
      <c r="HT142" s="57"/>
      <c r="HU142" s="57"/>
      <c r="HV142" s="57"/>
      <c r="HW142" s="57"/>
      <c r="HX142" s="57"/>
      <c r="HY142" s="57"/>
      <c r="HZ142" s="57"/>
    </row>
    <row r="143" spans="1:234" s="52" customFormat="1" ht="17.25" customHeight="1" x14ac:dyDescent="0.25">
      <c r="A143" s="46" t="s">
        <v>123</v>
      </c>
      <c r="B143" s="20"/>
      <c r="C143" s="21"/>
      <c r="D143" s="46"/>
      <c r="E143" s="46"/>
      <c r="F143" s="70"/>
      <c r="G143" s="21"/>
      <c r="H143" s="21"/>
      <c r="I143" s="21"/>
      <c r="J143" s="70"/>
      <c r="K143" s="21"/>
      <c r="L143" s="70"/>
      <c r="AT143" s="138"/>
      <c r="AU143" s="138"/>
      <c r="AV143" s="138"/>
      <c r="AW143" s="138"/>
      <c r="AX143" s="138"/>
      <c r="AY143" s="138"/>
      <c r="AZ143" s="138"/>
      <c r="BA143" s="138"/>
      <c r="BB143" s="138"/>
      <c r="BC143" s="138"/>
      <c r="BD143" s="138"/>
      <c r="BE143" s="138"/>
      <c r="BF143" s="138"/>
      <c r="BG143" s="138"/>
      <c r="BH143" s="138"/>
      <c r="BI143" s="138"/>
      <c r="BJ143" s="138"/>
      <c r="BK143" s="138"/>
      <c r="BL143" s="138"/>
      <c r="BM143" s="138"/>
      <c r="BN143" s="138"/>
      <c r="BO143" s="138"/>
      <c r="BP143" s="138"/>
      <c r="BQ143" s="138"/>
      <c r="BR143" s="138"/>
      <c r="BS143" s="138"/>
      <c r="BT143" s="138"/>
      <c r="BU143" s="138"/>
      <c r="BV143" s="138"/>
      <c r="BW143" s="138"/>
      <c r="BX143" s="138"/>
      <c r="BY143" s="138"/>
      <c r="BZ143" s="138"/>
      <c r="CA143" s="138"/>
      <c r="CB143" s="138"/>
      <c r="CC143" s="138"/>
      <c r="CD143" s="138"/>
      <c r="CE143" s="138"/>
      <c r="CF143" s="138"/>
      <c r="CG143" s="138"/>
      <c r="CH143" s="138"/>
      <c r="CI143" s="138"/>
      <c r="CJ143" s="138"/>
      <c r="CK143" s="138"/>
      <c r="CL143" s="138"/>
      <c r="CM143" s="138"/>
      <c r="CN143" s="138"/>
      <c r="CO143" s="138"/>
      <c r="CP143" s="138"/>
      <c r="CQ143" s="138"/>
      <c r="CR143" s="138"/>
      <c r="CS143" s="138"/>
      <c r="CT143" s="138"/>
      <c r="CU143" s="138"/>
      <c r="CV143" s="138"/>
      <c r="CW143" s="138"/>
      <c r="CX143" s="138"/>
      <c r="CY143" s="138"/>
      <c r="CZ143" s="138"/>
      <c r="DA143" s="138"/>
      <c r="DB143" s="138"/>
      <c r="DC143" s="138"/>
      <c r="DD143" s="138"/>
      <c r="DE143" s="138"/>
      <c r="DF143" s="138"/>
      <c r="DG143" s="138"/>
      <c r="DH143" s="138"/>
      <c r="DI143" s="138"/>
      <c r="DJ143" s="138"/>
      <c r="DK143" s="138"/>
      <c r="DL143" s="138"/>
      <c r="DM143" s="138"/>
      <c r="DN143" s="138"/>
      <c r="DO143" s="138"/>
      <c r="DP143" s="138"/>
      <c r="DQ143" s="138"/>
      <c r="DR143" s="138"/>
      <c r="DS143" s="138"/>
      <c r="DT143" s="138"/>
      <c r="DU143" s="138"/>
      <c r="DV143" s="138"/>
      <c r="DW143" s="138"/>
      <c r="DX143" s="138"/>
      <c r="DY143" s="138"/>
      <c r="DZ143" s="138"/>
      <c r="EA143" s="138"/>
      <c r="EB143" s="138"/>
      <c r="EC143" s="138"/>
      <c r="ED143" s="138"/>
      <c r="EE143" s="138"/>
      <c r="EF143" s="138"/>
      <c r="EG143" s="138"/>
      <c r="EH143" s="138"/>
      <c r="EI143" s="138"/>
      <c r="EJ143" s="138"/>
      <c r="EK143" s="138"/>
      <c r="EL143" s="138"/>
      <c r="EM143" s="138"/>
      <c r="EN143" s="138"/>
      <c r="EO143" s="138"/>
      <c r="EP143" s="138"/>
      <c r="EQ143" s="138"/>
      <c r="ER143" s="138"/>
      <c r="ES143" s="138"/>
      <c r="ET143" s="138"/>
      <c r="EU143" s="138"/>
      <c r="EV143" s="138"/>
      <c r="EW143" s="138"/>
      <c r="EX143" s="138"/>
      <c r="EY143" s="138"/>
      <c r="EZ143" s="138"/>
      <c r="FA143" s="138"/>
      <c r="FB143" s="138"/>
      <c r="FC143" s="138"/>
      <c r="FD143" s="138"/>
      <c r="FE143" s="138"/>
      <c r="FF143" s="138"/>
      <c r="FG143" s="138"/>
      <c r="FH143" s="138"/>
      <c r="FI143" s="138"/>
      <c r="FJ143" s="138"/>
      <c r="FK143" s="138"/>
      <c r="FL143" s="138"/>
      <c r="FM143" s="138"/>
      <c r="FN143" s="138"/>
      <c r="FO143" s="138"/>
      <c r="FP143" s="138"/>
      <c r="FQ143" s="138"/>
      <c r="FR143" s="138"/>
      <c r="FS143" s="138"/>
      <c r="FT143" s="138"/>
      <c r="FU143" s="138"/>
      <c r="FV143" s="138"/>
      <c r="FW143" s="138"/>
      <c r="FX143" s="138"/>
      <c r="FY143" s="138"/>
      <c r="FZ143" s="138"/>
      <c r="GA143" s="138"/>
      <c r="GB143" s="138"/>
      <c r="GC143" s="138"/>
      <c r="GD143" s="138"/>
      <c r="GE143" s="138"/>
      <c r="GF143" s="138"/>
      <c r="GG143" s="138"/>
      <c r="GH143" s="138"/>
      <c r="GI143" s="138"/>
      <c r="GJ143" s="138"/>
      <c r="GK143" s="138"/>
      <c r="GL143" s="138"/>
      <c r="GM143" s="138"/>
      <c r="GN143" s="138"/>
      <c r="GO143" s="138"/>
      <c r="GP143" s="138"/>
      <c r="GQ143" s="138"/>
      <c r="GR143" s="138"/>
      <c r="GS143" s="138"/>
      <c r="GT143" s="138"/>
      <c r="GU143" s="138"/>
      <c r="GV143" s="138"/>
      <c r="GW143" s="138"/>
      <c r="GX143" s="138"/>
      <c r="GY143" s="138"/>
      <c r="GZ143" s="138"/>
      <c r="HA143" s="138"/>
      <c r="HB143" s="138"/>
      <c r="HC143" s="138"/>
      <c r="HD143" s="138"/>
      <c r="HE143" s="138"/>
      <c r="HF143" s="138"/>
      <c r="HG143" s="138"/>
      <c r="HH143" s="138"/>
      <c r="HI143" s="138"/>
      <c r="HJ143" s="138"/>
      <c r="HK143" s="138"/>
      <c r="HL143" s="138"/>
      <c r="HM143" s="138"/>
      <c r="HN143" s="138"/>
      <c r="HO143" s="138"/>
      <c r="HP143" s="138"/>
      <c r="HQ143" s="138"/>
      <c r="HR143" s="138"/>
      <c r="HS143" s="138"/>
      <c r="HT143" s="138"/>
      <c r="HU143" s="138"/>
      <c r="HV143" s="138"/>
      <c r="HW143" s="138"/>
      <c r="HX143" s="138"/>
      <c r="HY143" s="138"/>
      <c r="HZ143" s="138"/>
    </row>
    <row r="144" spans="1:234" s="53" customFormat="1" ht="15.75" x14ac:dyDescent="0.25">
      <c r="A144" s="53" t="s">
        <v>125</v>
      </c>
      <c r="B144" s="22" t="s">
        <v>124</v>
      </c>
      <c r="C144" s="23" t="s">
        <v>74</v>
      </c>
      <c r="D144" s="24">
        <v>44487</v>
      </c>
      <c r="E144" s="22" t="s">
        <v>120</v>
      </c>
      <c r="F144" s="69">
        <v>90000</v>
      </c>
      <c r="G144" s="23">
        <v>2583</v>
      </c>
      <c r="H144" s="23">
        <v>9753.1200000000008</v>
      </c>
      <c r="I144" s="23">
        <v>2736</v>
      </c>
      <c r="J144" s="69">
        <v>25</v>
      </c>
      <c r="K144" s="23">
        <v>15097.12</v>
      </c>
      <c r="L144" s="69">
        <f>F144-K144</f>
        <v>74902.880000000005</v>
      </c>
      <c r="AT144" s="138"/>
      <c r="AU144" s="138"/>
      <c r="AV144" s="138"/>
      <c r="AW144" s="138"/>
      <c r="AX144" s="138"/>
      <c r="AY144" s="138"/>
      <c r="AZ144" s="138"/>
      <c r="BA144" s="138"/>
      <c r="BB144" s="138"/>
      <c r="BC144" s="138"/>
      <c r="BD144" s="138"/>
      <c r="BE144" s="138"/>
      <c r="BF144" s="138"/>
      <c r="BG144" s="138"/>
      <c r="BH144" s="138"/>
      <c r="BI144" s="138"/>
      <c r="BJ144" s="138"/>
      <c r="BK144" s="138"/>
      <c r="BL144" s="138"/>
      <c r="BM144" s="138"/>
      <c r="BN144" s="138"/>
      <c r="BO144" s="138"/>
      <c r="BP144" s="138"/>
      <c r="BQ144" s="138"/>
      <c r="BR144" s="138"/>
      <c r="BS144" s="138"/>
      <c r="BT144" s="138"/>
      <c r="BU144" s="138"/>
      <c r="BV144" s="138"/>
      <c r="BW144" s="138"/>
      <c r="BX144" s="138"/>
      <c r="BY144" s="138"/>
      <c r="BZ144" s="138"/>
      <c r="CA144" s="138"/>
      <c r="CB144" s="138"/>
      <c r="CC144" s="138"/>
      <c r="CD144" s="138"/>
      <c r="CE144" s="138"/>
      <c r="CF144" s="138"/>
      <c r="CG144" s="138"/>
      <c r="CH144" s="138"/>
      <c r="CI144" s="138"/>
      <c r="CJ144" s="138"/>
      <c r="CK144" s="138"/>
      <c r="CL144" s="138"/>
      <c r="CM144" s="138"/>
      <c r="CN144" s="138"/>
      <c r="CO144" s="138"/>
      <c r="CP144" s="138"/>
      <c r="CQ144" s="138"/>
      <c r="CR144" s="138"/>
      <c r="CS144" s="138"/>
      <c r="CT144" s="138"/>
      <c r="CU144" s="138"/>
      <c r="CV144" s="138"/>
      <c r="CW144" s="138"/>
      <c r="CX144" s="138"/>
      <c r="CY144" s="138"/>
      <c r="CZ144" s="138"/>
      <c r="DA144" s="138"/>
      <c r="DB144" s="138"/>
      <c r="DC144" s="138"/>
      <c r="DD144" s="138"/>
      <c r="DE144" s="138"/>
      <c r="DF144" s="138"/>
      <c r="DG144" s="138"/>
      <c r="DH144" s="138"/>
      <c r="DI144" s="138"/>
      <c r="DJ144" s="138"/>
      <c r="DK144" s="138"/>
      <c r="DL144" s="138"/>
      <c r="DM144" s="138"/>
      <c r="DN144" s="138"/>
      <c r="DO144" s="138"/>
      <c r="DP144" s="138"/>
      <c r="DQ144" s="138"/>
      <c r="DR144" s="138"/>
      <c r="DS144" s="138"/>
      <c r="DT144" s="138"/>
      <c r="DU144" s="138"/>
      <c r="DV144" s="138"/>
      <c r="DW144" s="138"/>
      <c r="DX144" s="138"/>
      <c r="DY144" s="138"/>
      <c r="DZ144" s="138"/>
      <c r="EA144" s="138"/>
      <c r="EB144" s="138"/>
      <c r="EC144" s="138"/>
      <c r="ED144" s="138"/>
      <c r="EE144" s="138"/>
      <c r="EF144" s="138"/>
      <c r="EG144" s="138"/>
      <c r="EH144" s="138"/>
      <c r="EI144" s="138"/>
      <c r="EJ144" s="138"/>
      <c r="EK144" s="138"/>
      <c r="EL144" s="138"/>
      <c r="EM144" s="138"/>
      <c r="EN144" s="138"/>
      <c r="EO144" s="138"/>
      <c r="EP144" s="138"/>
      <c r="EQ144" s="138"/>
      <c r="ER144" s="138"/>
      <c r="ES144" s="138"/>
      <c r="ET144" s="138"/>
      <c r="EU144" s="138"/>
      <c r="EV144" s="138"/>
      <c r="EW144" s="138"/>
      <c r="EX144" s="138"/>
      <c r="EY144" s="138"/>
      <c r="EZ144" s="138"/>
      <c r="FA144" s="138"/>
      <c r="FB144" s="138"/>
      <c r="FC144" s="138"/>
      <c r="FD144" s="138"/>
      <c r="FE144" s="138"/>
      <c r="FF144" s="138"/>
      <c r="FG144" s="138"/>
      <c r="FH144" s="138"/>
      <c r="FI144" s="138"/>
      <c r="FJ144" s="138"/>
      <c r="FK144" s="138"/>
      <c r="FL144" s="138"/>
      <c r="FM144" s="138"/>
      <c r="FN144" s="138"/>
      <c r="FO144" s="138"/>
      <c r="FP144" s="138"/>
      <c r="FQ144" s="138"/>
      <c r="FR144" s="138"/>
      <c r="FS144" s="138"/>
      <c r="FT144" s="138"/>
      <c r="FU144" s="138"/>
      <c r="FV144" s="138"/>
      <c r="FW144" s="138"/>
      <c r="FX144" s="138"/>
      <c r="FY144" s="138"/>
      <c r="FZ144" s="138"/>
      <c r="GA144" s="138"/>
      <c r="GB144" s="138"/>
      <c r="GC144" s="138"/>
      <c r="GD144" s="138"/>
      <c r="GE144" s="138"/>
      <c r="GF144" s="138"/>
      <c r="GG144" s="138"/>
      <c r="GH144" s="138"/>
      <c r="GI144" s="138"/>
      <c r="GJ144" s="138"/>
      <c r="GK144" s="138"/>
      <c r="GL144" s="138"/>
      <c r="GM144" s="138"/>
      <c r="GN144" s="138"/>
      <c r="GO144" s="138"/>
      <c r="GP144" s="138"/>
      <c r="GQ144" s="138"/>
      <c r="GR144" s="138"/>
      <c r="GS144" s="138"/>
      <c r="GT144" s="138"/>
      <c r="GU144" s="138"/>
      <c r="GV144" s="138"/>
      <c r="GW144" s="138"/>
      <c r="GX144" s="138"/>
      <c r="GY144" s="138"/>
      <c r="GZ144" s="138"/>
      <c r="HA144" s="138"/>
      <c r="HB144" s="138"/>
      <c r="HC144" s="138"/>
      <c r="HD144" s="138"/>
      <c r="HE144" s="138"/>
      <c r="HF144" s="138"/>
      <c r="HG144" s="138"/>
      <c r="HH144" s="138"/>
      <c r="HI144" s="138"/>
      <c r="HJ144" s="138"/>
      <c r="HK144" s="138"/>
      <c r="HL144" s="138"/>
      <c r="HM144" s="138"/>
      <c r="HN144" s="138"/>
      <c r="HO144" s="138"/>
      <c r="HP144" s="138"/>
      <c r="HQ144" s="138"/>
      <c r="HR144" s="138"/>
      <c r="HS144" s="138"/>
      <c r="HT144" s="138"/>
      <c r="HU144" s="138"/>
      <c r="HV144" s="138"/>
      <c r="HW144" s="138"/>
      <c r="HX144" s="138"/>
      <c r="HY144" s="138"/>
      <c r="HZ144" s="138"/>
    </row>
    <row r="145" spans="1:668" s="139" customFormat="1" ht="15.75" x14ac:dyDescent="0.25">
      <c r="A145" s="105" t="s">
        <v>14</v>
      </c>
      <c r="B145" s="144">
        <v>1</v>
      </c>
      <c r="C145" s="141"/>
      <c r="D145" s="142"/>
      <c r="E145" s="140"/>
      <c r="F145" s="112">
        <f t="shared" ref="F145:K145" si="23">F144</f>
        <v>90000</v>
      </c>
      <c r="G145" s="111">
        <f t="shared" si="23"/>
        <v>2583</v>
      </c>
      <c r="H145" s="111">
        <f t="shared" si="23"/>
        <v>9753.1200000000008</v>
      </c>
      <c r="I145" s="111">
        <f t="shared" si="23"/>
        <v>2736</v>
      </c>
      <c r="J145" s="112">
        <f t="shared" si="23"/>
        <v>25</v>
      </c>
      <c r="K145" s="111">
        <f t="shared" si="23"/>
        <v>15097.12</v>
      </c>
      <c r="L145" s="112">
        <f>L144</f>
        <v>74902.880000000005</v>
      </c>
      <c r="M145" s="145"/>
      <c r="N145" s="145"/>
      <c r="O145" s="145"/>
      <c r="P145" s="145"/>
      <c r="Q145" s="145"/>
      <c r="R145" s="145"/>
      <c r="S145" s="145"/>
      <c r="T145" s="145"/>
      <c r="U145" s="145"/>
      <c r="V145" s="145"/>
      <c r="W145" s="145"/>
      <c r="X145" s="145"/>
      <c r="Y145" s="145"/>
      <c r="Z145" s="145"/>
      <c r="AA145" s="145"/>
      <c r="AB145" s="145"/>
      <c r="AC145" s="145"/>
      <c r="AD145" s="145"/>
      <c r="AE145" s="145"/>
      <c r="AF145" s="145"/>
      <c r="AG145" s="145"/>
      <c r="AH145" s="145"/>
      <c r="AI145" s="145"/>
      <c r="AJ145" s="145"/>
      <c r="AK145" s="145"/>
      <c r="AL145" s="145"/>
      <c r="AM145" s="145"/>
      <c r="AN145" s="53"/>
      <c r="AO145" s="53"/>
      <c r="AP145" s="53"/>
      <c r="AQ145" s="53"/>
      <c r="AT145" s="143"/>
      <c r="AU145" s="143"/>
      <c r="AV145" s="143"/>
      <c r="AW145" s="143"/>
      <c r="AX145" s="143"/>
      <c r="AY145" s="143"/>
      <c r="AZ145" s="143"/>
      <c r="BA145" s="143"/>
      <c r="BB145" s="143"/>
      <c r="BC145" s="143"/>
      <c r="BD145" s="143"/>
      <c r="BE145" s="143"/>
      <c r="BF145" s="143"/>
      <c r="BG145" s="143"/>
      <c r="BH145" s="143"/>
      <c r="BI145" s="143"/>
      <c r="BJ145" s="143"/>
      <c r="BK145" s="143"/>
      <c r="BL145" s="143"/>
      <c r="BM145" s="143"/>
      <c r="BN145" s="143"/>
      <c r="BO145" s="143"/>
      <c r="BP145" s="143"/>
      <c r="BQ145" s="143"/>
      <c r="BR145" s="143"/>
      <c r="BS145" s="143"/>
      <c r="BT145" s="143"/>
      <c r="BU145" s="143"/>
      <c r="BV145" s="143"/>
      <c r="BW145" s="143"/>
      <c r="BX145" s="143"/>
      <c r="BY145" s="143"/>
      <c r="BZ145" s="143"/>
      <c r="CA145" s="143"/>
      <c r="CB145" s="143"/>
      <c r="CC145" s="143"/>
      <c r="CD145" s="143"/>
      <c r="CE145" s="143"/>
      <c r="CF145" s="143"/>
      <c r="CG145" s="143"/>
      <c r="CH145" s="143"/>
      <c r="CI145" s="143"/>
      <c r="CJ145" s="143"/>
      <c r="CK145" s="143"/>
      <c r="CL145" s="143"/>
      <c r="CM145" s="143"/>
      <c r="CN145" s="143"/>
      <c r="CO145" s="143"/>
      <c r="CP145" s="143"/>
      <c r="CQ145" s="143"/>
      <c r="CR145" s="143"/>
      <c r="CS145" s="143"/>
      <c r="CT145" s="143"/>
      <c r="CU145" s="143"/>
      <c r="CV145" s="143"/>
      <c r="CW145" s="143"/>
      <c r="CX145" s="143"/>
      <c r="CY145" s="143"/>
      <c r="CZ145" s="143"/>
      <c r="DA145" s="143"/>
      <c r="DB145" s="143"/>
      <c r="DC145" s="143"/>
      <c r="DD145" s="143"/>
      <c r="DE145" s="143"/>
      <c r="DF145" s="143"/>
      <c r="DG145" s="143"/>
      <c r="DH145" s="143"/>
      <c r="DI145" s="143"/>
      <c r="DJ145" s="143"/>
      <c r="DK145" s="143"/>
      <c r="DL145" s="143"/>
      <c r="DM145" s="143"/>
      <c r="DN145" s="143"/>
      <c r="DO145" s="143"/>
      <c r="DP145" s="143"/>
      <c r="DQ145" s="143"/>
      <c r="DR145" s="143"/>
      <c r="DS145" s="143"/>
      <c r="DT145" s="143"/>
      <c r="DU145" s="143"/>
      <c r="DV145" s="143"/>
      <c r="DW145" s="143"/>
      <c r="DX145" s="143"/>
      <c r="DY145" s="143"/>
      <c r="DZ145" s="143"/>
      <c r="EA145" s="143"/>
      <c r="EB145" s="143"/>
      <c r="EC145" s="143"/>
      <c r="ED145" s="143"/>
      <c r="EE145" s="143"/>
      <c r="EF145" s="143"/>
      <c r="EG145" s="143"/>
      <c r="EH145" s="143"/>
      <c r="EI145" s="143"/>
      <c r="EJ145" s="143"/>
      <c r="EK145" s="143"/>
      <c r="EL145" s="143"/>
      <c r="EM145" s="143"/>
      <c r="EN145" s="143"/>
      <c r="EO145" s="143"/>
      <c r="EP145" s="143"/>
      <c r="EQ145" s="143"/>
      <c r="ER145" s="143"/>
      <c r="ES145" s="143"/>
      <c r="ET145" s="143"/>
      <c r="EU145" s="143"/>
      <c r="EV145" s="143"/>
      <c r="EW145" s="143"/>
      <c r="EX145" s="143"/>
      <c r="EY145" s="143"/>
      <c r="EZ145" s="143"/>
      <c r="FA145" s="143"/>
      <c r="FB145" s="143"/>
      <c r="FC145" s="143"/>
      <c r="FD145" s="143"/>
      <c r="FE145" s="143"/>
      <c r="FF145" s="143"/>
      <c r="FG145" s="143"/>
      <c r="FH145" s="143"/>
      <c r="FI145" s="143"/>
      <c r="FJ145" s="143"/>
      <c r="FK145" s="143"/>
      <c r="FL145" s="143"/>
      <c r="FM145" s="143"/>
      <c r="FN145" s="143"/>
      <c r="FO145" s="143"/>
      <c r="FP145" s="143"/>
      <c r="FQ145" s="143"/>
      <c r="FR145" s="143"/>
      <c r="FS145" s="143"/>
      <c r="FT145" s="143"/>
      <c r="FU145" s="143"/>
      <c r="FV145" s="143"/>
      <c r="FW145" s="143"/>
      <c r="FX145" s="143"/>
      <c r="FY145" s="143"/>
      <c r="FZ145" s="143"/>
      <c r="GA145" s="143"/>
      <c r="GB145" s="143"/>
      <c r="GC145" s="143"/>
      <c r="GD145" s="143"/>
      <c r="GE145" s="143"/>
      <c r="GF145" s="143"/>
      <c r="GG145" s="143"/>
      <c r="GH145" s="143"/>
      <c r="GI145" s="143"/>
      <c r="GJ145" s="143"/>
      <c r="GK145" s="143"/>
      <c r="GL145" s="143"/>
      <c r="GM145" s="143"/>
      <c r="GN145" s="143"/>
      <c r="GO145" s="143"/>
      <c r="GP145" s="143"/>
      <c r="GQ145" s="143"/>
      <c r="GR145" s="143"/>
      <c r="GS145" s="143"/>
      <c r="GT145" s="143"/>
      <c r="GU145" s="143"/>
      <c r="GV145" s="143"/>
      <c r="GW145" s="143"/>
      <c r="GX145" s="143"/>
      <c r="GY145" s="143"/>
      <c r="GZ145" s="143"/>
      <c r="HA145" s="143"/>
      <c r="HB145" s="143"/>
      <c r="HC145" s="143"/>
      <c r="HD145" s="143"/>
      <c r="HE145" s="143"/>
      <c r="HF145" s="143"/>
      <c r="HG145" s="143"/>
      <c r="HH145" s="143"/>
      <c r="HI145" s="143"/>
      <c r="HJ145" s="143"/>
      <c r="HK145" s="143"/>
      <c r="HL145" s="143"/>
      <c r="HM145" s="143"/>
      <c r="HN145" s="143"/>
      <c r="HO145" s="143"/>
      <c r="HP145" s="143"/>
      <c r="HQ145" s="143"/>
      <c r="HR145" s="143"/>
      <c r="HS145" s="143"/>
      <c r="HT145" s="143"/>
      <c r="HU145" s="143"/>
      <c r="HV145" s="143"/>
      <c r="HW145" s="143"/>
      <c r="HX145" s="143"/>
      <c r="HY145" s="143"/>
      <c r="HZ145" s="143"/>
    </row>
    <row r="146" spans="1:668" s="54" customFormat="1" x14ac:dyDescent="0.25">
      <c r="A146" s="45" t="s">
        <v>90</v>
      </c>
      <c r="C146" s="12"/>
      <c r="D146" s="45"/>
      <c r="E146" s="45"/>
      <c r="F146" s="71"/>
      <c r="G146" s="12"/>
      <c r="H146" s="12"/>
      <c r="I146" s="12"/>
      <c r="J146" s="71"/>
      <c r="K146" s="12"/>
      <c r="L146" s="71"/>
      <c r="AG146" s="52"/>
      <c r="AH146" s="52"/>
      <c r="AI146" s="52"/>
      <c r="AJ146" s="52"/>
      <c r="AK146" s="52"/>
      <c r="AL146" s="52"/>
      <c r="AM146" s="52"/>
      <c r="AN146" s="52"/>
      <c r="AO146" s="52"/>
      <c r="AP146" s="52"/>
      <c r="AQ146" s="52"/>
    </row>
    <row r="147" spans="1:668" s="51" customFormat="1" ht="15" customHeight="1" x14ac:dyDescent="0.25">
      <c r="A147" s="51" t="s">
        <v>91</v>
      </c>
      <c r="B147" s="26" t="s">
        <v>16</v>
      </c>
      <c r="C147" s="27" t="s">
        <v>74</v>
      </c>
      <c r="D147" s="28">
        <v>44348</v>
      </c>
      <c r="E147" s="11" t="s">
        <v>120</v>
      </c>
      <c r="F147" s="72">
        <v>38000</v>
      </c>
      <c r="G147" s="27">
        <v>1090.5999999999999</v>
      </c>
      <c r="H147" s="27">
        <v>160.38</v>
      </c>
      <c r="I147" s="27">
        <v>1155.2</v>
      </c>
      <c r="J147" s="72">
        <v>25</v>
      </c>
      <c r="K147" s="27">
        <v>2431.1799999999998</v>
      </c>
      <c r="L147" s="72">
        <v>35568.82</v>
      </c>
      <c r="O147" s="44"/>
      <c r="P147" s="44"/>
      <c r="Q147" s="44"/>
      <c r="R147" s="44"/>
      <c r="S147" s="44"/>
      <c r="T147" s="44"/>
      <c r="U147" s="44"/>
      <c r="V147" s="44"/>
      <c r="W147" s="44"/>
      <c r="X147" s="44"/>
      <c r="Y147" s="44"/>
      <c r="Z147" s="44"/>
      <c r="AA147" s="44"/>
      <c r="AB147" s="44"/>
      <c r="AC147" s="44"/>
      <c r="AD147" s="44"/>
      <c r="AE147" s="44"/>
      <c r="AF147" s="44"/>
      <c r="AG147" s="52"/>
      <c r="AH147" s="52"/>
      <c r="AI147" s="52"/>
      <c r="AJ147" s="52"/>
      <c r="AK147" s="52"/>
      <c r="AL147" s="52"/>
      <c r="AM147" s="52"/>
      <c r="AN147" s="52"/>
      <c r="AO147" s="52"/>
      <c r="AP147" s="52"/>
      <c r="AQ147" s="52"/>
      <c r="AR147" s="44"/>
      <c r="AS147" s="44"/>
      <c r="AT147" s="44"/>
      <c r="AU147" s="44"/>
      <c r="AV147" s="44"/>
      <c r="AW147" s="44"/>
      <c r="AX147" s="44"/>
      <c r="AY147" s="44"/>
      <c r="AZ147" s="44"/>
      <c r="BA147" s="44"/>
      <c r="BB147" s="44"/>
      <c r="BC147" s="44"/>
      <c r="BD147" s="44"/>
      <c r="BE147" s="44"/>
      <c r="BF147" s="44"/>
      <c r="BG147" s="44"/>
      <c r="BH147" s="44"/>
      <c r="BI147" s="44"/>
      <c r="BJ147" s="44"/>
      <c r="BK147" s="44"/>
      <c r="BL147" s="44"/>
      <c r="BM147" s="44"/>
      <c r="BN147" s="44"/>
      <c r="BO147" s="44"/>
      <c r="BP147" s="44"/>
      <c r="BQ147" s="44"/>
      <c r="BR147" s="44"/>
      <c r="BS147" s="44"/>
      <c r="BT147" s="44"/>
      <c r="BU147" s="44"/>
      <c r="BV147" s="44"/>
      <c r="BW147" s="44"/>
      <c r="BX147" s="44"/>
      <c r="BY147" s="44"/>
      <c r="BZ147" s="44"/>
      <c r="CA147" s="44"/>
      <c r="CB147" s="44"/>
      <c r="CC147" s="44"/>
      <c r="CD147" s="44"/>
      <c r="CE147" s="44"/>
      <c r="CF147" s="44"/>
      <c r="CG147" s="44"/>
      <c r="CH147" s="44"/>
      <c r="CI147" s="44"/>
      <c r="CJ147" s="44"/>
      <c r="CK147" s="44"/>
      <c r="CL147" s="44"/>
      <c r="CM147" s="44"/>
      <c r="CN147" s="44"/>
      <c r="CO147" s="44"/>
      <c r="CP147" s="44"/>
      <c r="CQ147" s="44"/>
      <c r="CR147" s="44"/>
      <c r="CS147" s="44"/>
      <c r="CT147" s="44"/>
      <c r="CU147" s="44"/>
      <c r="CV147" s="44"/>
      <c r="CW147" s="44"/>
      <c r="CX147" s="44"/>
      <c r="CY147" s="44"/>
      <c r="CZ147" s="44"/>
      <c r="DA147" s="44"/>
      <c r="DB147" s="44"/>
      <c r="DC147" s="44"/>
      <c r="DD147" s="44"/>
      <c r="DE147" s="44"/>
      <c r="DF147" s="44"/>
      <c r="DG147" s="44"/>
      <c r="DH147" s="44"/>
      <c r="DI147" s="44"/>
      <c r="DJ147" s="44"/>
      <c r="DK147" s="44"/>
      <c r="DL147" s="44"/>
      <c r="DM147" s="44"/>
      <c r="DN147" s="44"/>
      <c r="DO147" s="44"/>
      <c r="DP147" s="44"/>
      <c r="DQ147" s="44"/>
      <c r="DR147" s="44"/>
      <c r="DS147" s="44"/>
      <c r="DT147" s="44"/>
      <c r="DU147" s="44"/>
      <c r="DV147" s="44"/>
      <c r="DW147" s="44"/>
      <c r="DX147" s="44"/>
      <c r="DY147" s="44"/>
      <c r="DZ147" s="44"/>
      <c r="EA147" s="44"/>
      <c r="EB147" s="44"/>
      <c r="EC147" s="44"/>
      <c r="ED147" s="44"/>
      <c r="EE147" s="44"/>
      <c r="EF147" s="44"/>
      <c r="EG147" s="44"/>
      <c r="EH147" s="44"/>
      <c r="EI147" s="44"/>
      <c r="EJ147" s="44"/>
      <c r="EK147" s="44"/>
      <c r="EL147" s="44"/>
      <c r="EM147" s="44"/>
      <c r="EN147" s="44"/>
      <c r="EO147" s="44"/>
      <c r="EP147" s="44"/>
      <c r="EQ147" s="44"/>
      <c r="ER147" s="44"/>
      <c r="ES147" s="44"/>
      <c r="ET147" s="44"/>
      <c r="EU147" s="44"/>
      <c r="EV147" s="44"/>
      <c r="EW147" s="44"/>
      <c r="EX147" s="44"/>
      <c r="EY147" s="44"/>
      <c r="EZ147" s="44"/>
      <c r="FA147" s="44"/>
      <c r="FB147" s="44"/>
      <c r="FC147" s="44"/>
      <c r="FD147" s="44"/>
      <c r="FE147" s="44"/>
      <c r="FF147" s="44"/>
      <c r="FG147" s="44"/>
      <c r="FH147" s="44"/>
      <c r="FI147" s="44"/>
      <c r="FJ147" s="44"/>
      <c r="FK147" s="44"/>
      <c r="FL147" s="44"/>
      <c r="FM147" s="44"/>
      <c r="FN147" s="44"/>
      <c r="FO147" s="44"/>
      <c r="FP147" s="44"/>
      <c r="FQ147" s="44"/>
      <c r="FR147" s="44"/>
      <c r="FS147" s="44"/>
      <c r="FT147" s="44"/>
      <c r="FU147" s="44"/>
      <c r="FV147" s="44"/>
      <c r="FW147" s="44"/>
      <c r="FX147" s="44"/>
      <c r="FY147" s="44"/>
      <c r="FZ147" s="44"/>
      <c r="GA147" s="44"/>
      <c r="GB147" s="44"/>
      <c r="GC147" s="44"/>
      <c r="GD147" s="44"/>
      <c r="GE147" s="44"/>
      <c r="GF147" s="44"/>
      <c r="GG147" s="44"/>
      <c r="GH147" s="44"/>
      <c r="GI147" s="44"/>
      <c r="GJ147" s="44"/>
      <c r="GK147" s="44"/>
      <c r="GL147" s="44"/>
      <c r="GM147" s="44"/>
      <c r="GN147" s="44"/>
      <c r="GO147" s="44"/>
      <c r="GP147" s="44"/>
      <c r="GQ147" s="44"/>
      <c r="GR147" s="44"/>
      <c r="GS147" s="44"/>
      <c r="GT147" s="44"/>
      <c r="GU147" s="44"/>
      <c r="GV147" s="44"/>
      <c r="GW147" s="44"/>
      <c r="GX147" s="44"/>
      <c r="GY147" s="44"/>
      <c r="GZ147" s="44"/>
      <c r="HA147" s="44"/>
      <c r="HB147" s="44"/>
      <c r="HC147" s="44"/>
      <c r="HD147" s="44"/>
      <c r="HE147" s="44"/>
      <c r="HF147" s="44"/>
      <c r="HG147" s="44"/>
      <c r="HH147" s="44"/>
      <c r="HI147" s="44"/>
      <c r="HJ147" s="44"/>
      <c r="HK147" s="44"/>
      <c r="HL147" s="44"/>
      <c r="HM147" s="44"/>
      <c r="HN147" s="44"/>
      <c r="HO147" s="44"/>
      <c r="HP147" s="44"/>
      <c r="HQ147" s="44"/>
      <c r="HR147" s="44"/>
      <c r="HS147" s="44"/>
      <c r="HT147" s="44"/>
      <c r="HU147" s="44"/>
      <c r="HV147" s="44"/>
      <c r="HW147" s="44"/>
      <c r="HX147" s="44"/>
      <c r="HY147" s="44"/>
      <c r="HZ147" s="44"/>
      <c r="IA147" s="44"/>
      <c r="IB147" s="44"/>
      <c r="IC147" s="44"/>
      <c r="ID147" s="44"/>
      <c r="IE147" s="44"/>
      <c r="IF147" s="44"/>
      <c r="IG147" s="44"/>
      <c r="IH147" s="44"/>
      <c r="II147" s="44"/>
      <c r="IJ147" s="44"/>
      <c r="IK147" s="44"/>
      <c r="IL147" s="44"/>
      <c r="IM147" s="44"/>
      <c r="IN147" s="44"/>
      <c r="IO147" s="44"/>
      <c r="IP147" s="44"/>
      <c r="IQ147" s="44"/>
      <c r="IR147" s="44"/>
      <c r="IS147" s="44"/>
      <c r="IT147" s="44"/>
      <c r="IU147" s="44"/>
      <c r="IV147" s="44"/>
      <c r="IW147" s="44"/>
      <c r="IX147" s="44"/>
      <c r="IY147" s="44"/>
      <c r="IZ147" s="44"/>
      <c r="JA147" s="44"/>
      <c r="JB147" s="44"/>
      <c r="JC147" s="44"/>
      <c r="JD147" s="44"/>
      <c r="JE147" s="44"/>
      <c r="JF147" s="44"/>
      <c r="JG147" s="44"/>
      <c r="JH147" s="44"/>
      <c r="JI147" s="44"/>
      <c r="JJ147" s="44"/>
      <c r="JK147" s="44"/>
      <c r="JL147" s="44"/>
      <c r="JM147" s="44"/>
      <c r="JN147" s="44"/>
      <c r="JO147" s="44"/>
      <c r="JP147" s="44"/>
      <c r="JQ147" s="44"/>
      <c r="JR147" s="44"/>
      <c r="JS147" s="44"/>
      <c r="JT147" s="44"/>
      <c r="JU147" s="44"/>
      <c r="JV147" s="44"/>
      <c r="JW147" s="44"/>
      <c r="JX147" s="44"/>
      <c r="JY147" s="44"/>
      <c r="JZ147" s="44"/>
      <c r="KA147" s="44"/>
      <c r="KB147" s="44"/>
      <c r="KC147" s="44"/>
      <c r="KD147" s="44"/>
      <c r="KE147" s="44"/>
      <c r="KF147" s="44"/>
      <c r="KG147" s="44"/>
      <c r="KH147" s="44"/>
      <c r="KI147" s="44"/>
      <c r="KJ147" s="44"/>
      <c r="KK147" s="44"/>
      <c r="KL147" s="44"/>
      <c r="KM147" s="44"/>
      <c r="KN147" s="44"/>
      <c r="KO147" s="44"/>
      <c r="KP147" s="44"/>
      <c r="KQ147" s="44"/>
      <c r="KR147" s="44"/>
      <c r="KS147" s="44"/>
      <c r="KT147" s="44"/>
      <c r="KU147" s="44"/>
      <c r="KV147" s="44"/>
      <c r="KW147" s="44"/>
      <c r="KX147" s="44"/>
      <c r="KY147" s="44"/>
      <c r="KZ147" s="44"/>
      <c r="LA147" s="44"/>
      <c r="LB147" s="44"/>
      <c r="LC147" s="44"/>
      <c r="LD147" s="44"/>
      <c r="LE147" s="44"/>
      <c r="LF147" s="44"/>
      <c r="LG147" s="44"/>
      <c r="LH147" s="44"/>
      <c r="LI147" s="44"/>
      <c r="LJ147" s="44"/>
      <c r="LK147" s="44"/>
      <c r="LL147" s="44"/>
      <c r="LM147" s="44"/>
      <c r="LN147" s="44"/>
      <c r="LO147" s="44"/>
      <c r="LP147" s="44"/>
      <c r="LQ147" s="44"/>
      <c r="LR147" s="44"/>
      <c r="LS147" s="44"/>
      <c r="LT147" s="44"/>
      <c r="LU147" s="44"/>
      <c r="LV147" s="44"/>
      <c r="LW147" s="44"/>
      <c r="LX147" s="44"/>
      <c r="LY147" s="44"/>
      <c r="LZ147" s="44"/>
      <c r="MA147" s="44"/>
      <c r="MB147" s="44"/>
      <c r="MC147" s="44"/>
      <c r="MD147" s="44"/>
      <c r="ME147" s="44"/>
      <c r="MF147" s="44"/>
      <c r="MG147" s="44"/>
      <c r="MH147" s="44"/>
      <c r="MI147" s="44"/>
      <c r="MJ147" s="44"/>
      <c r="MK147" s="44"/>
      <c r="ML147" s="44"/>
      <c r="MM147" s="44"/>
      <c r="MN147" s="44"/>
      <c r="MO147" s="44"/>
      <c r="MP147" s="44"/>
      <c r="MQ147" s="44"/>
      <c r="MR147" s="44"/>
      <c r="MS147" s="44"/>
      <c r="MT147" s="44"/>
      <c r="MU147" s="44"/>
      <c r="MV147" s="44"/>
      <c r="MW147" s="44"/>
      <c r="MX147" s="44"/>
      <c r="MY147" s="44"/>
      <c r="MZ147" s="44"/>
      <c r="NA147" s="44"/>
      <c r="NB147" s="44"/>
      <c r="NC147" s="44"/>
      <c r="ND147" s="44"/>
      <c r="NE147" s="44"/>
      <c r="NF147" s="44"/>
      <c r="NG147" s="44"/>
      <c r="NH147" s="44"/>
      <c r="NI147" s="44"/>
      <c r="NJ147" s="44"/>
      <c r="NK147" s="44"/>
      <c r="NL147" s="44"/>
      <c r="NM147" s="44"/>
      <c r="NN147" s="44"/>
      <c r="NO147" s="44"/>
      <c r="NP147" s="44"/>
      <c r="NQ147" s="44"/>
      <c r="NR147" s="44"/>
      <c r="NS147" s="44"/>
      <c r="NT147" s="44"/>
      <c r="NU147" s="44"/>
      <c r="NV147" s="44"/>
      <c r="NW147" s="44"/>
      <c r="NX147" s="44"/>
      <c r="NY147" s="44"/>
      <c r="NZ147" s="44"/>
      <c r="OA147" s="44"/>
      <c r="OB147" s="44"/>
      <c r="OC147" s="44"/>
      <c r="OD147" s="44"/>
      <c r="OE147" s="44"/>
      <c r="OF147" s="44"/>
      <c r="OG147" s="44"/>
      <c r="OH147" s="44"/>
      <c r="OI147" s="44"/>
      <c r="OJ147" s="44"/>
      <c r="OK147" s="44"/>
      <c r="OL147" s="44"/>
      <c r="OM147" s="44"/>
      <c r="ON147" s="44"/>
      <c r="OO147" s="44"/>
      <c r="OP147" s="44"/>
      <c r="OQ147" s="44"/>
      <c r="OR147" s="44"/>
      <c r="OS147" s="44"/>
      <c r="OT147" s="44"/>
      <c r="OU147" s="44"/>
      <c r="OV147" s="44"/>
      <c r="OW147" s="44"/>
      <c r="OX147" s="44"/>
      <c r="OY147" s="44"/>
      <c r="OZ147" s="44"/>
      <c r="PA147" s="44"/>
      <c r="PB147" s="44"/>
      <c r="PC147" s="44"/>
      <c r="PD147" s="44"/>
      <c r="PE147" s="44"/>
      <c r="PF147" s="44"/>
      <c r="PG147" s="44"/>
      <c r="PH147" s="44"/>
      <c r="PI147" s="44"/>
      <c r="PJ147" s="44"/>
      <c r="PK147" s="44"/>
      <c r="PL147" s="44"/>
      <c r="PM147" s="44"/>
      <c r="PN147" s="44"/>
      <c r="PO147" s="44"/>
      <c r="PP147" s="44"/>
      <c r="PQ147" s="44"/>
      <c r="PR147" s="44"/>
      <c r="PS147" s="44"/>
      <c r="PT147" s="44"/>
      <c r="PU147" s="44"/>
      <c r="PV147" s="44"/>
      <c r="PW147" s="44"/>
      <c r="PX147" s="44"/>
      <c r="PY147" s="44"/>
      <c r="PZ147" s="44"/>
      <c r="QA147" s="44"/>
      <c r="QB147" s="44"/>
      <c r="QC147" s="44"/>
      <c r="QD147" s="44"/>
      <c r="QE147" s="44"/>
      <c r="QF147" s="44"/>
      <c r="QG147" s="44"/>
      <c r="QH147" s="44"/>
      <c r="QI147" s="44"/>
      <c r="QJ147" s="44"/>
      <c r="QK147" s="44"/>
      <c r="QL147" s="44"/>
      <c r="QM147" s="44"/>
      <c r="QN147" s="44"/>
      <c r="QO147" s="44"/>
      <c r="QP147" s="44"/>
      <c r="QQ147" s="44"/>
      <c r="QR147" s="44"/>
      <c r="QS147" s="44"/>
      <c r="QT147" s="44"/>
      <c r="QU147" s="44"/>
      <c r="QV147" s="44"/>
      <c r="QW147" s="44"/>
      <c r="QX147" s="44"/>
      <c r="QY147" s="44"/>
      <c r="QZ147" s="44"/>
      <c r="RA147" s="44"/>
      <c r="RB147" s="44"/>
      <c r="RC147" s="44"/>
      <c r="RD147" s="44"/>
      <c r="RE147" s="44"/>
      <c r="RF147" s="44"/>
      <c r="RG147" s="44"/>
      <c r="RH147" s="44"/>
      <c r="RI147" s="44"/>
      <c r="RJ147" s="44"/>
      <c r="RK147" s="44"/>
      <c r="RL147" s="44"/>
      <c r="RM147" s="44"/>
      <c r="RN147" s="44"/>
      <c r="RO147" s="44"/>
      <c r="RP147" s="44"/>
      <c r="RQ147" s="44"/>
      <c r="RR147" s="44"/>
      <c r="RS147" s="44"/>
      <c r="RT147" s="44"/>
      <c r="RU147" s="44"/>
      <c r="RV147" s="44"/>
      <c r="RW147" s="44"/>
      <c r="RX147" s="44"/>
      <c r="RY147" s="44"/>
      <c r="RZ147" s="44"/>
      <c r="SA147" s="44"/>
      <c r="SB147" s="44"/>
      <c r="SC147" s="44"/>
      <c r="SD147" s="44"/>
      <c r="SE147" s="44"/>
      <c r="SF147" s="44"/>
      <c r="SG147" s="44"/>
      <c r="SH147" s="44"/>
      <c r="SI147" s="44"/>
      <c r="SJ147" s="44"/>
      <c r="SK147" s="44"/>
      <c r="SL147" s="44"/>
      <c r="SM147" s="44"/>
      <c r="SN147" s="44"/>
      <c r="SO147" s="44"/>
      <c r="SP147" s="44"/>
      <c r="SQ147" s="44"/>
      <c r="SR147" s="44"/>
      <c r="SS147" s="44"/>
      <c r="ST147" s="44"/>
      <c r="SU147" s="44"/>
      <c r="SV147" s="44"/>
      <c r="SW147" s="44"/>
      <c r="SX147" s="44"/>
      <c r="SY147" s="44"/>
      <c r="SZ147" s="44"/>
      <c r="TA147" s="44"/>
      <c r="TB147" s="44"/>
      <c r="TC147" s="44"/>
      <c r="TD147" s="44"/>
      <c r="TE147" s="44"/>
      <c r="TF147" s="44"/>
      <c r="TG147" s="44"/>
      <c r="TH147" s="44"/>
      <c r="TI147" s="44"/>
      <c r="TJ147" s="44"/>
      <c r="TK147" s="44"/>
      <c r="TL147" s="44"/>
      <c r="TM147" s="44"/>
      <c r="TN147" s="44"/>
      <c r="TO147" s="44"/>
      <c r="TP147" s="44"/>
      <c r="TQ147" s="44"/>
      <c r="TR147" s="44"/>
      <c r="TS147" s="44"/>
      <c r="TT147" s="44"/>
      <c r="TU147" s="44"/>
      <c r="TV147" s="44"/>
      <c r="TW147" s="44"/>
      <c r="TX147" s="44"/>
      <c r="TY147" s="44"/>
      <c r="TZ147" s="44"/>
      <c r="UA147" s="44"/>
      <c r="UB147" s="44"/>
      <c r="UC147" s="44"/>
      <c r="UD147" s="44"/>
      <c r="UE147" s="44"/>
      <c r="UF147" s="44"/>
      <c r="UG147" s="44"/>
      <c r="UH147" s="44"/>
      <c r="UI147" s="44"/>
      <c r="UJ147" s="44"/>
      <c r="UK147" s="44"/>
      <c r="UL147" s="44"/>
      <c r="UM147" s="44"/>
      <c r="UN147" s="44"/>
      <c r="UO147" s="44"/>
      <c r="UP147" s="44"/>
      <c r="UQ147" s="44"/>
      <c r="UR147" s="44"/>
      <c r="US147" s="44"/>
      <c r="UT147" s="44"/>
      <c r="UU147" s="44"/>
      <c r="UV147" s="44"/>
      <c r="UW147" s="44"/>
      <c r="UX147" s="44"/>
      <c r="UY147" s="44"/>
      <c r="UZ147" s="44"/>
      <c r="VA147" s="44"/>
      <c r="VB147" s="44"/>
      <c r="VC147" s="44"/>
      <c r="VD147" s="44"/>
      <c r="VE147" s="44"/>
      <c r="VF147" s="44"/>
      <c r="VG147" s="44"/>
      <c r="VH147" s="44"/>
      <c r="VI147" s="44"/>
      <c r="VJ147" s="44"/>
      <c r="VK147" s="44"/>
      <c r="VL147" s="44"/>
      <c r="VM147" s="44"/>
      <c r="VN147" s="44"/>
      <c r="VO147" s="44"/>
      <c r="VP147" s="44"/>
      <c r="VQ147" s="44"/>
      <c r="VR147" s="44"/>
      <c r="VS147" s="44"/>
      <c r="VT147" s="44"/>
      <c r="VU147" s="44"/>
      <c r="VV147" s="44"/>
      <c r="VW147" s="44"/>
      <c r="VX147" s="44"/>
      <c r="VY147" s="44"/>
      <c r="VZ147" s="44"/>
      <c r="WA147" s="44"/>
      <c r="WB147" s="44"/>
      <c r="WC147" s="44"/>
      <c r="WD147" s="44"/>
      <c r="WE147" s="44"/>
      <c r="WF147" s="44"/>
      <c r="WG147" s="44"/>
      <c r="WH147" s="44"/>
      <c r="WI147" s="44"/>
      <c r="WJ147" s="44"/>
      <c r="WK147" s="44"/>
      <c r="WL147" s="44"/>
      <c r="WM147" s="44"/>
      <c r="WN147" s="44"/>
      <c r="WO147" s="44"/>
      <c r="WP147" s="44"/>
      <c r="WQ147" s="44"/>
      <c r="WR147" s="44"/>
      <c r="WS147" s="44"/>
      <c r="WT147" s="44"/>
      <c r="WU147" s="44"/>
      <c r="WV147" s="44"/>
      <c r="WW147" s="44"/>
      <c r="WX147" s="44"/>
      <c r="WY147" s="44"/>
      <c r="WZ147" s="44"/>
      <c r="XA147" s="44"/>
      <c r="XB147" s="44"/>
      <c r="XC147" s="44"/>
      <c r="XD147" s="44"/>
      <c r="XE147" s="44"/>
      <c r="XF147" s="44"/>
      <c r="XG147" s="44"/>
      <c r="XH147" s="44"/>
      <c r="XI147" s="44"/>
      <c r="XJ147" s="44"/>
      <c r="XK147" s="44"/>
      <c r="XL147" s="44"/>
      <c r="XM147" s="44"/>
      <c r="XN147" s="44"/>
      <c r="XO147" s="44"/>
      <c r="XP147" s="44"/>
      <c r="XQ147" s="44"/>
      <c r="XR147" s="44"/>
      <c r="XS147" s="44"/>
      <c r="XT147" s="44"/>
      <c r="XU147" s="44"/>
      <c r="XV147" s="44"/>
      <c r="XW147" s="44"/>
      <c r="XX147" s="44"/>
      <c r="XY147" s="44"/>
      <c r="XZ147" s="44"/>
      <c r="YA147" s="44"/>
      <c r="YB147" s="44"/>
      <c r="YC147" s="44"/>
      <c r="YD147" s="44"/>
      <c r="YE147" s="44"/>
      <c r="YF147" s="44"/>
      <c r="YG147" s="44"/>
      <c r="YH147" s="44"/>
      <c r="YI147" s="44"/>
      <c r="YJ147" s="44"/>
      <c r="YK147" s="44"/>
      <c r="YL147" s="44"/>
      <c r="YM147" s="44"/>
      <c r="YN147" s="44"/>
      <c r="YO147" s="44"/>
      <c r="YP147" s="44"/>
      <c r="YQ147" s="44"/>
      <c r="YR147" s="44"/>
    </row>
    <row r="148" spans="1:668" ht="19.5" customHeight="1" x14ac:dyDescent="0.25">
      <c r="A148" s="47" t="s">
        <v>14</v>
      </c>
      <c r="B148" s="13">
        <v>1</v>
      </c>
      <c r="C148" s="13"/>
      <c r="D148" s="47"/>
      <c r="E148" s="47"/>
      <c r="F148" s="75">
        <f t="shared" ref="F148:K148" si="24">+SUM(F147)</f>
        <v>38000</v>
      </c>
      <c r="G148" s="18">
        <f t="shared" si="24"/>
        <v>1090.5999999999999</v>
      </c>
      <c r="H148" s="18">
        <f t="shared" si="24"/>
        <v>160.38</v>
      </c>
      <c r="I148" s="18">
        <f t="shared" si="24"/>
        <v>1155.2</v>
      </c>
      <c r="J148" s="75">
        <f t="shared" si="24"/>
        <v>25</v>
      </c>
      <c r="K148" s="18">
        <f t="shared" si="24"/>
        <v>2431.1799999999998</v>
      </c>
      <c r="L148" s="75">
        <f>+SUM(L147)</f>
        <v>35568.82</v>
      </c>
      <c r="AG148" s="52"/>
      <c r="AH148" s="52"/>
      <c r="AI148" s="52"/>
      <c r="AJ148" s="52"/>
      <c r="AK148" s="52"/>
      <c r="AL148" s="52"/>
      <c r="AM148" s="52"/>
      <c r="AN148" s="52"/>
      <c r="AO148" s="52"/>
      <c r="AP148" s="52"/>
      <c r="AQ148" s="52"/>
    </row>
    <row r="149" spans="1:668" ht="15.75" x14ac:dyDescent="0.25">
      <c r="A149" s="43" t="s">
        <v>71</v>
      </c>
      <c r="B149" s="43"/>
      <c r="C149" s="137"/>
      <c r="D149" s="43"/>
      <c r="E149" s="43"/>
      <c r="F149" s="67"/>
      <c r="G149" s="43"/>
      <c r="H149" s="43"/>
      <c r="I149" s="43"/>
      <c r="J149" s="67"/>
      <c r="K149" s="43"/>
      <c r="L149" s="67"/>
      <c r="AG149" s="52"/>
      <c r="AH149" s="52"/>
      <c r="AI149" s="52"/>
      <c r="AJ149" s="52"/>
      <c r="AK149" s="52"/>
      <c r="AL149" s="52"/>
      <c r="AM149" s="52"/>
      <c r="AN149" s="52"/>
      <c r="AO149" s="52"/>
      <c r="AP149" s="52"/>
      <c r="AQ149" s="52"/>
      <c r="IC149" s="57"/>
      <c r="ID149" s="57"/>
      <c r="IE149" s="57"/>
      <c r="IF149" s="57"/>
      <c r="IG149" s="57"/>
      <c r="IH149" s="57"/>
      <c r="II149" s="57"/>
      <c r="IJ149" s="57"/>
      <c r="IK149" s="57"/>
      <c r="IL149" s="57"/>
      <c r="IM149" s="57"/>
      <c r="IN149" s="57"/>
      <c r="IO149" s="57"/>
      <c r="IP149" s="57"/>
      <c r="IQ149" s="57"/>
      <c r="IR149" s="57"/>
      <c r="IS149" s="57"/>
      <c r="IT149" s="57"/>
      <c r="IU149" s="57"/>
      <c r="IV149" s="57"/>
      <c r="IW149" s="57"/>
      <c r="IX149" s="57"/>
      <c r="IY149" s="57"/>
      <c r="IZ149" s="57"/>
      <c r="JA149" s="57"/>
      <c r="JB149" s="57"/>
      <c r="JC149" s="57"/>
      <c r="JD149" s="57"/>
      <c r="JE149" s="57"/>
      <c r="JF149" s="57"/>
      <c r="JG149" s="57"/>
      <c r="JH149" s="57"/>
      <c r="JI149" s="57"/>
      <c r="JJ149" s="57"/>
      <c r="JK149" s="57"/>
      <c r="JL149" s="57"/>
      <c r="JM149" s="57"/>
      <c r="JN149" s="57"/>
      <c r="JO149" s="57"/>
      <c r="JP149" s="57"/>
      <c r="JQ149" s="57"/>
      <c r="JR149" s="57"/>
      <c r="JS149" s="57"/>
      <c r="JT149" s="57"/>
      <c r="JU149" s="57"/>
      <c r="JV149" s="57"/>
      <c r="JW149" s="57"/>
      <c r="JX149" s="57"/>
      <c r="JY149" s="57"/>
      <c r="JZ149" s="57"/>
      <c r="KA149" s="57"/>
      <c r="KB149" s="57"/>
      <c r="KC149" s="57"/>
      <c r="KD149" s="57"/>
      <c r="KE149" s="57"/>
      <c r="KF149" s="57"/>
      <c r="KG149" s="57"/>
      <c r="KH149" s="57"/>
      <c r="KI149" s="57"/>
      <c r="KJ149" s="57"/>
      <c r="KK149" s="57"/>
      <c r="KL149" s="57"/>
      <c r="KM149" s="57"/>
      <c r="KN149" s="57"/>
      <c r="KO149" s="57"/>
      <c r="KP149" s="57"/>
      <c r="KQ149" s="57"/>
      <c r="KR149" s="57"/>
      <c r="KS149" s="57"/>
      <c r="KT149" s="57"/>
      <c r="KU149" s="57"/>
      <c r="KV149" s="57"/>
      <c r="KW149" s="57"/>
      <c r="KX149" s="57"/>
      <c r="KY149" s="57"/>
      <c r="KZ149" s="57"/>
      <c r="LA149" s="57"/>
      <c r="LB149" s="57"/>
      <c r="LC149" s="57"/>
      <c r="LD149" s="57"/>
      <c r="LE149" s="57"/>
      <c r="LF149" s="57"/>
      <c r="LG149" s="57"/>
      <c r="LH149" s="57"/>
      <c r="LI149" s="57"/>
      <c r="LJ149" s="57"/>
      <c r="LK149" s="57"/>
      <c r="LL149" s="57"/>
      <c r="LM149" s="57"/>
      <c r="LN149" s="57"/>
      <c r="LO149" s="57"/>
      <c r="LP149" s="57"/>
      <c r="LQ149" s="57"/>
      <c r="LR149" s="57"/>
      <c r="LS149" s="57"/>
      <c r="LT149" s="57"/>
      <c r="LU149" s="57"/>
      <c r="LV149" s="57"/>
      <c r="LW149" s="57"/>
      <c r="LX149" s="57"/>
      <c r="LY149" s="57"/>
      <c r="LZ149" s="57"/>
      <c r="MA149" s="57"/>
      <c r="MB149" s="57"/>
      <c r="MC149" s="57"/>
      <c r="MD149" s="57"/>
      <c r="ME149" s="57"/>
      <c r="MF149" s="57"/>
      <c r="MG149" s="57"/>
      <c r="MH149" s="57"/>
      <c r="MI149" s="57"/>
      <c r="MJ149" s="57"/>
      <c r="MK149" s="57"/>
      <c r="ML149" s="57"/>
      <c r="MM149" s="57"/>
      <c r="MN149" s="57"/>
      <c r="MO149" s="57"/>
      <c r="MP149" s="57"/>
      <c r="MQ149" s="57"/>
      <c r="MR149" s="57"/>
      <c r="MS149" s="57"/>
      <c r="MT149" s="57"/>
      <c r="MU149" s="57"/>
      <c r="MV149" s="57"/>
      <c r="MW149" s="57"/>
      <c r="MX149" s="57"/>
      <c r="MY149" s="57"/>
      <c r="MZ149" s="57"/>
      <c r="NA149" s="57"/>
      <c r="NB149" s="57"/>
      <c r="NC149" s="57"/>
      <c r="ND149" s="57"/>
      <c r="NE149" s="57"/>
      <c r="NF149" s="57"/>
      <c r="NG149" s="57"/>
      <c r="NH149" s="57"/>
      <c r="NI149" s="57"/>
      <c r="NJ149" s="57"/>
      <c r="NK149" s="57"/>
      <c r="NL149" s="57"/>
      <c r="NM149" s="57"/>
      <c r="NN149" s="57"/>
      <c r="NO149" s="57"/>
      <c r="NP149" s="57"/>
      <c r="NQ149" s="57"/>
      <c r="NR149" s="57"/>
      <c r="NS149" s="57"/>
      <c r="NT149" s="57"/>
      <c r="NU149" s="57"/>
      <c r="NV149" s="57"/>
      <c r="NW149" s="57"/>
      <c r="NX149" s="57"/>
      <c r="NY149" s="57"/>
      <c r="NZ149" s="57"/>
      <c r="OA149" s="57"/>
      <c r="OB149" s="57"/>
      <c r="OC149" s="57"/>
      <c r="OD149" s="57"/>
      <c r="OE149" s="57"/>
      <c r="OF149" s="57"/>
      <c r="OG149" s="57"/>
      <c r="OH149" s="57"/>
      <c r="OI149" s="57"/>
      <c r="OJ149" s="57"/>
      <c r="OK149" s="57"/>
      <c r="OL149" s="57"/>
      <c r="OM149" s="57"/>
      <c r="ON149" s="57"/>
      <c r="OO149" s="57"/>
      <c r="OP149" s="57"/>
      <c r="OQ149" s="57"/>
      <c r="OR149" s="57"/>
      <c r="OS149" s="57"/>
      <c r="OT149" s="57"/>
      <c r="OU149" s="57"/>
      <c r="OV149" s="57"/>
      <c r="OW149" s="57"/>
      <c r="OX149" s="57"/>
      <c r="OY149" s="57"/>
      <c r="OZ149" s="57"/>
      <c r="PA149" s="57"/>
      <c r="PB149" s="57"/>
      <c r="PC149" s="57"/>
      <c r="PD149" s="57"/>
      <c r="PE149" s="57"/>
      <c r="PF149" s="57"/>
      <c r="PG149" s="57"/>
      <c r="PH149" s="57"/>
      <c r="PI149" s="57"/>
      <c r="PJ149" s="57"/>
      <c r="PK149" s="57"/>
      <c r="PL149" s="57"/>
      <c r="PM149" s="57"/>
      <c r="PN149" s="57"/>
      <c r="PO149" s="57"/>
      <c r="PP149" s="57"/>
      <c r="PQ149" s="57"/>
      <c r="PR149" s="57"/>
      <c r="PS149" s="57"/>
      <c r="PT149" s="57"/>
      <c r="PU149" s="57"/>
      <c r="PV149" s="57"/>
      <c r="PW149" s="57"/>
      <c r="PX149" s="57"/>
      <c r="PY149" s="57"/>
      <c r="PZ149" s="57"/>
      <c r="QA149" s="57"/>
      <c r="QB149" s="57"/>
      <c r="QC149" s="57"/>
      <c r="QD149" s="57"/>
      <c r="QE149" s="57"/>
      <c r="QF149" s="57"/>
      <c r="QG149" s="57"/>
      <c r="QH149" s="57"/>
      <c r="QI149" s="57"/>
      <c r="QJ149" s="57"/>
      <c r="QK149" s="57"/>
      <c r="QL149" s="57"/>
      <c r="QM149" s="57"/>
      <c r="QN149" s="57"/>
      <c r="QO149" s="57"/>
      <c r="QP149" s="57"/>
      <c r="QQ149" s="57"/>
      <c r="QR149" s="57"/>
      <c r="QS149" s="57"/>
      <c r="QT149" s="57"/>
      <c r="QU149" s="57"/>
      <c r="QV149" s="57"/>
      <c r="QW149" s="57"/>
      <c r="QX149" s="57"/>
      <c r="QY149" s="57"/>
      <c r="QZ149" s="57"/>
      <c r="RA149" s="57"/>
      <c r="RB149" s="57"/>
      <c r="RC149" s="57"/>
      <c r="RD149" s="57"/>
      <c r="RE149" s="57"/>
      <c r="RF149" s="57"/>
      <c r="RG149" s="57"/>
      <c r="RH149" s="57"/>
      <c r="RI149" s="57"/>
      <c r="RJ149" s="57"/>
      <c r="RK149" s="57"/>
      <c r="RL149" s="57"/>
      <c r="RM149" s="57"/>
      <c r="RN149" s="57"/>
      <c r="RO149" s="57"/>
      <c r="RP149" s="57"/>
      <c r="RQ149" s="57"/>
      <c r="RR149" s="57"/>
      <c r="RS149" s="57"/>
      <c r="RT149" s="57"/>
      <c r="RU149" s="57"/>
      <c r="RV149" s="57"/>
      <c r="RW149" s="57"/>
      <c r="RX149" s="57"/>
      <c r="RY149" s="57"/>
      <c r="RZ149" s="57"/>
      <c r="SA149" s="57"/>
      <c r="SB149" s="57"/>
      <c r="SC149" s="57"/>
      <c r="SD149" s="57"/>
      <c r="SE149" s="57"/>
      <c r="SF149" s="57"/>
      <c r="SG149" s="57"/>
      <c r="SH149" s="57"/>
      <c r="SI149" s="57"/>
      <c r="SJ149" s="57"/>
      <c r="SK149" s="57"/>
      <c r="SL149" s="57"/>
      <c r="SM149" s="57"/>
      <c r="SN149" s="57"/>
      <c r="SO149" s="57"/>
      <c r="SP149" s="57"/>
      <c r="SQ149" s="57"/>
      <c r="SR149" s="57"/>
      <c r="SS149" s="57"/>
      <c r="ST149" s="57"/>
      <c r="SU149" s="57"/>
      <c r="SV149" s="57"/>
      <c r="SW149" s="57"/>
      <c r="SX149" s="57"/>
      <c r="SY149" s="57"/>
      <c r="SZ149" s="57"/>
      <c r="TA149" s="57"/>
      <c r="TB149" s="57"/>
      <c r="TC149" s="57"/>
      <c r="TD149" s="57"/>
      <c r="TE149" s="57"/>
      <c r="TF149" s="57"/>
      <c r="TG149" s="57"/>
      <c r="TH149" s="57"/>
      <c r="TI149" s="57"/>
      <c r="TJ149" s="57"/>
      <c r="TK149" s="57"/>
      <c r="TL149" s="57"/>
      <c r="TM149" s="57"/>
      <c r="TN149" s="57"/>
      <c r="TO149" s="57"/>
      <c r="TP149" s="57"/>
      <c r="TQ149" s="57"/>
      <c r="TR149" s="57"/>
      <c r="TS149" s="57"/>
      <c r="TT149" s="57"/>
      <c r="TU149" s="57"/>
      <c r="TV149" s="57"/>
      <c r="TW149" s="57"/>
      <c r="TX149" s="57"/>
      <c r="TY149" s="57"/>
      <c r="TZ149" s="57"/>
      <c r="UA149" s="57"/>
      <c r="UB149" s="57"/>
      <c r="UC149" s="57"/>
      <c r="UD149" s="57"/>
      <c r="UE149" s="57"/>
      <c r="UF149" s="57"/>
      <c r="UG149" s="57"/>
      <c r="UH149" s="57"/>
      <c r="UI149" s="57"/>
      <c r="UJ149" s="57"/>
      <c r="UK149" s="57"/>
      <c r="UL149" s="57"/>
      <c r="UM149" s="57"/>
      <c r="UN149" s="57"/>
      <c r="UO149" s="57"/>
      <c r="UP149" s="57"/>
      <c r="UQ149" s="57"/>
      <c r="UR149" s="57"/>
      <c r="US149" s="57"/>
      <c r="UT149" s="57"/>
      <c r="UU149" s="57"/>
      <c r="UV149" s="57"/>
      <c r="UW149" s="57"/>
      <c r="UX149" s="57"/>
      <c r="UY149" s="57"/>
      <c r="UZ149" s="57"/>
      <c r="VA149" s="57"/>
      <c r="VB149" s="57"/>
      <c r="VC149" s="57"/>
      <c r="VD149" s="57"/>
      <c r="VE149" s="57"/>
      <c r="VF149" s="57"/>
      <c r="VG149" s="57"/>
      <c r="VH149" s="57"/>
      <c r="VI149" s="57"/>
      <c r="VJ149" s="57"/>
      <c r="VK149" s="57"/>
      <c r="VL149" s="57"/>
      <c r="VM149" s="57"/>
      <c r="VN149" s="57"/>
      <c r="VO149" s="57"/>
      <c r="VP149" s="57"/>
      <c r="VQ149" s="57"/>
      <c r="VR149" s="57"/>
      <c r="VS149" s="57"/>
      <c r="VT149" s="57"/>
      <c r="VU149" s="57"/>
      <c r="VV149" s="57"/>
      <c r="VW149" s="57"/>
      <c r="VX149" s="57"/>
      <c r="VY149" s="57"/>
      <c r="VZ149" s="57"/>
      <c r="WA149" s="57"/>
      <c r="WB149" s="57"/>
      <c r="WC149" s="57"/>
      <c r="WD149" s="57"/>
      <c r="WE149" s="57"/>
      <c r="WF149" s="57"/>
      <c r="WG149" s="57"/>
      <c r="WH149" s="57"/>
      <c r="WI149" s="57"/>
      <c r="WJ149" s="57"/>
      <c r="WK149" s="57"/>
      <c r="WL149" s="57"/>
      <c r="WM149" s="57"/>
      <c r="WN149" s="57"/>
      <c r="WO149" s="57"/>
      <c r="WP149" s="57"/>
      <c r="WQ149" s="57"/>
      <c r="WR149" s="57"/>
      <c r="WS149" s="57"/>
      <c r="WT149" s="57"/>
      <c r="WU149" s="57"/>
      <c r="WV149" s="57"/>
      <c r="WW149" s="57"/>
      <c r="WX149" s="57"/>
      <c r="WY149" s="57"/>
      <c r="WZ149" s="57"/>
      <c r="XA149" s="57"/>
      <c r="XB149" s="57"/>
      <c r="XC149" s="57"/>
      <c r="XD149" s="57"/>
      <c r="XE149" s="57"/>
      <c r="XF149" s="57"/>
      <c r="XG149" s="57"/>
      <c r="XH149" s="57"/>
      <c r="XI149" s="57"/>
      <c r="XJ149" s="57"/>
      <c r="XK149" s="57"/>
      <c r="XL149" s="57"/>
      <c r="XM149" s="57"/>
      <c r="XN149" s="57"/>
      <c r="XO149" s="57"/>
      <c r="XP149" s="57"/>
      <c r="XQ149" s="57"/>
      <c r="XR149" s="57"/>
      <c r="XS149" s="57"/>
      <c r="XT149" s="57"/>
      <c r="XU149" s="57"/>
      <c r="XV149" s="57"/>
      <c r="XW149" s="57"/>
      <c r="XX149" s="57"/>
      <c r="XY149" s="57"/>
      <c r="XZ149" s="57"/>
      <c r="YA149" s="57"/>
      <c r="YB149" s="57"/>
      <c r="YC149" s="57"/>
      <c r="YD149" s="57"/>
      <c r="YE149" s="57"/>
      <c r="YF149" s="57"/>
      <c r="YG149" s="57"/>
      <c r="YH149" s="57"/>
      <c r="YI149" s="57"/>
      <c r="YJ149" s="57"/>
      <c r="YK149" s="57"/>
      <c r="YL149" s="57"/>
      <c r="YM149" s="57"/>
      <c r="YN149" s="57"/>
      <c r="YO149" s="57"/>
      <c r="YP149" s="57"/>
      <c r="YQ149" s="57"/>
      <c r="YR149" s="57"/>
    </row>
    <row r="150" spans="1:668" ht="18" customHeight="1" x14ac:dyDescent="0.25">
      <c r="A150" s="4" t="s">
        <v>33</v>
      </c>
      <c r="B150" s="5" t="s">
        <v>17</v>
      </c>
      <c r="C150" s="6" t="s">
        <v>74</v>
      </c>
      <c r="D150" s="11">
        <v>44276</v>
      </c>
      <c r="E150" s="11" t="s">
        <v>120</v>
      </c>
      <c r="F150" s="81">
        <v>36500</v>
      </c>
      <c r="G150" s="6">
        <f>F150*0.0287</f>
        <v>1047.55</v>
      </c>
      <c r="H150" s="6">
        <v>0</v>
      </c>
      <c r="I150" s="6">
        <f>F150*0.0304</f>
        <v>1109.5999999999999</v>
      </c>
      <c r="J150" s="64">
        <v>937.5</v>
      </c>
      <c r="K150" s="6">
        <v>3094.65</v>
      </c>
      <c r="L150" s="64">
        <v>33405.35</v>
      </c>
      <c r="AG150" s="52"/>
      <c r="AH150" s="52"/>
      <c r="AI150" s="52"/>
      <c r="AJ150" s="52"/>
      <c r="AK150" s="52"/>
      <c r="AL150" s="52"/>
      <c r="AM150" s="52"/>
      <c r="AN150" s="52"/>
      <c r="AO150" s="52"/>
      <c r="AP150" s="52"/>
      <c r="AQ150" s="52"/>
      <c r="IC150" s="57"/>
      <c r="ID150" s="57"/>
      <c r="IE150" s="57"/>
      <c r="IF150" s="57"/>
      <c r="IG150" s="57"/>
      <c r="IH150" s="57"/>
      <c r="II150" s="57"/>
      <c r="IJ150" s="57"/>
      <c r="IK150" s="57"/>
      <c r="IL150" s="57"/>
      <c r="IM150" s="57"/>
      <c r="IN150" s="57"/>
      <c r="IO150" s="57"/>
      <c r="IP150" s="57"/>
      <c r="IQ150" s="57"/>
      <c r="IR150" s="57"/>
      <c r="IS150" s="57"/>
      <c r="IT150" s="57"/>
      <c r="IU150" s="57"/>
      <c r="IV150" s="57"/>
      <c r="IW150" s="57"/>
      <c r="IX150" s="57"/>
      <c r="IY150" s="57"/>
      <c r="IZ150" s="57"/>
      <c r="JA150" s="57"/>
      <c r="JB150" s="57"/>
      <c r="JC150" s="57"/>
      <c r="JD150" s="57"/>
      <c r="JE150" s="57"/>
      <c r="JF150" s="57"/>
      <c r="JG150" s="57"/>
      <c r="JH150" s="57"/>
      <c r="JI150" s="57"/>
      <c r="JJ150" s="57"/>
      <c r="JK150" s="57"/>
      <c r="JL150" s="57"/>
      <c r="JM150" s="57"/>
      <c r="JN150" s="57"/>
      <c r="JO150" s="57"/>
      <c r="JP150" s="57"/>
      <c r="JQ150" s="57"/>
      <c r="JR150" s="57"/>
      <c r="JS150" s="57"/>
      <c r="JT150" s="57"/>
      <c r="JU150" s="57"/>
      <c r="JV150" s="57"/>
      <c r="JW150" s="57"/>
      <c r="JX150" s="57"/>
      <c r="JY150" s="57"/>
      <c r="JZ150" s="57"/>
      <c r="KA150" s="57"/>
      <c r="KB150" s="57"/>
      <c r="KC150" s="57"/>
      <c r="KD150" s="57"/>
      <c r="KE150" s="57"/>
      <c r="KF150" s="57"/>
      <c r="KG150" s="57"/>
      <c r="KH150" s="57"/>
      <c r="KI150" s="57"/>
      <c r="KJ150" s="57"/>
      <c r="KK150" s="57"/>
      <c r="KL150" s="57"/>
      <c r="KM150" s="57"/>
      <c r="KN150" s="57"/>
      <c r="KO150" s="57"/>
      <c r="KP150" s="57"/>
      <c r="KQ150" s="57"/>
      <c r="KR150" s="57"/>
      <c r="KS150" s="57"/>
      <c r="KT150" s="57"/>
      <c r="KU150" s="57"/>
      <c r="KV150" s="57"/>
      <c r="KW150" s="57"/>
      <c r="KX150" s="57"/>
      <c r="KY150" s="57"/>
      <c r="KZ150" s="57"/>
      <c r="LA150" s="57"/>
      <c r="LB150" s="57"/>
      <c r="LC150" s="57"/>
      <c r="LD150" s="57"/>
      <c r="LE150" s="57"/>
      <c r="LF150" s="57"/>
      <c r="LG150" s="57"/>
      <c r="LH150" s="57"/>
      <c r="LI150" s="57"/>
      <c r="LJ150" s="57"/>
      <c r="LK150" s="57"/>
      <c r="LL150" s="57"/>
      <c r="LM150" s="57"/>
      <c r="LN150" s="57"/>
      <c r="LO150" s="57"/>
      <c r="LP150" s="57"/>
      <c r="LQ150" s="57"/>
      <c r="LR150" s="57"/>
      <c r="LS150" s="57"/>
      <c r="LT150" s="57"/>
      <c r="LU150" s="57"/>
      <c r="LV150" s="57"/>
      <c r="LW150" s="57"/>
      <c r="LX150" s="57"/>
      <c r="LY150" s="57"/>
      <c r="LZ150" s="57"/>
      <c r="MA150" s="57"/>
      <c r="MB150" s="57"/>
      <c r="MC150" s="57"/>
      <c r="MD150" s="57"/>
      <c r="ME150" s="57"/>
      <c r="MF150" s="57"/>
      <c r="MG150" s="57"/>
      <c r="MH150" s="57"/>
      <c r="MI150" s="57"/>
      <c r="MJ150" s="57"/>
      <c r="MK150" s="57"/>
      <c r="ML150" s="57"/>
      <c r="MM150" s="57"/>
      <c r="MN150" s="57"/>
      <c r="MO150" s="57"/>
      <c r="MP150" s="57"/>
      <c r="MQ150" s="57"/>
      <c r="MR150" s="57"/>
      <c r="MS150" s="57"/>
      <c r="MT150" s="57"/>
      <c r="MU150" s="57"/>
      <c r="MV150" s="57"/>
      <c r="MW150" s="57"/>
      <c r="MX150" s="57"/>
      <c r="MY150" s="57"/>
      <c r="MZ150" s="57"/>
      <c r="NA150" s="57"/>
      <c r="NB150" s="57"/>
      <c r="NC150" s="57"/>
      <c r="ND150" s="57"/>
      <c r="NE150" s="57"/>
      <c r="NF150" s="57"/>
      <c r="NG150" s="57"/>
      <c r="NH150" s="57"/>
      <c r="NI150" s="57"/>
      <c r="NJ150" s="57"/>
      <c r="NK150" s="57"/>
      <c r="NL150" s="57"/>
      <c r="NM150" s="57"/>
      <c r="NN150" s="57"/>
      <c r="NO150" s="57"/>
      <c r="NP150" s="57"/>
      <c r="NQ150" s="57"/>
      <c r="NR150" s="57"/>
      <c r="NS150" s="57"/>
      <c r="NT150" s="57"/>
      <c r="NU150" s="57"/>
      <c r="NV150" s="57"/>
      <c r="NW150" s="57"/>
      <c r="NX150" s="57"/>
      <c r="NY150" s="57"/>
      <c r="NZ150" s="57"/>
      <c r="OA150" s="57"/>
      <c r="OB150" s="57"/>
      <c r="OC150" s="57"/>
      <c r="OD150" s="57"/>
      <c r="OE150" s="57"/>
      <c r="OF150" s="57"/>
      <c r="OG150" s="57"/>
      <c r="OH150" s="57"/>
      <c r="OI150" s="57"/>
      <c r="OJ150" s="57"/>
      <c r="OK150" s="57"/>
      <c r="OL150" s="57"/>
      <c r="OM150" s="57"/>
      <c r="ON150" s="57"/>
      <c r="OO150" s="57"/>
      <c r="OP150" s="57"/>
      <c r="OQ150" s="57"/>
      <c r="OR150" s="57"/>
      <c r="OS150" s="57"/>
      <c r="OT150" s="57"/>
      <c r="OU150" s="57"/>
      <c r="OV150" s="57"/>
      <c r="OW150" s="57"/>
      <c r="OX150" s="57"/>
      <c r="OY150" s="57"/>
      <c r="OZ150" s="57"/>
      <c r="PA150" s="57"/>
      <c r="PB150" s="57"/>
      <c r="PC150" s="57"/>
      <c r="PD150" s="57"/>
      <c r="PE150" s="57"/>
      <c r="PF150" s="57"/>
      <c r="PG150" s="57"/>
      <c r="PH150" s="57"/>
      <c r="PI150" s="57"/>
      <c r="PJ150" s="57"/>
      <c r="PK150" s="57"/>
      <c r="PL150" s="57"/>
      <c r="PM150" s="57"/>
      <c r="PN150" s="57"/>
      <c r="PO150" s="57"/>
      <c r="PP150" s="57"/>
      <c r="PQ150" s="57"/>
      <c r="PR150" s="57"/>
      <c r="PS150" s="57"/>
      <c r="PT150" s="57"/>
      <c r="PU150" s="57"/>
      <c r="PV150" s="57"/>
      <c r="PW150" s="57"/>
      <c r="PX150" s="57"/>
      <c r="PY150" s="57"/>
      <c r="PZ150" s="57"/>
      <c r="QA150" s="57"/>
      <c r="QB150" s="57"/>
      <c r="QC150" s="57"/>
      <c r="QD150" s="57"/>
      <c r="QE150" s="57"/>
      <c r="QF150" s="57"/>
      <c r="QG150" s="57"/>
      <c r="QH150" s="57"/>
      <c r="QI150" s="57"/>
      <c r="QJ150" s="57"/>
      <c r="QK150" s="57"/>
      <c r="QL150" s="57"/>
      <c r="QM150" s="57"/>
      <c r="QN150" s="57"/>
      <c r="QO150" s="57"/>
      <c r="QP150" s="57"/>
      <c r="QQ150" s="57"/>
      <c r="QR150" s="57"/>
      <c r="QS150" s="57"/>
      <c r="QT150" s="57"/>
      <c r="QU150" s="57"/>
      <c r="QV150" s="57"/>
      <c r="QW150" s="57"/>
      <c r="QX150" s="57"/>
      <c r="QY150" s="57"/>
      <c r="QZ150" s="57"/>
      <c r="RA150" s="57"/>
      <c r="RB150" s="57"/>
      <c r="RC150" s="57"/>
      <c r="RD150" s="57"/>
      <c r="RE150" s="57"/>
      <c r="RF150" s="57"/>
      <c r="RG150" s="57"/>
      <c r="RH150" s="57"/>
      <c r="RI150" s="57"/>
      <c r="RJ150" s="57"/>
      <c r="RK150" s="57"/>
      <c r="RL150" s="57"/>
      <c r="RM150" s="57"/>
      <c r="RN150" s="57"/>
      <c r="RO150" s="57"/>
      <c r="RP150" s="57"/>
      <c r="RQ150" s="57"/>
      <c r="RR150" s="57"/>
      <c r="RS150" s="57"/>
      <c r="RT150" s="57"/>
      <c r="RU150" s="57"/>
      <c r="RV150" s="57"/>
      <c r="RW150" s="57"/>
      <c r="RX150" s="57"/>
      <c r="RY150" s="57"/>
      <c r="RZ150" s="57"/>
      <c r="SA150" s="57"/>
      <c r="SB150" s="57"/>
      <c r="SC150" s="57"/>
      <c r="SD150" s="57"/>
      <c r="SE150" s="57"/>
      <c r="SF150" s="57"/>
      <c r="SG150" s="57"/>
      <c r="SH150" s="57"/>
      <c r="SI150" s="57"/>
      <c r="SJ150" s="57"/>
      <c r="SK150" s="57"/>
      <c r="SL150" s="57"/>
      <c r="SM150" s="57"/>
      <c r="SN150" s="57"/>
      <c r="SO150" s="57"/>
      <c r="SP150" s="57"/>
      <c r="SQ150" s="57"/>
      <c r="SR150" s="57"/>
      <c r="SS150" s="57"/>
      <c r="ST150" s="57"/>
      <c r="SU150" s="57"/>
      <c r="SV150" s="57"/>
      <c r="SW150" s="57"/>
      <c r="SX150" s="57"/>
      <c r="SY150" s="57"/>
      <c r="SZ150" s="57"/>
      <c r="TA150" s="57"/>
      <c r="TB150" s="57"/>
      <c r="TC150" s="57"/>
      <c r="TD150" s="57"/>
      <c r="TE150" s="57"/>
      <c r="TF150" s="57"/>
      <c r="TG150" s="57"/>
      <c r="TH150" s="57"/>
      <c r="TI150" s="57"/>
      <c r="TJ150" s="57"/>
      <c r="TK150" s="57"/>
      <c r="TL150" s="57"/>
      <c r="TM150" s="57"/>
      <c r="TN150" s="57"/>
      <c r="TO150" s="57"/>
      <c r="TP150" s="57"/>
      <c r="TQ150" s="57"/>
      <c r="TR150" s="57"/>
      <c r="TS150" s="57"/>
      <c r="TT150" s="57"/>
      <c r="TU150" s="57"/>
      <c r="TV150" s="57"/>
      <c r="TW150" s="57"/>
      <c r="TX150" s="57"/>
      <c r="TY150" s="57"/>
      <c r="TZ150" s="57"/>
      <c r="UA150" s="57"/>
      <c r="UB150" s="57"/>
      <c r="UC150" s="57"/>
      <c r="UD150" s="57"/>
      <c r="UE150" s="57"/>
      <c r="UF150" s="57"/>
      <c r="UG150" s="57"/>
      <c r="UH150" s="57"/>
      <c r="UI150" s="57"/>
      <c r="UJ150" s="57"/>
      <c r="UK150" s="57"/>
      <c r="UL150" s="57"/>
      <c r="UM150" s="57"/>
      <c r="UN150" s="57"/>
      <c r="UO150" s="57"/>
      <c r="UP150" s="57"/>
      <c r="UQ150" s="57"/>
      <c r="UR150" s="57"/>
      <c r="US150" s="57"/>
      <c r="UT150" s="57"/>
      <c r="UU150" s="57"/>
      <c r="UV150" s="57"/>
      <c r="UW150" s="57"/>
      <c r="UX150" s="57"/>
      <c r="UY150" s="57"/>
      <c r="UZ150" s="57"/>
      <c r="VA150" s="57"/>
      <c r="VB150" s="57"/>
      <c r="VC150" s="57"/>
      <c r="VD150" s="57"/>
      <c r="VE150" s="57"/>
      <c r="VF150" s="57"/>
      <c r="VG150" s="57"/>
      <c r="VH150" s="57"/>
      <c r="VI150" s="57"/>
      <c r="VJ150" s="57"/>
      <c r="VK150" s="57"/>
      <c r="VL150" s="57"/>
      <c r="VM150" s="57"/>
      <c r="VN150" s="57"/>
      <c r="VO150" s="57"/>
      <c r="VP150" s="57"/>
      <c r="VQ150" s="57"/>
      <c r="VR150" s="57"/>
      <c r="VS150" s="57"/>
      <c r="VT150" s="57"/>
      <c r="VU150" s="57"/>
      <c r="VV150" s="57"/>
      <c r="VW150" s="57"/>
      <c r="VX150" s="57"/>
      <c r="VY150" s="57"/>
      <c r="VZ150" s="57"/>
      <c r="WA150" s="57"/>
      <c r="WB150" s="57"/>
      <c r="WC150" s="57"/>
      <c r="WD150" s="57"/>
      <c r="WE150" s="57"/>
      <c r="WF150" s="57"/>
      <c r="WG150" s="57"/>
      <c r="WH150" s="57"/>
      <c r="WI150" s="57"/>
      <c r="WJ150" s="57"/>
      <c r="WK150" s="57"/>
      <c r="WL150" s="57"/>
      <c r="WM150" s="57"/>
      <c r="WN150" s="57"/>
      <c r="WO150" s="57"/>
      <c r="WP150" s="57"/>
      <c r="WQ150" s="57"/>
      <c r="WR150" s="57"/>
      <c r="WS150" s="57"/>
      <c r="WT150" s="57"/>
      <c r="WU150" s="57"/>
      <c r="WV150" s="57"/>
      <c r="WW150" s="57"/>
      <c r="WX150" s="57"/>
      <c r="WY150" s="57"/>
      <c r="WZ150" s="57"/>
      <c r="XA150" s="57"/>
      <c r="XB150" s="57"/>
      <c r="XC150" s="57"/>
      <c r="XD150" s="57"/>
      <c r="XE150" s="57"/>
      <c r="XF150" s="57"/>
      <c r="XG150" s="57"/>
      <c r="XH150" s="57"/>
      <c r="XI150" s="57"/>
      <c r="XJ150" s="57"/>
      <c r="XK150" s="57"/>
      <c r="XL150" s="57"/>
      <c r="XM150" s="57"/>
      <c r="XN150" s="57"/>
      <c r="XO150" s="57"/>
      <c r="XP150" s="57"/>
      <c r="XQ150" s="57"/>
      <c r="XR150" s="57"/>
      <c r="XS150" s="57"/>
      <c r="XT150" s="57"/>
      <c r="XU150" s="57"/>
      <c r="XV150" s="57"/>
      <c r="XW150" s="57"/>
      <c r="XX150" s="57"/>
      <c r="XY150" s="57"/>
      <c r="XZ150" s="57"/>
      <c r="YA150" s="57"/>
      <c r="YB150" s="57"/>
      <c r="YC150" s="57"/>
      <c r="YD150" s="57"/>
      <c r="YE150" s="57"/>
      <c r="YF150" s="57"/>
      <c r="YG150" s="57"/>
      <c r="YH150" s="57"/>
      <c r="YI150" s="57"/>
      <c r="YJ150" s="57"/>
      <c r="YK150" s="57"/>
      <c r="YL150" s="57"/>
      <c r="YM150" s="57"/>
      <c r="YN150" s="57"/>
      <c r="YO150" s="57"/>
      <c r="YP150" s="57"/>
      <c r="YQ150" s="57"/>
      <c r="YR150" s="57"/>
    </row>
    <row r="151" spans="1:668" ht="19.5" customHeight="1" x14ac:dyDescent="0.25">
      <c r="A151" s="47" t="s">
        <v>14</v>
      </c>
      <c r="B151" s="13">
        <v>1</v>
      </c>
      <c r="C151" s="13"/>
      <c r="D151" s="47"/>
      <c r="E151" s="47"/>
      <c r="F151" s="75">
        <f>+SUM(F150)</f>
        <v>36500</v>
      </c>
      <c r="G151" s="18">
        <f t="shared" ref="G151:K151" si="25">+SUM(G150)</f>
        <v>1047.55</v>
      </c>
      <c r="H151" s="18">
        <f t="shared" si="25"/>
        <v>0</v>
      </c>
      <c r="I151" s="18">
        <f t="shared" si="25"/>
        <v>1109.5999999999999</v>
      </c>
      <c r="J151" s="75">
        <f t="shared" si="25"/>
        <v>937.5</v>
      </c>
      <c r="K151" s="18">
        <f t="shared" si="25"/>
        <v>3094.65</v>
      </c>
      <c r="L151" s="75">
        <f>+SUM(L150)</f>
        <v>33405.35</v>
      </c>
      <c r="AG151" s="52"/>
      <c r="AH151" s="52"/>
      <c r="AI151" s="52"/>
      <c r="AJ151" s="52"/>
      <c r="AK151" s="52"/>
      <c r="AL151" s="52"/>
      <c r="AM151" s="52"/>
      <c r="AN151" s="52"/>
      <c r="AO151" s="52"/>
      <c r="AP151" s="52"/>
      <c r="AQ151" s="52"/>
      <c r="IC151" s="57"/>
      <c r="ID151" s="57"/>
      <c r="IE151" s="57"/>
      <c r="IF151" s="57"/>
      <c r="IG151" s="57"/>
      <c r="IH151" s="57"/>
      <c r="II151" s="57"/>
      <c r="IJ151" s="57"/>
      <c r="IK151" s="57"/>
      <c r="IL151" s="57"/>
      <c r="IM151" s="57"/>
      <c r="IN151" s="57"/>
      <c r="IO151" s="57"/>
      <c r="IP151" s="57"/>
      <c r="IQ151" s="57"/>
      <c r="IR151" s="57"/>
      <c r="IS151" s="57"/>
      <c r="IT151" s="57"/>
      <c r="IU151" s="57"/>
      <c r="IV151" s="57"/>
      <c r="IW151" s="57"/>
      <c r="IX151" s="57"/>
      <c r="IY151" s="57"/>
      <c r="IZ151" s="57"/>
      <c r="JA151" s="57"/>
      <c r="JB151" s="57"/>
      <c r="JC151" s="57"/>
      <c r="JD151" s="57"/>
      <c r="JE151" s="57"/>
      <c r="JF151" s="57"/>
      <c r="JG151" s="57"/>
      <c r="JH151" s="57"/>
      <c r="JI151" s="57"/>
      <c r="JJ151" s="57"/>
      <c r="JK151" s="57"/>
      <c r="JL151" s="57"/>
      <c r="JM151" s="57"/>
      <c r="JN151" s="57"/>
      <c r="JO151" s="57"/>
      <c r="JP151" s="57"/>
      <c r="JQ151" s="57"/>
      <c r="JR151" s="57"/>
      <c r="JS151" s="57"/>
      <c r="JT151" s="57"/>
      <c r="JU151" s="57"/>
      <c r="JV151" s="57"/>
      <c r="JW151" s="57"/>
      <c r="JX151" s="57"/>
      <c r="JY151" s="57"/>
      <c r="JZ151" s="57"/>
      <c r="KA151" s="57"/>
      <c r="KB151" s="57"/>
      <c r="KC151" s="57"/>
      <c r="KD151" s="57"/>
      <c r="KE151" s="57"/>
      <c r="KF151" s="57"/>
      <c r="KG151" s="57"/>
      <c r="KH151" s="57"/>
      <c r="KI151" s="57"/>
      <c r="KJ151" s="57"/>
      <c r="KK151" s="57"/>
      <c r="KL151" s="57"/>
      <c r="KM151" s="57"/>
      <c r="KN151" s="57"/>
      <c r="KO151" s="57"/>
      <c r="KP151" s="57"/>
      <c r="KQ151" s="57"/>
      <c r="KR151" s="57"/>
      <c r="KS151" s="57"/>
      <c r="KT151" s="57"/>
      <c r="KU151" s="57"/>
      <c r="KV151" s="57"/>
      <c r="KW151" s="57"/>
      <c r="KX151" s="57"/>
      <c r="KY151" s="57"/>
      <c r="KZ151" s="57"/>
      <c r="LA151" s="57"/>
      <c r="LB151" s="57"/>
      <c r="LC151" s="57"/>
      <c r="LD151" s="57"/>
      <c r="LE151" s="57"/>
      <c r="LF151" s="57"/>
      <c r="LG151" s="57"/>
      <c r="LH151" s="57"/>
      <c r="LI151" s="57"/>
      <c r="LJ151" s="57"/>
      <c r="LK151" s="57"/>
      <c r="LL151" s="57"/>
      <c r="LM151" s="57"/>
      <c r="LN151" s="57"/>
      <c r="LO151" s="57"/>
      <c r="LP151" s="57"/>
      <c r="LQ151" s="57"/>
      <c r="LR151" s="57"/>
      <c r="LS151" s="57"/>
      <c r="LT151" s="57"/>
      <c r="LU151" s="57"/>
      <c r="LV151" s="57"/>
      <c r="LW151" s="57"/>
      <c r="LX151" s="57"/>
      <c r="LY151" s="57"/>
      <c r="LZ151" s="57"/>
      <c r="MA151" s="57"/>
      <c r="MB151" s="57"/>
      <c r="MC151" s="57"/>
      <c r="MD151" s="57"/>
      <c r="ME151" s="57"/>
      <c r="MF151" s="57"/>
      <c r="MG151" s="57"/>
      <c r="MH151" s="57"/>
      <c r="MI151" s="57"/>
      <c r="MJ151" s="57"/>
      <c r="MK151" s="57"/>
      <c r="ML151" s="57"/>
      <c r="MM151" s="57"/>
      <c r="MN151" s="57"/>
      <c r="MO151" s="57"/>
      <c r="MP151" s="57"/>
      <c r="MQ151" s="57"/>
      <c r="MR151" s="57"/>
      <c r="MS151" s="57"/>
      <c r="MT151" s="57"/>
      <c r="MU151" s="57"/>
      <c r="MV151" s="57"/>
      <c r="MW151" s="57"/>
      <c r="MX151" s="57"/>
      <c r="MY151" s="57"/>
      <c r="MZ151" s="57"/>
      <c r="NA151" s="57"/>
      <c r="NB151" s="57"/>
      <c r="NC151" s="57"/>
      <c r="ND151" s="57"/>
      <c r="NE151" s="57"/>
      <c r="NF151" s="57"/>
      <c r="NG151" s="57"/>
      <c r="NH151" s="57"/>
      <c r="NI151" s="57"/>
      <c r="NJ151" s="57"/>
      <c r="NK151" s="57"/>
      <c r="NL151" s="57"/>
      <c r="NM151" s="57"/>
      <c r="NN151" s="57"/>
      <c r="NO151" s="57"/>
      <c r="NP151" s="57"/>
      <c r="NQ151" s="57"/>
      <c r="NR151" s="57"/>
      <c r="NS151" s="57"/>
      <c r="NT151" s="57"/>
      <c r="NU151" s="57"/>
      <c r="NV151" s="57"/>
      <c r="NW151" s="57"/>
      <c r="NX151" s="57"/>
      <c r="NY151" s="57"/>
      <c r="NZ151" s="57"/>
      <c r="OA151" s="57"/>
      <c r="OB151" s="57"/>
      <c r="OC151" s="57"/>
      <c r="OD151" s="57"/>
      <c r="OE151" s="57"/>
      <c r="OF151" s="57"/>
      <c r="OG151" s="57"/>
      <c r="OH151" s="57"/>
      <c r="OI151" s="57"/>
      <c r="OJ151" s="57"/>
      <c r="OK151" s="57"/>
      <c r="OL151" s="57"/>
      <c r="OM151" s="57"/>
      <c r="ON151" s="57"/>
      <c r="OO151" s="57"/>
      <c r="OP151" s="57"/>
      <c r="OQ151" s="57"/>
      <c r="OR151" s="57"/>
      <c r="OS151" s="57"/>
      <c r="OT151" s="57"/>
      <c r="OU151" s="57"/>
      <c r="OV151" s="57"/>
      <c r="OW151" s="57"/>
      <c r="OX151" s="57"/>
      <c r="OY151" s="57"/>
      <c r="OZ151" s="57"/>
      <c r="PA151" s="57"/>
      <c r="PB151" s="57"/>
      <c r="PC151" s="57"/>
      <c r="PD151" s="57"/>
      <c r="PE151" s="57"/>
      <c r="PF151" s="57"/>
      <c r="PG151" s="57"/>
      <c r="PH151" s="57"/>
      <c r="PI151" s="57"/>
      <c r="PJ151" s="57"/>
      <c r="PK151" s="57"/>
      <c r="PL151" s="57"/>
      <c r="PM151" s="57"/>
      <c r="PN151" s="57"/>
      <c r="PO151" s="57"/>
      <c r="PP151" s="57"/>
      <c r="PQ151" s="57"/>
      <c r="PR151" s="57"/>
      <c r="PS151" s="57"/>
      <c r="PT151" s="57"/>
      <c r="PU151" s="57"/>
      <c r="PV151" s="57"/>
      <c r="PW151" s="57"/>
      <c r="PX151" s="57"/>
      <c r="PY151" s="57"/>
      <c r="PZ151" s="57"/>
      <c r="QA151" s="57"/>
      <c r="QB151" s="57"/>
      <c r="QC151" s="57"/>
      <c r="QD151" s="57"/>
      <c r="QE151" s="57"/>
      <c r="QF151" s="57"/>
      <c r="QG151" s="57"/>
      <c r="QH151" s="57"/>
      <c r="QI151" s="57"/>
      <c r="QJ151" s="57"/>
      <c r="QK151" s="57"/>
      <c r="QL151" s="57"/>
      <c r="QM151" s="57"/>
      <c r="QN151" s="57"/>
      <c r="QO151" s="57"/>
      <c r="QP151" s="57"/>
      <c r="QQ151" s="57"/>
      <c r="QR151" s="57"/>
      <c r="QS151" s="57"/>
      <c r="QT151" s="57"/>
      <c r="QU151" s="57"/>
      <c r="QV151" s="57"/>
      <c r="QW151" s="57"/>
      <c r="QX151" s="57"/>
      <c r="QY151" s="57"/>
      <c r="QZ151" s="57"/>
      <c r="RA151" s="57"/>
      <c r="RB151" s="57"/>
      <c r="RC151" s="57"/>
      <c r="RD151" s="57"/>
      <c r="RE151" s="57"/>
      <c r="RF151" s="57"/>
      <c r="RG151" s="57"/>
      <c r="RH151" s="57"/>
      <c r="RI151" s="57"/>
      <c r="RJ151" s="57"/>
      <c r="RK151" s="57"/>
      <c r="RL151" s="57"/>
      <c r="RM151" s="57"/>
      <c r="RN151" s="57"/>
      <c r="RO151" s="57"/>
      <c r="RP151" s="57"/>
      <c r="RQ151" s="57"/>
      <c r="RR151" s="57"/>
      <c r="RS151" s="57"/>
      <c r="RT151" s="57"/>
      <c r="RU151" s="57"/>
      <c r="RV151" s="57"/>
      <c r="RW151" s="57"/>
      <c r="RX151" s="57"/>
      <c r="RY151" s="57"/>
      <c r="RZ151" s="57"/>
      <c r="SA151" s="57"/>
      <c r="SB151" s="57"/>
      <c r="SC151" s="57"/>
      <c r="SD151" s="57"/>
      <c r="SE151" s="57"/>
      <c r="SF151" s="57"/>
      <c r="SG151" s="57"/>
      <c r="SH151" s="57"/>
      <c r="SI151" s="57"/>
      <c r="SJ151" s="57"/>
      <c r="SK151" s="57"/>
      <c r="SL151" s="57"/>
      <c r="SM151" s="57"/>
      <c r="SN151" s="57"/>
      <c r="SO151" s="57"/>
      <c r="SP151" s="57"/>
      <c r="SQ151" s="57"/>
      <c r="SR151" s="57"/>
      <c r="SS151" s="57"/>
      <c r="ST151" s="57"/>
      <c r="SU151" s="57"/>
      <c r="SV151" s="57"/>
      <c r="SW151" s="57"/>
      <c r="SX151" s="57"/>
      <c r="SY151" s="57"/>
      <c r="SZ151" s="57"/>
      <c r="TA151" s="57"/>
      <c r="TB151" s="57"/>
      <c r="TC151" s="57"/>
      <c r="TD151" s="57"/>
      <c r="TE151" s="57"/>
      <c r="TF151" s="57"/>
      <c r="TG151" s="57"/>
      <c r="TH151" s="57"/>
      <c r="TI151" s="57"/>
      <c r="TJ151" s="57"/>
      <c r="TK151" s="57"/>
      <c r="TL151" s="57"/>
      <c r="TM151" s="57"/>
      <c r="TN151" s="57"/>
      <c r="TO151" s="57"/>
      <c r="TP151" s="57"/>
      <c r="TQ151" s="57"/>
      <c r="TR151" s="57"/>
      <c r="TS151" s="57"/>
      <c r="TT151" s="57"/>
      <c r="TU151" s="57"/>
      <c r="TV151" s="57"/>
      <c r="TW151" s="57"/>
      <c r="TX151" s="57"/>
      <c r="TY151" s="57"/>
      <c r="TZ151" s="57"/>
      <c r="UA151" s="57"/>
      <c r="UB151" s="57"/>
      <c r="UC151" s="57"/>
      <c r="UD151" s="57"/>
      <c r="UE151" s="57"/>
      <c r="UF151" s="57"/>
      <c r="UG151" s="57"/>
      <c r="UH151" s="57"/>
      <c r="UI151" s="57"/>
      <c r="UJ151" s="57"/>
      <c r="UK151" s="57"/>
      <c r="UL151" s="57"/>
      <c r="UM151" s="57"/>
      <c r="UN151" s="57"/>
      <c r="UO151" s="57"/>
      <c r="UP151" s="57"/>
      <c r="UQ151" s="57"/>
      <c r="UR151" s="57"/>
      <c r="US151" s="57"/>
      <c r="UT151" s="57"/>
      <c r="UU151" s="57"/>
      <c r="UV151" s="57"/>
      <c r="UW151" s="57"/>
      <c r="UX151" s="57"/>
      <c r="UY151" s="57"/>
      <c r="UZ151" s="57"/>
      <c r="VA151" s="57"/>
      <c r="VB151" s="57"/>
      <c r="VC151" s="57"/>
      <c r="VD151" s="57"/>
      <c r="VE151" s="57"/>
      <c r="VF151" s="57"/>
      <c r="VG151" s="57"/>
      <c r="VH151" s="57"/>
      <c r="VI151" s="57"/>
      <c r="VJ151" s="57"/>
      <c r="VK151" s="57"/>
      <c r="VL151" s="57"/>
      <c r="VM151" s="57"/>
      <c r="VN151" s="57"/>
      <c r="VO151" s="57"/>
      <c r="VP151" s="57"/>
      <c r="VQ151" s="57"/>
      <c r="VR151" s="57"/>
      <c r="VS151" s="57"/>
      <c r="VT151" s="57"/>
      <c r="VU151" s="57"/>
      <c r="VV151" s="57"/>
      <c r="VW151" s="57"/>
      <c r="VX151" s="57"/>
      <c r="VY151" s="57"/>
      <c r="VZ151" s="57"/>
      <c r="WA151" s="57"/>
      <c r="WB151" s="57"/>
      <c r="WC151" s="57"/>
      <c r="WD151" s="57"/>
      <c r="WE151" s="57"/>
      <c r="WF151" s="57"/>
      <c r="WG151" s="57"/>
      <c r="WH151" s="57"/>
      <c r="WI151" s="57"/>
      <c r="WJ151" s="57"/>
      <c r="WK151" s="57"/>
      <c r="WL151" s="57"/>
      <c r="WM151" s="57"/>
      <c r="WN151" s="57"/>
      <c r="WO151" s="57"/>
      <c r="WP151" s="57"/>
      <c r="WQ151" s="57"/>
      <c r="WR151" s="57"/>
      <c r="WS151" s="57"/>
      <c r="WT151" s="57"/>
      <c r="WU151" s="57"/>
      <c r="WV151" s="57"/>
      <c r="WW151" s="57"/>
      <c r="WX151" s="57"/>
      <c r="WY151" s="57"/>
      <c r="WZ151" s="57"/>
      <c r="XA151" s="57"/>
      <c r="XB151" s="57"/>
      <c r="XC151" s="57"/>
      <c r="XD151" s="57"/>
      <c r="XE151" s="57"/>
      <c r="XF151" s="57"/>
      <c r="XG151" s="57"/>
      <c r="XH151" s="57"/>
      <c r="XI151" s="57"/>
      <c r="XJ151" s="57"/>
      <c r="XK151" s="57"/>
      <c r="XL151" s="57"/>
      <c r="XM151" s="57"/>
      <c r="XN151" s="57"/>
      <c r="XO151" s="57"/>
      <c r="XP151" s="57"/>
      <c r="XQ151" s="57"/>
      <c r="XR151" s="57"/>
      <c r="XS151" s="57"/>
      <c r="XT151" s="57"/>
      <c r="XU151" s="57"/>
      <c r="XV151" s="57"/>
      <c r="XW151" s="57"/>
      <c r="XX151" s="57"/>
      <c r="XY151" s="57"/>
      <c r="XZ151" s="57"/>
      <c r="YA151" s="57"/>
      <c r="YB151" s="57"/>
      <c r="YC151" s="57"/>
      <c r="YD151" s="57"/>
      <c r="YE151" s="57"/>
      <c r="YF151" s="57"/>
      <c r="YG151" s="57"/>
      <c r="YH151" s="57"/>
      <c r="YI151" s="57"/>
      <c r="YJ151" s="57"/>
      <c r="YK151" s="57"/>
      <c r="YL151" s="57"/>
      <c r="YM151" s="57"/>
      <c r="YN151" s="57"/>
      <c r="YO151" s="57"/>
      <c r="YP151" s="57"/>
      <c r="YQ151" s="57"/>
      <c r="YR151" s="57"/>
    </row>
    <row r="152" spans="1:668" s="58" customFormat="1" ht="18" customHeight="1" x14ac:dyDescent="0.25">
      <c r="A152" s="96" t="s">
        <v>49</v>
      </c>
      <c r="B152" s="129"/>
      <c r="C152" s="130"/>
      <c r="D152" s="130"/>
      <c r="E152" s="130"/>
      <c r="F152" s="131"/>
      <c r="G152" s="132"/>
      <c r="H152" s="133"/>
      <c r="I152" s="134"/>
      <c r="J152" s="133"/>
      <c r="K152" s="133"/>
      <c r="L152" s="135"/>
      <c r="M152" s="52"/>
      <c r="N152" s="52"/>
      <c r="O152" s="57"/>
      <c r="P152" s="57"/>
      <c r="Q152" s="57"/>
      <c r="R152" s="57"/>
      <c r="S152" s="57"/>
      <c r="T152" s="57"/>
      <c r="U152" s="57"/>
      <c r="V152" s="57"/>
      <c r="W152" s="57"/>
      <c r="X152" s="57"/>
      <c r="Y152" s="57"/>
      <c r="Z152" s="57"/>
      <c r="AA152" s="57"/>
      <c r="AB152" s="57"/>
      <c r="AC152" s="57"/>
      <c r="AD152" s="57"/>
      <c r="AE152" s="57"/>
      <c r="AF152" s="57"/>
      <c r="AG152" s="138"/>
      <c r="AH152" s="138"/>
      <c r="AI152" s="138"/>
      <c r="AJ152" s="138"/>
      <c r="AK152" s="138"/>
      <c r="AL152" s="138"/>
      <c r="AM152" s="138"/>
      <c r="AN152" s="138"/>
      <c r="AO152" s="138"/>
      <c r="AP152" s="138"/>
      <c r="AQ152" s="138"/>
      <c r="AR152" s="57"/>
      <c r="AS152" s="57"/>
      <c r="AT152" s="44"/>
      <c r="AU152" s="44"/>
      <c r="AV152" s="44"/>
      <c r="AW152" s="44"/>
      <c r="AX152" s="44"/>
      <c r="AY152" s="44"/>
      <c r="AZ152" s="44"/>
      <c r="BA152" s="44"/>
      <c r="BB152" s="44"/>
      <c r="BC152" s="44"/>
      <c r="BD152" s="44"/>
      <c r="BE152" s="44"/>
      <c r="BF152" s="44"/>
      <c r="BG152" s="44"/>
      <c r="BH152" s="44"/>
      <c r="BI152" s="44"/>
      <c r="BJ152" s="44"/>
      <c r="BK152" s="44"/>
      <c r="BL152" s="44"/>
      <c r="BM152" s="44"/>
      <c r="BN152" s="44"/>
      <c r="BO152" s="44"/>
      <c r="BP152" s="44"/>
      <c r="BQ152" s="44"/>
      <c r="BR152" s="44"/>
      <c r="BS152" s="44"/>
      <c r="BT152" s="44"/>
      <c r="BU152" s="44"/>
      <c r="BV152" s="44"/>
      <c r="BW152" s="44"/>
      <c r="BX152" s="44"/>
      <c r="BY152" s="44"/>
      <c r="BZ152" s="44"/>
      <c r="CA152" s="44"/>
      <c r="CB152" s="44"/>
      <c r="CC152" s="44"/>
      <c r="CD152" s="44"/>
      <c r="CE152" s="44"/>
      <c r="CF152" s="44"/>
      <c r="CG152" s="44"/>
      <c r="CH152" s="44"/>
      <c r="CI152" s="44"/>
      <c r="CJ152" s="44"/>
      <c r="CK152" s="44"/>
      <c r="CL152" s="44"/>
      <c r="CM152" s="44"/>
      <c r="CN152" s="44"/>
      <c r="CO152" s="44"/>
      <c r="CP152" s="44"/>
      <c r="CQ152" s="44"/>
      <c r="CR152" s="44"/>
      <c r="CS152" s="44"/>
      <c r="CT152" s="44"/>
      <c r="CU152" s="44"/>
      <c r="CV152" s="44"/>
      <c r="CW152" s="44"/>
      <c r="CX152" s="44"/>
      <c r="CY152" s="44"/>
      <c r="CZ152" s="44"/>
      <c r="DA152" s="44"/>
      <c r="DB152" s="44"/>
      <c r="DC152" s="44"/>
      <c r="DD152" s="44"/>
      <c r="DE152" s="44"/>
      <c r="DF152" s="44"/>
      <c r="DG152" s="44"/>
      <c r="DH152" s="44"/>
      <c r="DI152" s="44"/>
      <c r="DJ152" s="44"/>
      <c r="DK152" s="44"/>
      <c r="DL152" s="44"/>
      <c r="DM152" s="44"/>
      <c r="DN152" s="44"/>
      <c r="DO152" s="44"/>
      <c r="DP152" s="44"/>
      <c r="DQ152" s="44"/>
      <c r="DR152" s="44"/>
      <c r="DS152" s="44"/>
      <c r="DT152" s="44"/>
      <c r="DU152" s="44"/>
      <c r="DV152" s="44"/>
      <c r="DW152" s="44"/>
      <c r="DX152" s="44"/>
      <c r="DY152" s="44"/>
      <c r="DZ152" s="44"/>
      <c r="EA152" s="44"/>
      <c r="EB152" s="44"/>
      <c r="EC152" s="44"/>
      <c r="ED152" s="44"/>
      <c r="EE152" s="44"/>
      <c r="EF152" s="44"/>
      <c r="EG152" s="44"/>
      <c r="EH152" s="44"/>
      <c r="EI152" s="44"/>
      <c r="EJ152" s="44"/>
      <c r="EK152" s="44"/>
      <c r="EL152" s="44"/>
      <c r="EM152" s="44"/>
      <c r="EN152" s="44"/>
      <c r="EO152" s="44"/>
      <c r="EP152" s="44"/>
      <c r="EQ152" s="44"/>
      <c r="ER152" s="44"/>
      <c r="ES152" s="44"/>
      <c r="ET152" s="44"/>
      <c r="EU152" s="44"/>
      <c r="EV152" s="44"/>
      <c r="EW152" s="44"/>
      <c r="EX152" s="44"/>
      <c r="EY152" s="44"/>
      <c r="EZ152" s="44"/>
      <c r="FA152" s="44"/>
      <c r="FB152" s="44"/>
      <c r="FC152" s="44"/>
      <c r="FD152" s="44"/>
      <c r="FE152" s="44"/>
      <c r="FF152" s="44"/>
      <c r="FG152" s="44"/>
      <c r="FH152" s="44"/>
      <c r="FI152" s="44"/>
      <c r="FJ152" s="44"/>
      <c r="FK152" s="44"/>
      <c r="FL152" s="44"/>
      <c r="FM152" s="44"/>
      <c r="FN152" s="44"/>
      <c r="FO152" s="44"/>
      <c r="FP152" s="44"/>
      <c r="FQ152" s="44"/>
      <c r="FR152" s="44"/>
      <c r="FS152" s="44"/>
      <c r="FT152" s="44"/>
      <c r="FU152" s="44"/>
      <c r="FV152" s="44"/>
      <c r="FW152" s="44"/>
      <c r="FX152" s="44"/>
      <c r="FY152" s="44"/>
      <c r="FZ152" s="44"/>
      <c r="GA152" s="44"/>
      <c r="GB152" s="44"/>
      <c r="GC152" s="44"/>
      <c r="GD152" s="44"/>
      <c r="GE152" s="44"/>
      <c r="GF152" s="44"/>
      <c r="GG152" s="44"/>
      <c r="GH152" s="44"/>
      <c r="GI152" s="44"/>
      <c r="GJ152" s="44"/>
      <c r="GK152" s="44"/>
      <c r="GL152" s="44"/>
      <c r="GM152" s="44"/>
      <c r="GN152" s="44"/>
      <c r="GO152" s="44"/>
      <c r="GP152" s="44"/>
      <c r="GQ152" s="44"/>
      <c r="GR152" s="44"/>
      <c r="GS152" s="44"/>
      <c r="GT152" s="44"/>
      <c r="GU152" s="44"/>
      <c r="GV152" s="44"/>
      <c r="GW152" s="44"/>
      <c r="GX152" s="44"/>
      <c r="GY152" s="44"/>
      <c r="GZ152" s="44"/>
      <c r="HA152" s="44"/>
      <c r="HB152" s="44"/>
      <c r="HC152" s="44"/>
      <c r="HD152" s="44"/>
      <c r="HE152" s="44"/>
      <c r="HF152" s="44"/>
      <c r="HG152" s="44"/>
      <c r="HH152" s="44"/>
      <c r="HI152" s="44"/>
      <c r="HJ152" s="44"/>
      <c r="HK152" s="44"/>
      <c r="HL152" s="44"/>
      <c r="HM152" s="44"/>
      <c r="HN152" s="44"/>
      <c r="HO152" s="44"/>
      <c r="HP152" s="44"/>
      <c r="HQ152" s="44"/>
      <c r="HR152" s="44"/>
      <c r="HS152" s="44"/>
      <c r="HT152" s="44"/>
      <c r="HU152" s="44"/>
      <c r="HV152" s="44"/>
      <c r="HW152" s="44"/>
      <c r="HX152" s="44"/>
      <c r="HY152" s="44"/>
      <c r="HZ152" s="44"/>
      <c r="IA152" s="44"/>
      <c r="IB152" s="44"/>
      <c r="IC152" s="57"/>
      <c r="ID152" s="57"/>
      <c r="IE152" s="57"/>
      <c r="IF152" s="57"/>
      <c r="IG152" s="57"/>
      <c r="IH152" s="57"/>
      <c r="II152" s="57"/>
      <c r="IJ152" s="57"/>
      <c r="IK152" s="57"/>
      <c r="IL152" s="57"/>
      <c r="IM152" s="57"/>
      <c r="IN152" s="57"/>
      <c r="IO152" s="57"/>
      <c r="IP152" s="57"/>
      <c r="IQ152" s="57"/>
      <c r="IR152" s="57"/>
      <c r="IS152" s="57"/>
      <c r="IT152" s="57"/>
      <c r="IU152" s="57"/>
      <c r="IV152" s="57"/>
      <c r="IW152" s="57"/>
      <c r="IX152" s="57"/>
      <c r="IY152" s="57"/>
      <c r="IZ152" s="57"/>
      <c r="JA152" s="57"/>
      <c r="JB152" s="57"/>
      <c r="JC152" s="57"/>
      <c r="JD152" s="57"/>
      <c r="JE152" s="57"/>
      <c r="JF152" s="57"/>
      <c r="JG152" s="57"/>
      <c r="JH152" s="57"/>
      <c r="JI152" s="57"/>
      <c r="JJ152" s="57"/>
      <c r="JK152" s="57"/>
      <c r="JL152" s="57"/>
      <c r="JM152" s="57"/>
      <c r="JN152" s="57"/>
      <c r="JO152" s="57"/>
      <c r="JP152" s="57"/>
      <c r="JQ152" s="57"/>
      <c r="JR152" s="57"/>
      <c r="JS152" s="57"/>
      <c r="JT152" s="57"/>
      <c r="JU152" s="57"/>
      <c r="JV152" s="57"/>
      <c r="JW152" s="57"/>
      <c r="JX152" s="57"/>
      <c r="JY152" s="57"/>
      <c r="JZ152" s="57"/>
      <c r="KA152" s="57"/>
      <c r="KB152" s="57"/>
      <c r="KC152" s="57"/>
      <c r="KD152" s="57"/>
      <c r="KE152" s="57"/>
      <c r="KF152" s="57"/>
      <c r="KG152" s="57"/>
      <c r="KH152" s="57"/>
      <c r="KI152" s="57"/>
      <c r="KJ152" s="57"/>
      <c r="KK152" s="57"/>
      <c r="KL152" s="57"/>
      <c r="KM152" s="57"/>
      <c r="KN152" s="57"/>
      <c r="KO152" s="57"/>
      <c r="KP152" s="57"/>
      <c r="KQ152" s="57"/>
      <c r="KR152" s="57"/>
      <c r="KS152" s="57"/>
      <c r="KT152" s="57"/>
      <c r="KU152" s="57"/>
      <c r="KV152" s="57"/>
      <c r="KW152" s="57"/>
      <c r="KX152" s="57"/>
      <c r="KY152" s="57"/>
      <c r="KZ152" s="57"/>
      <c r="LA152" s="57"/>
      <c r="LB152" s="57"/>
      <c r="LC152" s="57"/>
      <c r="LD152" s="57"/>
      <c r="LE152" s="57"/>
      <c r="LF152" s="57"/>
      <c r="LG152" s="57"/>
      <c r="LH152" s="57"/>
      <c r="LI152" s="57"/>
      <c r="LJ152" s="57"/>
      <c r="LK152" s="57"/>
      <c r="LL152" s="57"/>
      <c r="LM152" s="57"/>
      <c r="LN152" s="57"/>
      <c r="LO152" s="57"/>
      <c r="LP152" s="57"/>
      <c r="LQ152" s="57"/>
      <c r="LR152" s="57"/>
      <c r="LS152" s="57"/>
      <c r="LT152" s="57"/>
      <c r="LU152" s="57"/>
      <c r="LV152" s="57"/>
      <c r="LW152" s="57"/>
      <c r="LX152" s="57"/>
      <c r="LY152" s="57"/>
      <c r="LZ152" s="57"/>
      <c r="MA152" s="57"/>
      <c r="MB152" s="57"/>
      <c r="MC152" s="57"/>
      <c r="MD152" s="57"/>
      <c r="ME152" s="57"/>
      <c r="MF152" s="57"/>
      <c r="MG152" s="57"/>
      <c r="MH152" s="57"/>
      <c r="MI152" s="57"/>
      <c r="MJ152" s="57"/>
      <c r="MK152" s="57"/>
      <c r="ML152" s="57"/>
      <c r="MM152" s="57"/>
      <c r="MN152" s="57"/>
      <c r="MO152" s="57"/>
      <c r="MP152" s="57"/>
      <c r="MQ152" s="57"/>
      <c r="MR152" s="57"/>
      <c r="MS152" s="57"/>
      <c r="MT152" s="57"/>
      <c r="MU152" s="57"/>
      <c r="MV152" s="57"/>
      <c r="MW152" s="57"/>
      <c r="MX152" s="57"/>
      <c r="MY152" s="57"/>
      <c r="MZ152" s="57"/>
      <c r="NA152" s="57"/>
      <c r="NB152" s="57"/>
      <c r="NC152" s="57"/>
      <c r="ND152" s="57"/>
      <c r="NE152" s="57"/>
      <c r="NF152" s="57"/>
      <c r="NG152" s="57"/>
      <c r="NH152" s="57"/>
      <c r="NI152" s="57"/>
      <c r="NJ152" s="57"/>
      <c r="NK152" s="57"/>
      <c r="NL152" s="57"/>
      <c r="NM152" s="57"/>
      <c r="NN152" s="57"/>
      <c r="NO152" s="57"/>
      <c r="NP152" s="57"/>
      <c r="NQ152" s="57"/>
      <c r="NR152" s="57"/>
      <c r="NS152" s="57"/>
      <c r="NT152" s="57"/>
      <c r="NU152" s="57"/>
      <c r="NV152" s="57"/>
      <c r="NW152" s="57"/>
      <c r="NX152" s="57"/>
      <c r="NY152" s="57"/>
      <c r="NZ152" s="57"/>
      <c r="OA152" s="57"/>
      <c r="OB152" s="57"/>
      <c r="OC152" s="57"/>
      <c r="OD152" s="57"/>
      <c r="OE152" s="57"/>
      <c r="OF152" s="57"/>
      <c r="OG152" s="57"/>
      <c r="OH152" s="57"/>
      <c r="OI152" s="57"/>
      <c r="OJ152" s="57"/>
      <c r="OK152" s="57"/>
      <c r="OL152" s="57"/>
      <c r="OM152" s="57"/>
      <c r="ON152" s="57"/>
      <c r="OO152" s="57"/>
      <c r="OP152" s="57"/>
      <c r="OQ152" s="57"/>
      <c r="OR152" s="57"/>
      <c r="OS152" s="57"/>
      <c r="OT152" s="57"/>
      <c r="OU152" s="57"/>
      <c r="OV152" s="57"/>
      <c r="OW152" s="57"/>
      <c r="OX152" s="57"/>
      <c r="OY152" s="57"/>
      <c r="OZ152" s="57"/>
      <c r="PA152" s="57"/>
      <c r="PB152" s="57"/>
      <c r="PC152" s="57"/>
      <c r="PD152" s="57"/>
      <c r="PE152" s="57"/>
      <c r="PF152" s="57"/>
      <c r="PG152" s="57"/>
      <c r="PH152" s="57"/>
      <c r="PI152" s="57"/>
      <c r="PJ152" s="57"/>
      <c r="PK152" s="57"/>
      <c r="PL152" s="57"/>
      <c r="PM152" s="57"/>
      <c r="PN152" s="57"/>
      <c r="PO152" s="57"/>
      <c r="PP152" s="57"/>
      <c r="PQ152" s="57"/>
      <c r="PR152" s="57"/>
      <c r="PS152" s="57"/>
      <c r="PT152" s="57"/>
      <c r="PU152" s="57"/>
      <c r="PV152" s="57"/>
      <c r="PW152" s="57"/>
      <c r="PX152" s="57"/>
      <c r="PY152" s="57"/>
      <c r="PZ152" s="57"/>
      <c r="QA152" s="57"/>
      <c r="QB152" s="57"/>
      <c r="QC152" s="57"/>
      <c r="QD152" s="57"/>
      <c r="QE152" s="57"/>
      <c r="QF152" s="57"/>
      <c r="QG152" s="57"/>
      <c r="QH152" s="57"/>
      <c r="QI152" s="57"/>
      <c r="QJ152" s="57"/>
      <c r="QK152" s="57"/>
      <c r="QL152" s="57"/>
      <c r="QM152" s="57"/>
      <c r="QN152" s="57"/>
      <c r="QO152" s="57"/>
      <c r="QP152" s="57"/>
      <c r="QQ152" s="57"/>
      <c r="QR152" s="57"/>
      <c r="QS152" s="57"/>
      <c r="QT152" s="57"/>
      <c r="QU152" s="57"/>
      <c r="QV152" s="57"/>
      <c r="QW152" s="57"/>
      <c r="QX152" s="57"/>
      <c r="QY152" s="57"/>
      <c r="QZ152" s="57"/>
      <c r="RA152" s="57"/>
      <c r="RB152" s="57"/>
      <c r="RC152" s="57"/>
      <c r="RD152" s="57"/>
      <c r="RE152" s="57"/>
      <c r="RF152" s="57"/>
      <c r="RG152" s="57"/>
      <c r="RH152" s="57"/>
      <c r="RI152" s="57"/>
      <c r="RJ152" s="57"/>
      <c r="RK152" s="57"/>
      <c r="RL152" s="57"/>
      <c r="RM152" s="57"/>
      <c r="RN152" s="57"/>
      <c r="RO152" s="57"/>
      <c r="RP152" s="57"/>
      <c r="RQ152" s="57"/>
      <c r="RR152" s="57"/>
      <c r="RS152" s="57"/>
      <c r="RT152" s="57"/>
      <c r="RU152" s="57"/>
      <c r="RV152" s="57"/>
      <c r="RW152" s="57"/>
      <c r="RX152" s="57"/>
      <c r="RY152" s="57"/>
      <c r="RZ152" s="57"/>
      <c r="SA152" s="57"/>
      <c r="SB152" s="57"/>
      <c r="SC152" s="57"/>
      <c r="SD152" s="57"/>
      <c r="SE152" s="57"/>
      <c r="SF152" s="57"/>
      <c r="SG152" s="57"/>
      <c r="SH152" s="57"/>
      <c r="SI152" s="57"/>
      <c r="SJ152" s="57"/>
      <c r="SK152" s="57"/>
      <c r="SL152" s="57"/>
      <c r="SM152" s="57"/>
      <c r="SN152" s="57"/>
      <c r="SO152" s="57"/>
      <c r="SP152" s="57"/>
      <c r="SQ152" s="57"/>
      <c r="SR152" s="57"/>
      <c r="SS152" s="57"/>
      <c r="ST152" s="57"/>
      <c r="SU152" s="57"/>
      <c r="SV152" s="57"/>
      <c r="SW152" s="57"/>
      <c r="SX152" s="57"/>
      <c r="SY152" s="57"/>
      <c r="SZ152" s="57"/>
      <c r="TA152" s="57"/>
      <c r="TB152" s="57"/>
      <c r="TC152" s="57"/>
      <c r="TD152" s="57"/>
      <c r="TE152" s="57"/>
      <c r="TF152" s="57"/>
      <c r="TG152" s="57"/>
      <c r="TH152" s="57"/>
      <c r="TI152" s="57"/>
      <c r="TJ152" s="57"/>
      <c r="TK152" s="57"/>
      <c r="TL152" s="57"/>
      <c r="TM152" s="57"/>
      <c r="TN152" s="57"/>
      <c r="TO152" s="57"/>
      <c r="TP152" s="57"/>
      <c r="TQ152" s="57"/>
      <c r="TR152" s="57"/>
      <c r="TS152" s="57"/>
      <c r="TT152" s="57"/>
      <c r="TU152" s="57"/>
      <c r="TV152" s="57"/>
      <c r="TW152" s="57"/>
      <c r="TX152" s="57"/>
      <c r="TY152" s="57"/>
      <c r="TZ152" s="57"/>
      <c r="UA152" s="57"/>
      <c r="UB152" s="57"/>
      <c r="UC152" s="57"/>
      <c r="UD152" s="57"/>
      <c r="UE152" s="57"/>
      <c r="UF152" s="57"/>
      <c r="UG152" s="57"/>
      <c r="UH152" s="57"/>
      <c r="UI152" s="57"/>
      <c r="UJ152" s="57"/>
      <c r="UK152" s="57"/>
      <c r="UL152" s="57"/>
      <c r="UM152" s="57"/>
      <c r="UN152" s="57"/>
      <c r="UO152" s="57"/>
      <c r="UP152" s="57"/>
      <c r="UQ152" s="57"/>
      <c r="UR152" s="57"/>
      <c r="US152" s="57"/>
      <c r="UT152" s="57"/>
      <c r="UU152" s="57"/>
      <c r="UV152" s="57"/>
      <c r="UW152" s="57"/>
      <c r="UX152" s="57"/>
      <c r="UY152" s="57"/>
      <c r="UZ152" s="57"/>
      <c r="VA152" s="57"/>
      <c r="VB152" s="57"/>
      <c r="VC152" s="57"/>
      <c r="VD152" s="57"/>
      <c r="VE152" s="57"/>
      <c r="VF152" s="57"/>
      <c r="VG152" s="57"/>
      <c r="VH152" s="57"/>
      <c r="VI152" s="57"/>
      <c r="VJ152" s="57"/>
      <c r="VK152" s="57"/>
      <c r="VL152" s="57"/>
      <c r="VM152" s="57"/>
      <c r="VN152" s="57"/>
      <c r="VO152" s="57"/>
      <c r="VP152" s="57"/>
      <c r="VQ152" s="57"/>
      <c r="VR152" s="57"/>
      <c r="VS152" s="57"/>
      <c r="VT152" s="57"/>
      <c r="VU152" s="57"/>
      <c r="VV152" s="57"/>
      <c r="VW152" s="57"/>
      <c r="VX152" s="57"/>
      <c r="VY152" s="57"/>
      <c r="VZ152" s="57"/>
      <c r="WA152" s="57"/>
      <c r="WB152" s="57"/>
      <c r="WC152" s="57"/>
      <c r="WD152" s="57"/>
      <c r="WE152" s="57"/>
      <c r="WF152" s="57"/>
      <c r="WG152" s="57"/>
      <c r="WH152" s="57"/>
      <c r="WI152" s="57"/>
      <c r="WJ152" s="57"/>
      <c r="WK152" s="57"/>
      <c r="WL152" s="57"/>
      <c r="WM152" s="57"/>
      <c r="WN152" s="57"/>
      <c r="WO152" s="57"/>
      <c r="WP152" s="57"/>
      <c r="WQ152" s="57"/>
      <c r="WR152" s="57"/>
      <c r="WS152" s="57"/>
      <c r="WT152" s="57"/>
      <c r="WU152" s="57"/>
      <c r="WV152" s="57"/>
      <c r="WW152" s="57"/>
      <c r="WX152" s="57"/>
      <c r="WY152" s="57"/>
      <c r="WZ152" s="57"/>
      <c r="XA152" s="57"/>
      <c r="XB152" s="57"/>
      <c r="XC152" s="57"/>
      <c r="XD152" s="57"/>
      <c r="XE152" s="57"/>
      <c r="XF152" s="57"/>
      <c r="XG152" s="57"/>
      <c r="XH152" s="57"/>
      <c r="XI152" s="57"/>
      <c r="XJ152" s="57"/>
      <c r="XK152" s="57"/>
      <c r="XL152" s="57"/>
      <c r="XM152" s="57"/>
      <c r="XN152" s="57"/>
      <c r="XO152" s="57"/>
      <c r="XP152" s="57"/>
      <c r="XQ152" s="57"/>
      <c r="XR152" s="57"/>
      <c r="XS152" s="57"/>
      <c r="XT152" s="57"/>
      <c r="XU152" s="57"/>
      <c r="XV152" s="57"/>
      <c r="XW152" s="57"/>
      <c r="XX152" s="57"/>
      <c r="XY152" s="57"/>
      <c r="XZ152" s="57"/>
      <c r="YA152" s="57"/>
      <c r="YB152" s="57"/>
      <c r="YC152" s="57"/>
      <c r="YD152" s="57"/>
      <c r="YE152" s="57"/>
      <c r="YF152" s="57"/>
      <c r="YG152" s="57"/>
      <c r="YH152" s="57"/>
      <c r="YI152" s="57"/>
      <c r="YJ152" s="57"/>
      <c r="YK152" s="57"/>
      <c r="YL152" s="57"/>
      <c r="YM152" s="57"/>
      <c r="YN152" s="57"/>
      <c r="YO152" s="57"/>
      <c r="YP152" s="57"/>
      <c r="YQ152" s="57"/>
      <c r="YR152" s="57"/>
    </row>
    <row r="153" spans="1:668" ht="18" customHeight="1" x14ac:dyDescent="0.25">
      <c r="A153" s="35" t="s">
        <v>21</v>
      </c>
      <c r="B153" s="30" t="s">
        <v>16</v>
      </c>
      <c r="C153" s="83" t="s">
        <v>75</v>
      </c>
      <c r="D153" s="93">
        <v>44448</v>
      </c>
      <c r="E153" s="11" t="s">
        <v>120</v>
      </c>
      <c r="F153" s="208">
        <v>45000</v>
      </c>
      <c r="G153" s="83">
        <f>F153*0.0287</f>
        <v>1291.5</v>
      </c>
      <c r="H153" s="91">
        <v>1148.33</v>
      </c>
      <c r="I153" s="91">
        <f>F153*0.0304</f>
        <v>1368</v>
      </c>
      <c r="J153" s="136">
        <v>25</v>
      </c>
      <c r="K153" s="91">
        <v>3832.83</v>
      </c>
      <c r="L153" s="68">
        <v>41167.17</v>
      </c>
      <c r="O153" s="57"/>
      <c r="P153" s="57"/>
      <c r="Q153" s="57"/>
      <c r="R153" s="57"/>
      <c r="S153" s="57"/>
      <c r="T153" s="57"/>
      <c r="U153" s="57"/>
      <c r="V153" s="57"/>
      <c r="W153" s="57"/>
      <c r="X153" s="57"/>
      <c r="Y153" s="57"/>
      <c r="Z153" s="57"/>
      <c r="AA153" s="57"/>
      <c r="AB153" s="57"/>
      <c r="AC153" s="57"/>
      <c r="AD153" s="57"/>
      <c r="AE153" s="57"/>
      <c r="AF153" s="57"/>
      <c r="AG153" s="138"/>
      <c r="AH153" s="138"/>
      <c r="AI153" s="138"/>
      <c r="AJ153" s="138"/>
      <c r="AK153" s="138"/>
      <c r="AL153" s="138"/>
      <c r="AM153" s="138"/>
      <c r="AN153" s="138"/>
      <c r="AO153" s="138"/>
      <c r="AP153" s="138"/>
      <c r="AQ153" s="138"/>
      <c r="AR153" s="57"/>
      <c r="AS153" s="57"/>
      <c r="IC153" s="57"/>
      <c r="ID153" s="57"/>
      <c r="IE153" s="57"/>
      <c r="IF153" s="57"/>
      <c r="IG153" s="57"/>
      <c r="IH153" s="57"/>
      <c r="II153" s="57"/>
      <c r="IJ153" s="57"/>
      <c r="IK153" s="57"/>
      <c r="IL153" s="57"/>
      <c r="IM153" s="57"/>
      <c r="IN153" s="57"/>
      <c r="IO153" s="57"/>
      <c r="IP153" s="57"/>
      <c r="IQ153" s="57"/>
      <c r="IR153" s="57"/>
      <c r="IS153" s="57"/>
      <c r="IT153" s="57"/>
      <c r="IU153" s="57"/>
      <c r="IV153" s="57"/>
      <c r="IW153" s="57"/>
      <c r="IX153" s="57"/>
      <c r="IY153" s="57"/>
      <c r="IZ153" s="57"/>
      <c r="JA153" s="57"/>
      <c r="JB153" s="57"/>
      <c r="JC153" s="57"/>
      <c r="JD153" s="57"/>
      <c r="JE153" s="57"/>
      <c r="JF153" s="57"/>
      <c r="JG153" s="57"/>
      <c r="JH153" s="57"/>
      <c r="JI153" s="57"/>
      <c r="JJ153" s="57"/>
      <c r="JK153" s="57"/>
      <c r="JL153" s="57"/>
      <c r="JM153" s="57"/>
      <c r="JN153" s="57"/>
      <c r="JO153" s="57"/>
      <c r="JP153" s="57"/>
      <c r="JQ153" s="57"/>
      <c r="JR153" s="57"/>
      <c r="JS153" s="57"/>
      <c r="JT153" s="57"/>
      <c r="JU153" s="57"/>
      <c r="JV153" s="57"/>
      <c r="JW153" s="57"/>
      <c r="JX153" s="57"/>
      <c r="JY153" s="57"/>
      <c r="JZ153" s="57"/>
      <c r="KA153" s="57"/>
      <c r="KB153" s="57"/>
      <c r="KC153" s="57"/>
      <c r="KD153" s="57"/>
      <c r="KE153" s="57"/>
      <c r="KF153" s="57"/>
      <c r="KG153" s="57"/>
      <c r="KH153" s="57"/>
      <c r="KI153" s="57"/>
      <c r="KJ153" s="57"/>
      <c r="KK153" s="57"/>
      <c r="KL153" s="57"/>
      <c r="KM153" s="57"/>
      <c r="KN153" s="57"/>
      <c r="KO153" s="57"/>
      <c r="KP153" s="57"/>
      <c r="KQ153" s="57"/>
      <c r="KR153" s="57"/>
      <c r="KS153" s="57"/>
      <c r="KT153" s="57"/>
      <c r="KU153" s="57"/>
      <c r="KV153" s="57"/>
      <c r="KW153" s="57"/>
      <c r="KX153" s="57"/>
      <c r="KY153" s="57"/>
      <c r="KZ153" s="57"/>
      <c r="LA153" s="57"/>
      <c r="LB153" s="57"/>
      <c r="LC153" s="57"/>
      <c r="LD153" s="57"/>
      <c r="LE153" s="57"/>
      <c r="LF153" s="57"/>
      <c r="LG153" s="57"/>
      <c r="LH153" s="57"/>
      <c r="LI153" s="57"/>
      <c r="LJ153" s="57"/>
      <c r="LK153" s="57"/>
      <c r="LL153" s="57"/>
      <c r="LM153" s="57"/>
      <c r="LN153" s="57"/>
      <c r="LO153" s="57"/>
      <c r="LP153" s="57"/>
      <c r="LQ153" s="57"/>
      <c r="LR153" s="57"/>
      <c r="LS153" s="57"/>
      <c r="LT153" s="57"/>
      <c r="LU153" s="57"/>
      <c r="LV153" s="57"/>
      <c r="LW153" s="57"/>
      <c r="LX153" s="57"/>
      <c r="LY153" s="57"/>
      <c r="LZ153" s="57"/>
      <c r="MA153" s="57"/>
      <c r="MB153" s="57"/>
      <c r="MC153" s="57"/>
      <c r="MD153" s="57"/>
      <c r="ME153" s="57"/>
      <c r="MF153" s="57"/>
      <c r="MG153" s="57"/>
      <c r="MH153" s="57"/>
      <c r="MI153" s="57"/>
      <c r="MJ153" s="57"/>
      <c r="MK153" s="57"/>
      <c r="ML153" s="57"/>
      <c r="MM153" s="57"/>
      <c r="MN153" s="57"/>
      <c r="MO153" s="57"/>
      <c r="MP153" s="57"/>
      <c r="MQ153" s="57"/>
      <c r="MR153" s="57"/>
      <c r="MS153" s="57"/>
      <c r="MT153" s="57"/>
      <c r="MU153" s="57"/>
      <c r="MV153" s="57"/>
      <c r="MW153" s="57"/>
      <c r="MX153" s="57"/>
      <c r="MY153" s="57"/>
      <c r="MZ153" s="57"/>
      <c r="NA153" s="57"/>
      <c r="NB153" s="57"/>
      <c r="NC153" s="57"/>
      <c r="ND153" s="57"/>
      <c r="NE153" s="57"/>
      <c r="NF153" s="57"/>
      <c r="NG153" s="57"/>
      <c r="NH153" s="57"/>
      <c r="NI153" s="57"/>
      <c r="NJ153" s="57"/>
      <c r="NK153" s="57"/>
      <c r="NL153" s="57"/>
      <c r="NM153" s="57"/>
      <c r="NN153" s="57"/>
      <c r="NO153" s="57"/>
      <c r="NP153" s="57"/>
      <c r="NQ153" s="57"/>
      <c r="NR153" s="57"/>
      <c r="NS153" s="57"/>
      <c r="NT153" s="57"/>
      <c r="NU153" s="57"/>
      <c r="NV153" s="57"/>
      <c r="NW153" s="57"/>
      <c r="NX153" s="57"/>
      <c r="NY153" s="57"/>
      <c r="NZ153" s="57"/>
      <c r="OA153" s="57"/>
      <c r="OB153" s="57"/>
      <c r="OC153" s="57"/>
      <c r="OD153" s="57"/>
      <c r="OE153" s="57"/>
      <c r="OF153" s="57"/>
      <c r="OG153" s="57"/>
      <c r="OH153" s="57"/>
      <c r="OI153" s="57"/>
      <c r="OJ153" s="57"/>
      <c r="OK153" s="57"/>
      <c r="OL153" s="57"/>
      <c r="OM153" s="57"/>
      <c r="ON153" s="57"/>
      <c r="OO153" s="57"/>
      <c r="OP153" s="57"/>
      <c r="OQ153" s="57"/>
      <c r="OR153" s="57"/>
      <c r="OS153" s="57"/>
      <c r="OT153" s="57"/>
      <c r="OU153" s="57"/>
      <c r="OV153" s="57"/>
      <c r="OW153" s="57"/>
      <c r="OX153" s="57"/>
      <c r="OY153" s="57"/>
      <c r="OZ153" s="57"/>
      <c r="PA153" s="57"/>
      <c r="PB153" s="57"/>
      <c r="PC153" s="57"/>
      <c r="PD153" s="57"/>
      <c r="PE153" s="57"/>
      <c r="PF153" s="57"/>
      <c r="PG153" s="57"/>
      <c r="PH153" s="57"/>
      <c r="PI153" s="57"/>
      <c r="PJ153" s="57"/>
      <c r="PK153" s="57"/>
      <c r="PL153" s="57"/>
      <c r="PM153" s="57"/>
      <c r="PN153" s="57"/>
      <c r="PO153" s="57"/>
      <c r="PP153" s="57"/>
      <c r="PQ153" s="57"/>
      <c r="PR153" s="57"/>
      <c r="PS153" s="57"/>
      <c r="PT153" s="57"/>
      <c r="PU153" s="57"/>
      <c r="PV153" s="57"/>
      <c r="PW153" s="57"/>
      <c r="PX153" s="57"/>
      <c r="PY153" s="57"/>
      <c r="PZ153" s="57"/>
      <c r="QA153" s="57"/>
      <c r="QB153" s="57"/>
      <c r="QC153" s="57"/>
      <c r="QD153" s="57"/>
      <c r="QE153" s="57"/>
      <c r="QF153" s="57"/>
      <c r="QG153" s="57"/>
      <c r="QH153" s="57"/>
      <c r="QI153" s="57"/>
      <c r="QJ153" s="57"/>
      <c r="QK153" s="57"/>
      <c r="QL153" s="57"/>
      <c r="QM153" s="57"/>
      <c r="QN153" s="57"/>
      <c r="QO153" s="57"/>
      <c r="QP153" s="57"/>
      <c r="QQ153" s="57"/>
      <c r="QR153" s="57"/>
      <c r="QS153" s="57"/>
      <c r="QT153" s="57"/>
      <c r="QU153" s="57"/>
      <c r="QV153" s="57"/>
      <c r="QW153" s="57"/>
      <c r="QX153" s="57"/>
      <c r="QY153" s="57"/>
      <c r="QZ153" s="57"/>
      <c r="RA153" s="57"/>
      <c r="RB153" s="57"/>
      <c r="RC153" s="57"/>
      <c r="RD153" s="57"/>
      <c r="RE153" s="57"/>
      <c r="RF153" s="57"/>
      <c r="RG153" s="57"/>
      <c r="RH153" s="57"/>
      <c r="RI153" s="57"/>
      <c r="RJ153" s="57"/>
      <c r="RK153" s="57"/>
      <c r="RL153" s="57"/>
      <c r="RM153" s="57"/>
      <c r="RN153" s="57"/>
      <c r="RO153" s="57"/>
      <c r="RP153" s="57"/>
      <c r="RQ153" s="57"/>
      <c r="RR153" s="57"/>
      <c r="RS153" s="57"/>
      <c r="RT153" s="57"/>
      <c r="RU153" s="57"/>
      <c r="RV153" s="57"/>
      <c r="RW153" s="57"/>
      <c r="RX153" s="57"/>
      <c r="RY153" s="57"/>
      <c r="RZ153" s="57"/>
      <c r="SA153" s="57"/>
      <c r="SB153" s="57"/>
      <c r="SC153" s="57"/>
      <c r="SD153" s="57"/>
      <c r="SE153" s="57"/>
      <c r="SF153" s="57"/>
      <c r="SG153" s="57"/>
      <c r="SH153" s="57"/>
      <c r="SI153" s="57"/>
      <c r="SJ153" s="57"/>
      <c r="SK153" s="57"/>
      <c r="SL153" s="57"/>
      <c r="SM153" s="57"/>
      <c r="SN153" s="57"/>
      <c r="SO153" s="57"/>
      <c r="SP153" s="57"/>
      <c r="SQ153" s="57"/>
      <c r="SR153" s="57"/>
      <c r="SS153" s="57"/>
      <c r="ST153" s="57"/>
      <c r="SU153" s="57"/>
      <c r="SV153" s="57"/>
      <c r="SW153" s="57"/>
      <c r="SX153" s="57"/>
      <c r="SY153" s="57"/>
      <c r="SZ153" s="57"/>
      <c r="TA153" s="57"/>
      <c r="TB153" s="57"/>
      <c r="TC153" s="57"/>
      <c r="TD153" s="57"/>
      <c r="TE153" s="57"/>
      <c r="TF153" s="57"/>
      <c r="TG153" s="57"/>
      <c r="TH153" s="57"/>
      <c r="TI153" s="57"/>
      <c r="TJ153" s="57"/>
      <c r="TK153" s="57"/>
      <c r="TL153" s="57"/>
      <c r="TM153" s="57"/>
      <c r="TN153" s="57"/>
      <c r="TO153" s="57"/>
      <c r="TP153" s="57"/>
      <c r="TQ153" s="57"/>
      <c r="TR153" s="57"/>
      <c r="TS153" s="57"/>
      <c r="TT153" s="57"/>
      <c r="TU153" s="57"/>
      <c r="TV153" s="57"/>
      <c r="TW153" s="57"/>
      <c r="TX153" s="57"/>
      <c r="TY153" s="57"/>
      <c r="TZ153" s="57"/>
      <c r="UA153" s="57"/>
      <c r="UB153" s="57"/>
      <c r="UC153" s="57"/>
      <c r="UD153" s="57"/>
      <c r="UE153" s="57"/>
      <c r="UF153" s="57"/>
      <c r="UG153" s="57"/>
      <c r="UH153" s="57"/>
      <c r="UI153" s="57"/>
      <c r="UJ153" s="57"/>
      <c r="UK153" s="57"/>
      <c r="UL153" s="57"/>
      <c r="UM153" s="57"/>
      <c r="UN153" s="57"/>
      <c r="UO153" s="57"/>
      <c r="UP153" s="57"/>
      <c r="UQ153" s="57"/>
      <c r="UR153" s="57"/>
      <c r="US153" s="57"/>
      <c r="UT153" s="57"/>
      <c r="UU153" s="57"/>
      <c r="UV153" s="57"/>
      <c r="UW153" s="57"/>
      <c r="UX153" s="57"/>
      <c r="UY153" s="57"/>
      <c r="UZ153" s="57"/>
      <c r="VA153" s="57"/>
      <c r="VB153" s="57"/>
      <c r="VC153" s="57"/>
      <c r="VD153" s="57"/>
      <c r="VE153" s="57"/>
      <c r="VF153" s="57"/>
      <c r="VG153" s="57"/>
      <c r="VH153" s="57"/>
      <c r="VI153" s="57"/>
      <c r="VJ153" s="57"/>
      <c r="VK153" s="57"/>
      <c r="VL153" s="57"/>
      <c r="VM153" s="57"/>
      <c r="VN153" s="57"/>
      <c r="VO153" s="57"/>
      <c r="VP153" s="57"/>
      <c r="VQ153" s="57"/>
      <c r="VR153" s="57"/>
      <c r="VS153" s="57"/>
      <c r="VT153" s="57"/>
      <c r="VU153" s="57"/>
      <c r="VV153" s="57"/>
      <c r="VW153" s="57"/>
      <c r="VX153" s="57"/>
      <c r="VY153" s="57"/>
      <c r="VZ153" s="57"/>
      <c r="WA153" s="57"/>
      <c r="WB153" s="57"/>
      <c r="WC153" s="57"/>
      <c r="WD153" s="57"/>
      <c r="WE153" s="57"/>
      <c r="WF153" s="57"/>
      <c r="WG153" s="57"/>
      <c r="WH153" s="57"/>
      <c r="WI153" s="57"/>
      <c r="WJ153" s="57"/>
      <c r="WK153" s="57"/>
      <c r="WL153" s="57"/>
      <c r="WM153" s="57"/>
      <c r="WN153" s="57"/>
      <c r="WO153" s="57"/>
      <c r="WP153" s="57"/>
      <c r="WQ153" s="57"/>
      <c r="WR153" s="57"/>
      <c r="WS153" s="57"/>
      <c r="WT153" s="57"/>
      <c r="WU153" s="57"/>
      <c r="WV153" s="57"/>
      <c r="WW153" s="57"/>
      <c r="WX153" s="57"/>
      <c r="WY153" s="57"/>
      <c r="WZ153" s="57"/>
      <c r="XA153" s="57"/>
      <c r="XB153" s="57"/>
      <c r="XC153" s="57"/>
      <c r="XD153" s="57"/>
      <c r="XE153" s="57"/>
      <c r="XF153" s="57"/>
      <c r="XG153" s="57"/>
      <c r="XH153" s="57"/>
      <c r="XI153" s="57"/>
      <c r="XJ153" s="57"/>
      <c r="XK153" s="57"/>
      <c r="XL153" s="57"/>
      <c r="XM153" s="57"/>
      <c r="XN153" s="57"/>
      <c r="XO153" s="57"/>
      <c r="XP153" s="57"/>
      <c r="XQ153" s="57"/>
      <c r="XR153" s="57"/>
      <c r="XS153" s="57"/>
      <c r="XT153" s="57"/>
      <c r="XU153" s="57"/>
      <c r="XV153" s="57"/>
      <c r="XW153" s="57"/>
      <c r="XX153" s="57"/>
      <c r="XY153" s="57"/>
      <c r="XZ153" s="57"/>
      <c r="YA153" s="57"/>
      <c r="YB153" s="57"/>
      <c r="YC153" s="57"/>
      <c r="YD153" s="57"/>
      <c r="YE153" s="57"/>
      <c r="YF153" s="57"/>
      <c r="YG153" s="57"/>
      <c r="YH153" s="57"/>
      <c r="YI153" s="57"/>
      <c r="YJ153" s="57"/>
      <c r="YK153" s="57"/>
      <c r="YL153" s="57"/>
      <c r="YM153" s="57"/>
      <c r="YN153" s="57"/>
      <c r="YO153" s="57"/>
      <c r="YP153" s="57"/>
      <c r="YQ153" s="57"/>
      <c r="YR153" s="57"/>
    </row>
    <row r="154" spans="1:668" ht="15.75" x14ac:dyDescent="0.25">
      <c r="A154" s="35" t="s">
        <v>22</v>
      </c>
      <c r="B154" s="30" t="s">
        <v>16</v>
      </c>
      <c r="C154" s="83" t="s">
        <v>75</v>
      </c>
      <c r="D154" s="93">
        <v>44440</v>
      </c>
      <c r="E154" s="11" t="s">
        <v>120</v>
      </c>
      <c r="F154" s="87">
        <v>45000</v>
      </c>
      <c r="G154" s="83">
        <f>F154*0.0287</f>
        <v>1291.5</v>
      </c>
      <c r="H154" s="91">
        <v>1148.33</v>
      </c>
      <c r="I154" s="91">
        <f>F154*0.0304</f>
        <v>1368</v>
      </c>
      <c r="J154" s="136">
        <v>25</v>
      </c>
      <c r="K154" s="91">
        <v>3832.83</v>
      </c>
      <c r="L154" s="68">
        <v>41167.17</v>
      </c>
      <c r="O154" s="57"/>
      <c r="P154" s="57"/>
      <c r="Q154" s="57"/>
      <c r="R154" s="57"/>
      <c r="S154" s="57"/>
      <c r="T154" s="57"/>
      <c r="U154" s="57"/>
      <c r="V154" s="57"/>
      <c r="W154" s="57"/>
      <c r="X154" s="57"/>
      <c r="Y154" s="57"/>
      <c r="Z154" s="57"/>
      <c r="AA154" s="57"/>
      <c r="AB154" s="57"/>
      <c r="AC154" s="57"/>
      <c r="AD154" s="57"/>
      <c r="AE154" s="57"/>
      <c r="AF154" s="57"/>
      <c r="AG154" s="57"/>
      <c r="AH154" s="57"/>
      <c r="AI154" s="57"/>
      <c r="AJ154" s="57"/>
      <c r="AK154" s="57"/>
      <c r="AL154" s="57"/>
      <c r="AM154" s="57"/>
      <c r="AN154" s="57"/>
      <c r="AO154" s="57"/>
      <c r="AP154" s="57"/>
      <c r="AQ154" s="57"/>
      <c r="AR154" s="57"/>
      <c r="AS154" s="57"/>
      <c r="IC154" s="57"/>
      <c r="ID154" s="57"/>
      <c r="IE154" s="57"/>
      <c r="IF154" s="57"/>
      <c r="IG154" s="57"/>
      <c r="IH154" s="57"/>
      <c r="II154" s="57"/>
      <c r="IJ154" s="57"/>
      <c r="IK154" s="57"/>
      <c r="IL154" s="57"/>
      <c r="IM154" s="57"/>
      <c r="IN154" s="57"/>
      <c r="IO154" s="57"/>
      <c r="IP154" s="57"/>
      <c r="IQ154" s="57"/>
      <c r="IR154" s="57"/>
      <c r="IS154" s="57"/>
      <c r="IT154" s="57"/>
      <c r="IU154" s="57"/>
      <c r="IV154" s="57"/>
      <c r="IW154" s="57"/>
      <c r="IX154" s="57"/>
      <c r="IY154" s="57"/>
      <c r="IZ154" s="57"/>
      <c r="JA154" s="57"/>
      <c r="JB154" s="57"/>
      <c r="JC154" s="57"/>
      <c r="JD154" s="57"/>
      <c r="JE154" s="57"/>
      <c r="JF154" s="57"/>
      <c r="JG154" s="57"/>
      <c r="JH154" s="57"/>
      <c r="JI154" s="57"/>
      <c r="JJ154" s="57"/>
      <c r="JK154" s="57"/>
      <c r="JL154" s="57"/>
      <c r="JM154" s="57"/>
      <c r="JN154" s="57"/>
      <c r="JO154" s="57"/>
      <c r="JP154" s="57"/>
      <c r="JQ154" s="57"/>
      <c r="JR154" s="57"/>
      <c r="JS154" s="57"/>
      <c r="JT154" s="57"/>
      <c r="JU154" s="57"/>
      <c r="JV154" s="57"/>
      <c r="JW154" s="57"/>
      <c r="JX154" s="57"/>
      <c r="JY154" s="57"/>
      <c r="JZ154" s="57"/>
      <c r="KA154" s="57"/>
      <c r="KB154" s="57"/>
      <c r="KC154" s="57"/>
      <c r="KD154" s="57"/>
      <c r="KE154" s="57"/>
      <c r="KF154" s="57"/>
      <c r="KG154" s="57"/>
      <c r="KH154" s="57"/>
      <c r="KI154" s="57"/>
      <c r="KJ154" s="57"/>
      <c r="KK154" s="57"/>
      <c r="KL154" s="57"/>
      <c r="KM154" s="57"/>
      <c r="KN154" s="57"/>
      <c r="KO154" s="57"/>
      <c r="KP154" s="57"/>
      <c r="KQ154" s="57"/>
      <c r="KR154" s="57"/>
      <c r="KS154" s="57"/>
      <c r="KT154" s="57"/>
      <c r="KU154" s="57"/>
      <c r="KV154" s="57"/>
      <c r="KW154" s="57"/>
      <c r="KX154" s="57"/>
      <c r="KY154" s="57"/>
      <c r="KZ154" s="57"/>
      <c r="LA154" s="57"/>
      <c r="LB154" s="57"/>
      <c r="LC154" s="57"/>
      <c r="LD154" s="57"/>
      <c r="LE154" s="57"/>
      <c r="LF154" s="57"/>
      <c r="LG154" s="57"/>
      <c r="LH154" s="57"/>
      <c r="LI154" s="57"/>
      <c r="LJ154" s="57"/>
      <c r="LK154" s="57"/>
      <c r="LL154" s="57"/>
      <c r="LM154" s="57"/>
      <c r="LN154" s="57"/>
      <c r="LO154" s="57"/>
      <c r="LP154" s="57"/>
      <c r="LQ154" s="57"/>
      <c r="LR154" s="57"/>
      <c r="LS154" s="57"/>
      <c r="LT154" s="57"/>
      <c r="LU154" s="57"/>
      <c r="LV154" s="57"/>
      <c r="LW154" s="57"/>
      <c r="LX154" s="57"/>
      <c r="LY154" s="57"/>
      <c r="LZ154" s="57"/>
      <c r="MA154" s="57"/>
      <c r="MB154" s="57"/>
      <c r="MC154" s="57"/>
      <c r="MD154" s="57"/>
      <c r="ME154" s="57"/>
      <c r="MF154" s="57"/>
      <c r="MG154" s="57"/>
      <c r="MH154" s="57"/>
      <c r="MI154" s="57"/>
      <c r="MJ154" s="57"/>
      <c r="MK154" s="57"/>
      <c r="ML154" s="57"/>
      <c r="MM154" s="57"/>
      <c r="MN154" s="57"/>
      <c r="MO154" s="57"/>
      <c r="MP154" s="57"/>
      <c r="MQ154" s="57"/>
      <c r="MR154" s="57"/>
      <c r="MS154" s="57"/>
      <c r="MT154" s="57"/>
      <c r="MU154" s="57"/>
      <c r="MV154" s="57"/>
      <c r="MW154" s="57"/>
      <c r="MX154" s="57"/>
      <c r="MY154" s="57"/>
      <c r="MZ154" s="57"/>
      <c r="NA154" s="57"/>
      <c r="NB154" s="57"/>
      <c r="NC154" s="57"/>
      <c r="ND154" s="57"/>
      <c r="NE154" s="57"/>
      <c r="NF154" s="57"/>
      <c r="NG154" s="57"/>
      <c r="NH154" s="57"/>
      <c r="NI154" s="57"/>
      <c r="NJ154" s="57"/>
      <c r="NK154" s="57"/>
      <c r="NL154" s="57"/>
      <c r="NM154" s="57"/>
      <c r="NN154" s="57"/>
      <c r="NO154" s="57"/>
      <c r="NP154" s="57"/>
      <c r="NQ154" s="57"/>
      <c r="NR154" s="57"/>
      <c r="NS154" s="57"/>
      <c r="NT154" s="57"/>
      <c r="NU154" s="57"/>
      <c r="NV154" s="57"/>
      <c r="NW154" s="57"/>
      <c r="NX154" s="57"/>
      <c r="NY154" s="57"/>
      <c r="NZ154" s="57"/>
      <c r="OA154" s="57"/>
      <c r="OB154" s="57"/>
      <c r="OC154" s="57"/>
      <c r="OD154" s="57"/>
      <c r="OE154" s="57"/>
      <c r="OF154" s="57"/>
      <c r="OG154" s="57"/>
      <c r="OH154" s="57"/>
      <c r="OI154" s="57"/>
      <c r="OJ154" s="57"/>
      <c r="OK154" s="57"/>
      <c r="OL154" s="57"/>
      <c r="OM154" s="57"/>
      <c r="ON154" s="57"/>
      <c r="OO154" s="57"/>
      <c r="OP154" s="57"/>
      <c r="OQ154" s="57"/>
      <c r="OR154" s="57"/>
      <c r="OS154" s="57"/>
      <c r="OT154" s="57"/>
      <c r="OU154" s="57"/>
      <c r="OV154" s="57"/>
      <c r="OW154" s="57"/>
      <c r="OX154" s="57"/>
      <c r="OY154" s="57"/>
      <c r="OZ154" s="57"/>
      <c r="PA154" s="57"/>
      <c r="PB154" s="57"/>
      <c r="PC154" s="57"/>
      <c r="PD154" s="57"/>
      <c r="PE154" s="57"/>
      <c r="PF154" s="57"/>
      <c r="PG154" s="57"/>
      <c r="PH154" s="57"/>
      <c r="PI154" s="57"/>
      <c r="PJ154" s="57"/>
      <c r="PK154" s="57"/>
      <c r="PL154" s="57"/>
      <c r="PM154" s="57"/>
      <c r="PN154" s="57"/>
      <c r="PO154" s="57"/>
      <c r="PP154" s="57"/>
      <c r="PQ154" s="57"/>
      <c r="PR154" s="57"/>
      <c r="PS154" s="57"/>
      <c r="PT154" s="57"/>
      <c r="PU154" s="57"/>
      <c r="PV154" s="57"/>
      <c r="PW154" s="57"/>
      <c r="PX154" s="57"/>
      <c r="PY154" s="57"/>
      <c r="PZ154" s="57"/>
      <c r="QA154" s="57"/>
      <c r="QB154" s="57"/>
      <c r="QC154" s="57"/>
      <c r="QD154" s="57"/>
      <c r="QE154" s="57"/>
      <c r="QF154" s="57"/>
      <c r="QG154" s="57"/>
      <c r="QH154" s="57"/>
      <c r="QI154" s="57"/>
      <c r="QJ154" s="57"/>
      <c r="QK154" s="57"/>
      <c r="QL154" s="57"/>
      <c r="QM154" s="57"/>
      <c r="QN154" s="57"/>
      <c r="QO154" s="57"/>
      <c r="QP154" s="57"/>
      <c r="QQ154" s="57"/>
      <c r="QR154" s="57"/>
      <c r="QS154" s="57"/>
      <c r="QT154" s="57"/>
      <c r="QU154" s="57"/>
      <c r="QV154" s="57"/>
      <c r="QW154" s="57"/>
      <c r="QX154" s="57"/>
      <c r="QY154" s="57"/>
      <c r="QZ154" s="57"/>
      <c r="RA154" s="57"/>
      <c r="RB154" s="57"/>
      <c r="RC154" s="57"/>
      <c r="RD154" s="57"/>
      <c r="RE154" s="57"/>
      <c r="RF154" s="57"/>
      <c r="RG154" s="57"/>
      <c r="RH154" s="57"/>
      <c r="RI154" s="57"/>
      <c r="RJ154" s="57"/>
      <c r="RK154" s="57"/>
      <c r="RL154" s="57"/>
      <c r="RM154" s="57"/>
      <c r="RN154" s="57"/>
      <c r="RO154" s="57"/>
      <c r="RP154" s="57"/>
      <c r="RQ154" s="57"/>
      <c r="RR154" s="57"/>
      <c r="RS154" s="57"/>
      <c r="RT154" s="57"/>
      <c r="RU154" s="57"/>
      <c r="RV154" s="57"/>
      <c r="RW154" s="57"/>
      <c r="RX154" s="57"/>
      <c r="RY154" s="57"/>
      <c r="RZ154" s="57"/>
      <c r="SA154" s="57"/>
      <c r="SB154" s="57"/>
      <c r="SC154" s="57"/>
      <c r="SD154" s="57"/>
      <c r="SE154" s="57"/>
      <c r="SF154" s="57"/>
      <c r="SG154" s="57"/>
      <c r="SH154" s="57"/>
      <c r="SI154" s="57"/>
      <c r="SJ154" s="57"/>
      <c r="SK154" s="57"/>
      <c r="SL154" s="57"/>
      <c r="SM154" s="57"/>
      <c r="SN154" s="57"/>
      <c r="SO154" s="57"/>
      <c r="SP154" s="57"/>
      <c r="SQ154" s="57"/>
      <c r="SR154" s="57"/>
      <c r="SS154" s="57"/>
      <c r="ST154" s="57"/>
      <c r="SU154" s="57"/>
      <c r="SV154" s="57"/>
      <c r="SW154" s="57"/>
      <c r="SX154" s="57"/>
      <c r="SY154" s="57"/>
      <c r="SZ154" s="57"/>
      <c r="TA154" s="57"/>
      <c r="TB154" s="57"/>
      <c r="TC154" s="57"/>
      <c r="TD154" s="57"/>
      <c r="TE154" s="57"/>
      <c r="TF154" s="57"/>
      <c r="TG154" s="57"/>
      <c r="TH154" s="57"/>
      <c r="TI154" s="57"/>
      <c r="TJ154" s="57"/>
      <c r="TK154" s="57"/>
      <c r="TL154" s="57"/>
      <c r="TM154" s="57"/>
      <c r="TN154" s="57"/>
      <c r="TO154" s="57"/>
      <c r="TP154" s="57"/>
      <c r="TQ154" s="57"/>
      <c r="TR154" s="57"/>
      <c r="TS154" s="57"/>
      <c r="TT154" s="57"/>
      <c r="TU154" s="57"/>
      <c r="TV154" s="57"/>
      <c r="TW154" s="57"/>
      <c r="TX154" s="57"/>
      <c r="TY154" s="57"/>
      <c r="TZ154" s="57"/>
      <c r="UA154" s="57"/>
      <c r="UB154" s="57"/>
      <c r="UC154" s="57"/>
      <c r="UD154" s="57"/>
      <c r="UE154" s="57"/>
      <c r="UF154" s="57"/>
      <c r="UG154" s="57"/>
      <c r="UH154" s="57"/>
      <c r="UI154" s="57"/>
      <c r="UJ154" s="57"/>
      <c r="UK154" s="57"/>
      <c r="UL154" s="57"/>
      <c r="UM154" s="57"/>
      <c r="UN154" s="57"/>
      <c r="UO154" s="57"/>
      <c r="UP154" s="57"/>
      <c r="UQ154" s="57"/>
      <c r="UR154" s="57"/>
      <c r="US154" s="57"/>
      <c r="UT154" s="57"/>
      <c r="UU154" s="57"/>
      <c r="UV154" s="57"/>
      <c r="UW154" s="57"/>
      <c r="UX154" s="57"/>
      <c r="UY154" s="57"/>
      <c r="UZ154" s="57"/>
      <c r="VA154" s="57"/>
      <c r="VB154" s="57"/>
      <c r="VC154" s="57"/>
      <c r="VD154" s="57"/>
      <c r="VE154" s="57"/>
      <c r="VF154" s="57"/>
      <c r="VG154" s="57"/>
      <c r="VH154" s="57"/>
      <c r="VI154" s="57"/>
      <c r="VJ154" s="57"/>
      <c r="VK154" s="57"/>
      <c r="VL154" s="57"/>
      <c r="VM154" s="57"/>
      <c r="VN154" s="57"/>
      <c r="VO154" s="57"/>
      <c r="VP154" s="57"/>
      <c r="VQ154" s="57"/>
      <c r="VR154" s="57"/>
      <c r="VS154" s="57"/>
      <c r="VT154" s="57"/>
      <c r="VU154" s="57"/>
      <c r="VV154" s="57"/>
      <c r="VW154" s="57"/>
      <c r="VX154" s="57"/>
      <c r="VY154" s="57"/>
      <c r="VZ154" s="57"/>
      <c r="WA154" s="57"/>
      <c r="WB154" s="57"/>
      <c r="WC154" s="57"/>
      <c r="WD154" s="57"/>
      <c r="WE154" s="57"/>
      <c r="WF154" s="57"/>
      <c r="WG154" s="57"/>
      <c r="WH154" s="57"/>
      <c r="WI154" s="57"/>
      <c r="WJ154" s="57"/>
      <c r="WK154" s="57"/>
      <c r="WL154" s="57"/>
      <c r="WM154" s="57"/>
      <c r="WN154" s="57"/>
      <c r="WO154" s="57"/>
      <c r="WP154" s="57"/>
      <c r="WQ154" s="57"/>
      <c r="WR154" s="57"/>
      <c r="WS154" s="57"/>
      <c r="WT154" s="57"/>
      <c r="WU154" s="57"/>
      <c r="WV154" s="57"/>
      <c r="WW154" s="57"/>
      <c r="WX154" s="57"/>
      <c r="WY154" s="57"/>
      <c r="WZ154" s="57"/>
      <c r="XA154" s="57"/>
      <c r="XB154" s="57"/>
      <c r="XC154" s="57"/>
      <c r="XD154" s="57"/>
      <c r="XE154" s="57"/>
      <c r="XF154" s="57"/>
      <c r="XG154" s="57"/>
      <c r="XH154" s="57"/>
      <c r="XI154" s="57"/>
      <c r="XJ154" s="57"/>
      <c r="XK154" s="57"/>
      <c r="XL154" s="57"/>
      <c r="XM154" s="57"/>
      <c r="XN154" s="57"/>
      <c r="XO154" s="57"/>
      <c r="XP154" s="57"/>
      <c r="XQ154" s="57"/>
      <c r="XR154" s="57"/>
      <c r="XS154" s="57"/>
      <c r="XT154" s="57"/>
      <c r="XU154" s="57"/>
      <c r="XV154" s="57"/>
      <c r="XW154" s="57"/>
      <c r="XX154" s="57"/>
      <c r="XY154" s="57"/>
      <c r="XZ154" s="57"/>
      <c r="YA154" s="57"/>
      <c r="YB154" s="57"/>
      <c r="YC154" s="57"/>
      <c r="YD154" s="57"/>
      <c r="YE154" s="57"/>
      <c r="YF154" s="57"/>
      <c r="YG154" s="57"/>
      <c r="YH154" s="57"/>
      <c r="YI154" s="57"/>
      <c r="YJ154" s="57"/>
      <c r="YK154" s="57"/>
      <c r="YL154" s="57"/>
      <c r="YM154" s="57"/>
      <c r="YN154" s="57"/>
      <c r="YO154" s="57"/>
      <c r="YP154" s="57"/>
      <c r="YQ154" s="57"/>
      <c r="YR154" s="57"/>
    </row>
    <row r="155" spans="1:668" ht="15.75" x14ac:dyDescent="0.25">
      <c r="A155" s="35" t="s">
        <v>153</v>
      </c>
      <c r="B155" s="30" t="s">
        <v>155</v>
      </c>
      <c r="C155" s="83" t="s">
        <v>75</v>
      </c>
      <c r="D155" s="93">
        <v>44593</v>
      </c>
      <c r="E155" s="11" t="s">
        <v>120</v>
      </c>
      <c r="F155" s="87">
        <v>45000</v>
      </c>
      <c r="G155" s="83">
        <v>1291.5</v>
      </c>
      <c r="H155" s="91">
        <v>1148.33</v>
      </c>
      <c r="I155" s="91">
        <v>1368</v>
      </c>
      <c r="J155" s="136">
        <v>25</v>
      </c>
      <c r="K155" s="91">
        <v>3832.83</v>
      </c>
      <c r="L155" s="68">
        <v>41167.17</v>
      </c>
      <c r="O155" s="57"/>
      <c r="P155" s="57"/>
      <c r="Q155" s="57"/>
      <c r="R155" s="57"/>
      <c r="S155" s="57"/>
      <c r="T155" s="57"/>
      <c r="U155" s="57"/>
      <c r="V155" s="57"/>
      <c r="W155" s="57"/>
      <c r="X155" s="57"/>
      <c r="Y155" s="57"/>
      <c r="Z155" s="57"/>
      <c r="AA155" s="57"/>
      <c r="AB155" s="57"/>
      <c r="AC155" s="57"/>
      <c r="AD155" s="57"/>
      <c r="AE155" s="57"/>
      <c r="AF155" s="57"/>
      <c r="AG155" s="57"/>
      <c r="AH155" s="57"/>
      <c r="AI155" s="57"/>
      <c r="AJ155" s="57"/>
      <c r="AK155" s="57"/>
      <c r="AL155" s="57"/>
      <c r="AM155" s="57"/>
      <c r="AN155" s="57"/>
      <c r="AO155" s="57"/>
      <c r="AP155" s="57"/>
      <c r="AQ155" s="57"/>
      <c r="AR155" s="57"/>
      <c r="AS155" s="57"/>
      <c r="IC155" s="57"/>
      <c r="ID155" s="57"/>
      <c r="IE155" s="57"/>
      <c r="IF155" s="57"/>
      <c r="IG155" s="57"/>
      <c r="IH155" s="57"/>
      <c r="II155" s="57"/>
      <c r="IJ155" s="57"/>
      <c r="IK155" s="57"/>
      <c r="IL155" s="57"/>
      <c r="IM155" s="57"/>
      <c r="IN155" s="57"/>
      <c r="IO155" s="57"/>
      <c r="IP155" s="57"/>
      <c r="IQ155" s="57"/>
      <c r="IR155" s="57"/>
      <c r="IS155" s="57"/>
      <c r="IT155" s="57"/>
      <c r="IU155" s="57"/>
      <c r="IV155" s="57"/>
      <c r="IW155" s="57"/>
      <c r="IX155" s="57"/>
      <c r="IY155" s="57"/>
      <c r="IZ155" s="57"/>
      <c r="JA155" s="57"/>
      <c r="JB155" s="57"/>
      <c r="JC155" s="57"/>
      <c r="JD155" s="57"/>
      <c r="JE155" s="57"/>
      <c r="JF155" s="57"/>
      <c r="JG155" s="57"/>
      <c r="JH155" s="57"/>
      <c r="JI155" s="57"/>
      <c r="JJ155" s="57"/>
      <c r="JK155" s="57"/>
      <c r="JL155" s="57"/>
      <c r="JM155" s="57"/>
      <c r="JN155" s="57"/>
      <c r="JO155" s="57"/>
      <c r="JP155" s="57"/>
      <c r="JQ155" s="57"/>
      <c r="JR155" s="57"/>
      <c r="JS155" s="57"/>
      <c r="JT155" s="57"/>
      <c r="JU155" s="57"/>
      <c r="JV155" s="57"/>
      <c r="JW155" s="57"/>
      <c r="JX155" s="57"/>
      <c r="JY155" s="57"/>
      <c r="JZ155" s="57"/>
      <c r="KA155" s="57"/>
      <c r="KB155" s="57"/>
      <c r="KC155" s="57"/>
      <c r="KD155" s="57"/>
      <c r="KE155" s="57"/>
      <c r="KF155" s="57"/>
      <c r="KG155" s="57"/>
      <c r="KH155" s="57"/>
      <c r="KI155" s="57"/>
      <c r="KJ155" s="57"/>
      <c r="KK155" s="57"/>
      <c r="KL155" s="57"/>
      <c r="KM155" s="57"/>
      <c r="KN155" s="57"/>
      <c r="KO155" s="57"/>
      <c r="KP155" s="57"/>
      <c r="KQ155" s="57"/>
      <c r="KR155" s="57"/>
      <c r="KS155" s="57"/>
      <c r="KT155" s="57"/>
      <c r="KU155" s="57"/>
      <c r="KV155" s="57"/>
      <c r="KW155" s="57"/>
      <c r="KX155" s="57"/>
      <c r="KY155" s="57"/>
      <c r="KZ155" s="57"/>
      <c r="LA155" s="57"/>
      <c r="LB155" s="57"/>
      <c r="LC155" s="57"/>
      <c r="LD155" s="57"/>
      <c r="LE155" s="57"/>
      <c r="LF155" s="57"/>
      <c r="LG155" s="57"/>
      <c r="LH155" s="57"/>
      <c r="LI155" s="57"/>
      <c r="LJ155" s="57"/>
      <c r="LK155" s="57"/>
      <c r="LL155" s="57"/>
      <c r="LM155" s="57"/>
      <c r="LN155" s="57"/>
      <c r="LO155" s="57"/>
      <c r="LP155" s="57"/>
      <c r="LQ155" s="57"/>
      <c r="LR155" s="57"/>
      <c r="LS155" s="57"/>
      <c r="LT155" s="57"/>
      <c r="LU155" s="57"/>
      <c r="LV155" s="57"/>
      <c r="LW155" s="57"/>
      <c r="LX155" s="57"/>
      <c r="LY155" s="57"/>
      <c r="LZ155" s="57"/>
      <c r="MA155" s="57"/>
      <c r="MB155" s="57"/>
      <c r="MC155" s="57"/>
      <c r="MD155" s="57"/>
      <c r="ME155" s="57"/>
      <c r="MF155" s="57"/>
      <c r="MG155" s="57"/>
      <c r="MH155" s="57"/>
      <c r="MI155" s="57"/>
      <c r="MJ155" s="57"/>
      <c r="MK155" s="57"/>
      <c r="ML155" s="57"/>
      <c r="MM155" s="57"/>
      <c r="MN155" s="57"/>
      <c r="MO155" s="57"/>
      <c r="MP155" s="57"/>
      <c r="MQ155" s="57"/>
      <c r="MR155" s="57"/>
      <c r="MS155" s="57"/>
      <c r="MT155" s="57"/>
      <c r="MU155" s="57"/>
      <c r="MV155" s="57"/>
      <c r="MW155" s="57"/>
      <c r="MX155" s="57"/>
      <c r="MY155" s="57"/>
      <c r="MZ155" s="57"/>
      <c r="NA155" s="57"/>
      <c r="NB155" s="57"/>
      <c r="NC155" s="57"/>
      <c r="ND155" s="57"/>
      <c r="NE155" s="57"/>
      <c r="NF155" s="57"/>
      <c r="NG155" s="57"/>
      <c r="NH155" s="57"/>
      <c r="NI155" s="57"/>
      <c r="NJ155" s="57"/>
      <c r="NK155" s="57"/>
      <c r="NL155" s="57"/>
      <c r="NM155" s="57"/>
      <c r="NN155" s="57"/>
      <c r="NO155" s="57"/>
      <c r="NP155" s="57"/>
      <c r="NQ155" s="57"/>
      <c r="NR155" s="57"/>
      <c r="NS155" s="57"/>
      <c r="NT155" s="57"/>
      <c r="NU155" s="57"/>
      <c r="NV155" s="57"/>
      <c r="NW155" s="57"/>
      <c r="NX155" s="57"/>
      <c r="NY155" s="57"/>
      <c r="NZ155" s="57"/>
      <c r="OA155" s="57"/>
      <c r="OB155" s="57"/>
      <c r="OC155" s="57"/>
      <c r="OD155" s="57"/>
      <c r="OE155" s="57"/>
      <c r="OF155" s="57"/>
      <c r="OG155" s="57"/>
      <c r="OH155" s="57"/>
      <c r="OI155" s="57"/>
      <c r="OJ155" s="57"/>
      <c r="OK155" s="57"/>
      <c r="OL155" s="57"/>
      <c r="OM155" s="57"/>
      <c r="ON155" s="57"/>
      <c r="OO155" s="57"/>
      <c r="OP155" s="57"/>
      <c r="OQ155" s="57"/>
      <c r="OR155" s="57"/>
      <c r="OS155" s="57"/>
      <c r="OT155" s="57"/>
      <c r="OU155" s="57"/>
      <c r="OV155" s="57"/>
      <c r="OW155" s="57"/>
      <c r="OX155" s="57"/>
      <c r="OY155" s="57"/>
      <c r="OZ155" s="57"/>
      <c r="PA155" s="57"/>
      <c r="PB155" s="57"/>
      <c r="PC155" s="57"/>
      <c r="PD155" s="57"/>
      <c r="PE155" s="57"/>
      <c r="PF155" s="57"/>
      <c r="PG155" s="57"/>
      <c r="PH155" s="57"/>
      <c r="PI155" s="57"/>
      <c r="PJ155" s="57"/>
      <c r="PK155" s="57"/>
      <c r="PL155" s="57"/>
      <c r="PM155" s="57"/>
      <c r="PN155" s="57"/>
      <c r="PO155" s="57"/>
      <c r="PP155" s="57"/>
      <c r="PQ155" s="57"/>
      <c r="PR155" s="57"/>
      <c r="PS155" s="57"/>
      <c r="PT155" s="57"/>
      <c r="PU155" s="57"/>
      <c r="PV155" s="57"/>
      <c r="PW155" s="57"/>
      <c r="PX155" s="57"/>
      <c r="PY155" s="57"/>
      <c r="PZ155" s="57"/>
      <c r="QA155" s="57"/>
      <c r="QB155" s="57"/>
      <c r="QC155" s="57"/>
      <c r="QD155" s="57"/>
      <c r="QE155" s="57"/>
      <c r="QF155" s="57"/>
      <c r="QG155" s="57"/>
      <c r="QH155" s="57"/>
      <c r="QI155" s="57"/>
      <c r="QJ155" s="57"/>
      <c r="QK155" s="57"/>
      <c r="QL155" s="57"/>
      <c r="QM155" s="57"/>
      <c r="QN155" s="57"/>
      <c r="QO155" s="57"/>
      <c r="QP155" s="57"/>
      <c r="QQ155" s="57"/>
      <c r="QR155" s="57"/>
      <c r="QS155" s="57"/>
      <c r="QT155" s="57"/>
      <c r="QU155" s="57"/>
      <c r="QV155" s="57"/>
      <c r="QW155" s="57"/>
      <c r="QX155" s="57"/>
      <c r="QY155" s="57"/>
      <c r="QZ155" s="57"/>
      <c r="RA155" s="57"/>
      <c r="RB155" s="57"/>
      <c r="RC155" s="57"/>
      <c r="RD155" s="57"/>
      <c r="RE155" s="57"/>
      <c r="RF155" s="57"/>
      <c r="RG155" s="57"/>
      <c r="RH155" s="57"/>
      <c r="RI155" s="57"/>
      <c r="RJ155" s="57"/>
      <c r="RK155" s="57"/>
      <c r="RL155" s="57"/>
      <c r="RM155" s="57"/>
      <c r="RN155" s="57"/>
      <c r="RO155" s="57"/>
      <c r="RP155" s="57"/>
      <c r="RQ155" s="57"/>
      <c r="RR155" s="57"/>
      <c r="RS155" s="57"/>
      <c r="RT155" s="57"/>
      <c r="RU155" s="57"/>
      <c r="RV155" s="57"/>
      <c r="RW155" s="57"/>
      <c r="RX155" s="57"/>
      <c r="RY155" s="57"/>
      <c r="RZ155" s="57"/>
      <c r="SA155" s="57"/>
      <c r="SB155" s="57"/>
      <c r="SC155" s="57"/>
      <c r="SD155" s="57"/>
      <c r="SE155" s="57"/>
      <c r="SF155" s="57"/>
      <c r="SG155" s="57"/>
      <c r="SH155" s="57"/>
      <c r="SI155" s="57"/>
      <c r="SJ155" s="57"/>
      <c r="SK155" s="57"/>
      <c r="SL155" s="57"/>
      <c r="SM155" s="57"/>
      <c r="SN155" s="57"/>
      <c r="SO155" s="57"/>
      <c r="SP155" s="57"/>
      <c r="SQ155" s="57"/>
      <c r="SR155" s="57"/>
      <c r="SS155" s="57"/>
      <c r="ST155" s="57"/>
      <c r="SU155" s="57"/>
      <c r="SV155" s="57"/>
      <c r="SW155" s="57"/>
      <c r="SX155" s="57"/>
      <c r="SY155" s="57"/>
      <c r="SZ155" s="57"/>
      <c r="TA155" s="57"/>
      <c r="TB155" s="57"/>
      <c r="TC155" s="57"/>
      <c r="TD155" s="57"/>
      <c r="TE155" s="57"/>
      <c r="TF155" s="57"/>
      <c r="TG155" s="57"/>
      <c r="TH155" s="57"/>
      <c r="TI155" s="57"/>
      <c r="TJ155" s="57"/>
      <c r="TK155" s="57"/>
      <c r="TL155" s="57"/>
      <c r="TM155" s="57"/>
      <c r="TN155" s="57"/>
      <c r="TO155" s="57"/>
      <c r="TP155" s="57"/>
      <c r="TQ155" s="57"/>
      <c r="TR155" s="57"/>
      <c r="TS155" s="57"/>
      <c r="TT155" s="57"/>
      <c r="TU155" s="57"/>
      <c r="TV155" s="57"/>
      <c r="TW155" s="57"/>
      <c r="TX155" s="57"/>
      <c r="TY155" s="57"/>
      <c r="TZ155" s="57"/>
      <c r="UA155" s="57"/>
      <c r="UB155" s="57"/>
      <c r="UC155" s="57"/>
      <c r="UD155" s="57"/>
      <c r="UE155" s="57"/>
      <c r="UF155" s="57"/>
      <c r="UG155" s="57"/>
      <c r="UH155" s="57"/>
      <c r="UI155" s="57"/>
      <c r="UJ155" s="57"/>
      <c r="UK155" s="57"/>
      <c r="UL155" s="57"/>
      <c r="UM155" s="57"/>
      <c r="UN155" s="57"/>
      <c r="UO155" s="57"/>
      <c r="UP155" s="57"/>
      <c r="UQ155" s="57"/>
      <c r="UR155" s="57"/>
      <c r="US155" s="57"/>
      <c r="UT155" s="57"/>
      <c r="UU155" s="57"/>
      <c r="UV155" s="57"/>
      <c r="UW155" s="57"/>
      <c r="UX155" s="57"/>
      <c r="UY155" s="57"/>
      <c r="UZ155" s="57"/>
      <c r="VA155" s="57"/>
      <c r="VB155" s="57"/>
      <c r="VC155" s="57"/>
      <c r="VD155" s="57"/>
      <c r="VE155" s="57"/>
      <c r="VF155" s="57"/>
      <c r="VG155" s="57"/>
      <c r="VH155" s="57"/>
      <c r="VI155" s="57"/>
      <c r="VJ155" s="57"/>
      <c r="VK155" s="57"/>
      <c r="VL155" s="57"/>
      <c r="VM155" s="57"/>
      <c r="VN155" s="57"/>
      <c r="VO155" s="57"/>
      <c r="VP155" s="57"/>
      <c r="VQ155" s="57"/>
      <c r="VR155" s="57"/>
      <c r="VS155" s="57"/>
      <c r="VT155" s="57"/>
      <c r="VU155" s="57"/>
      <c r="VV155" s="57"/>
      <c r="VW155" s="57"/>
      <c r="VX155" s="57"/>
      <c r="VY155" s="57"/>
      <c r="VZ155" s="57"/>
      <c r="WA155" s="57"/>
      <c r="WB155" s="57"/>
      <c r="WC155" s="57"/>
      <c r="WD155" s="57"/>
      <c r="WE155" s="57"/>
      <c r="WF155" s="57"/>
      <c r="WG155" s="57"/>
      <c r="WH155" s="57"/>
      <c r="WI155" s="57"/>
      <c r="WJ155" s="57"/>
      <c r="WK155" s="57"/>
      <c r="WL155" s="57"/>
      <c r="WM155" s="57"/>
      <c r="WN155" s="57"/>
      <c r="WO155" s="57"/>
      <c r="WP155" s="57"/>
      <c r="WQ155" s="57"/>
      <c r="WR155" s="57"/>
      <c r="WS155" s="57"/>
      <c r="WT155" s="57"/>
      <c r="WU155" s="57"/>
      <c r="WV155" s="57"/>
      <c r="WW155" s="57"/>
      <c r="WX155" s="57"/>
      <c r="WY155" s="57"/>
      <c r="WZ155" s="57"/>
      <c r="XA155" s="57"/>
      <c r="XB155" s="57"/>
      <c r="XC155" s="57"/>
      <c r="XD155" s="57"/>
      <c r="XE155" s="57"/>
      <c r="XF155" s="57"/>
      <c r="XG155" s="57"/>
      <c r="XH155" s="57"/>
      <c r="XI155" s="57"/>
      <c r="XJ155" s="57"/>
      <c r="XK155" s="57"/>
      <c r="XL155" s="57"/>
      <c r="XM155" s="57"/>
      <c r="XN155" s="57"/>
      <c r="XO155" s="57"/>
      <c r="XP155" s="57"/>
      <c r="XQ155" s="57"/>
      <c r="XR155" s="57"/>
      <c r="XS155" s="57"/>
      <c r="XT155" s="57"/>
      <c r="XU155" s="57"/>
      <c r="XV155" s="57"/>
      <c r="XW155" s="57"/>
      <c r="XX155" s="57"/>
      <c r="XY155" s="57"/>
      <c r="XZ155" s="57"/>
      <c r="YA155" s="57"/>
      <c r="YB155" s="57"/>
      <c r="YC155" s="57"/>
      <c r="YD155" s="57"/>
      <c r="YE155" s="57"/>
      <c r="YF155" s="57"/>
      <c r="YG155" s="57"/>
      <c r="YH155" s="57"/>
      <c r="YI155" s="57"/>
      <c r="YJ155" s="57"/>
      <c r="YK155" s="57"/>
      <c r="YL155" s="57"/>
      <c r="YM155" s="57"/>
      <c r="YN155" s="57"/>
      <c r="YO155" s="57"/>
      <c r="YP155" s="57"/>
      <c r="YQ155" s="57"/>
      <c r="YR155" s="57"/>
    </row>
    <row r="156" spans="1:668" ht="15.75" x14ac:dyDescent="0.25">
      <c r="A156" s="35" t="s">
        <v>154</v>
      </c>
      <c r="B156" s="30" t="s">
        <v>155</v>
      </c>
      <c r="C156" s="83" t="s">
        <v>156</v>
      </c>
      <c r="D156" s="93">
        <v>44594</v>
      </c>
      <c r="E156" s="11" t="s">
        <v>120</v>
      </c>
      <c r="F156" s="87">
        <v>45000</v>
      </c>
      <c r="G156" s="83">
        <v>1291.5</v>
      </c>
      <c r="H156" s="91">
        <v>1148.33</v>
      </c>
      <c r="I156" s="91">
        <v>1368</v>
      </c>
      <c r="J156" s="136">
        <v>25</v>
      </c>
      <c r="K156" s="91">
        <v>3832.83</v>
      </c>
      <c r="L156" s="68">
        <v>41167.17</v>
      </c>
      <c r="O156" s="57"/>
      <c r="P156" s="57"/>
      <c r="Q156" s="57"/>
      <c r="R156" s="57"/>
      <c r="S156" s="57"/>
      <c r="T156" s="57"/>
      <c r="U156" s="57"/>
      <c r="V156" s="57"/>
      <c r="W156" s="57"/>
      <c r="X156" s="57"/>
      <c r="Y156" s="57"/>
      <c r="Z156" s="57"/>
      <c r="AA156" s="57"/>
      <c r="AB156" s="57"/>
      <c r="AC156" s="57"/>
      <c r="AD156" s="57"/>
      <c r="AE156" s="57"/>
      <c r="AF156" s="57"/>
      <c r="AG156" s="57"/>
      <c r="AH156" s="57"/>
      <c r="AI156" s="57"/>
      <c r="AJ156" s="57"/>
      <c r="AK156" s="57"/>
      <c r="AL156" s="57"/>
      <c r="AM156" s="57"/>
      <c r="AN156" s="57"/>
      <c r="AO156" s="57"/>
      <c r="AP156" s="57"/>
      <c r="AQ156" s="57"/>
      <c r="AR156" s="57"/>
      <c r="AS156" s="57"/>
      <c r="IC156" s="57"/>
      <c r="ID156" s="57"/>
      <c r="IE156" s="57"/>
      <c r="IF156" s="57"/>
      <c r="IG156" s="57"/>
      <c r="IH156" s="57"/>
      <c r="II156" s="57"/>
      <c r="IJ156" s="57"/>
      <c r="IK156" s="57"/>
      <c r="IL156" s="57"/>
      <c r="IM156" s="57"/>
      <c r="IN156" s="57"/>
      <c r="IO156" s="57"/>
      <c r="IP156" s="57"/>
      <c r="IQ156" s="57"/>
      <c r="IR156" s="57"/>
      <c r="IS156" s="57"/>
      <c r="IT156" s="57"/>
      <c r="IU156" s="57"/>
      <c r="IV156" s="57"/>
      <c r="IW156" s="57"/>
      <c r="IX156" s="57"/>
      <c r="IY156" s="57"/>
      <c r="IZ156" s="57"/>
      <c r="JA156" s="57"/>
      <c r="JB156" s="57"/>
      <c r="JC156" s="57"/>
      <c r="JD156" s="57"/>
      <c r="JE156" s="57"/>
      <c r="JF156" s="57"/>
      <c r="JG156" s="57"/>
      <c r="JH156" s="57"/>
      <c r="JI156" s="57"/>
      <c r="JJ156" s="57"/>
      <c r="JK156" s="57"/>
      <c r="JL156" s="57"/>
      <c r="JM156" s="57"/>
      <c r="JN156" s="57"/>
      <c r="JO156" s="57"/>
      <c r="JP156" s="57"/>
      <c r="JQ156" s="57"/>
      <c r="JR156" s="57"/>
      <c r="JS156" s="57"/>
      <c r="JT156" s="57"/>
      <c r="JU156" s="57"/>
      <c r="JV156" s="57"/>
      <c r="JW156" s="57"/>
      <c r="JX156" s="57"/>
      <c r="JY156" s="57"/>
      <c r="JZ156" s="57"/>
      <c r="KA156" s="57"/>
      <c r="KB156" s="57"/>
      <c r="KC156" s="57"/>
      <c r="KD156" s="57"/>
      <c r="KE156" s="57"/>
      <c r="KF156" s="57"/>
      <c r="KG156" s="57"/>
      <c r="KH156" s="57"/>
      <c r="KI156" s="57"/>
      <c r="KJ156" s="57"/>
      <c r="KK156" s="57"/>
      <c r="KL156" s="57"/>
      <c r="KM156" s="57"/>
      <c r="KN156" s="57"/>
      <c r="KO156" s="57"/>
      <c r="KP156" s="57"/>
      <c r="KQ156" s="57"/>
      <c r="KR156" s="57"/>
      <c r="KS156" s="57"/>
      <c r="KT156" s="57"/>
      <c r="KU156" s="57"/>
      <c r="KV156" s="57"/>
      <c r="KW156" s="57"/>
      <c r="KX156" s="57"/>
      <c r="KY156" s="57"/>
      <c r="KZ156" s="57"/>
      <c r="LA156" s="57"/>
      <c r="LB156" s="57"/>
      <c r="LC156" s="57"/>
      <c r="LD156" s="57"/>
      <c r="LE156" s="57"/>
      <c r="LF156" s="57"/>
      <c r="LG156" s="57"/>
      <c r="LH156" s="57"/>
      <c r="LI156" s="57"/>
      <c r="LJ156" s="57"/>
      <c r="LK156" s="57"/>
      <c r="LL156" s="57"/>
      <c r="LM156" s="57"/>
      <c r="LN156" s="57"/>
      <c r="LO156" s="57"/>
      <c r="LP156" s="57"/>
      <c r="LQ156" s="57"/>
      <c r="LR156" s="57"/>
      <c r="LS156" s="57"/>
      <c r="LT156" s="57"/>
      <c r="LU156" s="57"/>
      <c r="LV156" s="57"/>
      <c r="LW156" s="57"/>
      <c r="LX156" s="57"/>
      <c r="LY156" s="57"/>
      <c r="LZ156" s="57"/>
      <c r="MA156" s="57"/>
      <c r="MB156" s="57"/>
      <c r="MC156" s="57"/>
      <c r="MD156" s="57"/>
      <c r="ME156" s="57"/>
      <c r="MF156" s="57"/>
      <c r="MG156" s="57"/>
      <c r="MH156" s="57"/>
      <c r="MI156" s="57"/>
      <c r="MJ156" s="57"/>
      <c r="MK156" s="57"/>
      <c r="ML156" s="57"/>
      <c r="MM156" s="57"/>
      <c r="MN156" s="57"/>
      <c r="MO156" s="57"/>
      <c r="MP156" s="57"/>
      <c r="MQ156" s="57"/>
      <c r="MR156" s="57"/>
      <c r="MS156" s="57"/>
      <c r="MT156" s="57"/>
      <c r="MU156" s="57"/>
      <c r="MV156" s="57"/>
      <c r="MW156" s="57"/>
      <c r="MX156" s="57"/>
      <c r="MY156" s="57"/>
      <c r="MZ156" s="57"/>
      <c r="NA156" s="57"/>
      <c r="NB156" s="57"/>
      <c r="NC156" s="57"/>
      <c r="ND156" s="57"/>
      <c r="NE156" s="57"/>
      <c r="NF156" s="57"/>
      <c r="NG156" s="57"/>
      <c r="NH156" s="57"/>
      <c r="NI156" s="57"/>
      <c r="NJ156" s="57"/>
      <c r="NK156" s="57"/>
      <c r="NL156" s="57"/>
      <c r="NM156" s="57"/>
      <c r="NN156" s="57"/>
      <c r="NO156" s="57"/>
      <c r="NP156" s="57"/>
      <c r="NQ156" s="57"/>
      <c r="NR156" s="57"/>
      <c r="NS156" s="57"/>
      <c r="NT156" s="57"/>
      <c r="NU156" s="57"/>
      <c r="NV156" s="57"/>
      <c r="NW156" s="57"/>
      <c r="NX156" s="57"/>
      <c r="NY156" s="57"/>
      <c r="NZ156" s="57"/>
      <c r="OA156" s="57"/>
      <c r="OB156" s="57"/>
      <c r="OC156" s="57"/>
      <c r="OD156" s="57"/>
      <c r="OE156" s="57"/>
      <c r="OF156" s="57"/>
      <c r="OG156" s="57"/>
      <c r="OH156" s="57"/>
      <c r="OI156" s="57"/>
      <c r="OJ156" s="57"/>
      <c r="OK156" s="57"/>
      <c r="OL156" s="57"/>
      <c r="OM156" s="57"/>
      <c r="ON156" s="57"/>
      <c r="OO156" s="57"/>
      <c r="OP156" s="57"/>
      <c r="OQ156" s="57"/>
      <c r="OR156" s="57"/>
      <c r="OS156" s="57"/>
      <c r="OT156" s="57"/>
      <c r="OU156" s="57"/>
      <c r="OV156" s="57"/>
      <c r="OW156" s="57"/>
      <c r="OX156" s="57"/>
      <c r="OY156" s="57"/>
      <c r="OZ156" s="57"/>
      <c r="PA156" s="57"/>
      <c r="PB156" s="57"/>
      <c r="PC156" s="57"/>
      <c r="PD156" s="57"/>
      <c r="PE156" s="57"/>
      <c r="PF156" s="57"/>
      <c r="PG156" s="57"/>
      <c r="PH156" s="57"/>
      <c r="PI156" s="57"/>
      <c r="PJ156" s="57"/>
      <c r="PK156" s="57"/>
      <c r="PL156" s="57"/>
      <c r="PM156" s="57"/>
      <c r="PN156" s="57"/>
      <c r="PO156" s="57"/>
      <c r="PP156" s="57"/>
      <c r="PQ156" s="57"/>
      <c r="PR156" s="57"/>
      <c r="PS156" s="57"/>
      <c r="PT156" s="57"/>
      <c r="PU156" s="57"/>
      <c r="PV156" s="57"/>
      <c r="PW156" s="57"/>
      <c r="PX156" s="57"/>
      <c r="PY156" s="57"/>
      <c r="PZ156" s="57"/>
      <c r="QA156" s="57"/>
      <c r="QB156" s="57"/>
      <c r="QC156" s="57"/>
      <c r="QD156" s="57"/>
      <c r="QE156" s="57"/>
      <c r="QF156" s="57"/>
      <c r="QG156" s="57"/>
      <c r="QH156" s="57"/>
      <c r="QI156" s="57"/>
      <c r="QJ156" s="57"/>
      <c r="QK156" s="57"/>
      <c r="QL156" s="57"/>
      <c r="QM156" s="57"/>
      <c r="QN156" s="57"/>
      <c r="QO156" s="57"/>
      <c r="QP156" s="57"/>
      <c r="QQ156" s="57"/>
      <c r="QR156" s="57"/>
      <c r="QS156" s="57"/>
      <c r="QT156" s="57"/>
      <c r="QU156" s="57"/>
      <c r="QV156" s="57"/>
      <c r="QW156" s="57"/>
      <c r="QX156" s="57"/>
      <c r="QY156" s="57"/>
      <c r="QZ156" s="57"/>
      <c r="RA156" s="57"/>
      <c r="RB156" s="57"/>
      <c r="RC156" s="57"/>
      <c r="RD156" s="57"/>
      <c r="RE156" s="57"/>
      <c r="RF156" s="57"/>
      <c r="RG156" s="57"/>
      <c r="RH156" s="57"/>
      <c r="RI156" s="57"/>
      <c r="RJ156" s="57"/>
      <c r="RK156" s="57"/>
      <c r="RL156" s="57"/>
      <c r="RM156" s="57"/>
      <c r="RN156" s="57"/>
      <c r="RO156" s="57"/>
      <c r="RP156" s="57"/>
      <c r="RQ156" s="57"/>
      <c r="RR156" s="57"/>
      <c r="RS156" s="57"/>
      <c r="RT156" s="57"/>
      <c r="RU156" s="57"/>
      <c r="RV156" s="57"/>
      <c r="RW156" s="57"/>
      <c r="RX156" s="57"/>
      <c r="RY156" s="57"/>
      <c r="RZ156" s="57"/>
      <c r="SA156" s="57"/>
      <c r="SB156" s="57"/>
      <c r="SC156" s="57"/>
      <c r="SD156" s="57"/>
      <c r="SE156" s="57"/>
      <c r="SF156" s="57"/>
      <c r="SG156" s="57"/>
      <c r="SH156" s="57"/>
      <c r="SI156" s="57"/>
      <c r="SJ156" s="57"/>
      <c r="SK156" s="57"/>
      <c r="SL156" s="57"/>
      <c r="SM156" s="57"/>
      <c r="SN156" s="57"/>
      <c r="SO156" s="57"/>
      <c r="SP156" s="57"/>
      <c r="SQ156" s="57"/>
      <c r="SR156" s="57"/>
      <c r="SS156" s="57"/>
      <c r="ST156" s="57"/>
      <c r="SU156" s="57"/>
      <c r="SV156" s="57"/>
      <c r="SW156" s="57"/>
      <c r="SX156" s="57"/>
      <c r="SY156" s="57"/>
      <c r="SZ156" s="57"/>
      <c r="TA156" s="57"/>
      <c r="TB156" s="57"/>
      <c r="TC156" s="57"/>
      <c r="TD156" s="57"/>
      <c r="TE156" s="57"/>
      <c r="TF156" s="57"/>
      <c r="TG156" s="57"/>
      <c r="TH156" s="57"/>
      <c r="TI156" s="57"/>
      <c r="TJ156" s="57"/>
      <c r="TK156" s="57"/>
      <c r="TL156" s="57"/>
      <c r="TM156" s="57"/>
      <c r="TN156" s="57"/>
      <c r="TO156" s="57"/>
      <c r="TP156" s="57"/>
      <c r="TQ156" s="57"/>
      <c r="TR156" s="57"/>
      <c r="TS156" s="57"/>
      <c r="TT156" s="57"/>
      <c r="TU156" s="57"/>
      <c r="TV156" s="57"/>
      <c r="TW156" s="57"/>
      <c r="TX156" s="57"/>
      <c r="TY156" s="57"/>
      <c r="TZ156" s="57"/>
      <c r="UA156" s="57"/>
      <c r="UB156" s="57"/>
      <c r="UC156" s="57"/>
      <c r="UD156" s="57"/>
      <c r="UE156" s="57"/>
      <c r="UF156" s="57"/>
      <c r="UG156" s="57"/>
      <c r="UH156" s="57"/>
      <c r="UI156" s="57"/>
      <c r="UJ156" s="57"/>
      <c r="UK156" s="57"/>
      <c r="UL156" s="57"/>
      <c r="UM156" s="57"/>
      <c r="UN156" s="57"/>
      <c r="UO156" s="57"/>
      <c r="UP156" s="57"/>
      <c r="UQ156" s="57"/>
      <c r="UR156" s="57"/>
      <c r="US156" s="57"/>
      <c r="UT156" s="57"/>
      <c r="UU156" s="57"/>
      <c r="UV156" s="57"/>
      <c r="UW156" s="57"/>
      <c r="UX156" s="57"/>
      <c r="UY156" s="57"/>
      <c r="UZ156" s="57"/>
      <c r="VA156" s="57"/>
      <c r="VB156" s="57"/>
      <c r="VC156" s="57"/>
      <c r="VD156" s="57"/>
      <c r="VE156" s="57"/>
      <c r="VF156" s="57"/>
      <c r="VG156" s="57"/>
      <c r="VH156" s="57"/>
      <c r="VI156" s="57"/>
      <c r="VJ156" s="57"/>
      <c r="VK156" s="57"/>
      <c r="VL156" s="57"/>
      <c r="VM156" s="57"/>
      <c r="VN156" s="57"/>
      <c r="VO156" s="57"/>
      <c r="VP156" s="57"/>
      <c r="VQ156" s="57"/>
      <c r="VR156" s="57"/>
      <c r="VS156" s="57"/>
      <c r="VT156" s="57"/>
      <c r="VU156" s="57"/>
      <c r="VV156" s="57"/>
      <c r="VW156" s="57"/>
      <c r="VX156" s="57"/>
      <c r="VY156" s="57"/>
      <c r="VZ156" s="57"/>
      <c r="WA156" s="57"/>
      <c r="WB156" s="57"/>
      <c r="WC156" s="57"/>
      <c r="WD156" s="57"/>
      <c r="WE156" s="57"/>
      <c r="WF156" s="57"/>
      <c r="WG156" s="57"/>
      <c r="WH156" s="57"/>
      <c r="WI156" s="57"/>
      <c r="WJ156" s="57"/>
      <c r="WK156" s="57"/>
      <c r="WL156" s="57"/>
      <c r="WM156" s="57"/>
      <c r="WN156" s="57"/>
      <c r="WO156" s="57"/>
      <c r="WP156" s="57"/>
      <c r="WQ156" s="57"/>
      <c r="WR156" s="57"/>
      <c r="WS156" s="57"/>
      <c r="WT156" s="57"/>
      <c r="WU156" s="57"/>
      <c r="WV156" s="57"/>
      <c r="WW156" s="57"/>
      <c r="WX156" s="57"/>
      <c r="WY156" s="57"/>
      <c r="WZ156" s="57"/>
      <c r="XA156" s="57"/>
      <c r="XB156" s="57"/>
      <c r="XC156" s="57"/>
      <c r="XD156" s="57"/>
      <c r="XE156" s="57"/>
      <c r="XF156" s="57"/>
      <c r="XG156" s="57"/>
      <c r="XH156" s="57"/>
      <c r="XI156" s="57"/>
      <c r="XJ156" s="57"/>
      <c r="XK156" s="57"/>
      <c r="XL156" s="57"/>
      <c r="XM156" s="57"/>
      <c r="XN156" s="57"/>
      <c r="XO156" s="57"/>
      <c r="XP156" s="57"/>
      <c r="XQ156" s="57"/>
      <c r="XR156" s="57"/>
      <c r="XS156" s="57"/>
      <c r="XT156" s="57"/>
      <c r="XU156" s="57"/>
      <c r="XV156" s="57"/>
      <c r="XW156" s="57"/>
      <c r="XX156" s="57"/>
      <c r="XY156" s="57"/>
      <c r="XZ156" s="57"/>
      <c r="YA156" s="57"/>
      <c r="YB156" s="57"/>
      <c r="YC156" s="57"/>
      <c r="YD156" s="57"/>
      <c r="YE156" s="57"/>
      <c r="YF156" s="57"/>
      <c r="YG156" s="57"/>
      <c r="YH156" s="57"/>
      <c r="YI156" s="57"/>
      <c r="YJ156" s="57"/>
      <c r="YK156" s="57"/>
      <c r="YL156" s="57"/>
      <c r="YM156" s="57"/>
      <c r="YN156" s="57"/>
      <c r="YO156" s="57"/>
      <c r="YP156" s="57"/>
      <c r="YQ156" s="57"/>
      <c r="YR156" s="57"/>
    </row>
    <row r="157" spans="1:668" s="54" customFormat="1" ht="19.5" customHeight="1" x14ac:dyDescent="0.25">
      <c r="A157" s="125" t="s">
        <v>14</v>
      </c>
      <c r="B157" s="148">
        <v>4</v>
      </c>
      <c r="C157" s="76"/>
      <c r="D157" s="82"/>
      <c r="E157" s="82"/>
      <c r="F157" s="89">
        <f>SUM(F153:F156)</f>
        <v>180000</v>
      </c>
      <c r="G157" s="98">
        <f>SUM(G153:G154)+G155+G156</f>
        <v>5166</v>
      </c>
      <c r="H157" s="89">
        <f>SUM(H153:H154)+H155+H156</f>
        <v>4593.32</v>
      </c>
      <c r="I157" s="89">
        <f>SUM(I153:I154)+I155+I156</f>
        <v>5472</v>
      </c>
      <c r="J157" s="89">
        <f>SUM(J153:J154)+J155+J156</f>
        <v>100</v>
      </c>
      <c r="K157" s="89">
        <f>K153+K154+K155+K156</f>
        <v>15331.32</v>
      </c>
      <c r="L157" s="199">
        <f>SUM(L153:L156)</f>
        <v>164668.68</v>
      </c>
      <c r="O157" s="117"/>
      <c r="P157" s="117"/>
      <c r="Q157" s="117"/>
      <c r="R157" s="117"/>
      <c r="S157" s="117"/>
      <c r="T157" s="117"/>
      <c r="U157" s="117"/>
      <c r="V157" s="117"/>
      <c r="W157" s="117"/>
      <c r="X157" s="117"/>
      <c r="Y157" s="117"/>
      <c r="Z157" s="117"/>
      <c r="AA157" s="117"/>
      <c r="AB157" s="117"/>
      <c r="AC157" s="117"/>
      <c r="AD157" s="117"/>
      <c r="AE157" s="117"/>
      <c r="AF157" s="117"/>
      <c r="AG157" s="117"/>
      <c r="AH157" s="117"/>
      <c r="AI157" s="117"/>
      <c r="AJ157" s="117"/>
      <c r="AK157" s="117"/>
      <c r="AL157" s="117"/>
      <c r="AM157" s="117"/>
      <c r="AN157" s="117"/>
      <c r="AO157" s="117"/>
      <c r="AP157" s="117"/>
      <c r="AQ157" s="117"/>
      <c r="AR157" s="117"/>
      <c r="AS157" s="117"/>
      <c r="IC157" s="117"/>
      <c r="ID157" s="117"/>
      <c r="IE157" s="117"/>
      <c r="IF157" s="117"/>
      <c r="IG157" s="117"/>
      <c r="IH157" s="117"/>
      <c r="II157" s="117"/>
      <c r="IJ157" s="117"/>
      <c r="IK157" s="117"/>
      <c r="IL157" s="117"/>
      <c r="IM157" s="117"/>
      <c r="IN157" s="117"/>
      <c r="IO157" s="117"/>
      <c r="IP157" s="117"/>
      <c r="IQ157" s="117"/>
      <c r="IR157" s="117"/>
      <c r="IS157" s="117"/>
      <c r="IT157" s="117"/>
      <c r="IU157" s="117"/>
      <c r="IV157" s="117"/>
      <c r="IW157" s="117"/>
      <c r="IX157" s="117"/>
      <c r="IY157" s="117"/>
      <c r="IZ157" s="117"/>
      <c r="JA157" s="117"/>
      <c r="JB157" s="117"/>
      <c r="JC157" s="117"/>
      <c r="JD157" s="117"/>
      <c r="JE157" s="117"/>
      <c r="JF157" s="117"/>
      <c r="JG157" s="117"/>
      <c r="JH157" s="117"/>
      <c r="JI157" s="117"/>
      <c r="JJ157" s="117"/>
      <c r="JK157" s="117"/>
      <c r="JL157" s="117"/>
      <c r="JM157" s="117"/>
      <c r="JN157" s="117"/>
      <c r="JO157" s="117"/>
      <c r="JP157" s="117"/>
      <c r="JQ157" s="117"/>
      <c r="JR157" s="117"/>
      <c r="JS157" s="117"/>
      <c r="JT157" s="117"/>
      <c r="JU157" s="117"/>
      <c r="JV157" s="117"/>
      <c r="JW157" s="117"/>
      <c r="JX157" s="117"/>
      <c r="JY157" s="117"/>
      <c r="JZ157" s="117"/>
      <c r="KA157" s="117"/>
      <c r="KB157" s="117"/>
      <c r="KC157" s="117"/>
      <c r="KD157" s="117"/>
      <c r="KE157" s="117"/>
      <c r="KF157" s="117"/>
      <c r="KG157" s="117"/>
      <c r="KH157" s="117"/>
      <c r="KI157" s="117"/>
      <c r="KJ157" s="117"/>
      <c r="KK157" s="117"/>
      <c r="KL157" s="117"/>
      <c r="KM157" s="117"/>
      <c r="KN157" s="117"/>
      <c r="KO157" s="117"/>
      <c r="KP157" s="117"/>
      <c r="KQ157" s="117"/>
      <c r="KR157" s="117"/>
      <c r="KS157" s="117"/>
      <c r="KT157" s="117"/>
      <c r="KU157" s="117"/>
      <c r="KV157" s="117"/>
      <c r="KW157" s="117"/>
      <c r="KX157" s="117"/>
      <c r="KY157" s="117"/>
      <c r="KZ157" s="117"/>
      <c r="LA157" s="117"/>
      <c r="LB157" s="117"/>
      <c r="LC157" s="117"/>
      <c r="LD157" s="117"/>
      <c r="LE157" s="117"/>
      <c r="LF157" s="117"/>
      <c r="LG157" s="117"/>
      <c r="LH157" s="117"/>
      <c r="LI157" s="117"/>
      <c r="LJ157" s="117"/>
      <c r="LK157" s="117"/>
      <c r="LL157" s="117"/>
      <c r="LM157" s="117"/>
      <c r="LN157" s="117"/>
      <c r="LO157" s="117"/>
      <c r="LP157" s="117"/>
      <c r="LQ157" s="117"/>
      <c r="LR157" s="117"/>
      <c r="LS157" s="117"/>
      <c r="LT157" s="117"/>
      <c r="LU157" s="117"/>
      <c r="LV157" s="117"/>
      <c r="LW157" s="117"/>
      <c r="LX157" s="117"/>
      <c r="LY157" s="117"/>
      <c r="LZ157" s="117"/>
      <c r="MA157" s="117"/>
      <c r="MB157" s="117"/>
      <c r="MC157" s="117"/>
      <c r="MD157" s="117"/>
      <c r="ME157" s="117"/>
      <c r="MF157" s="117"/>
      <c r="MG157" s="117"/>
      <c r="MH157" s="117"/>
      <c r="MI157" s="117"/>
      <c r="MJ157" s="117"/>
      <c r="MK157" s="117"/>
      <c r="ML157" s="117"/>
      <c r="MM157" s="117"/>
      <c r="MN157" s="117"/>
      <c r="MO157" s="117"/>
      <c r="MP157" s="117"/>
      <c r="MQ157" s="117"/>
      <c r="MR157" s="117"/>
      <c r="MS157" s="117"/>
      <c r="MT157" s="117"/>
      <c r="MU157" s="117"/>
      <c r="MV157" s="117"/>
      <c r="MW157" s="117"/>
      <c r="MX157" s="117"/>
      <c r="MY157" s="117"/>
      <c r="MZ157" s="117"/>
      <c r="NA157" s="117"/>
      <c r="NB157" s="117"/>
      <c r="NC157" s="117"/>
      <c r="ND157" s="117"/>
      <c r="NE157" s="117"/>
      <c r="NF157" s="117"/>
      <c r="NG157" s="117"/>
      <c r="NH157" s="117"/>
      <c r="NI157" s="117"/>
      <c r="NJ157" s="117"/>
      <c r="NK157" s="117"/>
      <c r="NL157" s="117"/>
      <c r="NM157" s="117"/>
      <c r="NN157" s="117"/>
      <c r="NO157" s="117"/>
      <c r="NP157" s="117"/>
      <c r="NQ157" s="117"/>
      <c r="NR157" s="117"/>
      <c r="NS157" s="117"/>
      <c r="NT157" s="117"/>
      <c r="NU157" s="117"/>
      <c r="NV157" s="117"/>
      <c r="NW157" s="117"/>
      <c r="NX157" s="117"/>
      <c r="NY157" s="117"/>
      <c r="NZ157" s="117"/>
      <c r="OA157" s="117"/>
      <c r="OB157" s="117"/>
      <c r="OC157" s="117"/>
      <c r="OD157" s="117"/>
      <c r="OE157" s="117"/>
      <c r="OF157" s="117"/>
      <c r="OG157" s="117"/>
      <c r="OH157" s="117"/>
      <c r="OI157" s="117"/>
      <c r="OJ157" s="117"/>
      <c r="OK157" s="117"/>
      <c r="OL157" s="117"/>
      <c r="OM157" s="117"/>
      <c r="ON157" s="117"/>
      <c r="OO157" s="117"/>
      <c r="OP157" s="117"/>
      <c r="OQ157" s="117"/>
      <c r="OR157" s="117"/>
      <c r="OS157" s="117"/>
      <c r="OT157" s="117"/>
      <c r="OU157" s="117"/>
      <c r="OV157" s="117"/>
      <c r="OW157" s="117"/>
      <c r="OX157" s="117"/>
      <c r="OY157" s="117"/>
      <c r="OZ157" s="117"/>
      <c r="PA157" s="117"/>
      <c r="PB157" s="117"/>
      <c r="PC157" s="117"/>
      <c r="PD157" s="117"/>
      <c r="PE157" s="117"/>
      <c r="PF157" s="117"/>
      <c r="PG157" s="117"/>
      <c r="PH157" s="117"/>
      <c r="PI157" s="117"/>
      <c r="PJ157" s="117"/>
      <c r="PK157" s="117"/>
      <c r="PL157" s="117"/>
      <c r="PM157" s="117"/>
      <c r="PN157" s="117"/>
      <c r="PO157" s="117"/>
      <c r="PP157" s="117"/>
      <c r="PQ157" s="117"/>
      <c r="PR157" s="117"/>
      <c r="PS157" s="117"/>
      <c r="PT157" s="117"/>
      <c r="PU157" s="117"/>
      <c r="PV157" s="117"/>
      <c r="PW157" s="117"/>
      <c r="PX157" s="117"/>
      <c r="PY157" s="117"/>
      <c r="PZ157" s="117"/>
      <c r="QA157" s="117"/>
      <c r="QB157" s="117"/>
      <c r="QC157" s="117"/>
      <c r="QD157" s="117"/>
      <c r="QE157" s="117"/>
      <c r="QF157" s="117"/>
      <c r="QG157" s="117"/>
      <c r="QH157" s="117"/>
      <c r="QI157" s="117"/>
      <c r="QJ157" s="117"/>
      <c r="QK157" s="117"/>
      <c r="QL157" s="117"/>
      <c r="QM157" s="117"/>
      <c r="QN157" s="117"/>
      <c r="QO157" s="117"/>
      <c r="QP157" s="117"/>
      <c r="QQ157" s="117"/>
      <c r="QR157" s="117"/>
      <c r="QS157" s="117"/>
      <c r="QT157" s="117"/>
      <c r="QU157" s="117"/>
      <c r="QV157" s="117"/>
      <c r="QW157" s="117"/>
      <c r="QX157" s="117"/>
      <c r="QY157" s="117"/>
      <c r="QZ157" s="117"/>
      <c r="RA157" s="117"/>
      <c r="RB157" s="117"/>
      <c r="RC157" s="117"/>
      <c r="RD157" s="117"/>
      <c r="RE157" s="117"/>
      <c r="RF157" s="117"/>
      <c r="RG157" s="117"/>
      <c r="RH157" s="117"/>
      <c r="RI157" s="117"/>
      <c r="RJ157" s="117"/>
      <c r="RK157" s="117"/>
      <c r="RL157" s="117"/>
      <c r="RM157" s="117"/>
      <c r="RN157" s="117"/>
      <c r="RO157" s="117"/>
      <c r="RP157" s="117"/>
      <c r="RQ157" s="117"/>
      <c r="RR157" s="117"/>
      <c r="RS157" s="117"/>
      <c r="RT157" s="117"/>
      <c r="RU157" s="117"/>
      <c r="RV157" s="117"/>
      <c r="RW157" s="117"/>
      <c r="RX157" s="117"/>
      <c r="RY157" s="117"/>
      <c r="RZ157" s="117"/>
      <c r="SA157" s="117"/>
      <c r="SB157" s="117"/>
      <c r="SC157" s="117"/>
      <c r="SD157" s="117"/>
      <c r="SE157" s="117"/>
      <c r="SF157" s="117"/>
      <c r="SG157" s="117"/>
      <c r="SH157" s="117"/>
      <c r="SI157" s="117"/>
      <c r="SJ157" s="117"/>
      <c r="SK157" s="117"/>
      <c r="SL157" s="117"/>
      <c r="SM157" s="117"/>
      <c r="SN157" s="117"/>
      <c r="SO157" s="117"/>
      <c r="SP157" s="117"/>
      <c r="SQ157" s="117"/>
      <c r="SR157" s="117"/>
      <c r="SS157" s="117"/>
      <c r="ST157" s="117"/>
      <c r="SU157" s="117"/>
      <c r="SV157" s="117"/>
      <c r="SW157" s="117"/>
      <c r="SX157" s="117"/>
      <c r="SY157" s="117"/>
      <c r="SZ157" s="117"/>
      <c r="TA157" s="117"/>
      <c r="TB157" s="117"/>
      <c r="TC157" s="117"/>
      <c r="TD157" s="117"/>
      <c r="TE157" s="117"/>
      <c r="TF157" s="117"/>
      <c r="TG157" s="117"/>
      <c r="TH157" s="117"/>
      <c r="TI157" s="117"/>
      <c r="TJ157" s="117"/>
      <c r="TK157" s="117"/>
      <c r="TL157" s="117"/>
      <c r="TM157" s="117"/>
      <c r="TN157" s="117"/>
      <c r="TO157" s="117"/>
      <c r="TP157" s="117"/>
      <c r="TQ157" s="117"/>
      <c r="TR157" s="117"/>
      <c r="TS157" s="117"/>
      <c r="TT157" s="117"/>
      <c r="TU157" s="117"/>
      <c r="TV157" s="117"/>
      <c r="TW157" s="117"/>
      <c r="TX157" s="117"/>
      <c r="TY157" s="117"/>
      <c r="TZ157" s="117"/>
      <c r="UA157" s="117"/>
      <c r="UB157" s="117"/>
      <c r="UC157" s="117"/>
      <c r="UD157" s="117"/>
      <c r="UE157" s="117"/>
      <c r="UF157" s="117"/>
      <c r="UG157" s="117"/>
      <c r="UH157" s="117"/>
      <c r="UI157" s="117"/>
      <c r="UJ157" s="117"/>
      <c r="UK157" s="117"/>
      <c r="UL157" s="117"/>
      <c r="UM157" s="117"/>
      <c r="UN157" s="117"/>
      <c r="UO157" s="117"/>
      <c r="UP157" s="117"/>
      <c r="UQ157" s="117"/>
      <c r="UR157" s="117"/>
      <c r="US157" s="117"/>
      <c r="UT157" s="117"/>
      <c r="UU157" s="117"/>
      <c r="UV157" s="117"/>
      <c r="UW157" s="117"/>
      <c r="UX157" s="117"/>
      <c r="UY157" s="117"/>
      <c r="UZ157" s="117"/>
      <c r="VA157" s="117"/>
      <c r="VB157" s="117"/>
      <c r="VC157" s="117"/>
      <c r="VD157" s="117"/>
      <c r="VE157" s="117"/>
      <c r="VF157" s="117"/>
      <c r="VG157" s="117"/>
      <c r="VH157" s="117"/>
      <c r="VI157" s="117"/>
      <c r="VJ157" s="117"/>
      <c r="VK157" s="117"/>
      <c r="VL157" s="117"/>
      <c r="VM157" s="117"/>
      <c r="VN157" s="117"/>
      <c r="VO157" s="117"/>
      <c r="VP157" s="117"/>
      <c r="VQ157" s="117"/>
      <c r="VR157" s="117"/>
      <c r="VS157" s="117"/>
      <c r="VT157" s="117"/>
      <c r="VU157" s="117"/>
      <c r="VV157" s="117"/>
      <c r="VW157" s="117"/>
      <c r="VX157" s="117"/>
      <c r="VY157" s="117"/>
      <c r="VZ157" s="117"/>
      <c r="WA157" s="117"/>
      <c r="WB157" s="117"/>
      <c r="WC157" s="117"/>
      <c r="WD157" s="117"/>
      <c r="WE157" s="117"/>
      <c r="WF157" s="117"/>
      <c r="WG157" s="117"/>
      <c r="WH157" s="117"/>
      <c r="WI157" s="117"/>
      <c r="WJ157" s="117"/>
      <c r="WK157" s="117"/>
      <c r="WL157" s="117"/>
      <c r="WM157" s="117"/>
      <c r="WN157" s="117"/>
      <c r="WO157" s="117"/>
      <c r="WP157" s="117"/>
      <c r="WQ157" s="117"/>
      <c r="WR157" s="117"/>
      <c r="WS157" s="117"/>
      <c r="WT157" s="117"/>
      <c r="WU157" s="117"/>
      <c r="WV157" s="117"/>
      <c r="WW157" s="117"/>
      <c r="WX157" s="117"/>
      <c r="WY157" s="117"/>
      <c r="WZ157" s="117"/>
      <c r="XA157" s="117"/>
      <c r="XB157" s="117"/>
      <c r="XC157" s="117"/>
      <c r="XD157" s="117"/>
      <c r="XE157" s="117"/>
      <c r="XF157" s="117"/>
      <c r="XG157" s="117"/>
      <c r="XH157" s="117"/>
      <c r="XI157" s="117"/>
      <c r="XJ157" s="117"/>
      <c r="XK157" s="117"/>
      <c r="XL157" s="117"/>
      <c r="XM157" s="117"/>
      <c r="XN157" s="117"/>
      <c r="XO157" s="117"/>
      <c r="XP157" s="117"/>
      <c r="XQ157" s="117"/>
      <c r="XR157" s="117"/>
      <c r="XS157" s="117"/>
      <c r="XT157" s="117"/>
      <c r="XU157" s="117"/>
      <c r="XV157" s="117"/>
      <c r="XW157" s="117"/>
      <c r="XX157" s="117"/>
      <c r="XY157" s="117"/>
      <c r="XZ157" s="117"/>
      <c r="YA157" s="117"/>
      <c r="YB157" s="117"/>
      <c r="YC157" s="117"/>
      <c r="YD157" s="117"/>
      <c r="YE157" s="117"/>
      <c r="YF157" s="117"/>
      <c r="YG157" s="117"/>
      <c r="YH157" s="117"/>
      <c r="YI157" s="117"/>
      <c r="YJ157" s="117"/>
      <c r="YK157" s="117"/>
      <c r="YL157" s="117"/>
      <c r="YM157" s="117"/>
      <c r="YN157" s="117"/>
      <c r="YO157" s="117"/>
      <c r="YP157" s="117"/>
      <c r="YQ157" s="117"/>
      <c r="YR157" s="117"/>
    </row>
    <row r="158" spans="1:668" s="9" customFormat="1" ht="15.75" x14ac:dyDescent="0.25">
      <c r="A158" s="118" t="s">
        <v>115</v>
      </c>
      <c r="B158" s="113"/>
      <c r="C158" s="114"/>
      <c r="D158" s="114"/>
      <c r="E158" s="78"/>
      <c r="F158" s="115"/>
      <c r="G158" s="116"/>
      <c r="H158" s="115"/>
      <c r="I158" s="115"/>
      <c r="J158" s="115"/>
      <c r="K158" s="115"/>
      <c r="L158" s="167"/>
      <c r="O158" s="117"/>
      <c r="P158" s="117"/>
      <c r="Q158" s="117"/>
      <c r="R158" s="117"/>
      <c r="S158" s="117"/>
      <c r="T158" s="117"/>
      <c r="U158" s="117"/>
      <c r="V158" s="117"/>
      <c r="W158" s="117"/>
      <c r="X158" s="117"/>
      <c r="Y158" s="117"/>
      <c r="Z158" s="117"/>
      <c r="AA158" s="117"/>
      <c r="AB158" s="117"/>
      <c r="AC158" s="117"/>
      <c r="AD158" s="117"/>
      <c r="AE158" s="117"/>
      <c r="AF158" s="117"/>
      <c r="AG158" s="117"/>
      <c r="AH158" s="117"/>
      <c r="AI158" s="117"/>
      <c r="AJ158" s="117"/>
      <c r="AK158" s="117"/>
      <c r="AL158" s="117"/>
      <c r="AM158" s="117"/>
      <c r="AN158" s="117"/>
      <c r="AO158" s="117"/>
      <c r="AP158" s="117"/>
      <c r="AQ158" s="117"/>
      <c r="AR158" s="117"/>
      <c r="AS158" s="117"/>
      <c r="AT158" s="54"/>
      <c r="AU158" s="54"/>
      <c r="AV158" s="54"/>
      <c r="AW158" s="54"/>
      <c r="AX158" s="54"/>
      <c r="AY158" s="54"/>
      <c r="AZ158" s="54"/>
      <c r="BA158" s="54"/>
      <c r="BB158" s="54"/>
      <c r="BC158" s="54"/>
      <c r="BD158" s="54"/>
      <c r="BE158" s="54"/>
      <c r="BF158" s="54"/>
      <c r="BG158" s="54"/>
      <c r="BH158" s="54"/>
      <c r="BI158" s="54"/>
      <c r="BJ158" s="54"/>
      <c r="BK158" s="54"/>
      <c r="BL158" s="54"/>
      <c r="BM158" s="54"/>
      <c r="BN158" s="54"/>
      <c r="BO158" s="54"/>
      <c r="BP158" s="54"/>
      <c r="BQ158" s="54"/>
      <c r="BR158" s="54"/>
      <c r="BS158" s="54"/>
      <c r="BT158" s="54"/>
      <c r="BU158" s="54"/>
      <c r="BV158" s="54"/>
      <c r="BW158" s="54"/>
      <c r="BX158" s="54"/>
      <c r="BY158" s="54"/>
      <c r="BZ158" s="54"/>
      <c r="CA158" s="54"/>
      <c r="CB158" s="54"/>
      <c r="CC158" s="54"/>
      <c r="CD158" s="54"/>
      <c r="CE158" s="54"/>
      <c r="CF158" s="54"/>
      <c r="CG158" s="54"/>
      <c r="CH158" s="54"/>
      <c r="CI158" s="54"/>
      <c r="CJ158" s="54"/>
      <c r="CK158" s="54"/>
      <c r="CL158" s="54"/>
      <c r="CM158" s="54"/>
      <c r="CN158" s="54"/>
      <c r="CO158" s="54"/>
      <c r="CP158" s="54"/>
      <c r="CQ158" s="54"/>
      <c r="CR158" s="54"/>
      <c r="CS158" s="54"/>
      <c r="CT158" s="54"/>
      <c r="CU158" s="54"/>
      <c r="CV158" s="54"/>
      <c r="CW158" s="54"/>
      <c r="CX158" s="54"/>
      <c r="CY158" s="54"/>
      <c r="CZ158" s="54"/>
      <c r="DA158" s="54"/>
      <c r="DB158" s="54"/>
      <c r="DC158" s="54"/>
      <c r="DD158" s="54"/>
      <c r="DE158" s="54"/>
      <c r="DF158" s="54"/>
      <c r="DG158" s="54"/>
      <c r="DH158" s="54"/>
      <c r="DI158" s="54"/>
      <c r="DJ158" s="54"/>
      <c r="DK158" s="54"/>
      <c r="DL158" s="54"/>
      <c r="DM158" s="54"/>
      <c r="DN158" s="54"/>
      <c r="DO158" s="54"/>
      <c r="DP158" s="54"/>
      <c r="DQ158" s="54"/>
      <c r="DR158" s="54"/>
      <c r="DS158" s="54"/>
      <c r="DT158" s="54"/>
      <c r="DU158" s="54"/>
      <c r="DV158" s="54"/>
      <c r="DW158" s="54"/>
      <c r="DX158" s="54"/>
      <c r="DY158" s="54"/>
      <c r="DZ158" s="54"/>
      <c r="EA158" s="54"/>
      <c r="EB158" s="54"/>
      <c r="EC158" s="54"/>
      <c r="ED158" s="54"/>
      <c r="EE158" s="54"/>
      <c r="EF158" s="54"/>
      <c r="EG158" s="54"/>
      <c r="EH158" s="54"/>
      <c r="EI158" s="54"/>
      <c r="EJ158" s="54"/>
      <c r="EK158" s="54"/>
      <c r="EL158" s="54"/>
      <c r="EM158" s="54"/>
      <c r="EN158" s="54"/>
      <c r="EO158" s="54"/>
      <c r="EP158" s="54"/>
      <c r="EQ158" s="54"/>
      <c r="ER158" s="54"/>
      <c r="ES158" s="54"/>
      <c r="ET158" s="54"/>
      <c r="EU158" s="54"/>
      <c r="EV158" s="54"/>
      <c r="EW158" s="54"/>
      <c r="EX158" s="54"/>
      <c r="EY158" s="54"/>
      <c r="EZ158" s="54"/>
      <c r="FA158" s="54"/>
      <c r="FB158" s="54"/>
      <c r="FC158" s="54"/>
      <c r="FD158" s="54"/>
      <c r="FE158" s="54"/>
      <c r="FF158" s="54"/>
      <c r="FG158" s="54"/>
      <c r="FH158" s="54"/>
      <c r="FI158" s="54"/>
      <c r="FJ158" s="54"/>
      <c r="FK158" s="54"/>
      <c r="FL158" s="54"/>
      <c r="FM158" s="54"/>
      <c r="FN158" s="54"/>
      <c r="FO158" s="54"/>
      <c r="FP158" s="54"/>
      <c r="FQ158" s="54"/>
      <c r="FR158" s="54"/>
      <c r="FS158" s="54"/>
      <c r="FT158" s="54"/>
      <c r="FU158" s="54"/>
      <c r="FV158" s="54"/>
      <c r="FW158" s="54"/>
      <c r="FX158" s="54"/>
      <c r="FY158" s="54"/>
      <c r="FZ158" s="54"/>
      <c r="GA158" s="54"/>
      <c r="GB158" s="54"/>
      <c r="GC158" s="54"/>
      <c r="GD158" s="54"/>
      <c r="GE158" s="54"/>
      <c r="GF158" s="54"/>
      <c r="GG158" s="54"/>
      <c r="GH158" s="54"/>
      <c r="GI158" s="54"/>
      <c r="GJ158" s="54"/>
      <c r="GK158" s="54"/>
      <c r="GL158" s="54"/>
      <c r="GM158" s="54"/>
      <c r="GN158" s="54"/>
      <c r="GO158" s="54"/>
      <c r="GP158" s="54"/>
      <c r="GQ158" s="54"/>
      <c r="GR158" s="54"/>
      <c r="GS158" s="54"/>
      <c r="GT158" s="54"/>
      <c r="GU158" s="54"/>
      <c r="GV158" s="54"/>
      <c r="GW158" s="54"/>
      <c r="GX158" s="54"/>
      <c r="GY158" s="54"/>
      <c r="GZ158" s="54"/>
      <c r="HA158" s="54"/>
      <c r="HB158" s="54"/>
      <c r="HC158" s="54"/>
      <c r="HD158" s="54"/>
      <c r="HE158" s="54"/>
      <c r="HF158" s="54"/>
      <c r="HG158" s="54"/>
      <c r="HH158" s="54"/>
      <c r="HI158" s="54"/>
      <c r="HJ158" s="54"/>
      <c r="HK158" s="54"/>
      <c r="HL158" s="54"/>
      <c r="HM158" s="54"/>
      <c r="HN158" s="54"/>
      <c r="HO158" s="54"/>
      <c r="HP158" s="54"/>
      <c r="HQ158" s="54"/>
      <c r="HR158" s="54"/>
      <c r="HS158" s="54"/>
      <c r="HT158" s="54"/>
      <c r="HU158" s="54"/>
      <c r="HV158" s="54"/>
      <c r="HW158" s="54"/>
      <c r="HX158" s="54"/>
      <c r="HY158" s="54"/>
      <c r="HZ158" s="54"/>
      <c r="IA158" s="54"/>
      <c r="IB158" s="54"/>
      <c r="IC158" s="54"/>
      <c r="ID158" s="54"/>
      <c r="IE158" s="54"/>
      <c r="IF158" s="54"/>
      <c r="IG158" s="54"/>
      <c r="IH158" s="54"/>
      <c r="II158" s="54"/>
      <c r="IJ158" s="54"/>
      <c r="IK158" s="54"/>
      <c r="IL158" s="54"/>
      <c r="IM158" s="54"/>
      <c r="IN158" s="54"/>
      <c r="IO158" s="54"/>
      <c r="IP158" s="54"/>
      <c r="IQ158" s="54"/>
      <c r="IR158" s="54"/>
      <c r="IS158" s="54"/>
      <c r="IT158" s="54"/>
      <c r="IU158" s="54"/>
      <c r="IV158" s="54"/>
      <c r="IW158" s="54"/>
      <c r="IX158" s="54"/>
      <c r="IY158" s="54"/>
      <c r="IZ158" s="54"/>
      <c r="JA158" s="54"/>
      <c r="JB158" s="54"/>
      <c r="JC158" s="54"/>
      <c r="JD158" s="54"/>
      <c r="JE158" s="54"/>
      <c r="JF158" s="54"/>
      <c r="JG158" s="54"/>
      <c r="JH158" s="54"/>
      <c r="JI158" s="54"/>
      <c r="JJ158" s="54"/>
      <c r="JK158" s="54"/>
      <c r="JL158" s="54"/>
      <c r="JM158" s="54"/>
      <c r="JN158" s="54"/>
      <c r="JO158" s="54"/>
      <c r="JP158" s="54"/>
      <c r="JQ158" s="54"/>
      <c r="JR158" s="54"/>
      <c r="JS158" s="54"/>
      <c r="JT158" s="54"/>
      <c r="JU158" s="54"/>
      <c r="JV158" s="54"/>
      <c r="JW158" s="54"/>
      <c r="JX158" s="54"/>
      <c r="JY158" s="54"/>
      <c r="JZ158" s="54"/>
      <c r="KA158" s="54"/>
      <c r="KB158" s="54"/>
      <c r="KC158" s="54"/>
      <c r="KD158" s="54"/>
      <c r="KE158" s="54"/>
      <c r="KF158" s="54"/>
      <c r="KG158" s="54"/>
      <c r="KH158" s="54"/>
      <c r="KI158" s="54"/>
      <c r="KJ158" s="54"/>
      <c r="KK158" s="54"/>
      <c r="KL158" s="54"/>
      <c r="KM158" s="54"/>
      <c r="KN158" s="54"/>
      <c r="KO158" s="54"/>
      <c r="KP158" s="54"/>
      <c r="KQ158" s="54"/>
      <c r="KR158" s="54"/>
      <c r="KS158" s="54"/>
      <c r="KT158" s="54"/>
      <c r="KU158" s="54"/>
      <c r="KV158" s="54"/>
      <c r="KW158" s="54"/>
      <c r="KX158" s="54"/>
      <c r="KY158" s="54"/>
      <c r="KZ158" s="54"/>
      <c r="LA158" s="54"/>
      <c r="LB158" s="54"/>
      <c r="LC158" s="54"/>
      <c r="LD158" s="54"/>
      <c r="LE158" s="54"/>
      <c r="LF158" s="54"/>
      <c r="LG158" s="54"/>
      <c r="LH158" s="54"/>
      <c r="LI158" s="54"/>
      <c r="LJ158" s="54"/>
      <c r="LK158" s="54"/>
      <c r="LL158" s="54"/>
      <c r="LM158" s="54"/>
      <c r="LN158" s="54"/>
      <c r="LO158" s="54"/>
      <c r="LP158" s="54"/>
      <c r="LQ158" s="54"/>
      <c r="LR158" s="54"/>
      <c r="LS158" s="54"/>
      <c r="LT158" s="54"/>
      <c r="LU158" s="54"/>
      <c r="LV158" s="54"/>
      <c r="LW158" s="54"/>
      <c r="LX158" s="54"/>
      <c r="LY158" s="54"/>
      <c r="LZ158" s="54"/>
      <c r="MA158" s="54"/>
      <c r="MB158" s="54"/>
      <c r="MC158" s="54"/>
      <c r="MD158" s="54"/>
      <c r="ME158" s="54"/>
      <c r="MF158" s="54"/>
      <c r="MG158" s="54"/>
      <c r="MH158" s="54"/>
      <c r="MI158" s="54"/>
      <c r="MJ158" s="54"/>
      <c r="MK158" s="54"/>
      <c r="ML158" s="54"/>
      <c r="MM158" s="54"/>
      <c r="MN158" s="54"/>
      <c r="MO158" s="54"/>
      <c r="MP158" s="54"/>
      <c r="MQ158" s="54"/>
      <c r="MR158" s="54"/>
      <c r="MS158" s="54"/>
      <c r="MT158" s="54"/>
      <c r="MU158" s="54"/>
      <c r="MV158" s="54"/>
      <c r="MW158" s="54"/>
      <c r="MX158" s="54"/>
      <c r="MY158" s="54"/>
      <c r="MZ158" s="54"/>
      <c r="NA158" s="54"/>
      <c r="NB158" s="54"/>
      <c r="NC158" s="54"/>
      <c r="ND158" s="54"/>
      <c r="NE158" s="54"/>
      <c r="NF158" s="54"/>
      <c r="NG158" s="54"/>
      <c r="NH158" s="54"/>
      <c r="NI158" s="54"/>
      <c r="NJ158" s="54"/>
      <c r="NK158" s="54"/>
      <c r="NL158" s="54"/>
      <c r="NM158" s="54"/>
      <c r="NN158" s="54"/>
      <c r="NO158" s="54"/>
      <c r="NP158" s="54"/>
      <c r="NQ158" s="54"/>
      <c r="NR158" s="54"/>
      <c r="NS158" s="54"/>
      <c r="NT158" s="54"/>
      <c r="NU158" s="54"/>
      <c r="NV158" s="54"/>
      <c r="NW158" s="54"/>
      <c r="NX158" s="54"/>
      <c r="NY158" s="54"/>
      <c r="NZ158" s="54"/>
      <c r="OA158" s="54"/>
      <c r="OB158" s="54"/>
      <c r="OC158" s="54"/>
      <c r="OD158" s="54"/>
      <c r="OE158" s="54"/>
      <c r="OF158" s="54"/>
      <c r="OG158" s="54"/>
      <c r="OH158" s="54"/>
      <c r="OI158" s="54"/>
      <c r="OJ158" s="54"/>
      <c r="OK158" s="54"/>
      <c r="OL158" s="54"/>
      <c r="OM158" s="54"/>
      <c r="ON158" s="54"/>
      <c r="OO158" s="54"/>
      <c r="OP158" s="54"/>
      <c r="OQ158" s="54"/>
      <c r="OR158" s="54"/>
      <c r="OS158" s="54"/>
      <c r="OT158" s="54"/>
      <c r="OU158" s="54"/>
      <c r="OV158" s="54"/>
      <c r="OW158" s="54"/>
      <c r="OX158" s="54"/>
      <c r="OY158" s="54"/>
      <c r="OZ158" s="54"/>
      <c r="PA158" s="54"/>
      <c r="PB158" s="54"/>
      <c r="PC158" s="54"/>
      <c r="PD158" s="54"/>
      <c r="PE158" s="54"/>
      <c r="PF158" s="54"/>
      <c r="PG158" s="54"/>
      <c r="PH158" s="54"/>
      <c r="PI158" s="54"/>
      <c r="PJ158" s="54"/>
      <c r="PK158" s="54"/>
      <c r="PL158" s="54"/>
      <c r="PM158" s="54"/>
      <c r="PN158" s="54"/>
      <c r="PO158" s="54"/>
      <c r="PP158" s="54"/>
      <c r="PQ158" s="54"/>
      <c r="PR158" s="54"/>
      <c r="PS158" s="54"/>
      <c r="PT158" s="54"/>
      <c r="PU158" s="54"/>
      <c r="PV158" s="54"/>
      <c r="PW158" s="54"/>
      <c r="PX158" s="54"/>
      <c r="PY158" s="54"/>
      <c r="PZ158" s="54"/>
      <c r="QA158" s="54"/>
      <c r="QB158" s="54"/>
      <c r="QC158" s="54"/>
      <c r="QD158" s="54"/>
      <c r="QE158" s="54"/>
      <c r="QF158" s="54"/>
      <c r="QG158" s="54"/>
      <c r="QH158" s="54"/>
      <c r="QI158" s="54"/>
      <c r="QJ158" s="54"/>
      <c r="QK158" s="54"/>
      <c r="QL158" s="54"/>
      <c r="QM158" s="54"/>
      <c r="QN158" s="54"/>
      <c r="QO158" s="54"/>
      <c r="QP158" s="54"/>
      <c r="QQ158" s="54"/>
      <c r="QR158" s="54"/>
      <c r="QS158" s="54"/>
      <c r="QT158" s="54"/>
      <c r="QU158" s="54"/>
      <c r="QV158" s="54"/>
      <c r="QW158" s="54"/>
      <c r="QX158" s="54"/>
      <c r="QY158" s="54"/>
      <c r="QZ158" s="54"/>
      <c r="RA158" s="54"/>
      <c r="RB158" s="54"/>
      <c r="RC158" s="54"/>
      <c r="RD158" s="54"/>
      <c r="RE158" s="54"/>
      <c r="RF158" s="54"/>
      <c r="RG158" s="54"/>
      <c r="RH158" s="54"/>
      <c r="RI158" s="54"/>
      <c r="RJ158" s="54"/>
      <c r="RK158" s="54"/>
      <c r="RL158" s="54"/>
      <c r="RM158" s="54"/>
      <c r="RN158" s="54"/>
      <c r="RO158" s="54"/>
      <c r="RP158" s="54"/>
      <c r="RQ158" s="54"/>
      <c r="RR158" s="54"/>
      <c r="RS158" s="54"/>
      <c r="RT158" s="54"/>
      <c r="RU158" s="54"/>
      <c r="RV158" s="54"/>
      <c r="RW158" s="54"/>
      <c r="RX158" s="54"/>
      <c r="RY158" s="54"/>
      <c r="RZ158" s="54"/>
      <c r="SA158" s="54"/>
      <c r="SB158" s="54"/>
      <c r="SC158" s="54"/>
      <c r="SD158" s="54"/>
      <c r="SE158" s="54"/>
      <c r="SF158" s="54"/>
      <c r="SG158" s="54"/>
      <c r="SH158" s="54"/>
      <c r="SI158" s="54"/>
      <c r="SJ158" s="54"/>
      <c r="SK158" s="54"/>
      <c r="SL158" s="54"/>
      <c r="SM158" s="54"/>
      <c r="SN158" s="54"/>
      <c r="SO158" s="54"/>
      <c r="SP158" s="54"/>
      <c r="SQ158" s="54"/>
      <c r="SR158" s="54"/>
      <c r="SS158" s="54"/>
      <c r="ST158" s="54"/>
      <c r="SU158" s="54"/>
      <c r="SV158" s="54"/>
      <c r="SW158" s="54"/>
      <c r="SX158" s="54"/>
      <c r="SY158" s="54"/>
      <c r="SZ158" s="54"/>
      <c r="TA158" s="54"/>
      <c r="TB158" s="54"/>
      <c r="TC158" s="54"/>
      <c r="TD158" s="54"/>
      <c r="TE158" s="54"/>
      <c r="TF158" s="54"/>
      <c r="TG158" s="54"/>
      <c r="TH158" s="54"/>
      <c r="TI158" s="54"/>
      <c r="TJ158" s="54"/>
      <c r="TK158" s="54"/>
      <c r="TL158" s="54"/>
      <c r="TM158" s="54"/>
      <c r="TN158" s="54"/>
      <c r="TO158" s="54"/>
      <c r="TP158" s="54"/>
      <c r="TQ158" s="54"/>
      <c r="TR158" s="54"/>
      <c r="TS158" s="54"/>
      <c r="TT158" s="54"/>
      <c r="TU158" s="54"/>
      <c r="TV158" s="54"/>
      <c r="TW158" s="54"/>
      <c r="TX158" s="54"/>
      <c r="TY158" s="54"/>
      <c r="TZ158" s="54"/>
      <c r="UA158" s="54"/>
      <c r="UB158" s="54"/>
      <c r="UC158" s="54"/>
      <c r="UD158" s="54"/>
      <c r="UE158" s="54"/>
      <c r="UF158" s="54"/>
      <c r="UG158" s="54"/>
      <c r="UH158" s="54"/>
      <c r="UI158" s="54"/>
      <c r="UJ158" s="54"/>
      <c r="UK158" s="54"/>
      <c r="UL158" s="54"/>
      <c r="UM158" s="54"/>
      <c r="UN158" s="54"/>
      <c r="UO158" s="54"/>
      <c r="UP158" s="54"/>
      <c r="UQ158" s="54"/>
      <c r="UR158" s="54"/>
      <c r="US158" s="54"/>
      <c r="UT158" s="54"/>
      <c r="UU158" s="54"/>
      <c r="UV158" s="54"/>
      <c r="UW158" s="54"/>
      <c r="UX158" s="54"/>
      <c r="UY158" s="54"/>
      <c r="UZ158" s="54"/>
      <c r="VA158" s="54"/>
      <c r="VB158" s="54"/>
      <c r="VC158" s="54"/>
      <c r="VD158" s="54"/>
      <c r="VE158" s="54"/>
      <c r="VF158" s="54"/>
      <c r="VG158" s="54"/>
      <c r="VH158" s="54"/>
      <c r="VI158" s="54"/>
      <c r="VJ158" s="54"/>
      <c r="VK158" s="54"/>
      <c r="VL158" s="54"/>
      <c r="VM158" s="54"/>
      <c r="VN158" s="54"/>
      <c r="VO158" s="54"/>
      <c r="VP158" s="54"/>
      <c r="VQ158" s="54"/>
      <c r="VR158" s="54"/>
      <c r="VS158" s="54"/>
      <c r="VT158" s="54"/>
      <c r="VU158" s="54"/>
      <c r="VV158" s="54"/>
      <c r="VW158" s="54"/>
      <c r="VX158" s="54"/>
      <c r="VY158" s="54"/>
      <c r="VZ158" s="54"/>
      <c r="WA158" s="54"/>
      <c r="WB158" s="54"/>
      <c r="WC158" s="54"/>
      <c r="WD158" s="54"/>
      <c r="WE158" s="54"/>
      <c r="WF158" s="54"/>
      <c r="WG158" s="54"/>
      <c r="WH158" s="54"/>
      <c r="WI158" s="54"/>
      <c r="WJ158" s="54"/>
      <c r="WK158" s="54"/>
      <c r="WL158" s="54"/>
      <c r="WM158" s="54"/>
      <c r="WN158" s="54"/>
      <c r="WO158" s="54"/>
      <c r="WP158" s="54"/>
      <c r="WQ158" s="54"/>
      <c r="WR158" s="54"/>
      <c r="WS158" s="54"/>
      <c r="WT158" s="54"/>
      <c r="WU158" s="54"/>
      <c r="WV158" s="54"/>
      <c r="WW158" s="54"/>
      <c r="WX158" s="54"/>
      <c r="WY158" s="54"/>
      <c r="WZ158" s="54"/>
      <c r="XA158" s="54"/>
      <c r="XB158" s="54"/>
      <c r="XC158" s="54"/>
      <c r="XD158" s="54"/>
      <c r="XE158" s="54"/>
      <c r="XF158" s="54"/>
      <c r="XG158" s="54"/>
      <c r="XH158" s="54"/>
      <c r="XI158" s="54"/>
      <c r="XJ158" s="54"/>
      <c r="XK158" s="54"/>
      <c r="XL158" s="54"/>
      <c r="XM158" s="54"/>
      <c r="XN158" s="54"/>
      <c r="XO158" s="54"/>
      <c r="XP158" s="54"/>
      <c r="XQ158" s="54"/>
      <c r="XR158" s="54"/>
      <c r="XS158" s="54"/>
      <c r="XT158" s="54"/>
      <c r="XU158" s="54"/>
      <c r="XV158" s="54"/>
      <c r="XW158" s="54"/>
      <c r="XX158" s="54"/>
      <c r="XY158" s="54"/>
      <c r="XZ158" s="54"/>
      <c r="YA158" s="54"/>
      <c r="YB158" s="54"/>
      <c r="YC158" s="54"/>
      <c r="YD158" s="54"/>
      <c r="YE158" s="54"/>
      <c r="YF158" s="54"/>
      <c r="YG158" s="54"/>
      <c r="YH158" s="54"/>
      <c r="YI158" s="54"/>
      <c r="YJ158" s="54"/>
      <c r="YK158" s="54"/>
      <c r="YL158" s="54"/>
      <c r="YM158" s="54"/>
      <c r="YN158" s="54"/>
      <c r="YO158" s="54"/>
      <c r="YP158" s="54"/>
      <c r="YQ158" s="54"/>
      <c r="YR158" s="54"/>
    </row>
    <row r="159" spans="1:668" s="9" customFormat="1" ht="15.75" x14ac:dyDescent="0.25">
      <c r="A159" s="34" t="s">
        <v>116</v>
      </c>
      <c r="B159" s="113" t="s">
        <v>87</v>
      </c>
      <c r="C159" s="114" t="s">
        <v>75</v>
      </c>
      <c r="D159" s="119">
        <v>44470</v>
      </c>
      <c r="E159" s="11" t="s">
        <v>120</v>
      </c>
      <c r="F159" s="120">
        <v>89000</v>
      </c>
      <c r="G159" s="121">
        <v>2568.65</v>
      </c>
      <c r="H159" s="120">
        <v>9635.51</v>
      </c>
      <c r="I159" s="120">
        <v>2720.8</v>
      </c>
      <c r="J159" s="120">
        <v>25</v>
      </c>
      <c r="K159" s="120">
        <v>14949.96</v>
      </c>
      <c r="L159" s="196">
        <v>74550.039999999994</v>
      </c>
      <c r="O159" s="117"/>
      <c r="P159" s="117"/>
      <c r="Q159" s="117"/>
      <c r="R159" s="117"/>
      <c r="S159" s="117"/>
      <c r="T159" s="117"/>
      <c r="U159" s="117"/>
      <c r="V159" s="117"/>
      <c r="W159" s="117"/>
      <c r="X159" s="117"/>
      <c r="Y159" s="117"/>
      <c r="Z159" s="117"/>
      <c r="AA159" s="117"/>
      <c r="AB159" s="117"/>
      <c r="AC159" s="117"/>
      <c r="AD159" s="117"/>
      <c r="AE159" s="117"/>
      <c r="AF159" s="117"/>
      <c r="AG159" s="117"/>
      <c r="AH159" s="117"/>
      <c r="AI159" s="117"/>
      <c r="AJ159" s="117"/>
      <c r="AK159" s="117"/>
      <c r="AL159" s="117"/>
      <c r="AM159" s="117"/>
      <c r="AN159" s="117"/>
      <c r="AO159" s="117"/>
      <c r="AP159" s="117"/>
      <c r="AQ159" s="117"/>
      <c r="AR159" s="117"/>
      <c r="AS159" s="117"/>
      <c r="AT159" s="54"/>
      <c r="AU159" s="54"/>
      <c r="AV159" s="54"/>
      <c r="AW159" s="54"/>
      <c r="AX159" s="54"/>
      <c r="AY159" s="54"/>
      <c r="AZ159" s="54"/>
      <c r="BA159" s="54"/>
      <c r="BB159" s="54"/>
      <c r="BC159" s="54"/>
      <c r="BD159" s="54"/>
      <c r="BE159" s="54"/>
      <c r="BF159" s="54"/>
      <c r="BG159" s="54"/>
      <c r="BH159" s="54"/>
      <c r="BI159" s="54"/>
      <c r="BJ159" s="54"/>
      <c r="BK159" s="54"/>
      <c r="BL159" s="54"/>
      <c r="BM159" s="54"/>
      <c r="BN159" s="54"/>
      <c r="BO159" s="54"/>
      <c r="BP159" s="54"/>
      <c r="BQ159" s="54"/>
      <c r="BR159" s="54"/>
      <c r="BS159" s="54"/>
      <c r="BT159" s="54"/>
      <c r="BU159" s="54"/>
      <c r="BV159" s="54"/>
      <c r="BW159" s="54"/>
      <c r="BX159" s="54"/>
      <c r="BY159" s="54"/>
      <c r="BZ159" s="54"/>
      <c r="CA159" s="54"/>
      <c r="CB159" s="54"/>
      <c r="CC159" s="54"/>
      <c r="CD159" s="54"/>
      <c r="CE159" s="54"/>
      <c r="CF159" s="54"/>
      <c r="CG159" s="54"/>
      <c r="CH159" s="54"/>
      <c r="CI159" s="54"/>
      <c r="CJ159" s="54"/>
      <c r="CK159" s="54"/>
      <c r="CL159" s="54"/>
      <c r="CM159" s="54"/>
      <c r="CN159" s="54"/>
      <c r="CO159" s="54"/>
      <c r="CP159" s="54"/>
      <c r="CQ159" s="54"/>
      <c r="CR159" s="54"/>
      <c r="CS159" s="54"/>
      <c r="CT159" s="54"/>
      <c r="CU159" s="54"/>
      <c r="CV159" s="54"/>
      <c r="CW159" s="54"/>
      <c r="CX159" s="54"/>
      <c r="CY159" s="54"/>
      <c r="CZ159" s="54"/>
      <c r="DA159" s="54"/>
      <c r="DB159" s="54"/>
      <c r="DC159" s="54"/>
      <c r="DD159" s="54"/>
      <c r="DE159" s="54"/>
      <c r="DF159" s="54"/>
      <c r="DG159" s="54"/>
      <c r="DH159" s="54"/>
      <c r="DI159" s="54"/>
      <c r="DJ159" s="54"/>
      <c r="DK159" s="54"/>
      <c r="DL159" s="54"/>
      <c r="DM159" s="54"/>
      <c r="DN159" s="54"/>
      <c r="DO159" s="54"/>
      <c r="DP159" s="54"/>
      <c r="DQ159" s="54"/>
      <c r="DR159" s="54"/>
      <c r="DS159" s="54"/>
      <c r="DT159" s="54"/>
      <c r="DU159" s="54"/>
      <c r="DV159" s="54"/>
      <c r="DW159" s="54"/>
      <c r="DX159" s="54"/>
      <c r="DY159" s="54"/>
      <c r="DZ159" s="54"/>
      <c r="EA159" s="54"/>
      <c r="EB159" s="54"/>
      <c r="EC159" s="54"/>
      <c r="ED159" s="54"/>
      <c r="EE159" s="54"/>
      <c r="EF159" s="54"/>
      <c r="EG159" s="54"/>
      <c r="EH159" s="54"/>
      <c r="EI159" s="54"/>
      <c r="EJ159" s="54"/>
      <c r="EK159" s="54"/>
      <c r="EL159" s="54"/>
      <c r="EM159" s="54"/>
      <c r="EN159" s="54"/>
      <c r="EO159" s="54"/>
      <c r="EP159" s="54"/>
      <c r="EQ159" s="54"/>
      <c r="ER159" s="54"/>
      <c r="ES159" s="54"/>
      <c r="ET159" s="54"/>
      <c r="EU159" s="54"/>
      <c r="EV159" s="54"/>
      <c r="EW159" s="54"/>
      <c r="EX159" s="54"/>
      <c r="EY159" s="54"/>
      <c r="EZ159" s="54"/>
      <c r="FA159" s="54"/>
      <c r="FB159" s="54"/>
      <c r="FC159" s="54"/>
      <c r="FD159" s="54"/>
      <c r="FE159" s="54"/>
      <c r="FF159" s="54"/>
      <c r="FG159" s="54"/>
      <c r="FH159" s="54"/>
      <c r="FI159" s="54"/>
      <c r="FJ159" s="54"/>
      <c r="FK159" s="54"/>
      <c r="FL159" s="54"/>
      <c r="FM159" s="54"/>
      <c r="FN159" s="54"/>
      <c r="FO159" s="54"/>
      <c r="FP159" s="54"/>
      <c r="FQ159" s="54"/>
      <c r="FR159" s="54"/>
      <c r="FS159" s="54"/>
      <c r="FT159" s="54"/>
      <c r="FU159" s="54"/>
      <c r="FV159" s="54"/>
      <c r="FW159" s="54"/>
      <c r="FX159" s="54"/>
      <c r="FY159" s="54"/>
      <c r="FZ159" s="54"/>
      <c r="GA159" s="54"/>
      <c r="GB159" s="54"/>
      <c r="GC159" s="54"/>
      <c r="GD159" s="54"/>
      <c r="GE159" s="54"/>
      <c r="GF159" s="54"/>
      <c r="GG159" s="54"/>
      <c r="GH159" s="54"/>
      <c r="GI159" s="54"/>
      <c r="GJ159" s="54"/>
      <c r="GK159" s="54"/>
      <c r="GL159" s="54"/>
      <c r="GM159" s="54"/>
      <c r="GN159" s="54"/>
      <c r="GO159" s="54"/>
      <c r="GP159" s="54"/>
      <c r="GQ159" s="54"/>
      <c r="GR159" s="54"/>
      <c r="GS159" s="54"/>
      <c r="GT159" s="54"/>
      <c r="GU159" s="54"/>
      <c r="GV159" s="54"/>
      <c r="GW159" s="54"/>
      <c r="GX159" s="54"/>
      <c r="GY159" s="54"/>
      <c r="GZ159" s="54"/>
      <c r="HA159" s="54"/>
      <c r="HB159" s="54"/>
      <c r="HC159" s="54"/>
      <c r="HD159" s="54"/>
      <c r="HE159" s="54"/>
      <c r="HF159" s="54"/>
      <c r="HG159" s="54"/>
      <c r="HH159" s="54"/>
      <c r="HI159" s="54"/>
      <c r="HJ159" s="54"/>
      <c r="HK159" s="54"/>
      <c r="HL159" s="54"/>
      <c r="HM159" s="54"/>
      <c r="HN159" s="54"/>
      <c r="HO159" s="54"/>
      <c r="HP159" s="54"/>
      <c r="HQ159" s="54"/>
      <c r="HR159" s="54"/>
      <c r="HS159" s="54"/>
      <c r="HT159" s="54"/>
      <c r="HU159" s="54"/>
      <c r="HV159" s="54"/>
      <c r="HW159" s="54"/>
      <c r="HX159" s="54"/>
      <c r="HY159" s="54"/>
      <c r="HZ159" s="54"/>
      <c r="IA159" s="54"/>
      <c r="IB159" s="54"/>
      <c r="IC159" s="54"/>
      <c r="ID159" s="54"/>
      <c r="IE159" s="54"/>
      <c r="IF159" s="54"/>
      <c r="IG159" s="54"/>
      <c r="IH159" s="54"/>
      <c r="II159" s="54"/>
      <c r="IJ159" s="54"/>
      <c r="IK159" s="54"/>
      <c r="IL159" s="54"/>
      <c r="IM159" s="54"/>
      <c r="IN159" s="54"/>
      <c r="IO159" s="54"/>
      <c r="IP159" s="54"/>
      <c r="IQ159" s="54"/>
      <c r="IR159" s="54"/>
      <c r="IS159" s="54"/>
      <c r="IT159" s="54"/>
      <c r="IU159" s="54"/>
      <c r="IV159" s="54"/>
      <c r="IW159" s="54"/>
      <c r="IX159" s="54"/>
      <c r="IY159" s="54"/>
      <c r="IZ159" s="54"/>
      <c r="JA159" s="54"/>
      <c r="JB159" s="54"/>
      <c r="JC159" s="54"/>
      <c r="JD159" s="54"/>
      <c r="JE159" s="54"/>
      <c r="JF159" s="54"/>
      <c r="JG159" s="54"/>
      <c r="JH159" s="54"/>
      <c r="JI159" s="54"/>
      <c r="JJ159" s="54"/>
      <c r="JK159" s="54"/>
      <c r="JL159" s="54"/>
      <c r="JM159" s="54"/>
      <c r="JN159" s="54"/>
      <c r="JO159" s="54"/>
      <c r="JP159" s="54"/>
      <c r="JQ159" s="54"/>
      <c r="JR159" s="54"/>
      <c r="JS159" s="54"/>
      <c r="JT159" s="54"/>
      <c r="JU159" s="54"/>
      <c r="JV159" s="54"/>
      <c r="JW159" s="54"/>
      <c r="JX159" s="54"/>
      <c r="JY159" s="54"/>
      <c r="JZ159" s="54"/>
      <c r="KA159" s="54"/>
      <c r="KB159" s="54"/>
      <c r="KC159" s="54"/>
      <c r="KD159" s="54"/>
      <c r="KE159" s="54"/>
      <c r="KF159" s="54"/>
      <c r="KG159" s="54"/>
      <c r="KH159" s="54"/>
      <c r="KI159" s="54"/>
      <c r="KJ159" s="54"/>
      <c r="KK159" s="54"/>
      <c r="KL159" s="54"/>
      <c r="KM159" s="54"/>
      <c r="KN159" s="54"/>
      <c r="KO159" s="54"/>
      <c r="KP159" s="54"/>
      <c r="KQ159" s="54"/>
      <c r="KR159" s="54"/>
      <c r="KS159" s="54"/>
      <c r="KT159" s="54"/>
      <c r="KU159" s="54"/>
      <c r="KV159" s="54"/>
      <c r="KW159" s="54"/>
      <c r="KX159" s="54"/>
      <c r="KY159" s="54"/>
      <c r="KZ159" s="54"/>
      <c r="LA159" s="54"/>
      <c r="LB159" s="54"/>
      <c r="LC159" s="54"/>
      <c r="LD159" s="54"/>
      <c r="LE159" s="54"/>
      <c r="LF159" s="54"/>
      <c r="LG159" s="54"/>
      <c r="LH159" s="54"/>
      <c r="LI159" s="54"/>
      <c r="LJ159" s="54"/>
      <c r="LK159" s="54"/>
      <c r="LL159" s="54"/>
      <c r="LM159" s="54"/>
      <c r="LN159" s="54"/>
      <c r="LO159" s="54"/>
      <c r="LP159" s="54"/>
      <c r="LQ159" s="54"/>
      <c r="LR159" s="54"/>
      <c r="LS159" s="54"/>
      <c r="LT159" s="54"/>
      <c r="LU159" s="54"/>
      <c r="LV159" s="54"/>
      <c r="LW159" s="54"/>
      <c r="LX159" s="54"/>
      <c r="LY159" s="54"/>
      <c r="LZ159" s="54"/>
      <c r="MA159" s="54"/>
      <c r="MB159" s="54"/>
      <c r="MC159" s="54"/>
      <c r="MD159" s="54"/>
      <c r="ME159" s="54"/>
      <c r="MF159" s="54"/>
      <c r="MG159" s="54"/>
      <c r="MH159" s="54"/>
      <c r="MI159" s="54"/>
      <c r="MJ159" s="54"/>
      <c r="MK159" s="54"/>
      <c r="ML159" s="54"/>
      <c r="MM159" s="54"/>
      <c r="MN159" s="54"/>
      <c r="MO159" s="54"/>
      <c r="MP159" s="54"/>
      <c r="MQ159" s="54"/>
      <c r="MR159" s="54"/>
      <c r="MS159" s="54"/>
      <c r="MT159" s="54"/>
      <c r="MU159" s="54"/>
      <c r="MV159" s="54"/>
      <c r="MW159" s="54"/>
      <c r="MX159" s="54"/>
      <c r="MY159" s="54"/>
      <c r="MZ159" s="54"/>
      <c r="NA159" s="54"/>
      <c r="NB159" s="54"/>
      <c r="NC159" s="54"/>
      <c r="ND159" s="54"/>
      <c r="NE159" s="54"/>
      <c r="NF159" s="54"/>
      <c r="NG159" s="54"/>
      <c r="NH159" s="54"/>
      <c r="NI159" s="54"/>
      <c r="NJ159" s="54"/>
      <c r="NK159" s="54"/>
      <c r="NL159" s="54"/>
      <c r="NM159" s="54"/>
      <c r="NN159" s="54"/>
      <c r="NO159" s="54"/>
      <c r="NP159" s="54"/>
      <c r="NQ159" s="54"/>
      <c r="NR159" s="54"/>
      <c r="NS159" s="54"/>
      <c r="NT159" s="54"/>
      <c r="NU159" s="54"/>
      <c r="NV159" s="54"/>
      <c r="NW159" s="54"/>
      <c r="NX159" s="54"/>
      <c r="NY159" s="54"/>
      <c r="NZ159" s="54"/>
      <c r="OA159" s="54"/>
      <c r="OB159" s="54"/>
      <c r="OC159" s="54"/>
      <c r="OD159" s="54"/>
      <c r="OE159" s="54"/>
      <c r="OF159" s="54"/>
      <c r="OG159" s="54"/>
      <c r="OH159" s="54"/>
      <c r="OI159" s="54"/>
      <c r="OJ159" s="54"/>
      <c r="OK159" s="54"/>
      <c r="OL159" s="54"/>
      <c r="OM159" s="54"/>
      <c r="ON159" s="54"/>
      <c r="OO159" s="54"/>
      <c r="OP159" s="54"/>
      <c r="OQ159" s="54"/>
      <c r="OR159" s="54"/>
      <c r="OS159" s="54"/>
      <c r="OT159" s="54"/>
      <c r="OU159" s="54"/>
      <c r="OV159" s="54"/>
      <c r="OW159" s="54"/>
      <c r="OX159" s="54"/>
      <c r="OY159" s="54"/>
      <c r="OZ159" s="54"/>
      <c r="PA159" s="54"/>
      <c r="PB159" s="54"/>
      <c r="PC159" s="54"/>
      <c r="PD159" s="54"/>
      <c r="PE159" s="54"/>
      <c r="PF159" s="54"/>
      <c r="PG159" s="54"/>
      <c r="PH159" s="54"/>
      <c r="PI159" s="54"/>
      <c r="PJ159" s="54"/>
      <c r="PK159" s="54"/>
      <c r="PL159" s="54"/>
      <c r="PM159" s="54"/>
      <c r="PN159" s="54"/>
      <c r="PO159" s="54"/>
      <c r="PP159" s="54"/>
      <c r="PQ159" s="54"/>
      <c r="PR159" s="54"/>
      <c r="PS159" s="54"/>
      <c r="PT159" s="54"/>
      <c r="PU159" s="54"/>
      <c r="PV159" s="54"/>
      <c r="PW159" s="54"/>
      <c r="PX159" s="54"/>
      <c r="PY159" s="54"/>
      <c r="PZ159" s="54"/>
      <c r="QA159" s="54"/>
      <c r="QB159" s="54"/>
      <c r="QC159" s="54"/>
      <c r="QD159" s="54"/>
      <c r="QE159" s="54"/>
      <c r="QF159" s="54"/>
      <c r="QG159" s="54"/>
      <c r="QH159" s="54"/>
      <c r="QI159" s="54"/>
      <c r="QJ159" s="54"/>
      <c r="QK159" s="54"/>
      <c r="QL159" s="54"/>
      <c r="QM159" s="54"/>
      <c r="QN159" s="54"/>
      <c r="QO159" s="54"/>
      <c r="QP159" s="54"/>
      <c r="QQ159" s="54"/>
      <c r="QR159" s="54"/>
      <c r="QS159" s="54"/>
      <c r="QT159" s="54"/>
      <c r="QU159" s="54"/>
      <c r="QV159" s="54"/>
      <c r="QW159" s="54"/>
      <c r="QX159" s="54"/>
      <c r="QY159" s="54"/>
      <c r="QZ159" s="54"/>
      <c r="RA159" s="54"/>
      <c r="RB159" s="54"/>
      <c r="RC159" s="54"/>
      <c r="RD159" s="54"/>
      <c r="RE159" s="54"/>
      <c r="RF159" s="54"/>
      <c r="RG159" s="54"/>
      <c r="RH159" s="54"/>
      <c r="RI159" s="54"/>
      <c r="RJ159" s="54"/>
      <c r="RK159" s="54"/>
      <c r="RL159" s="54"/>
      <c r="RM159" s="54"/>
      <c r="RN159" s="54"/>
      <c r="RO159" s="54"/>
      <c r="RP159" s="54"/>
      <c r="RQ159" s="54"/>
      <c r="RR159" s="54"/>
      <c r="RS159" s="54"/>
      <c r="RT159" s="54"/>
      <c r="RU159" s="54"/>
      <c r="RV159" s="54"/>
      <c r="RW159" s="54"/>
      <c r="RX159" s="54"/>
      <c r="RY159" s="54"/>
      <c r="RZ159" s="54"/>
      <c r="SA159" s="54"/>
      <c r="SB159" s="54"/>
      <c r="SC159" s="54"/>
      <c r="SD159" s="54"/>
      <c r="SE159" s="54"/>
      <c r="SF159" s="54"/>
      <c r="SG159" s="54"/>
      <c r="SH159" s="54"/>
      <c r="SI159" s="54"/>
      <c r="SJ159" s="54"/>
      <c r="SK159" s="54"/>
      <c r="SL159" s="54"/>
      <c r="SM159" s="54"/>
      <c r="SN159" s="54"/>
      <c r="SO159" s="54"/>
      <c r="SP159" s="54"/>
      <c r="SQ159" s="54"/>
      <c r="SR159" s="54"/>
      <c r="SS159" s="54"/>
      <c r="ST159" s="54"/>
      <c r="SU159" s="54"/>
      <c r="SV159" s="54"/>
      <c r="SW159" s="54"/>
      <c r="SX159" s="54"/>
      <c r="SY159" s="54"/>
      <c r="SZ159" s="54"/>
      <c r="TA159" s="54"/>
      <c r="TB159" s="54"/>
      <c r="TC159" s="54"/>
      <c r="TD159" s="54"/>
      <c r="TE159" s="54"/>
      <c r="TF159" s="54"/>
      <c r="TG159" s="54"/>
      <c r="TH159" s="54"/>
      <c r="TI159" s="54"/>
      <c r="TJ159" s="54"/>
      <c r="TK159" s="54"/>
      <c r="TL159" s="54"/>
      <c r="TM159" s="54"/>
      <c r="TN159" s="54"/>
      <c r="TO159" s="54"/>
      <c r="TP159" s="54"/>
      <c r="TQ159" s="54"/>
      <c r="TR159" s="54"/>
      <c r="TS159" s="54"/>
      <c r="TT159" s="54"/>
      <c r="TU159" s="54"/>
      <c r="TV159" s="54"/>
      <c r="TW159" s="54"/>
      <c r="TX159" s="54"/>
      <c r="TY159" s="54"/>
      <c r="TZ159" s="54"/>
      <c r="UA159" s="54"/>
      <c r="UB159" s="54"/>
      <c r="UC159" s="54"/>
      <c r="UD159" s="54"/>
      <c r="UE159" s="54"/>
      <c r="UF159" s="54"/>
      <c r="UG159" s="54"/>
      <c r="UH159" s="54"/>
      <c r="UI159" s="54"/>
      <c r="UJ159" s="54"/>
      <c r="UK159" s="54"/>
      <c r="UL159" s="54"/>
      <c r="UM159" s="54"/>
      <c r="UN159" s="54"/>
      <c r="UO159" s="54"/>
      <c r="UP159" s="54"/>
      <c r="UQ159" s="54"/>
      <c r="UR159" s="54"/>
      <c r="US159" s="54"/>
      <c r="UT159" s="54"/>
      <c r="UU159" s="54"/>
      <c r="UV159" s="54"/>
      <c r="UW159" s="54"/>
      <c r="UX159" s="54"/>
      <c r="UY159" s="54"/>
      <c r="UZ159" s="54"/>
      <c r="VA159" s="54"/>
      <c r="VB159" s="54"/>
      <c r="VC159" s="54"/>
      <c r="VD159" s="54"/>
      <c r="VE159" s="54"/>
      <c r="VF159" s="54"/>
      <c r="VG159" s="54"/>
      <c r="VH159" s="54"/>
      <c r="VI159" s="54"/>
      <c r="VJ159" s="54"/>
      <c r="VK159" s="54"/>
      <c r="VL159" s="54"/>
      <c r="VM159" s="54"/>
      <c r="VN159" s="54"/>
      <c r="VO159" s="54"/>
      <c r="VP159" s="54"/>
      <c r="VQ159" s="54"/>
      <c r="VR159" s="54"/>
      <c r="VS159" s="54"/>
      <c r="VT159" s="54"/>
      <c r="VU159" s="54"/>
      <c r="VV159" s="54"/>
      <c r="VW159" s="54"/>
      <c r="VX159" s="54"/>
      <c r="VY159" s="54"/>
      <c r="VZ159" s="54"/>
      <c r="WA159" s="54"/>
      <c r="WB159" s="54"/>
      <c r="WC159" s="54"/>
      <c r="WD159" s="54"/>
      <c r="WE159" s="54"/>
      <c r="WF159" s="54"/>
      <c r="WG159" s="54"/>
      <c r="WH159" s="54"/>
      <c r="WI159" s="54"/>
      <c r="WJ159" s="54"/>
      <c r="WK159" s="54"/>
      <c r="WL159" s="54"/>
      <c r="WM159" s="54"/>
      <c r="WN159" s="54"/>
      <c r="WO159" s="54"/>
      <c r="WP159" s="54"/>
      <c r="WQ159" s="54"/>
      <c r="WR159" s="54"/>
      <c r="WS159" s="54"/>
      <c r="WT159" s="54"/>
      <c r="WU159" s="54"/>
      <c r="WV159" s="54"/>
      <c r="WW159" s="54"/>
      <c r="WX159" s="54"/>
      <c r="WY159" s="54"/>
      <c r="WZ159" s="54"/>
      <c r="XA159" s="54"/>
      <c r="XB159" s="54"/>
      <c r="XC159" s="54"/>
      <c r="XD159" s="54"/>
      <c r="XE159" s="54"/>
      <c r="XF159" s="54"/>
      <c r="XG159" s="54"/>
      <c r="XH159" s="54"/>
      <c r="XI159" s="54"/>
      <c r="XJ159" s="54"/>
      <c r="XK159" s="54"/>
      <c r="XL159" s="54"/>
      <c r="XM159" s="54"/>
      <c r="XN159" s="54"/>
      <c r="XO159" s="54"/>
      <c r="XP159" s="54"/>
      <c r="XQ159" s="54"/>
      <c r="XR159" s="54"/>
      <c r="XS159" s="54"/>
      <c r="XT159" s="54"/>
      <c r="XU159" s="54"/>
      <c r="XV159" s="54"/>
      <c r="XW159" s="54"/>
      <c r="XX159" s="54"/>
      <c r="XY159" s="54"/>
      <c r="XZ159" s="54"/>
      <c r="YA159" s="54"/>
      <c r="YB159" s="54"/>
      <c r="YC159" s="54"/>
      <c r="YD159" s="54"/>
      <c r="YE159" s="54"/>
      <c r="YF159" s="54"/>
      <c r="YG159" s="54"/>
      <c r="YH159" s="54"/>
      <c r="YI159" s="54"/>
      <c r="YJ159" s="54"/>
      <c r="YK159" s="54"/>
      <c r="YL159" s="54"/>
      <c r="YM159" s="54"/>
      <c r="YN159" s="54"/>
      <c r="YO159" s="54"/>
      <c r="YP159" s="54"/>
      <c r="YQ159" s="54"/>
      <c r="YR159" s="54"/>
    </row>
    <row r="160" spans="1:668" s="9" customFormat="1" ht="15.75" x14ac:dyDescent="0.25">
      <c r="A160" s="34" t="s">
        <v>174</v>
      </c>
      <c r="B160" s="113" t="s">
        <v>175</v>
      </c>
      <c r="C160" s="114" t="s">
        <v>75</v>
      </c>
      <c r="D160" s="119">
        <v>44593</v>
      </c>
      <c r="E160" s="11" t="s">
        <v>120</v>
      </c>
      <c r="F160" s="120">
        <v>35000</v>
      </c>
      <c r="G160" s="121">
        <v>1004.5</v>
      </c>
      <c r="H160" s="120">
        <v>0</v>
      </c>
      <c r="I160" s="120">
        <v>1064</v>
      </c>
      <c r="J160" s="120">
        <v>25</v>
      </c>
      <c r="K160" s="120">
        <v>2093.5</v>
      </c>
      <c r="L160" s="196">
        <v>32906.5</v>
      </c>
      <c r="O160" s="117"/>
      <c r="P160" s="117"/>
      <c r="Q160" s="117"/>
      <c r="R160" s="117"/>
      <c r="S160" s="117"/>
      <c r="T160" s="117"/>
      <c r="U160" s="117"/>
      <c r="V160" s="117"/>
      <c r="W160" s="117"/>
      <c r="X160" s="117"/>
      <c r="Y160" s="117"/>
      <c r="Z160" s="117"/>
      <c r="AA160" s="117"/>
      <c r="AB160" s="117"/>
      <c r="AC160" s="117"/>
      <c r="AD160" s="117"/>
      <c r="AE160" s="117"/>
      <c r="AF160" s="117"/>
      <c r="AG160" s="117"/>
      <c r="AH160" s="117"/>
      <c r="AI160" s="117"/>
      <c r="AJ160" s="117"/>
      <c r="AK160" s="117"/>
      <c r="AL160" s="117"/>
      <c r="AM160" s="117"/>
      <c r="AN160" s="117"/>
      <c r="AO160" s="117"/>
      <c r="AP160" s="117"/>
      <c r="AQ160" s="117"/>
      <c r="AR160" s="117"/>
      <c r="AS160" s="117"/>
      <c r="AT160" s="54"/>
      <c r="AU160" s="54"/>
      <c r="AV160" s="54"/>
      <c r="AW160" s="54"/>
      <c r="AX160" s="54"/>
      <c r="AY160" s="54"/>
      <c r="AZ160" s="54"/>
      <c r="BA160" s="54"/>
      <c r="BB160" s="54"/>
      <c r="BC160" s="54"/>
      <c r="BD160" s="54"/>
      <c r="BE160" s="54"/>
      <c r="BF160" s="54"/>
      <c r="BG160" s="54"/>
      <c r="BH160" s="54"/>
      <c r="BI160" s="54"/>
      <c r="BJ160" s="54"/>
      <c r="BK160" s="54"/>
      <c r="BL160" s="54"/>
      <c r="BM160" s="54"/>
      <c r="BN160" s="54"/>
      <c r="BO160" s="54"/>
      <c r="BP160" s="54"/>
      <c r="BQ160" s="54"/>
      <c r="BR160" s="54"/>
      <c r="BS160" s="54"/>
      <c r="BT160" s="54"/>
      <c r="BU160" s="54"/>
      <c r="BV160" s="54"/>
      <c r="BW160" s="54"/>
      <c r="BX160" s="54"/>
      <c r="BY160" s="54"/>
      <c r="BZ160" s="54"/>
      <c r="CA160" s="54"/>
      <c r="CB160" s="54"/>
      <c r="CC160" s="54"/>
      <c r="CD160" s="54"/>
      <c r="CE160" s="54"/>
      <c r="CF160" s="54"/>
      <c r="CG160" s="54"/>
      <c r="CH160" s="54"/>
      <c r="CI160" s="54"/>
      <c r="CJ160" s="54"/>
      <c r="CK160" s="54"/>
      <c r="CL160" s="54"/>
      <c r="CM160" s="54"/>
      <c r="CN160" s="54"/>
      <c r="CO160" s="54"/>
      <c r="CP160" s="54"/>
      <c r="CQ160" s="54"/>
      <c r="CR160" s="54"/>
      <c r="CS160" s="54"/>
      <c r="CT160" s="54"/>
      <c r="CU160" s="54"/>
      <c r="CV160" s="54"/>
      <c r="CW160" s="54"/>
      <c r="CX160" s="54"/>
      <c r="CY160" s="54"/>
      <c r="CZ160" s="54"/>
      <c r="DA160" s="54"/>
      <c r="DB160" s="54"/>
      <c r="DC160" s="54"/>
      <c r="DD160" s="54"/>
      <c r="DE160" s="54"/>
      <c r="DF160" s="54"/>
      <c r="DG160" s="54"/>
      <c r="DH160" s="54"/>
      <c r="DI160" s="54"/>
      <c r="DJ160" s="54"/>
      <c r="DK160" s="54"/>
      <c r="DL160" s="54"/>
      <c r="DM160" s="54"/>
      <c r="DN160" s="54"/>
      <c r="DO160" s="54"/>
      <c r="DP160" s="54"/>
      <c r="DQ160" s="54"/>
      <c r="DR160" s="54"/>
      <c r="DS160" s="54"/>
      <c r="DT160" s="54"/>
      <c r="DU160" s="54"/>
      <c r="DV160" s="54"/>
      <c r="DW160" s="54"/>
      <c r="DX160" s="54"/>
      <c r="DY160" s="54"/>
      <c r="DZ160" s="54"/>
      <c r="EA160" s="54"/>
      <c r="EB160" s="54"/>
      <c r="EC160" s="54"/>
      <c r="ED160" s="54"/>
      <c r="EE160" s="54"/>
      <c r="EF160" s="54"/>
      <c r="EG160" s="54"/>
      <c r="EH160" s="54"/>
      <c r="EI160" s="54"/>
      <c r="EJ160" s="54"/>
      <c r="EK160" s="54"/>
      <c r="EL160" s="54"/>
      <c r="EM160" s="54"/>
      <c r="EN160" s="54"/>
      <c r="EO160" s="54"/>
      <c r="EP160" s="54"/>
      <c r="EQ160" s="54"/>
      <c r="ER160" s="54"/>
      <c r="ES160" s="54"/>
      <c r="ET160" s="54"/>
      <c r="EU160" s="54"/>
      <c r="EV160" s="54"/>
      <c r="EW160" s="54"/>
      <c r="EX160" s="54"/>
      <c r="EY160" s="54"/>
      <c r="EZ160" s="54"/>
      <c r="FA160" s="54"/>
      <c r="FB160" s="54"/>
      <c r="FC160" s="54"/>
      <c r="FD160" s="54"/>
      <c r="FE160" s="54"/>
      <c r="FF160" s="54"/>
      <c r="FG160" s="54"/>
      <c r="FH160" s="54"/>
      <c r="FI160" s="54"/>
      <c r="FJ160" s="54"/>
      <c r="FK160" s="54"/>
      <c r="FL160" s="54"/>
      <c r="FM160" s="54"/>
      <c r="FN160" s="54"/>
      <c r="FO160" s="54"/>
      <c r="FP160" s="54"/>
      <c r="FQ160" s="54"/>
      <c r="FR160" s="54"/>
      <c r="FS160" s="54"/>
      <c r="FT160" s="54"/>
      <c r="FU160" s="54"/>
      <c r="FV160" s="54"/>
      <c r="FW160" s="54"/>
      <c r="FX160" s="54"/>
      <c r="FY160" s="54"/>
      <c r="FZ160" s="54"/>
      <c r="GA160" s="54"/>
      <c r="GB160" s="54"/>
      <c r="GC160" s="54"/>
      <c r="GD160" s="54"/>
      <c r="GE160" s="54"/>
      <c r="GF160" s="54"/>
      <c r="GG160" s="54"/>
      <c r="GH160" s="54"/>
      <c r="GI160" s="54"/>
      <c r="GJ160" s="54"/>
      <c r="GK160" s="54"/>
      <c r="GL160" s="54"/>
      <c r="GM160" s="54"/>
      <c r="GN160" s="54"/>
      <c r="GO160" s="54"/>
      <c r="GP160" s="54"/>
      <c r="GQ160" s="54"/>
      <c r="GR160" s="54"/>
      <c r="GS160" s="54"/>
      <c r="GT160" s="54"/>
      <c r="GU160" s="54"/>
      <c r="GV160" s="54"/>
      <c r="GW160" s="54"/>
      <c r="GX160" s="54"/>
      <c r="GY160" s="54"/>
      <c r="GZ160" s="54"/>
      <c r="HA160" s="54"/>
      <c r="HB160" s="54"/>
      <c r="HC160" s="54"/>
      <c r="HD160" s="54"/>
      <c r="HE160" s="54"/>
      <c r="HF160" s="54"/>
      <c r="HG160" s="54"/>
      <c r="HH160" s="54"/>
      <c r="HI160" s="54"/>
      <c r="HJ160" s="54"/>
      <c r="HK160" s="54"/>
      <c r="HL160" s="54"/>
      <c r="HM160" s="54"/>
      <c r="HN160" s="54"/>
      <c r="HO160" s="54"/>
      <c r="HP160" s="54"/>
      <c r="HQ160" s="54"/>
      <c r="HR160" s="54"/>
      <c r="HS160" s="54"/>
      <c r="HT160" s="54"/>
      <c r="HU160" s="54"/>
      <c r="HV160" s="54"/>
      <c r="HW160" s="54"/>
      <c r="HX160" s="54"/>
      <c r="HY160" s="54"/>
      <c r="HZ160" s="54"/>
      <c r="IA160" s="54"/>
      <c r="IB160" s="54"/>
      <c r="IC160" s="54"/>
      <c r="ID160" s="54"/>
      <c r="IE160" s="54"/>
      <c r="IF160" s="54"/>
      <c r="IG160" s="54"/>
      <c r="IH160" s="54"/>
      <c r="II160" s="54"/>
      <c r="IJ160" s="54"/>
      <c r="IK160" s="54"/>
      <c r="IL160" s="54"/>
      <c r="IM160" s="54"/>
      <c r="IN160" s="54"/>
      <c r="IO160" s="54"/>
      <c r="IP160" s="54"/>
      <c r="IQ160" s="54"/>
      <c r="IR160" s="54"/>
      <c r="IS160" s="54"/>
      <c r="IT160" s="54"/>
      <c r="IU160" s="54"/>
      <c r="IV160" s="54"/>
      <c r="IW160" s="54"/>
      <c r="IX160" s="54"/>
      <c r="IY160" s="54"/>
      <c r="IZ160" s="54"/>
      <c r="JA160" s="54"/>
      <c r="JB160" s="54"/>
      <c r="JC160" s="54"/>
      <c r="JD160" s="54"/>
      <c r="JE160" s="54"/>
      <c r="JF160" s="54"/>
      <c r="JG160" s="54"/>
      <c r="JH160" s="54"/>
      <c r="JI160" s="54"/>
      <c r="JJ160" s="54"/>
      <c r="JK160" s="54"/>
      <c r="JL160" s="54"/>
      <c r="JM160" s="54"/>
      <c r="JN160" s="54"/>
      <c r="JO160" s="54"/>
      <c r="JP160" s="54"/>
      <c r="JQ160" s="54"/>
      <c r="JR160" s="54"/>
      <c r="JS160" s="54"/>
      <c r="JT160" s="54"/>
      <c r="JU160" s="54"/>
      <c r="JV160" s="54"/>
      <c r="JW160" s="54"/>
      <c r="JX160" s="54"/>
      <c r="JY160" s="54"/>
      <c r="JZ160" s="54"/>
      <c r="KA160" s="54"/>
      <c r="KB160" s="54"/>
      <c r="KC160" s="54"/>
      <c r="KD160" s="54"/>
      <c r="KE160" s="54"/>
      <c r="KF160" s="54"/>
      <c r="KG160" s="54"/>
      <c r="KH160" s="54"/>
      <c r="KI160" s="54"/>
      <c r="KJ160" s="54"/>
      <c r="KK160" s="54"/>
      <c r="KL160" s="54"/>
      <c r="KM160" s="54"/>
      <c r="KN160" s="54"/>
      <c r="KO160" s="54"/>
      <c r="KP160" s="54"/>
      <c r="KQ160" s="54"/>
      <c r="KR160" s="54"/>
      <c r="KS160" s="54"/>
      <c r="KT160" s="54"/>
      <c r="KU160" s="54"/>
      <c r="KV160" s="54"/>
      <c r="KW160" s="54"/>
      <c r="KX160" s="54"/>
      <c r="KY160" s="54"/>
      <c r="KZ160" s="54"/>
      <c r="LA160" s="54"/>
      <c r="LB160" s="54"/>
      <c r="LC160" s="54"/>
      <c r="LD160" s="54"/>
      <c r="LE160" s="54"/>
      <c r="LF160" s="54"/>
      <c r="LG160" s="54"/>
      <c r="LH160" s="54"/>
      <c r="LI160" s="54"/>
      <c r="LJ160" s="54"/>
      <c r="LK160" s="54"/>
      <c r="LL160" s="54"/>
      <c r="LM160" s="54"/>
      <c r="LN160" s="54"/>
      <c r="LO160" s="54"/>
      <c r="LP160" s="54"/>
      <c r="LQ160" s="54"/>
      <c r="LR160" s="54"/>
      <c r="LS160" s="54"/>
      <c r="LT160" s="54"/>
      <c r="LU160" s="54"/>
      <c r="LV160" s="54"/>
      <c r="LW160" s="54"/>
      <c r="LX160" s="54"/>
      <c r="LY160" s="54"/>
      <c r="LZ160" s="54"/>
      <c r="MA160" s="54"/>
      <c r="MB160" s="54"/>
      <c r="MC160" s="54"/>
      <c r="MD160" s="54"/>
      <c r="ME160" s="54"/>
      <c r="MF160" s="54"/>
      <c r="MG160" s="54"/>
      <c r="MH160" s="54"/>
      <c r="MI160" s="54"/>
      <c r="MJ160" s="54"/>
      <c r="MK160" s="54"/>
      <c r="ML160" s="54"/>
      <c r="MM160" s="54"/>
      <c r="MN160" s="54"/>
      <c r="MO160" s="54"/>
      <c r="MP160" s="54"/>
      <c r="MQ160" s="54"/>
      <c r="MR160" s="54"/>
      <c r="MS160" s="54"/>
      <c r="MT160" s="54"/>
      <c r="MU160" s="54"/>
      <c r="MV160" s="54"/>
      <c r="MW160" s="54"/>
      <c r="MX160" s="54"/>
      <c r="MY160" s="54"/>
      <c r="MZ160" s="54"/>
      <c r="NA160" s="54"/>
      <c r="NB160" s="54"/>
      <c r="NC160" s="54"/>
      <c r="ND160" s="54"/>
      <c r="NE160" s="54"/>
      <c r="NF160" s="54"/>
      <c r="NG160" s="54"/>
      <c r="NH160" s="54"/>
      <c r="NI160" s="54"/>
      <c r="NJ160" s="54"/>
      <c r="NK160" s="54"/>
      <c r="NL160" s="54"/>
      <c r="NM160" s="54"/>
      <c r="NN160" s="54"/>
      <c r="NO160" s="54"/>
      <c r="NP160" s="54"/>
      <c r="NQ160" s="54"/>
      <c r="NR160" s="54"/>
      <c r="NS160" s="54"/>
      <c r="NT160" s="54"/>
      <c r="NU160" s="54"/>
      <c r="NV160" s="54"/>
      <c r="NW160" s="54"/>
      <c r="NX160" s="54"/>
      <c r="NY160" s="54"/>
      <c r="NZ160" s="54"/>
      <c r="OA160" s="54"/>
      <c r="OB160" s="54"/>
      <c r="OC160" s="54"/>
      <c r="OD160" s="54"/>
      <c r="OE160" s="54"/>
      <c r="OF160" s="54"/>
      <c r="OG160" s="54"/>
      <c r="OH160" s="54"/>
      <c r="OI160" s="54"/>
      <c r="OJ160" s="54"/>
      <c r="OK160" s="54"/>
      <c r="OL160" s="54"/>
      <c r="OM160" s="54"/>
      <c r="ON160" s="54"/>
      <c r="OO160" s="54"/>
      <c r="OP160" s="54"/>
      <c r="OQ160" s="54"/>
      <c r="OR160" s="54"/>
      <c r="OS160" s="54"/>
      <c r="OT160" s="54"/>
      <c r="OU160" s="54"/>
      <c r="OV160" s="54"/>
      <c r="OW160" s="54"/>
      <c r="OX160" s="54"/>
      <c r="OY160" s="54"/>
      <c r="OZ160" s="54"/>
      <c r="PA160" s="54"/>
      <c r="PB160" s="54"/>
      <c r="PC160" s="54"/>
      <c r="PD160" s="54"/>
      <c r="PE160" s="54"/>
      <c r="PF160" s="54"/>
      <c r="PG160" s="54"/>
      <c r="PH160" s="54"/>
      <c r="PI160" s="54"/>
      <c r="PJ160" s="54"/>
      <c r="PK160" s="54"/>
      <c r="PL160" s="54"/>
      <c r="PM160" s="54"/>
      <c r="PN160" s="54"/>
      <c r="PO160" s="54"/>
      <c r="PP160" s="54"/>
      <c r="PQ160" s="54"/>
      <c r="PR160" s="54"/>
      <c r="PS160" s="54"/>
      <c r="PT160" s="54"/>
      <c r="PU160" s="54"/>
      <c r="PV160" s="54"/>
      <c r="PW160" s="54"/>
      <c r="PX160" s="54"/>
      <c r="PY160" s="54"/>
      <c r="PZ160" s="54"/>
      <c r="QA160" s="54"/>
      <c r="QB160" s="54"/>
      <c r="QC160" s="54"/>
      <c r="QD160" s="54"/>
      <c r="QE160" s="54"/>
      <c r="QF160" s="54"/>
      <c r="QG160" s="54"/>
      <c r="QH160" s="54"/>
      <c r="QI160" s="54"/>
      <c r="QJ160" s="54"/>
      <c r="QK160" s="54"/>
      <c r="QL160" s="54"/>
      <c r="QM160" s="54"/>
      <c r="QN160" s="54"/>
      <c r="QO160" s="54"/>
      <c r="QP160" s="54"/>
      <c r="QQ160" s="54"/>
      <c r="QR160" s="54"/>
      <c r="QS160" s="54"/>
      <c r="QT160" s="54"/>
      <c r="QU160" s="54"/>
      <c r="QV160" s="54"/>
      <c r="QW160" s="54"/>
      <c r="QX160" s="54"/>
      <c r="QY160" s="54"/>
      <c r="QZ160" s="54"/>
      <c r="RA160" s="54"/>
      <c r="RB160" s="54"/>
      <c r="RC160" s="54"/>
      <c r="RD160" s="54"/>
      <c r="RE160" s="54"/>
      <c r="RF160" s="54"/>
      <c r="RG160" s="54"/>
      <c r="RH160" s="54"/>
      <c r="RI160" s="54"/>
      <c r="RJ160" s="54"/>
      <c r="RK160" s="54"/>
      <c r="RL160" s="54"/>
      <c r="RM160" s="54"/>
      <c r="RN160" s="54"/>
      <c r="RO160" s="54"/>
      <c r="RP160" s="54"/>
      <c r="RQ160" s="54"/>
      <c r="RR160" s="54"/>
      <c r="RS160" s="54"/>
      <c r="RT160" s="54"/>
      <c r="RU160" s="54"/>
      <c r="RV160" s="54"/>
      <c r="RW160" s="54"/>
      <c r="RX160" s="54"/>
      <c r="RY160" s="54"/>
      <c r="RZ160" s="54"/>
      <c r="SA160" s="54"/>
      <c r="SB160" s="54"/>
      <c r="SC160" s="54"/>
      <c r="SD160" s="54"/>
      <c r="SE160" s="54"/>
      <c r="SF160" s="54"/>
      <c r="SG160" s="54"/>
      <c r="SH160" s="54"/>
      <c r="SI160" s="54"/>
      <c r="SJ160" s="54"/>
      <c r="SK160" s="54"/>
      <c r="SL160" s="54"/>
      <c r="SM160" s="54"/>
      <c r="SN160" s="54"/>
      <c r="SO160" s="54"/>
      <c r="SP160" s="54"/>
      <c r="SQ160" s="54"/>
      <c r="SR160" s="54"/>
      <c r="SS160" s="54"/>
      <c r="ST160" s="54"/>
      <c r="SU160" s="54"/>
      <c r="SV160" s="54"/>
      <c r="SW160" s="54"/>
      <c r="SX160" s="54"/>
      <c r="SY160" s="54"/>
      <c r="SZ160" s="54"/>
      <c r="TA160" s="54"/>
      <c r="TB160" s="54"/>
      <c r="TC160" s="54"/>
      <c r="TD160" s="54"/>
      <c r="TE160" s="54"/>
      <c r="TF160" s="54"/>
      <c r="TG160" s="54"/>
      <c r="TH160" s="54"/>
      <c r="TI160" s="54"/>
      <c r="TJ160" s="54"/>
      <c r="TK160" s="54"/>
      <c r="TL160" s="54"/>
      <c r="TM160" s="54"/>
      <c r="TN160" s="54"/>
      <c r="TO160" s="54"/>
      <c r="TP160" s="54"/>
      <c r="TQ160" s="54"/>
      <c r="TR160" s="54"/>
      <c r="TS160" s="54"/>
      <c r="TT160" s="54"/>
      <c r="TU160" s="54"/>
      <c r="TV160" s="54"/>
      <c r="TW160" s="54"/>
      <c r="TX160" s="54"/>
      <c r="TY160" s="54"/>
      <c r="TZ160" s="54"/>
      <c r="UA160" s="54"/>
      <c r="UB160" s="54"/>
      <c r="UC160" s="54"/>
      <c r="UD160" s="54"/>
      <c r="UE160" s="54"/>
      <c r="UF160" s="54"/>
      <c r="UG160" s="54"/>
      <c r="UH160" s="54"/>
      <c r="UI160" s="54"/>
      <c r="UJ160" s="54"/>
      <c r="UK160" s="54"/>
      <c r="UL160" s="54"/>
      <c r="UM160" s="54"/>
      <c r="UN160" s="54"/>
      <c r="UO160" s="54"/>
      <c r="UP160" s="54"/>
      <c r="UQ160" s="54"/>
      <c r="UR160" s="54"/>
      <c r="US160" s="54"/>
      <c r="UT160" s="54"/>
      <c r="UU160" s="54"/>
      <c r="UV160" s="54"/>
      <c r="UW160" s="54"/>
      <c r="UX160" s="54"/>
      <c r="UY160" s="54"/>
      <c r="UZ160" s="54"/>
      <c r="VA160" s="54"/>
      <c r="VB160" s="54"/>
      <c r="VC160" s="54"/>
      <c r="VD160" s="54"/>
      <c r="VE160" s="54"/>
      <c r="VF160" s="54"/>
      <c r="VG160" s="54"/>
      <c r="VH160" s="54"/>
      <c r="VI160" s="54"/>
      <c r="VJ160" s="54"/>
      <c r="VK160" s="54"/>
      <c r="VL160" s="54"/>
      <c r="VM160" s="54"/>
      <c r="VN160" s="54"/>
      <c r="VO160" s="54"/>
      <c r="VP160" s="54"/>
      <c r="VQ160" s="54"/>
      <c r="VR160" s="54"/>
      <c r="VS160" s="54"/>
      <c r="VT160" s="54"/>
      <c r="VU160" s="54"/>
      <c r="VV160" s="54"/>
      <c r="VW160" s="54"/>
      <c r="VX160" s="54"/>
      <c r="VY160" s="54"/>
      <c r="VZ160" s="54"/>
      <c r="WA160" s="54"/>
      <c r="WB160" s="54"/>
      <c r="WC160" s="54"/>
      <c r="WD160" s="54"/>
      <c r="WE160" s="54"/>
      <c r="WF160" s="54"/>
      <c r="WG160" s="54"/>
      <c r="WH160" s="54"/>
      <c r="WI160" s="54"/>
      <c r="WJ160" s="54"/>
      <c r="WK160" s="54"/>
      <c r="WL160" s="54"/>
      <c r="WM160" s="54"/>
      <c r="WN160" s="54"/>
      <c r="WO160" s="54"/>
      <c r="WP160" s="54"/>
      <c r="WQ160" s="54"/>
      <c r="WR160" s="54"/>
      <c r="WS160" s="54"/>
      <c r="WT160" s="54"/>
      <c r="WU160" s="54"/>
      <c r="WV160" s="54"/>
      <c r="WW160" s="54"/>
      <c r="WX160" s="54"/>
      <c r="WY160" s="54"/>
      <c r="WZ160" s="54"/>
      <c r="XA160" s="54"/>
      <c r="XB160" s="54"/>
      <c r="XC160" s="54"/>
      <c r="XD160" s="54"/>
      <c r="XE160" s="54"/>
      <c r="XF160" s="54"/>
      <c r="XG160" s="54"/>
      <c r="XH160" s="54"/>
      <c r="XI160" s="54"/>
      <c r="XJ160" s="54"/>
      <c r="XK160" s="54"/>
      <c r="XL160" s="54"/>
      <c r="XM160" s="54"/>
      <c r="XN160" s="54"/>
      <c r="XO160" s="54"/>
      <c r="XP160" s="54"/>
      <c r="XQ160" s="54"/>
      <c r="XR160" s="54"/>
      <c r="XS160" s="54"/>
      <c r="XT160" s="54"/>
      <c r="XU160" s="54"/>
      <c r="XV160" s="54"/>
      <c r="XW160" s="54"/>
      <c r="XX160" s="54"/>
      <c r="XY160" s="54"/>
      <c r="XZ160" s="54"/>
      <c r="YA160" s="54"/>
      <c r="YB160" s="54"/>
      <c r="YC160" s="54"/>
      <c r="YD160" s="54"/>
      <c r="YE160" s="54"/>
      <c r="YF160" s="54"/>
      <c r="YG160" s="54"/>
      <c r="YH160" s="54"/>
      <c r="YI160" s="54"/>
      <c r="YJ160" s="54"/>
      <c r="YK160" s="54"/>
      <c r="YL160" s="54"/>
      <c r="YM160" s="54"/>
      <c r="YN160" s="54"/>
      <c r="YO160" s="54"/>
      <c r="YP160" s="54"/>
      <c r="YQ160" s="54"/>
      <c r="YR160" s="54"/>
    </row>
    <row r="161" spans="1:668" s="9" customFormat="1" ht="15.75" x14ac:dyDescent="0.25">
      <c r="A161" s="34" t="s">
        <v>176</v>
      </c>
      <c r="B161" s="113" t="s">
        <v>17</v>
      </c>
      <c r="C161" s="114" t="s">
        <v>74</v>
      </c>
      <c r="D161" s="119">
        <v>44593</v>
      </c>
      <c r="E161" s="11" t="s">
        <v>120</v>
      </c>
      <c r="F161" s="120">
        <v>35000</v>
      </c>
      <c r="G161" s="121">
        <v>1004.5</v>
      </c>
      <c r="H161" s="120">
        <v>0</v>
      </c>
      <c r="I161" s="120">
        <v>1064</v>
      </c>
      <c r="J161" s="120">
        <v>25</v>
      </c>
      <c r="K161" s="120">
        <v>2093.5</v>
      </c>
      <c r="L161" s="196">
        <v>32906.5</v>
      </c>
      <c r="O161" s="117"/>
      <c r="P161" s="117"/>
      <c r="Q161" s="117"/>
      <c r="R161" s="117"/>
      <c r="S161" s="117"/>
      <c r="T161" s="117"/>
      <c r="U161" s="117"/>
      <c r="V161" s="117"/>
      <c r="W161" s="117"/>
      <c r="X161" s="117"/>
      <c r="Y161" s="117"/>
      <c r="Z161" s="117"/>
      <c r="AA161" s="117"/>
      <c r="AB161" s="117"/>
      <c r="AC161" s="117"/>
      <c r="AD161" s="117"/>
      <c r="AE161" s="117"/>
      <c r="AF161" s="117"/>
      <c r="AG161" s="117"/>
      <c r="AH161" s="117"/>
      <c r="AI161" s="117"/>
      <c r="AJ161" s="117"/>
      <c r="AK161" s="117"/>
      <c r="AL161" s="117"/>
      <c r="AM161" s="117"/>
      <c r="AN161" s="117"/>
      <c r="AO161" s="117"/>
      <c r="AP161" s="117"/>
      <c r="AQ161" s="117"/>
      <c r="AR161" s="117"/>
      <c r="AS161" s="117"/>
      <c r="AT161" s="54"/>
      <c r="AU161" s="54"/>
      <c r="AV161" s="54"/>
      <c r="AW161" s="54"/>
      <c r="AX161" s="54"/>
      <c r="AY161" s="54"/>
      <c r="AZ161" s="54"/>
      <c r="BA161" s="54"/>
      <c r="BB161" s="54"/>
      <c r="BC161" s="54"/>
      <c r="BD161" s="54"/>
      <c r="BE161" s="54"/>
      <c r="BF161" s="54"/>
      <c r="BG161" s="54"/>
      <c r="BH161" s="54"/>
      <c r="BI161" s="54"/>
      <c r="BJ161" s="54"/>
      <c r="BK161" s="54"/>
      <c r="BL161" s="54"/>
      <c r="BM161" s="54"/>
      <c r="BN161" s="54"/>
      <c r="BO161" s="54"/>
      <c r="BP161" s="54"/>
      <c r="BQ161" s="54"/>
      <c r="BR161" s="54"/>
      <c r="BS161" s="54"/>
      <c r="BT161" s="54"/>
      <c r="BU161" s="54"/>
      <c r="BV161" s="54"/>
      <c r="BW161" s="54"/>
      <c r="BX161" s="54"/>
      <c r="BY161" s="54"/>
      <c r="BZ161" s="54"/>
      <c r="CA161" s="54"/>
      <c r="CB161" s="54"/>
      <c r="CC161" s="54"/>
      <c r="CD161" s="54"/>
      <c r="CE161" s="54"/>
      <c r="CF161" s="54"/>
      <c r="CG161" s="54"/>
      <c r="CH161" s="54"/>
      <c r="CI161" s="54"/>
      <c r="CJ161" s="54"/>
      <c r="CK161" s="54"/>
      <c r="CL161" s="54"/>
      <c r="CM161" s="54"/>
      <c r="CN161" s="54"/>
      <c r="CO161" s="54"/>
      <c r="CP161" s="54"/>
      <c r="CQ161" s="54"/>
      <c r="CR161" s="54"/>
      <c r="CS161" s="54"/>
      <c r="CT161" s="54"/>
      <c r="CU161" s="54"/>
      <c r="CV161" s="54"/>
      <c r="CW161" s="54"/>
      <c r="CX161" s="54"/>
      <c r="CY161" s="54"/>
      <c r="CZ161" s="54"/>
      <c r="DA161" s="54"/>
      <c r="DB161" s="54"/>
      <c r="DC161" s="54"/>
      <c r="DD161" s="54"/>
      <c r="DE161" s="54"/>
      <c r="DF161" s="54"/>
      <c r="DG161" s="54"/>
      <c r="DH161" s="54"/>
      <c r="DI161" s="54"/>
      <c r="DJ161" s="54"/>
      <c r="DK161" s="54"/>
      <c r="DL161" s="54"/>
      <c r="DM161" s="54"/>
      <c r="DN161" s="54"/>
      <c r="DO161" s="54"/>
      <c r="DP161" s="54"/>
      <c r="DQ161" s="54"/>
      <c r="DR161" s="54"/>
      <c r="DS161" s="54"/>
      <c r="DT161" s="54"/>
      <c r="DU161" s="54"/>
      <c r="DV161" s="54"/>
      <c r="DW161" s="54"/>
      <c r="DX161" s="54"/>
      <c r="DY161" s="54"/>
      <c r="DZ161" s="54"/>
      <c r="EA161" s="54"/>
      <c r="EB161" s="54"/>
      <c r="EC161" s="54"/>
      <c r="ED161" s="54"/>
      <c r="EE161" s="54"/>
      <c r="EF161" s="54"/>
      <c r="EG161" s="54"/>
      <c r="EH161" s="54"/>
      <c r="EI161" s="54"/>
      <c r="EJ161" s="54"/>
      <c r="EK161" s="54"/>
      <c r="EL161" s="54"/>
      <c r="EM161" s="54"/>
      <c r="EN161" s="54"/>
      <c r="EO161" s="54"/>
      <c r="EP161" s="54"/>
      <c r="EQ161" s="54"/>
      <c r="ER161" s="54"/>
      <c r="ES161" s="54"/>
      <c r="ET161" s="54"/>
      <c r="EU161" s="54"/>
      <c r="EV161" s="54"/>
      <c r="EW161" s="54"/>
      <c r="EX161" s="54"/>
      <c r="EY161" s="54"/>
      <c r="EZ161" s="54"/>
      <c r="FA161" s="54"/>
      <c r="FB161" s="54"/>
      <c r="FC161" s="54"/>
      <c r="FD161" s="54"/>
      <c r="FE161" s="54"/>
      <c r="FF161" s="54"/>
      <c r="FG161" s="54"/>
      <c r="FH161" s="54"/>
      <c r="FI161" s="54"/>
      <c r="FJ161" s="54"/>
      <c r="FK161" s="54"/>
      <c r="FL161" s="54"/>
      <c r="FM161" s="54"/>
      <c r="FN161" s="54"/>
      <c r="FO161" s="54"/>
      <c r="FP161" s="54"/>
      <c r="FQ161" s="54"/>
      <c r="FR161" s="54"/>
      <c r="FS161" s="54"/>
      <c r="FT161" s="54"/>
      <c r="FU161" s="54"/>
      <c r="FV161" s="54"/>
      <c r="FW161" s="54"/>
      <c r="FX161" s="54"/>
      <c r="FY161" s="54"/>
      <c r="FZ161" s="54"/>
      <c r="GA161" s="54"/>
      <c r="GB161" s="54"/>
      <c r="GC161" s="54"/>
      <c r="GD161" s="54"/>
      <c r="GE161" s="54"/>
      <c r="GF161" s="54"/>
      <c r="GG161" s="54"/>
      <c r="GH161" s="54"/>
      <c r="GI161" s="54"/>
      <c r="GJ161" s="54"/>
      <c r="GK161" s="54"/>
      <c r="GL161" s="54"/>
      <c r="GM161" s="54"/>
      <c r="GN161" s="54"/>
      <c r="GO161" s="54"/>
      <c r="GP161" s="54"/>
      <c r="GQ161" s="54"/>
      <c r="GR161" s="54"/>
      <c r="GS161" s="54"/>
      <c r="GT161" s="54"/>
      <c r="GU161" s="54"/>
      <c r="GV161" s="54"/>
      <c r="GW161" s="54"/>
      <c r="GX161" s="54"/>
      <c r="GY161" s="54"/>
      <c r="GZ161" s="54"/>
      <c r="HA161" s="54"/>
      <c r="HB161" s="54"/>
      <c r="HC161" s="54"/>
      <c r="HD161" s="54"/>
      <c r="HE161" s="54"/>
      <c r="HF161" s="54"/>
      <c r="HG161" s="54"/>
      <c r="HH161" s="54"/>
      <c r="HI161" s="54"/>
      <c r="HJ161" s="54"/>
      <c r="HK161" s="54"/>
      <c r="HL161" s="54"/>
      <c r="HM161" s="54"/>
      <c r="HN161" s="54"/>
      <c r="HO161" s="54"/>
      <c r="HP161" s="54"/>
      <c r="HQ161" s="54"/>
      <c r="HR161" s="54"/>
      <c r="HS161" s="54"/>
      <c r="HT161" s="54"/>
      <c r="HU161" s="54"/>
      <c r="HV161" s="54"/>
      <c r="HW161" s="54"/>
      <c r="HX161" s="54"/>
      <c r="HY161" s="54"/>
      <c r="HZ161" s="54"/>
      <c r="IA161" s="54"/>
      <c r="IB161" s="54"/>
      <c r="IC161" s="54"/>
      <c r="ID161" s="54"/>
      <c r="IE161" s="54"/>
      <c r="IF161" s="54"/>
      <c r="IG161" s="54"/>
      <c r="IH161" s="54"/>
      <c r="II161" s="54"/>
      <c r="IJ161" s="54"/>
      <c r="IK161" s="54"/>
      <c r="IL161" s="54"/>
      <c r="IM161" s="54"/>
      <c r="IN161" s="54"/>
      <c r="IO161" s="54"/>
      <c r="IP161" s="54"/>
      <c r="IQ161" s="54"/>
      <c r="IR161" s="54"/>
      <c r="IS161" s="54"/>
      <c r="IT161" s="54"/>
      <c r="IU161" s="54"/>
      <c r="IV161" s="54"/>
      <c r="IW161" s="54"/>
      <c r="IX161" s="54"/>
      <c r="IY161" s="54"/>
      <c r="IZ161" s="54"/>
      <c r="JA161" s="54"/>
      <c r="JB161" s="54"/>
      <c r="JC161" s="54"/>
      <c r="JD161" s="54"/>
      <c r="JE161" s="54"/>
      <c r="JF161" s="54"/>
      <c r="JG161" s="54"/>
      <c r="JH161" s="54"/>
      <c r="JI161" s="54"/>
      <c r="JJ161" s="54"/>
      <c r="JK161" s="54"/>
      <c r="JL161" s="54"/>
      <c r="JM161" s="54"/>
      <c r="JN161" s="54"/>
      <c r="JO161" s="54"/>
      <c r="JP161" s="54"/>
      <c r="JQ161" s="54"/>
      <c r="JR161" s="54"/>
      <c r="JS161" s="54"/>
      <c r="JT161" s="54"/>
      <c r="JU161" s="54"/>
      <c r="JV161" s="54"/>
      <c r="JW161" s="54"/>
      <c r="JX161" s="54"/>
      <c r="JY161" s="54"/>
      <c r="JZ161" s="54"/>
      <c r="KA161" s="54"/>
      <c r="KB161" s="54"/>
      <c r="KC161" s="54"/>
      <c r="KD161" s="54"/>
      <c r="KE161" s="54"/>
      <c r="KF161" s="54"/>
      <c r="KG161" s="54"/>
      <c r="KH161" s="54"/>
      <c r="KI161" s="54"/>
      <c r="KJ161" s="54"/>
      <c r="KK161" s="54"/>
      <c r="KL161" s="54"/>
      <c r="KM161" s="54"/>
      <c r="KN161" s="54"/>
      <c r="KO161" s="54"/>
      <c r="KP161" s="54"/>
      <c r="KQ161" s="54"/>
      <c r="KR161" s="54"/>
      <c r="KS161" s="54"/>
      <c r="KT161" s="54"/>
      <c r="KU161" s="54"/>
      <c r="KV161" s="54"/>
      <c r="KW161" s="54"/>
      <c r="KX161" s="54"/>
      <c r="KY161" s="54"/>
      <c r="KZ161" s="54"/>
      <c r="LA161" s="54"/>
      <c r="LB161" s="54"/>
      <c r="LC161" s="54"/>
      <c r="LD161" s="54"/>
      <c r="LE161" s="54"/>
      <c r="LF161" s="54"/>
      <c r="LG161" s="54"/>
      <c r="LH161" s="54"/>
      <c r="LI161" s="54"/>
      <c r="LJ161" s="54"/>
      <c r="LK161" s="54"/>
      <c r="LL161" s="54"/>
      <c r="LM161" s="54"/>
      <c r="LN161" s="54"/>
      <c r="LO161" s="54"/>
      <c r="LP161" s="54"/>
      <c r="LQ161" s="54"/>
      <c r="LR161" s="54"/>
      <c r="LS161" s="54"/>
      <c r="LT161" s="54"/>
      <c r="LU161" s="54"/>
      <c r="LV161" s="54"/>
      <c r="LW161" s="54"/>
      <c r="LX161" s="54"/>
      <c r="LY161" s="54"/>
      <c r="LZ161" s="54"/>
      <c r="MA161" s="54"/>
      <c r="MB161" s="54"/>
      <c r="MC161" s="54"/>
      <c r="MD161" s="54"/>
      <c r="ME161" s="54"/>
      <c r="MF161" s="54"/>
      <c r="MG161" s="54"/>
      <c r="MH161" s="54"/>
      <c r="MI161" s="54"/>
      <c r="MJ161" s="54"/>
      <c r="MK161" s="54"/>
      <c r="ML161" s="54"/>
      <c r="MM161" s="54"/>
      <c r="MN161" s="54"/>
      <c r="MO161" s="54"/>
      <c r="MP161" s="54"/>
      <c r="MQ161" s="54"/>
      <c r="MR161" s="54"/>
      <c r="MS161" s="54"/>
      <c r="MT161" s="54"/>
      <c r="MU161" s="54"/>
      <c r="MV161" s="54"/>
      <c r="MW161" s="54"/>
      <c r="MX161" s="54"/>
      <c r="MY161" s="54"/>
      <c r="MZ161" s="54"/>
      <c r="NA161" s="54"/>
      <c r="NB161" s="54"/>
      <c r="NC161" s="54"/>
      <c r="ND161" s="54"/>
      <c r="NE161" s="54"/>
      <c r="NF161" s="54"/>
      <c r="NG161" s="54"/>
      <c r="NH161" s="54"/>
      <c r="NI161" s="54"/>
      <c r="NJ161" s="54"/>
      <c r="NK161" s="54"/>
      <c r="NL161" s="54"/>
      <c r="NM161" s="54"/>
      <c r="NN161" s="54"/>
      <c r="NO161" s="54"/>
      <c r="NP161" s="54"/>
      <c r="NQ161" s="54"/>
      <c r="NR161" s="54"/>
      <c r="NS161" s="54"/>
      <c r="NT161" s="54"/>
      <c r="NU161" s="54"/>
      <c r="NV161" s="54"/>
      <c r="NW161" s="54"/>
      <c r="NX161" s="54"/>
      <c r="NY161" s="54"/>
      <c r="NZ161" s="54"/>
      <c r="OA161" s="54"/>
      <c r="OB161" s="54"/>
      <c r="OC161" s="54"/>
      <c r="OD161" s="54"/>
      <c r="OE161" s="54"/>
      <c r="OF161" s="54"/>
      <c r="OG161" s="54"/>
      <c r="OH161" s="54"/>
      <c r="OI161" s="54"/>
      <c r="OJ161" s="54"/>
      <c r="OK161" s="54"/>
      <c r="OL161" s="54"/>
      <c r="OM161" s="54"/>
      <c r="ON161" s="54"/>
      <c r="OO161" s="54"/>
      <c r="OP161" s="54"/>
      <c r="OQ161" s="54"/>
      <c r="OR161" s="54"/>
      <c r="OS161" s="54"/>
      <c r="OT161" s="54"/>
      <c r="OU161" s="54"/>
      <c r="OV161" s="54"/>
      <c r="OW161" s="54"/>
      <c r="OX161" s="54"/>
      <c r="OY161" s="54"/>
      <c r="OZ161" s="54"/>
      <c r="PA161" s="54"/>
      <c r="PB161" s="54"/>
      <c r="PC161" s="54"/>
      <c r="PD161" s="54"/>
      <c r="PE161" s="54"/>
      <c r="PF161" s="54"/>
      <c r="PG161" s="54"/>
      <c r="PH161" s="54"/>
      <c r="PI161" s="54"/>
      <c r="PJ161" s="54"/>
      <c r="PK161" s="54"/>
      <c r="PL161" s="54"/>
      <c r="PM161" s="54"/>
      <c r="PN161" s="54"/>
      <c r="PO161" s="54"/>
      <c r="PP161" s="54"/>
      <c r="PQ161" s="54"/>
      <c r="PR161" s="54"/>
      <c r="PS161" s="54"/>
      <c r="PT161" s="54"/>
      <c r="PU161" s="54"/>
      <c r="PV161" s="54"/>
      <c r="PW161" s="54"/>
      <c r="PX161" s="54"/>
      <c r="PY161" s="54"/>
      <c r="PZ161" s="54"/>
      <c r="QA161" s="54"/>
      <c r="QB161" s="54"/>
      <c r="QC161" s="54"/>
      <c r="QD161" s="54"/>
      <c r="QE161" s="54"/>
      <c r="QF161" s="54"/>
      <c r="QG161" s="54"/>
      <c r="QH161" s="54"/>
      <c r="QI161" s="54"/>
      <c r="QJ161" s="54"/>
      <c r="QK161" s="54"/>
      <c r="QL161" s="54"/>
      <c r="QM161" s="54"/>
      <c r="QN161" s="54"/>
      <c r="QO161" s="54"/>
      <c r="QP161" s="54"/>
      <c r="QQ161" s="54"/>
      <c r="QR161" s="54"/>
      <c r="QS161" s="54"/>
      <c r="QT161" s="54"/>
      <c r="QU161" s="54"/>
      <c r="QV161" s="54"/>
      <c r="QW161" s="54"/>
      <c r="QX161" s="54"/>
      <c r="QY161" s="54"/>
      <c r="QZ161" s="54"/>
      <c r="RA161" s="54"/>
      <c r="RB161" s="54"/>
      <c r="RC161" s="54"/>
      <c r="RD161" s="54"/>
      <c r="RE161" s="54"/>
      <c r="RF161" s="54"/>
      <c r="RG161" s="54"/>
      <c r="RH161" s="54"/>
      <c r="RI161" s="54"/>
      <c r="RJ161" s="54"/>
      <c r="RK161" s="54"/>
      <c r="RL161" s="54"/>
      <c r="RM161" s="54"/>
      <c r="RN161" s="54"/>
      <c r="RO161" s="54"/>
      <c r="RP161" s="54"/>
      <c r="RQ161" s="54"/>
      <c r="RR161" s="54"/>
      <c r="RS161" s="54"/>
      <c r="RT161" s="54"/>
      <c r="RU161" s="54"/>
      <c r="RV161" s="54"/>
      <c r="RW161" s="54"/>
      <c r="RX161" s="54"/>
      <c r="RY161" s="54"/>
      <c r="RZ161" s="54"/>
      <c r="SA161" s="54"/>
      <c r="SB161" s="54"/>
      <c r="SC161" s="54"/>
      <c r="SD161" s="54"/>
      <c r="SE161" s="54"/>
      <c r="SF161" s="54"/>
      <c r="SG161" s="54"/>
      <c r="SH161" s="54"/>
      <c r="SI161" s="54"/>
      <c r="SJ161" s="54"/>
      <c r="SK161" s="54"/>
      <c r="SL161" s="54"/>
      <c r="SM161" s="54"/>
      <c r="SN161" s="54"/>
      <c r="SO161" s="54"/>
      <c r="SP161" s="54"/>
      <c r="SQ161" s="54"/>
      <c r="SR161" s="54"/>
      <c r="SS161" s="54"/>
      <c r="ST161" s="54"/>
      <c r="SU161" s="54"/>
      <c r="SV161" s="54"/>
      <c r="SW161" s="54"/>
      <c r="SX161" s="54"/>
      <c r="SY161" s="54"/>
      <c r="SZ161" s="54"/>
      <c r="TA161" s="54"/>
      <c r="TB161" s="54"/>
      <c r="TC161" s="54"/>
      <c r="TD161" s="54"/>
      <c r="TE161" s="54"/>
      <c r="TF161" s="54"/>
      <c r="TG161" s="54"/>
      <c r="TH161" s="54"/>
      <c r="TI161" s="54"/>
      <c r="TJ161" s="54"/>
      <c r="TK161" s="54"/>
      <c r="TL161" s="54"/>
      <c r="TM161" s="54"/>
      <c r="TN161" s="54"/>
      <c r="TO161" s="54"/>
      <c r="TP161" s="54"/>
      <c r="TQ161" s="54"/>
      <c r="TR161" s="54"/>
      <c r="TS161" s="54"/>
      <c r="TT161" s="54"/>
      <c r="TU161" s="54"/>
      <c r="TV161" s="54"/>
      <c r="TW161" s="54"/>
      <c r="TX161" s="54"/>
      <c r="TY161" s="54"/>
      <c r="TZ161" s="54"/>
      <c r="UA161" s="54"/>
      <c r="UB161" s="54"/>
      <c r="UC161" s="54"/>
      <c r="UD161" s="54"/>
      <c r="UE161" s="54"/>
      <c r="UF161" s="54"/>
      <c r="UG161" s="54"/>
      <c r="UH161" s="54"/>
      <c r="UI161" s="54"/>
      <c r="UJ161" s="54"/>
      <c r="UK161" s="54"/>
      <c r="UL161" s="54"/>
      <c r="UM161" s="54"/>
      <c r="UN161" s="54"/>
      <c r="UO161" s="54"/>
      <c r="UP161" s="54"/>
      <c r="UQ161" s="54"/>
      <c r="UR161" s="54"/>
      <c r="US161" s="54"/>
      <c r="UT161" s="54"/>
      <c r="UU161" s="54"/>
      <c r="UV161" s="54"/>
      <c r="UW161" s="54"/>
      <c r="UX161" s="54"/>
      <c r="UY161" s="54"/>
      <c r="UZ161" s="54"/>
      <c r="VA161" s="54"/>
      <c r="VB161" s="54"/>
      <c r="VC161" s="54"/>
      <c r="VD161" s="54"/>
      <c r="VE161" s="54"/>
      <c r="VF161" s="54"/>
      <c r="VG161" s="54"/>
      <c r="VH161" s="54"/>
      <c r="VI161" s="54"/>
      <c r="VJ161" s="54"/>
      <c r="VK161" s="54"/>
      <c r="VL161" s="54"/>
      <c r="VM161" s="54"/>
      <c r="VN161" s="54"/>
      <c r="VO161" s="54"/>
      <c r="VP161" s="54"/>
      <c r="VQ161" s="54"/>
      <c r="VR161" s="54"/>
      <c r="VS161" s="54"/>
      <c r="VT161" s="54"/>
      <c r="VU161" s="54"/>
      <c r="VV161" s="54"/>
      <c r="VW161" s="54"/>
      <c r="VX161" s="54"/>
      <c r="VY161" s="54"/>
      <c r="VZ161" s="54"/>
      <c r="WA161" s="54"/>
      <c r="WB161" s="54"/>
      <c r="WC161" s="54"/>
      <c r="WD161" s="54"/>
      <c r="WE161" s="54"/>
      <c r="WF161" s="54"/>
      <c r="WG161" s="54"/>
      <c r="WH161" s="54"/>
      <c r="WI161" s="54"/>
      <c r="WJ161" s="54"/>
      <c r="WK161" s="54"/>
      <c r="WL161" s="54"/>
      <c r="WM161" s="54"/>
      <c r="WN161" s="54"/>
      <c r="WO161" s="54"/>
      <c r="WP161" s="54"/>
      <c r="WQ161" s="54"/>
      <c r="WR161" s="54"/>
      <c r="WS161" s="54"/>
      <c r="WT161" s="54"/>
      <c r="WU161" s="54"/>
      <c r="WV161" s="54"/>
      <c r="WW161" s="54"/>
      <c r="WX161" s="54"/>
      <c r="WY161" s="54"/>
      <c r="WZ161" s="54"/>
      <c r="XA161" s="54"/>
      <c r="XB161" s="54"/>
      <c r="XC161" s="54"/>
      <c r="XD161" s="54"/>
      <c r="XE161" s="54"/>
      <c r="XF161" s="54"/>
      <c r="XG161" s="54"/>
      <c r="XH161" s="54"/>
      <c r="XI161" s="54"/>
      <c r="XJ161" s="54"/>
      <c r="XK161" s="54"/>
      <c r="XL161" s="54"/>
      <c r="XM161" s="54"/>
      <c r="XN161" s="54"/>
      <c r="XO161" s="54"/>
      <c r="XP161" s="54"/>
      <c r="XQ161" s="54"/>
      <c r="XR161" s="54"/>
      <c r="XS161" s="54"/>
      <c r="XT161" s="54"/>
      <c r="XU161" s="54"/>
      <c r="XV161" s="54"/>
      <c r="XW161" s="54"/>
      <c r="XX161" s="54"/>
      <c r="XY161" s="54"/>
      <c r="XZ161" s="54"/>
      <c r="YA161" s="54"/>
      <c r="YB161" s="54"/>
      <c r="YC161" s="54"/>
      <c r="YD161" s="54"/>
      <c r="YE161" s="54"/>
      <c r="YF161" s="54"/>
      <c r="YG161" s="54"/>
      <c r="YH161" s="54"/>
      <c r="YI161" s="54"/>
      <c r="YJ161" s="54"/>
      <c r="YK161" s="54"/>
      <c r="YL161" s="54"/>
      <c r="YM161" s="54"/>
      <c r="YN161" s="54"/>
      <c r="YO161" s="54"/>
      <c r="YP161" s="54"/>
      <c r="YQ161" s="54"/>
      <c r="YR161" s="54"/>
    </row>
    <row r="162" spans="1:668" s="9" customFormat="1" ht="15.75" x14ac:dyDescent="0.25">
      <c r="A162" s="34" t="s">
        <v>177</v>
      </c>
      <c r="B162" s="113" t="s">
        <v>17</v>
      </c>
      <c r="C162" s="114" t="s">
        <v>74</v>
      </c>
      <c r="D162" s="119">
        <v>44593</v>
      </c>
      <c r="E162" s="11" t="s">
        <v>120</v>
      </c>
      <c r="F162" s="120">
        <v>50000</v>
      </c>
      <c r="G162" s="121">
        <v>1435</v>
      </c>
      <c r="H162" s="120">
        <v>1854</v>
      </c>
      <c r="I162" s="120">
        <v>1520</v>
      </c>
      <c r="J162" s="120">
        <v>25</v>
      </c>
      <c r="K162" s="120">
        <v>4834</v>
      </c>
      <c r="L162" s="196">
        <v>45166</v>
      </c>
      <c r="O162" s="117"/>
      <c r="P162" s="117"/>
      <c r="Q162" s="117"/>
      <c r="R162" s="117"/>
      <c r="S162" s="117"/>
      <c r="T162" s="117"/>
      <c r="U162" s="117"/>
      <c r="V162" s="117"/>
      <c r="W162" s="117"/>
      <c r="X162" s="117"/>
      <c r="Y162" s="117"/>
      <c r="Z162" s="117"/>
      <c r="AA162" s="117"/>
      <c r="AB162" s="117"/>
      <c r="AC162" s="117"/>
      <c r="AD162" s="117"/>
      <c r="AE162" s="117"/>
      <c r="AF162" s="117"/>
      <c r="AG162" s="117"/>
      <c r="AH162" s="117"/>
      <c r="AI162" s="117"/>
      <c r="AJ162" s="117"/>
      <c r="AK162" s="117"/>
      <c r="AL162" s="117"/>
      <c r="AM162" s="117"/>
      <c r="AN162" s="117"/>
      <c r="AO162" s="117"/>
      <c r="AP162" s="117"/>
      <c r="AQ162" s="117"/>
      <c r="AR162" s="117"/>
      <c r="AS162" s="117"/>
      <c r="AT162" s="54"/>
      <c r="AU162" s="54"/>
      <c r="AV162" s="54"/>
      <c r="AW162" s="54"/>
      <c r="AX162" s="54"/>
      <c r="AY162" s="54"/>
      <c r="AZ162" s="54"/>
      <c r="BA162" s="54"/>
      <c r="BB162" s="54"/>
      <c r="BC162" s="54"/>
      <c r="BD162" s="54"/>
      <c r="BE162" s="54"/>
      <c r="BF162" s="54"/>
      <c r="BG162" s="54"/>
      <c r="BH162" s="54"/>
      <c r="BI162" s="54"/>
      <c r="BJ162" s="54"/>
      <c r="BK162" s="54"/>
      <c r="BL162" s="54"/>
      <c r="BM162" s="54"/>
      <c r="BN162" s="54"/>
      <c r="BO162" s="54"/>
      <c r="BP162" s="54"/>
      <c r="BQ162" s="54"/>
      <c r="BR162" s="54"/>
      <c r="BS162" s="54"/>
      <c r="BT162" s="54"/>
      <c r="BU162" s="54"/>
      <c r="BV162" s="54"/>
      <c r="BW162" s="54"/>
      <c r="BX162" s="54"/>
      <c r="BY162" s="54"/>
      <c r="BZ162" s="54"/>
      <c r="CA162" s="54"/>
      <c r="CB162" s="54"/>
      <c r="CC162" s="54"/>
      <c r="CD162" s="54"/>
      <c r="CE162" s="54"/>
      <c r="CF162" s="54"/>
      <c r="CG162" s="54"/>
      <c r="CH162" s="54"/>
      <c r="CI162" s="54"/>
      <c r="CJ162" s="54"/>
      <c r="CK162" s="54"/>
      <c r="CL162" s="54"/>
      <c r="CM162" s="54"/>
      <c r="CN162" s="54"/>
      <c r="CO162" s="54"/>
      <c r="CP162" s="54"/>
      <c r="CQ162" s="54"/>
      <c r="CR162" s="54"/>
      <c r="CS162" s="54"/>
      <c r="CT162" s="54"/>
      <c r="CU162" s="54"/>
      <c r="CV162" s="54"/>
      <c r="CW162" s="54"/>
      <c r="CX162" s="54"/>
      <c r="CY162" s="54"/>
      <c r="CZ162" s="54"/>
      <c r="DA162" s="54"/>
      <c r="DB162" s="54"/>
      <c r="DC162" s="54"/>
      <c r="DD162" s="54"/>
      <c r="DE162" s="54"/>
      <c r="DF162" s="54"/>
      <c r="DG162" s="54"/>
      <c r="DH162" s="54"/>
      <c r="DI162" s="54"/>
      <c r="DJ162" s="54"/>
      <c r="DK162" s="54"/>
      <c r="DL162" s="54"/>
      <c r="DM162" s="54"/>
      <c r="DN162" s="54"/>
      <c r="DO162" s="54"/>
      <c r="DP162" s="54"/>
      <c r="DQ162" s="54"/>
      <c r="DR162" s="54"/>
      <c r="DS162" s="54"/>
      <c r="DT162" s="54"/>
      <c r="DU162" s="54"/>
      <c r="DV162" s="54"/>
      <c r="DW162" s="54"/>
      <c r="DX162" s="54"/>
      <c r="DY162" s="54"/>
      <c r="DZ162" s="54"/>
      <c r="EA162" s="54"/>
      <c r="EB162" s="54"/>
      <c r="EC162" s="54"/>
      <c r="ED162" s="54"/>
      <c r="EE162" s="54"/>
      <c r="EF162" s="54"/>
      <c r="EG162" s="54"/>
      <c r="EH162" s="54"/>
      <c r="EI162" s="54"/>
      <c r="EJ162" s="54"/>
      <c r="EK162" s="54"/>
      <c r="EL162" s="54"/>
      <c r="EM162" s="54"/>
      <c r="EN162" s="54"/>
      <c r="EO162" s="54"/>
      <c r="EP162" s="54"/>
      <c r="EQ162" s="54"/>
      <c r="ER162" s="54"/>
      <c r="ES162" s="54"/>
      <c r="ET162" s="54"/>
      <c r="EU162" s="54"/>
      <c r="EV162" s="54"/>
      <c r="EW162" s="54"/>
      <c r="EX162" s="54"/>
      <c r="EY162" s="54"/>
      <c r="EZ162" s="54"/>
      <c r="FA162" s="54"/>
      <c r="FB162" s="54"/>
      <c r="FC162" s="54"/>
      <c r="FD162" s="54"/>
      <c r="FE162" s="54"/>
      <c r="FF162" s="54"/>
      <c r="FG162" s="54"/>
      <c r="FH162" s="54"/>
      <c r="FI162" s="54"/>
      <c r="FJ162" s="54"/>
      <c r="FK162" s="54"/>
      <c r="FL162" s="54"/>
      <c r="FM162" s="54"/>
      <c r="FN162" s="54"/>
      <c r="FO162" s="54"/>
      <c r="FP162" s="54"/>
      <c r="FQ162" s="54"/>
      <c r="FR162" s="54"/>
      <c r="FS162" s="54"/>
      <c r="FT162" s="54"/>
      <c r="FU162" s="54"/>
      <c r="FV162" s="54"/>
      <c r="FW162" s="54"/>
      <c r="FX162" s="54"/>
      <c r="FY162" s="54"/>
      <c r="FZ162" s="54"/>
      <c r="GA162" s="54"/>
      <c r="GB162" s="54"/>
      <c r="GC162" s="54"/>
      <c r="GD162" s="54"/>
      <c r="GE162" s="54"/>
      <c r="GF162" s="54"/>
      <c r="GG162" s="54"/>
      <c r="GH162" s="54"/>
      <c r="GI162" s="54"/>
      <c r="GJ162" s="54"/>
      <c r="GK162" s="54"/>
      <c r="GL162" s="54"/>
      <c r="GM162" s="54"/>
      <c r="GN162" s="54"/>
      <c r="GO162" s="54"/>
      <c r="GP162" s="54"/>
      <c r="GQ162" s="54"/>
      <c r="GR162" s="54"/>
      <c r="GS162" s="54"/>
      <c r="GT162" s="54"/>
      <c r="GU162" s="54"/>
      <c r="GV162" s="54"/>
      <c r="GW162" s="54"/>
      <c r="GX162" s="54"/>
      <c r="GY162" s="54"/>
      <c r="GZ162" s="54"/>
      <c r="HA162" s="54"/>
      <c r="HB162" s="54"/>
      <c r="HC162" s="54"/>
      <c r="HD162" s="54"/>
      <c r="HE162" s="54"/>
      <c r="HF162" s="54"/>
      <c r="HG162" s="54"/>
      <c r="HH162" s="54"/>
      <c r="HI162" s="54"/>
      <c r="HJ162" s="54"/>
      <c r="HK162" s="54"/>
      <c r="HL162" s="54"/>
      <c r="HM162" s="54"/>
      <c r="HN162" s="54"/>
      <c r="HO162" s="54"/>
      <c r="HP162" s="54"/>
      <c r="HQ162" s="54"/>
      <c r="HR162" s="54"/>
      <c r="HS162" s="54"/>
      <c r="HT162" s="54"/>
      <c r="HU162" s="54"/>
      <c r="HV162" s="54"/>
      <c r="HW162" s="54"/>
      <c r="HX162" s="54"/>
      <c r="HY162" s="54"/>
      <c r="HZ162" s="54"/>
      <c r="IA162" s="54"/>
      <c r="IB162" s="54"/>
      <c r="IC162" s="54"/>
      <c r="ID162" s="54"/>
      <c r="IE162" s="54"/>
      <c r="IF162" s="54"/>
      <c r="IG162" s="54"/>
      <c r="IH162" s="54"/>
      <c r="II162" s="54"/>
      <c r="IJ162" s="54"/>
      <c r="IK162" s="54"/>
      <c r="IL162" s="54"/>
      <c r="IM162" s="54"/>
      <c r="IN162" s="54"/>
      <c r="IO162" s="54"/>
      <c r="IP162" s="54"/>
      <c r="IQ162" s="54"/>
      <c r="IR162" s="54"/>
      <c r="IS162" s="54"/>
      <c r="IT162" s="54"/>
      <c r="IU162" s="54"/>
      <c r="IV162" s="54"/>
      <c r="IW162" s="54"/>
      <c r="IX162" s="54"/>
      <c r="IY162" s="54"/>
      <c r="IZ162" s="54"/>
      <c r="JA162" s="54"/>
      <c r="JB162" s="54"/>
      <c r="JC162" s="54"/>
      <c r="JD162" s="54"/>
      <c r="JE162" s="54"/>
      <c r="JF162" s="54"/>
      <c r="JG162" s="54"/>
      <c r="JH162" s="54"/>
      <c r="JI162" s="54"/>
      <c r="JJ162" s="54"/>
      <c r="JK162" s="54"/>
      <c r="JL162" s="54"/>
      <c r="JM162" s="54"/>
      <c r="JN162" s="54"/>
      <c r="JO162" s="54"/>
      <c r="JP162" s="54"/>
      <c r="JQ162" s="54"/>
      <c r="JR162" s="54"/>
      <c r="JS162" s="54"/>
      <c r="JT162" s="54"/>
      <c r="JU162" s="54"/>
      <c r="JV162" s="54"/>
      <c r="JW162" s="54"/>
      <c r="JX162" s="54"/>
      <c r="JY162" s="54"/>
      <c r="JZ162" s="54"/>
      <c r="KA162" s="54"/>
      <c r="KB162" s="54"/>
      <c r="KC162" s="54"/>
      <c r="KD162" s="54"/>
      <c r="KE162" s="54"/>
      <c r="KF162" s="54"/>
      <c r="KG162" s="54"/>
      <c r="KH162" s="54"/>
      <c r="KI162" s="54"/>
      <c r="KJ162" s="54"/>
      <c r="KK162" s="54"/>
      <c r="KL162" s="54"/>
      <c r="KM162" s="54"/>
      <c r="KN162" s="54"/>
      <c r="KO162" s="54"/>
      <c r="KP162" s="54"/>
      <c r="KQ162" s="54"/>
      <c r="KR162" s="54"/>
      <c r="KS162" s="54"/>
      <c r="KT162" s="54"/>
      <c r="KU162" s="54"/>
      <c r="KV162" s="54"/>
      <c r="KW162" s="54"/>
      <c r="KX162" s="54"/>
      <c r="KY162" s="54"/>
      <c r="KZ162" s="54"/>
      <c r="LA162" s="54"/>
      <c r="LB162" s="54"/>
      <c r="LC162" s="54"/>
      <c r="LD162" s="54"/>
      <c r="LE162" s="54"/>
      <c r="LF162" s="54"/>
      <c r="LG162" s="54"/>
      <c r="LH162" s="54"/>
      <c r="LI162" s="54"/>
      <c r="LJ162" s="54"/>
      <c r="LK162" s="54"/>
      <c r="LL162" s="54"/>
      <c r="LM162" s="54"/>
      <c r="LN162" s="54"/>
      <c r="LO162" s="54"/>
      <c r="LP162" s="54"/>
      <c r="LQ162" s="54"/>
      <c r="LR162" s="54"/>
      <c r="LS162" s="54"/>
      <c r="LT162" s="54"/>
      <c r="LU162" s="54"/>
      <c r="LV162" s="54"/>
      <c r="LW162" s="54"/>
      <c r="LX162" s="54"/>
      <c r="LY162" s="54"/>
      <c r="LZ162" s="54"/>
      <c r="MA162" s="54"/>
      <c r="MB162" s="54"/>
      <c r="MC162" s="54"/>
      <c r="MD162" s="54"/>
      <c r="ME162" s="54"/>
      <c r="MF162" s="54"/>
      <c r="MG162" s="54"/>
      <c r="MH162" s="54"/>
      <c r="MI162" s="54"/>
      <c r="MJ162" s="54"/>
      <c r="MK162" s="54"/>
      <c r="ML162" s="54"/>
      <c r="MM162" s="54"/>
      <c r="MN162" s="54"/>
      <c r="MO162" s="54"/>
      <c r="MP162" s="54"/>
      <c r="MQ162" s="54"/>
      <c r="MR162" s="54"/>
      <c r="MS162" s="54"/>
      <c r="MT162" s="54"/>
      <c r="MU162" s="54"/>
      <c r="MV162" s="54"/>
      <c r="MW162" s="54"/>
      <c r="MX162" s="54"/>
      <c r="MY162" s="54"/>
      <c r="MZ162" s="54"/>
      <c r="NA162" s="54"/>
      <c r="NB162" s="54"/>
      <c r="NC162" s="54"/>
      <c r="ND162" s="54"/>
      <c r="NE162" s="54"/>
      <c r="NF162" s="54"/>
      <c r="NG162" s="54"/>
      <c r="NH162" s="54"/>
      <c r="NI162" s="54"/>
      <c r="NJ162" s="54"/>
      <c r="NK162" s="54"/>
      <c r="NL162" s="54"/>
      <c r="NM162" s="54"/>
      <c r="NN162" s="54"/>
      <c r="NO162" s="54"/>
      <c r="NP162" s="54"/>
      <c r="NQ162" s="54"/>
      <c r="NR162" s="54"/>
      <c r="NS162" s="54"/>
      <c r="NT162" s="54"/>
      <c r="NU162" s="54"/>
      <c r="NV162" s="54"/>
      <c r="NW162" s="54"/>
      <c r="NX162" s="54"/>
      <c r="NY162" s="54"/>
      <c r="NZ162" s="54"/>
      <c r="OA162" s="54"/>
      <c r="OB162" s="54"/>
      <c r="OC162" s="54"/>
      <c r="OD162" s="54"/>
      <c r="OE162" s="54"/>
      <c r="OF162" s="54"/>
      <c r="OG162" s="54"/>
      <c r="OH162" s="54"/>
      <c r="OI162" s="54"/>
      <c r="OJ162" s="54"/>
      <c r="OK162" s="54"/>
      <c r="OL162" s="54"/>
      <c r="OM162" s="54"/>
      <c r="ON162" s="54"/>
      <c r="OO162" s="54"/>
      <c r="OP162" s="54"/>
      <c r="OQ162" s="54"/>
      <c r="OR162" s="54"/>
      <c r="OS162" s="54"/>
      <c r="OT162" s="54"/>
      <c r="OU162" s="54"/>
      <c r="OV162" s="54"/>
      <c r="OW162" s="54"/>
      <c r="OX162" s="54"/>
      <c r="OY162" s="54"/>
      <c r="OZ162" s="54"/>
      <c r="PA162" s="54"/>
      <c r="PB162" s="54"/>
      <c r="PC162" s="54"/>
      <c r="PD162" s="54"/>
      <c r="PE162" s="54"/>
      <c r="PF162" s="54"/>
      <c r="PG162" s="54"/>
      <c r="PH162" s="54"/>
      <c r="PI162" s="54"/>
      <c r="PJ162" s="54"/>
      <c r="PK162" s="54"/>
      <c r="PL162" s="54"/>
      <c r="PM162" s="54"/>
      <c r="PN162" s="54"/>
      <c r="PO162" s="54"/>
      <c r="PP162" s="54"/>
      <c r="PQ162" s="54"/>
      <c r="PR162" s="54"/>
      <c r="PS162" s="54"/>
      <c r="PT162" s="54"/>
      <c r="PU162" s="54"/>
      <c r="PV162" s="54"/>
      <c r="PW162" s="54"/>
      <c r="PX162" s="54"/>
      <c r="PY162" s="54"/>
      <c r="PZ162" s="54"/>
      <c r="QA162" s="54"/>
      <c r="QB162" s="54"/>
      <c r="QC162" s="54"/>
      <c r="QD162" s="54"/>
      <c r="QE162" s="54"/>
      <c r="QF162" s="54"/>
      <c r="QG162" s="54"/>
      <c r="QH162" s="54"/>
      <c r="QI162" s="54"/>
      <c r="QJ162" s="54"/>
      <c r="QK162" s="54"/>
      <c r="QL162" s="54"/>
      <c r="QM162" s="54"/>
      <c r="QN162" s="54"/>
      <c r="QO162" s="54"/>
      <c r="QP162" s="54"/>
      <c r="QQ162" s="54"/>
      <c r="QR162" s="54"/>
      <c r="QS162" s="54"/>
      <c r="QT162" s="54"/>
      <c r="QU162" s="54"/>
      <c r="QV162" s="54"/>
      <c r="QW162" s="54"/>
      <c r="QX162" s="54"/>
      <c r="QY162" s="54"/>
      <c r="QZ162" s="54"/>
      <c r="RA162" s="54"/>
      <c r="RB162" s="54"/>
      <c r="RC162" s="54"/>
      <c r="RD162" s="54"/>
      <c r="RE162" s="54"/>
      <c r="RF162" s="54"/>
      <c r="RG162" s="54"/>
      <c r="RH162" s="54"/>
      <c r="RI162" s="54"/>
      <c r="RJ162" s="54"/>
      <c r="RK162" s="54"/>
      <c r="RL162" s="54"/>
      <c r="RM162" s="54"/>
      <c r="RN162" s="54"/>
      <c r="RO162" s="54"/>
      <c r="RP162" s="54"/>
      <c r="RQ162" s="54"/>
      <c r="RR162" s="54"/>
      <c r="RS162" s="54"/>
      <c r="RT162" s="54"/>
      <c r="RU162" s="54"/>
      <c r="RV162" s="54"/>
      <c r="RW162" s="54"/>
      <c r="RX162" s="54"/>
      <c r="RY162" s="54"/>
      <c r="RZ162" s="54"/>
      <c r="SA162" s="54"/>
      <c r="SB162" s="54"/>
      <c r="SC162" s="54"/>
      <c r="SD162" s="54"/>
      <c r="SE162" s="54"/>
      <c r="SF162" s="54"/>
      <c r="SG162" s="54"/>
      <c r="SH162" s="54"/>
      <c r="SI162" s="54"/>
      <c r="SJ162" s="54"/>
      <c r="SK162" s="54"/>
      <c r="SL162" s="54"/>
      <c r="SM162" s="54"/>
      <c r="SN162" s="54"/>
      <c r="SO162" s="54"/>
      <c r="SP162" s="54"/>
      <c r="SQ162" s="54"/>
      <c r="SR162" s="54"/>
      <c r="SS162" s="54"/>
      <c r="ST162" s="54"/>
      <c r="SU162" s="54"/>
      <c r="SV162" s="54"/>
      <c r="SW162" s="54"/>
      <c r="SX162" s="54"/>
      <c r="SY162" s="54"/>
      <c r="SZ162" s="54"/>
      <c r="TA162" s="54"/>
      <c r="TB162" s="54"/>
      <c r="TC162" s="54"/>
      <c r="TD162" s="54"/>
      <c r="TE162" s="54"/>
      <c r="TF162" s="54"/>
      <c r="TG162" s="54"/>
      <c r="TH162" s="54"/>
      <c r="TI162" s="54"/>
      <c r="TJ162" s="54"/>
      <c r="TK162" s="54"/>
      <c r="TL162" s="54"/>
      <c r="TM162" s="54"/>
      <c r="TN162" s="54"/>
      <c r="TO162" s="54"/>
      <c r="TP162" s="54"/>
      <c r="TQ162" s="54"/>
      <c r="TR162" s="54"/>
      <c r="TS162" s="54"/>
      <c r="TT162" s="54"/>
      <c r="TU162" s="54"/>
      <c r="TV162" s="54"/>
      <c r="TW162" s="54"/>
      <c r="TX162" s="54"/>
      <c r="TY162" s="54"/>
      <c r="TZ162" s="54"/>
      <c r="UA162" s="54"/>
      <c r="UB162" s="54"/>
      <c r="UC162" s="54"/>
      <c r="UD162" s="54"/>
      <c r="UE162" s="54"/>
      <c r="UF162" s="54"/>
      <c r="UG162" s="54"/>
      <c r="UH162" s="54"/>
      <c r="UI162" s="54"/>
      <c r="UJ162" s="54"/>
      <c r="UK162" s="54"/>
      <c r="UL162" s="54"/>
      <c r="UM162" s="54"/>
      <c r="UN162" s="54"/>
      <c r="UO162" s="54"/>
      <c r="UP162" s="54"/>
      <c r="UQ162" s="54"/>
      <c r="UR162" s="54"/>
      <c r="US162" s="54"/>
      <c r="UT162" s="54"/>
      <c r="UU162" s="54"/>
      <c r="UV162" s="54"/>
      <c r="UW162" s="54"/>
      <c r="UX162" s="54"/>
      <c r="UY162" s="54"/>
      <c r="UZ162" s="54"/>
      <c r="VA162" s="54"/>
      <c r="VB162" s="54"/>
      <c r="VC162" s="54"/>
      <c r="VD162" s="54"/>
      <c r="VE162" s="54"/>
      <c r="VF162" s="54"/>
      <c r="VG162" s="54"/>
      <c r="VH162" s="54"/>
      <c r="VI162" s="54"/>
      <c r="VJ162" s="54"/>
      <c r="VK162" s="54"/>
      <c r="VL162" s="54"/>
      <c r="VM162" s="54"/>
      <c r="VN162" s="54"/>
      <c r="VO162" s="54"/>
      <c r="VP162" s="54"/>
      <c r="VQ162" s="54"/>
      <c r="VR162" s="54"/>
      <c r="VS162" s="54"/>
      <c r="VT162" s="54"/>
      <c r="VU162" s="54"/>
      <c r="VV162" s="54"/>
      <c r="VW162" s="54"/>
      <c r="VX162" s="54"/>
      <c r="VY162" s="54"/>
      <c r="VZ162" s="54"/>
      <c r="WA162" s="54"/>
      <c r="WB162" s="54"/>
      <c r="WC162" s="54"/>
      <c r="WD162" s="54"/>
      <c r="WE162" s="54"/>
      <c r="WF162" s="54"/>
      <c r="WG162" s="54"/>
      <c r="WH162" s="54"/>
      <c r="WI162" s="54"/>
      <c r="WJ162" s="54"/>
      <c r="WK162" s="54"/>
      <c r="WL162" s="54"/>
      <c r="WM162" s="54"/>
      <c r="WN162" s="54"/>
      <c r="WO162" s="54"/>
      <c r="WP162" s="54"/>
      <c r="WQ162" s="54"/>
      <c r="WR162" s="54"/>
      <c r="WS162" s="54"/>
      <c r="WT162" s="54"/>
      <c r="WU162" s="54"/>
      <c r="WV162" s="54"/>
      <c r="WW162" s="54"/>
      <c r="WX162" s="54"/>
      <c r="WY162" s="54"/>
      <c r="WZ162" s="54"/>
      <c r="XA162" s="54"/>
      <c r="XB162" s="54"/>
      <c r="XC162" s="54"/>
      <c r="XD162" s="54"/>
      <c r="XE162" s="54"/>
      <c r="XF162" s="54"/>
      <c r="XG162" s="54"/>
      <c r="XH162" s="54"/>
      <c r="XI162" s="54"/>
      <c r="XJ162" s="54"/>
      <c r="XK162" s="54"/>
      <c r="XL162" s="54"/>
      <c r="XM162" s="54"/>
      <c r="XN162" s="54"/>
      <c r="XO162" s="54"/>
      <c r="XP162" s="54"/>
      <c r="XQ162" s="54"/>
      <c r="XR162" s="54"/>
      <c r="XS162" s="54"/>
      <c r="XT162" s="54"/>
      <c r="XU162" s="54"/>
      <c r="XV162" s="54"/>
      <c r="XW162" s="54"/>
      <c r="XX162" s="54"/>
      <c r="XY162" s="54"/>
      <c r="XZ162" s="54"/>
      <c r="YA162" s="54"/>
      <c r="YB162" s="54"/>
      <c r="YC162" s="54"/>
      <c r="YD162" s="54"/>
      <c r="YE162" s="54"/>
      <c r="YF162" s="54"/>
      <c r="YG162" s="54"/>
      <c r="YH162" s="54"/>
      <c r="YI162" s="54"/>
      <c r="YJ162" s="54"/>
      <c r="YK162" s="54"/>
      <c r="YL162" s="54"/>
      <c r="YM162" s="54"/>
      <c r="YN162" s="54"/>
      <c r="YO162" s="54"/>
      <c r="YP162" s="54"/>
      <c r="YQ162" s="54"/>
      <c r="YR162" s="54"/>
    </row>
    <row r="163" spans="1:668" s="9" customFormat="1" ht="15.75" x14ac:dyDescent="0.25">
      <c r="A163" s="34" t="s">
        <v>178</v>
      </c>
      <c r="B163" s="113" t="s">
        <v>17</v>
      </c>
      <c r="C163" s="114" t="s">
        <v>75</v>
      </c>
      <c r="D163" s="119">
        <v>44593</v>
      </c>
      <c r="E163" s="11" t="s">
        <v>120</v>
      </c>
      <c r="F163" s="120">
        <v>35000</v>
      </c>
      <c r="G163" s="121">
        <v>1004.5</v>
      </c>
      <c r="H163" s="120">
        <v>0</v>
      </c>
      <c r="I163" s="120">
        <v>1064</v>
      </c>
      <c r="J163" s="120">
        <v>25</v>
      </c>
      <c r="K163" s="120">
        <v>2093.5</v>
      </c>
      <c r="L163" s="196">
        <v>32906.5</v>
      </c>
      <c r="O163" s="117"/>
      <c r="P163" s="117"/>
      <c r="Q163" s="117"/>
      <c r="R163" s="117"/>
      <c r="S163" s="117"/>
      <c r="T163" s="117"/>
      <c r="U163" s="117"/>
      <c r="V163" s="117"/>
      <c r="W163" s="117"/>
      <c r="X163" s="117"/>
      <c r="Y163" s="117"/>
      <c r="Z163" s="117"/>
      <c r="AA163" s="117"/>
      <c r="AB163" s="117"/>
      <c r="AC163" s="117"/>
      <c r="AD163" s="117"/>
      <c r="AE163" s="117"/>
      <c r="AF163" s="117"/>
      <c r="AG163" s="117"/>
      <c r="AH163" s="117"/>
      <c r="AI163" s="117"/>
      <c r="AJ163" s="117"/>
      <c r="AK163" s="117"/>
      <c r="AL163" s="117"/>
      <c r="AM163" s="117"/>
      <c r="AN163" s="117"/>
      <c r="AO163" s="117"/>
      <c r="AP163" s="117"/>
      <c r="AQ163" s="117"/>
      <c r="AR163" s="117"/>
      <c r="AS163" s="117"/>
      <c r="AT163" s="54"/>
      <c r="AU163" s="54"/>
      <c r="AV163" s="54"/>
      <c r="AW163" s="54"/>
      <c r="AX163" s="54"/>
      <c r="AY163" s="54"/>
      <c r="AZ163" s="54"/>
      <c r="BA163" s="54"/>
      <c r="BB163" s="54"/>
      <c r="BC163" s="54"/>
      <c r="BD163" s="54"/>
      <c r="BE163" s="54"/>
      <c r="BF163" s="54"/>
      <c r="BG163" s="54"/>
      <c r="BH163" s="54"/>
      <c r="BI163" s="54"/>
      <c r="BJ163" s="54"/>
      <c r="BK163" s="54"/>
      <c r="BL163" s="54"/>
      <c r="BM163" s="54"/>
      <c r="BN163" s="54"/>
      <c r="BO163" s="54"/>
      <c r="BP163" s="54"/>
      <c r="BQ163" s="54"/>
      <c r="BR163" s="54"/>
      <c r="BS163" s="54"/>
      <c r="BT163" s="54"/>
      <c r="BU163" s="54"/>
      <c r="BV163" s="54"/>
      <c r="BW163" s="54"/>
      <c r="BX163" s="54"/>
      <c r="BY163" s="54"/>
      <c r="BZ163" s="54"/>
      <c r="CA163" s="54"/>
      <c r="CB163" s="54"/>
      <c r="CC163" s="54"/>
      <c r="CD163" s="54"/>
      <c r="CE163" s="54"/>
      <c r="CF163" s="54"/>
      <c r="CG163" s="54"/>
      <c r="CH163" s="54"/>
      <c r="CI163" s="54"/>
      <c r="CJ163" s="54"/>
      <c r="CK163" s="54"/>
      <c r="CL163" s="54"/>
      <c r="CM163" s="54"/>
      <c r="CN163" s="54"/>
      <c r="CO163" s="54"/>
      <c r="CP163" s="54"/>
      <c r="CQ163" s="54"/>
      <c r="CR163" s="54"/>
      <c r="CS163" s="54"/>
      <c r="CT163" s="54"/>
      <c r="CU163" s="54"/>
      <c r="CV163" s="54"/>
      <c r="CW163" s="54"/>
      <c r="CX163" s="54"/>
      <c r="CY163" s="54"/>
      <c r="CZ163" s="54"/>
      <c r="DA163" s="54"/>
      <c r="DB163" s="54"/>
      <c r="DC163" s="54"/>
      <c r="DD163" s="54"/>
      <c r="DE163" s="54"/>
      <c r="DF163" s="54"/>
      <c r="DG163" s="54"/>
      <c r="DH163" s="54"/>
      <c r="DI163" s="54"/>
      <c r="DJ163" s="54"/>
      <c r="DK163" s="54"/>
      <c r="DL163" s="54"/>
      <c r="DM163" s="54"/>
      <c r="DN163" s="54"/>
      <c r="DO163" s="54"/>
      <c r="DP163" s="54"/>
      <c r="DQ163" s="54"/>
      <c r="DR163" s="54"/>
      <c r="DS163" s="54"/>
      <c r="DT163" s="54"/>
      <c r="DU163" s="54"/>
      <c r="DV163" s="54"/>
      <c r="DW163" s="54"/>
      <c r="DX163" s="54"/>
      <c r="DY163" s="54"/>
      <c r="DZ163" s="54"/>
      <c r="EA163" s="54"/>
      <c r="EB163" s="54"/>
      <c r="EC163" s="54"/>
      <c r="ED163" s="54"/>
      <c r="EE163" s="54"/>
      <c r="EF163" s="54"/>
      <c r="EG163" s="54"/>
      <c r="EH163" s="54"/>
      <c r="EI163" s="54"/>
      <c r="EJ163" s="54"/>
      <c r="EK163" s="54"/>
      <c r="EL163" s="54"/>
      <c r="EM163" s="54"/>
      <c r="EN163" s="54"/>
      <c r="EO163" s="54"/>
      <c r="EP163" s="54"/>
      <c r="EQ163" s="54"/>
      <c r="ER163" s="54"/>
      <c r="ES163" s="54"/>
      <c r="ET163" s="54"/>
      <c r="EU163" s="54"/>
      <c r="EV163" s="54"/>
      <c r="EW163" s="54"/>
      <c r="EX163" s="54"/>
      <c r="EY163" s="54"/>
      <c r="EZ163" s="54"/>
      <c r="FA163" s="54"/>
      <c r="FB163" s="54"/>
      <c r="FC163" s="54"/>
      <c r="FD163" s="54"/>
      <c r="FE163" s="54"/>
      <c r="FF163" s="54"/>
      <c r="FG163" s="54"/>
      <c r="FH163" s="54"/>
      <c r="FI163" s="54"/>
      <c r="FJ163" s="54"/>
      <c r="FK163" s="54"/>
      <c r="FL163" s="54"/>
      <c r="FM163" s="54"/>
      <c r="FN163" s="54"/>
      <c r="FO163" s="54"/>
      <c r="FP163" s="54"/>
      <c r="FQ163" s="54"/>
      <c r="FR163" s="54"/>
      <c r="FS163" s="54"/>
      <c r="FT163" s="54"/>
      <c r="FU163" s="54"/>
      <c r="FV163" s="54"/>
      <c r="FW163" s="54"/>
      <c r="FX163" s="54"/>
      <c r="FY163" s="54"/>
      <c r="FZ163" s="54"/>
      <c r="GA163" s="54"/>
      <c r="GB163" s="54"/>
      <c r="GC163" s="54"/>
      <c r="GD163" s="54"/>
      <c r="GE163" s="54"/>
      <c r="GF163" s="54"/>
      <c r="GG163" s="54"/>
      <c r="GH163" s="54"/>
      <c r="GI163" s="54"/>
      <c r="GJ163" s="54"/>
      <c r="GK163" s="54"/>
      <c r="GL163" s="54"/>
      <c r="GM163" s="54"/>
      <c r="GN163" s="54"/>
      <c r="GO163" s="54"/>
      <c r="GP163" s="54"/>
      <c r="GQ163" s="54"/>
      <c r="GR163" s="54"/>
      <c r="GS163" s="54"/>
      <c r="GT163" s="54"/>
      <c r="GU163" s="54"/>
      <c r="GV163" s="54"/>
      <c r="GW163" s="54"/>
      <c r="GX163" s="54"/>
      <c r="GY163" s="54"/>
      <c r="GZ163" s="54"/>
      <c r="HA163" s="54"/>
      <c r="HB163" s="54"/>
      <c r="HC163" s="54"/>
      <c r="HD163" s="54"/>
      <c r="HE163" s="54"/>
      <c r="HF163" s="54"/>
      <c r="HG163" s="54"/>
      <c r="HH163" s="54"/>
      <c r="HI163" s="54"/>
      <c r="HJ163" s="54"/>
      <c r="HK163" s="54"/>
      <c r="HL163" s="54"/>
      <c r="HM163" s="54"/>
      <c r="HN163" s="54"/>
      <c r="HO163" s="54"/>
      <c r="HP163" s="54"/>
      <c r="HQ163" s="54"/>
      <c r="HR163" s="54"/>
      <c r="HS163" s="54"/>
      <c r="HT163" s="54"/>
      <c r="HU163" s="54"/>
      <c r="HV163" s="54"/>
      <c r="HW163" s="54"/>
      <c r="HX163" s="54"/>
      <c r="HY163" s="54"/>
      <c r="HZ163" s="54"/>
      <c r="IA163" s="54"/>
      <c r="IB163" s="54"/>
      <c r="IC163" s="54"/>
      <c r="ID163" s="54"/>
      <c r="IE163" s="54"/>
      <c r="IF163" s="54"/>
      <c r="IG163" s="54"/>
      <c r="IH163" s="54"/>
      <c r="II163" s="54"/>
      <c r="IJ163" s="54"/>
      <c r="IK163" s="54"/>
      <c r="IL163" s="54"/>
      <c r="IM163" s="54"/>
      <c r="IN163" s="54"/>
      <c r="IO163" s="54"/>
      <c r="IP163" s="54"/>
      <c r="IQ163" s="54"/>
      <c r="IR163" s="54"/>
      <c r="IS163" s="54"/>
      <c r="IT163" s="54"/>
      <c r="IU163" s="54"/>
      <c r="IV163" s="54"/>
      <c r="IW163" s="54"/>
      <c r="IX163" s="54"/>
      <c r="IY163" s="54"/>
      <c r="IZ163" s="54"/>
      <c r="JA163" s="54"/>
      <c r="JB163" s="54"/>
      <c r="JC163" s="54"/>
      <c r="JD163" s="54"/>
      <c r="JE163" s="54"/>
      <c r="JF163" s="54"/>
      <c r="JG163" s="54"/>
      <c r="JH163" s="54"/>
      <c r="JI163" s="54"/>
      <c r="JJ163" s="54"/>
      <c r="JK163" s="54"/>
      <c r="JL163" s="54"/>
      <c r="JM163" s="54"/>
      <c r="JN163" s="54"/>
      <c r="JO163" s="54"/>
      <c r="JP163" s="54"/>
      <c r="JQ163" s="54"/>
      <c r="JR163" s="54"/>
      <c r="JS163" s="54"/>
      <c r="JT163" s="54"/>
      <c r="JU163" s="54"/>
      <c r="JV163" s="54"/>
      <c r="JW163" s="54"/>
      <c r="JX163" s="54"/>
      <c r="JY163" s="54"/>
      <c r="JZ163" s="54"/>
      <c r="KA163" s="54"/>
      <c r="KB163" s="54"/>
      <c r="KC163" s="54"/>
      <c r="KD163" s="54"/>
      <c r="KE163" s="54"/>
      <c r="KF163" s="54"/>
      <c r="KG163" s="54"/>
      <c r="KH163" s="54"/>
      <c r="KI163" s="54"/>
      <c r="KJ163" s="54"/>
      <c r="KK163" s="54"/>
      <c r="KL163" s="54"/>
      <c r="KM163" s="54"/>
      <c r="KN163" s="54"/>
      <c r="KO163" s="54"/>
      <c r="KP163" s="54"/>
      <c r="KQ163" s="54"/>
      <c r="KR163" s="54"/>
      <c r="KS163" s="54"/>
      <c r="KT163" s="54"/>
      <c r="KU163" s="54"/>
      <c r="KV163" s="54"/>
      <c r="KW163" s="54"/>
      <c r="KX163" s="54"/>
      <c r="KY163" s="54"/>
      <c r="KZ163" s="54"/>
      <c r="LA163" s="54"/>
      <c r="LB163" s="54"/>
      <c r="LC163" s="54"/>
      <c r="LD163" s="54"/>
      <c r="LE163" s="54"/>
      <c r="LF163" s="54"/>
      <c r="LG163" s="54"/>
      <c r="LH163" s="54"/>
      <c r="LI163" s="54"/>
      <c r="LJ163" s="54"/>
      <c r="LK163" s="54"/>
      <c r="LL163" s="54"/>
      <c r="LM163" s="54"/>
      <c r="LN163" s="54"/>
      <c r="LO163" s="54"/>
      <c r="LP163" s="54"/>
      <c r="LQ163" s="54"/>
      <c r="LR163" s="54"/>
      <c r="LS163" s="54"/>
      <c r="LT163" s="54"/>
      <c r="LU163" s="54"/>
      <c r="LV163" s="54"/>
      <c r="LW163" s="54"/>
      <c r="LX163" s="54"/>
      <c r="LY163" s="54"/>
      <c r="LZ163" s="54"/>
      <c r="MA163" s="54"/>
      <c r="MB163" s="54"/>
      <c r="MC163" s="54"/>
      <c r="MD163" s="54"/>
      <c r="ME163" s="54"/>
      <c r="MF163" s="54"/>
      <c r="MG163" s="54"/>
      <c r="MH163" s="54"/>
      <c r="MI163" s="54"/>
      <c r="MJ163" s="54"/>
      <c r="MK163" s="54"/>
      <c r="ML163" s="54"/>
      <c r="MM163" s="54"/>
      <c r="MN163" s="54"/>
      <c r="MO163" s="54"/>
      <c r="MP163" s="54"/>
      <c r="MQ163" s="54"/>
      <c r="MR163" s="54"/>
      <c r="MS163" s="54"/>
      <c r="MT163" s="54"/>
      <c r="MU163" s="54"/>
      <c r="MV163" s="54"/>
      <c r="MW163" s="54"/>
      <c r="MX163" s="54"/>
      <c r="MY163" s="54"/>
      <c r="MZ163" s="54"/>
      <c r="NA163" s="54"/>
      <c r="NB163" s="54"/>
      <c r="NC163" s="54"/>
      <c r="ND163" s="54"/>
      <c r="NE163" s="54"/>
      <c r="NF163" s="54"/>
      <c r="NG163" s="54"/>
      <c r="NH163" s="54"/>
      <c r="NI163" s="54"/>
      <c r="NJ163" s="54"/>
      <c r="NK163" s="54"/>
      <c r="NL163" s="54"/>
      <c r="NM163" s="54"/>
      <c r="NN163" s="54"/>
      <c r="NO163" s="54"/>
      <c r="NP163" s="54"/>
      <c r="NQ163" s="54"/>
      <c r="NR163" s="54"/>
      <c r="NS163" s="54"/>
      <c r="NT163" s="54"/>
      <c r="NU163" s="54"/>
      <c r="NV163" s="54"/>
      <c r="NW163" s="54"/>
      <c r="NX163" s="54"/>
      <c r="NY163" s="54"/>
      <c r="NZ163" s="54"/>
      <c r="OA163" s="54"/>
      <c r="OB163" s="54"/>
      <c r="OC163" s="54"/>
      <c r="OD163" s="54"/>
      <c r="OE163" s="54"/>
      <c r="OF163" s="54"/>
      <c r="OG163" s="54"/>
      <c r="OH163" s="54"/>
      <c r="OI163" s="54"/>
      <c r="OJ163" s="54"/>
      <c r="OK163" s="54"/>
      <c r="OL163" s="54"/>
      <c r="OM163" s="54"/>
      <c r="ON163" s="54"/>
      <c r="OO163" s="54"/>
      <c r="OP163" s="54"/>
      <c r="OQ163" s="54"/>
      <c r="OR163" s="54"/>
      <c r="OS163" s="54"/>
      <c r="OT163" s="54"/>
      <c r="OU163" s="54"/>
      <c r="OV163" s="54"/>
      <c r="OW163" s="54"/>
      <c r="OX163" s="54"/>
      <c r="OY163" s="54"/>
      <c r="OZ163" s="54"/>
      <c r="PA163" s="54"/>
      <c r="PB163" s="54"/>
      <c r="PC163" s="54"/>
      <c r="PD163" s="54"/>
      <c r="PE163" s="54"/>
      <c r="PF163" s="54"/>
      <c r="PG163" s="54"/>
      <c r="PH163" s="54"/>
      <c r="PI163" s="54"/>
      <c r="PJ163" s="54"/>
      <c r="PK163" s="54"/>
      <c r="PL163" s="54"/>
      <c r="PM163" s="54"/>
      <c r="PN163" s="54"/>
      <c r="PO163" s="54"/>
      <c r="PP163" s="54"/>
      <c r="PQ163" s="54"/>
      <c r="PR163" s="54"/>
      <c r="PS163" s="54"/>
      <c r="PT163" s="54"/>
      <c r="PU163" s="54"/>
      <c r="PV163" s="54"/>
      <c r="PW163" s="54"/>
      <c r="PX163" s="54"/>
      <c r="PY163" s="54"/>
      <c r="PZ163" s="54"/>
      <c r="QA163" s="54"/>
      <c r="QB163" s="54"/>
      <c r="QC163" s="54"/>
      <c r="QD163" s="54"/>
      <c r="QE163" s="54"/>
      <c r="QF163" s="54"/>
      <c r="QG163" s="54"/>
      <c r="QH163" s="54"/>
      <c r="QI163" s="54"/>
      <c r="QJ163" s="54"/>
      <c r="QK163" s="54"/>
      <c r="QL163" s="54"/>
      <c r="QM163" s="54"/>
      <c r="QN163" s="54"/>
      <c r="QO163" s="54"/>
      <c r="QP163" s="54"/>
      <c r="QQ163" s="54"/>
      <c r="QR163" s="54"/>
      <c r="QS163" s="54"/>
      <c r="QT163" s="54"/>
      <c r="QU163" s="54"/>
      <c r="QV163" s="54"/>
      <c r="QW163" s="54"/>
      <c r="QX163" s="54"/>
      <c r="QY163" s="54"/>
      <c r="QZ163" s="54"/>
      <c r="RA163" s="54"/>
      <c r="RB163" s="54"/>
      <c r="RC163" s="54"/>
      <c r="RD163" s="54"/>
      <c r="RE163" s="54"/>
      <c r="RF163" s="54"/>
      <c r="RG163" s="54"/>
      <c r="RH163" s="54"/>
      <c r="RI163" s="54"/>
      <c r="RJ163" s="54"/>
      <c r="RK163" s="54"/>
      <c r="RL163" s="54"/>
      <c r="RM163" s="54"/>
      <c r="RN163" s="54"/>
      <c r="RO163" s="54"/>
      <c r="RP163" s="54"/>
      <c r="RQ163" s="54"/>
      <c r="RR163" s="54"/>
      <c r="RS163" s="54"/>
      <c r="RT163" s="54"/>
      <c r="RU163" s="54"/>
      <c r="RV163" s="54"/>
      <c r="RW163" s="54"/>
      <c r="RX163" s="54"/>
      <c r="RY163" s="54"/>
      <c r="RZ163" s="54"/>
      <c r="SA163" s="54"/>
      <c r="SB163" s="54"/>
      <c r="SC163" s="54"/>
      <c r="SD163" s="54"/>
      <c r="SE163" s="54"/>
      <c r="SF163" s="54"/>
      <c r="SG163" s="54"/>
      <c r="SH163" s="54"/>
      <c r="SI163" s="54"/>
      <c r="SJ163" s="54"/>
      <c r="SK163" s="54"/>
      <c r="SL163" s="54"/>
      <c r="SM163" s="54"/>
      <c r="SN163" s="54"/>
      <c r="SO163" s="54"/>
      <c r="SP163" s="54"/>
      <c r="SQ163" s="54"/>
      <c r="SR163" s="54"/>
      <c r="SS163" s="54"/>
      <c r="ST163" s="54"/>
      <c r="SU163" s="54"/>
      <c r="SV163" s="54"/>
      <c r="SW163" s="54"/>
      <c r="SX163" s="54"/>
      <c r="SY163" s="54"/>
      <c r="SZ163" s="54"/>
      <c r="TA163" s="54"/>
      <c r="TB163" s="54"/>
      <c r="TC163" s="54"/>
      <c r="TD163" s="54"/>
      <c r="TE163" s="54"/>
      <c r="TF163" s="54"/>
      <c r="TG163" s="54"/>
      <c r="TH163" s="54"/>
      <c r="TI163" s="54"/>
      <c r="TJ163" s="54"/>
      <c r="TK163" s="54"/>
      <c r="TL163" s="54"/>
      <c r="TM163" s="54"/>
      <c r="TN163" s="54"/>
      <c r="TO163" s="54"/>
      <c r="TP163" s="54"/>
      <c r="TQ163" s="54"/>
      <c r="TR163" s="54"/>
      <c r="TS163" s="54"/>
      <c r="TT163" s="54"/>
      <c r="TU163" s="54"/>
      <c r="TV163" s="54"/>
      <c r="TW163" s="54"/>
      <c r="TX163" s="54"/>
      <c r="TY163" s="54"/>
      <c r="TZ163" s="54"/>
      <c r="UA163" s="54"/>
      <c r="UB163" s="54"/>
      <c r="UC163" s="54"/>
      <c r="UD163" s="54"/>
      <c r="UE163" s="54"/>
      <c r="UF163" s="54"/>
      <c r="UG163" s="54"/>
      <c r="UH163" s="54"/>
      <c r="UI163" s="54"/>
      <c r="UJ163" s="54"/>
      <c r="UK163" s="54"/>
      <c r="UL163" s="54"/>
      <c r="UM163" s="54"/>
      <c r="UN163" s="54"/>
      <c r="UO163" s="54"/>
      <c r="UP163" s="54"/>
      <c r="UQ163" s="54"/>
      <c r="UR163" s="54"/>
      <c r="US163" s="54"/>
      <c r="UT163" s="54"/>
      <c r="UU163" s="54"/>
      <c r="UV163" s="54"/>
      <c r="UW163" s="54"/>
      <c r="UX163" s="54"/>
      <c r="UY163" s="54"/>
      <c r="UZ163" s="54"/>
      <c r="VA163" s="54"/>
      <c r="VB163" s="54"/>
      <c r="VC163" s="54"/>
      <c r="VD163" s="54"/>
      <c r="VE163" s="54"/>
      <c r="VF163" s="54"/>
      <c r="VG163" s="54"/>
      <c r="VH163" s="54"/>
      <c r="VI163" s="54"/>
      <c r="VJ163" s="54"/>
      <c r="VK163" s="54"/>
      <c r="VL163" s="54"/>
      <c r="VM163" s="54"/>
      <c r="VN163" s="54"/>
      <c r="VO163" s="54"/>
      <c r="VP163" s="54"/>
      <c r="VQ163" s="54"/>
      <c r="VR163" s="54"/>
      <c r="VS163" s="54"/>
      <c r="VT163" s="54"/>
      <c r="VU163" s="54"/>
      <c r="VV163" s="54"/>
      <c r="VW163" s="54"/>
      <c r="VX163" s="54"/>
      <c r="VY163" s="54"/>
      <c r="VZ163" s="54"/>
      <c r="WA163" s="54"/>
      <c r="WB163" s="54"/>
      <c r="WC163" s="54"/>
      <c r="WD163" s="54"/>
      <c r="WE163" s="54"/>
      <c r="WF163" s="54"/>
      <c r="WG163" s="54"/>
      <c r="WH163" s="54"/>
      <c r="WI163" s="54"/>
      <c r="WJ163" s="54"/>
      <c r="WK163" s="54"/>
      <c r="WL163" s="54"/>
      <c r="WM163" s="54"/>
      <c r="WN163" s="54"/>
      <c r="WO163" s="54"/>
      <c r="WP163" s="54"/>
      <c r="WQ163" s="54"/>
      <c r="WR163" s="54"/>
      <c r="WS163" s="54"/>
      <c r="WT163" s="54"/>
      <c r="WU163" s="54"/>
      <c r="WV163" s="54"/>
      <c r="WW163" s="54"/>
      <c r="WX163" s="54"/>
      <c r="WY163" s="54"/>
      <c r="WZ163" s="54"/>
      <c r="XA163" s="54"/>
      <c r="XB163" s="54"/>
      <c r="XC163" s="54"/>
      <c r="XD163" s="54"/>
      <c r="XE163" s="54"/>
      <c r="XF163" s="54"/>
      <c r="XG163" s="54"/>
      <c r="XH163" s="54"/>
      <c r="XI163" s="54"/>
      <c r="XJ163" s="54"/>
      <c r="XK163" s="54"/>
      <c r="XL163" s="54"/>
      <c r="XM163" s="54"/>
      <c r="XN163" s="54"/>
      <c r="XO163" s="54"/>
      <c r="XP163" s="54"/>
      <c r="XQ163" s="54"/>
      <c r="XR163" s="54"/>
      <c r="XS163" s="54"/>
      <c r="XT163" s="54"/>
      <c r="XU163" s="54"/>
      <c r="XV163" s="54"/>
      <c r="XW163" s="54"/>
      <c r="XX163" s="54"/>
      <c r="XY163" s="54"/>
      <c r="XZ163" s="54"/>
      <c r="YA163" s="54"/>
      <c r="YB163" s="54"/>
      <c r="YC163" s="54"/>
      <c r="YD163" s="54"/>
      <c r="YE163" s="54"/>
      <c r="YF163" s="54"/>
      <c r="YG163" s="54"/>
      <c r="YH163" s="54"/>
      <c r="YI163" s="54"/>
      <c r="YJ163" s="54"/>
      <c r="YK163" s="54"/>
      <c r="YL163" s="54"/>
      <c r="YM163" s="54"/>
      <c r="YN163" s="54"/>
      <c r="YO163" s="54"/>
      <c r="YP163" s="54"/>
      <c r="YQ163" s="54"/>
      <c r="YR163" s="54"/>
    </row>
    <row r="164" spans="1:668" s="9" customFormat="1" ht="15.75" x14ac:dyDescent="0.25">
      <c r="A164" s="34" t="s">
        <v>179</v>
      </c>
      <c r="B164" s="113" t="s">
        <v>180</v>
      </c>
      <c r="C164" s="114" t="s">
        <v>74</v>
      </c>
      <c r="D164" s="119">
        <v>44593</v>
      </c>
      <c r="E164" s="11" t="s">
        <v>120</v>
      </c>
      <c r="F164" s="120">
        <v>35000</v>
      </c>
      <c r="G164" s="121">
        <v>1004.5</v>
      </c>
      <c r="H164" s="120">
        <v>0</v>
      </c>
      <c r="I164" s="120">
        <v>1064</v>
      </c>
      <c r="J164" s="120">
        <v>25</v>
      </c>
      <c r="K164" s="120">
        <v>2093.5</v>
      </c>
      <c r="L164" s="196">
        <v>32906.5</v>
      </c>
      <c r="O164" s="117"/>
      <c r="P164" s="117"/>
      <c r="Q164" s="117"/>
      <c r="R164" s="117"/>
      <c r="S164" s="117"/>
      <c r="T164" s="117"/>
      <c r="U164" s="117"/>
      <c r="V164" s="117"/>
      <c r="W164" s="117"/>
      <c r="X164" s="117"/>
      <c r="Y164" s="117"/>
      <c r="Z164" s="117"/>
      <c r="AA164" s="117"/>
      <c r="AB164" s="117"/>
      <c r="AC164" s="117"/>
      <c r="AD164" s="117"/>
      <c r="AE164" s="117"/>
      <c r="AF164" s="117"/>
      <c r="AG164" s="117"/>
      <c r="AH164" s="117"/>
      <c r="AI164" s="117"/>
      <c r="AJ164" s="117"/>
      <c r="AK164" s="117"/>
      <c r="AL164" s="117"/>
      <c r="AM164" s="117"/>
      <c r="AN164" s="117"/>
      <c r="AO164" s="117"/>
      <c r="AP164" s="117"/>
      <c r="AQ164" s="117"/>
      <c r="AR164" s="117"/>
      <c r="AS164" s="117"/>
      <c r="AT164" s="54"/>
      <c r="AU164" s="54"/>
      <c r="AV164" s="54"/>
      <c r="AW164" s="54"/>
      <c r="AX164" s="54"/>
      <c r="AY164" s="54"/>
      <c r="AZ164" s="54"/>
      <c r="BA164" s="54"/>
      <c r="BB164" s="54"/>
      <c r="BC164" s="54"/>
      <c r="BD164" s="54"/>
      <c r="BE164" s="54"/>
      <c r="BF164" s="54"/>
      <c r="BG164" s="54"/>
      <c r="BH164" s="54"/>
      <c r="BI164" s="54"/>
      <c r="BJ164" s="54"/>
      <c r="BK164" s="54"/>
      <c r="BL164" s="54"/>
      <c r="BM164" s="54"/>
      <c r="BN164" s="54"/>
      <c r="BO164" s="54"/>
      <c r="BP164" s="54"/>
      <c r="BQ164" s="54"/>
      <c r="BR164" s="54"/>
      <c r="BS164" s="54"/>
      <c r="BT164" s="54"/>
      <c r="BU164" s="54"/>
      <c r="BV164" s="54"/>
      <c r="BW164" s="54"/>
      <c r="BX164" s="54"/>
      <c r="BY164" s="54"/>
      <c r="BZ164" s="54"/>
      <c r="CA164" s="54"/>
      <c r="CB164" s="54"/>
      <c r="CC164" s="54"/>
      <c r="CD164" s="54"/>
      <c r="CE164" s="54"/>
      <c r="CF164" s="54"/>
      <c r="CG164" s="54"/>
      <c r="CH164" s="54"/>
      <c r="CI164" s="54"/>
      <c r="CJ164" s="54"/>
      <c r="CK164" s="54"/>
      <c r="CL164" s="54"/>
      <c r="CM164" s="54"/>
      <c r="CN164" s="54"/>
      <c r="CO164" s="54"/>
      <c r="CP164" s="54"/>
      <c r="CQ164" s="54"/>
      <c r="CR164" s="54"/>
      <c r="CS164" s="54"/>
      <c r="CT164" s="54"/>
      <c r="CU164" s="54"/>
      <c r="CV164" s="54"/>
      <c r="CW164" s="54"/>
      <c r="CX164" s="54"/>
      <c r="CY164" s="54"/>
      <c r="CZ164" s="54"/>
      <c r="DA164" s="54"/>
      <c r="DB164" s="54"/>
      <c r="DC164" s="54"/>
      <c r="DD164" s="54"/>
      <c r="DE164" s="54"/>
      <c r="DF164" s="54"/>
      <c r="DG164" s="54"/>
      <c r="DH164" s="54"/>
      <c r="DI164" s="54"/>
      <c r="DJ164" s="54"/>
      <c r="DK164" s="54"/>
      <c r="DL164" s="54"/>
      <c r="DM164" s="54"/>
      <c r="DN164" s="54"/>
      <c r="DO164" s="54"/>
      <c r="DP164" s="54"/>
      <c r="DQ164" s="54"/>
      <c r="DR164" s="54"/>
      <c r="DS164" s="54"/>
      <c r="DT164" s="54"/>
      <c r="DU164" s="54"/>
      <c r="DV164" s="54"/>
      <c r="DW164" s="54"/>
      <c r="DX164" s="54"/>
      <c r="DY164" s="54"/>
      <c r="DZ164" s="54"/>
      <c r="EA164" s="54"/>
      <c r="EB164" s="54"/>
      <c r="EC164" s="54"/>
      <c r="ED164" s="54"/>
      <c r="EE164" s="54"/>
      <c r="EF164" s="54"/>
      <c r="EG164" s="54"/>
      <c r="EH164" s="54"/>
      <c r="EI164" s="54"/>
      <c r="EJ164" s="54"/>
      <c r="EK164" s="54"/>
      <c r="EL164" s="54"/>
      <c r="EM164" s="54"/>
      <c r="EN164" s="54"/>
      <c r="EO164" s="54"/>
      <c r="EP164" s="54"/>
      <c r="EQ164" s="54"/>
      <c r="ER164" s="54"/>
      <c r="ES164" s="54"/>
      <c r="ET164" s="54"/>
      <c r="EU164" s="54"/>
      <c r="EV164" s="54"/>
      <c r="EW164" s="54"/>
      <c r="EX164" s="54"/>
      <c r="EY164" s="54"/>
      <c r="EZ164" s="54"/>
      <c r="FA164" s="54"/>
      <c r="FB164" s="54"/>
      <c r="FC164" s="54"/>
      <c r="FD164" s="54"/>
      <c r="FE164" s="54"/>
      <c r="FF164" s="54"/>
      <c r="FG164" s="54"/>
      <c r="FH164" s="54"/>
      <c r="FI164" s="54"/>
      <c r="FJ164" s="54"/>
      <c r="FK164" s="54"/>
      <c r="FL164" s="54"/>
      <c r="FM164" s="54"/>
      <c r="FN164" s="54"/>
      <c r="FO164" s="54"/>
      <c r="FP164" s="54"/>
      <c r="FQ164" s="54"/>
      <c r="FR164" s="54"/>
      <c r="FS164" s="54"/>
      <c r="FT164" s="54"/>
      <c r="FU164" s="54"/>
      <c r="FV164" s="54"/>
      <c r="FW164" s="54"/>
      <c r="FX164" s="54"/>
      <c r="FY164" s="54"/>
      <c r="FZ164" s="54"/>
      <c r="GA164" s="54"/>
      <c r="GB164" s="54"/>
      <c r="GC164" s="54"/>
      <c r="GD164" s="54"/>
      <c r="GE164" s="54"/>
      <c r="GF164" s="54"/>
      <c r="GG164" s="54"/>
      <c r="GH164" s="54"/>
      <c r="GI164" s="54"/>
      <c r="GJ164" s="54"/>
      <c r="GK164" s="54"/>
      <c r="GL164" s="54"/>
      <c r="GM164" s="54"/>
      <c r="GN164" s="54"/>
      <c r="GO164" s="54"/>
      <c r="GP164" s="54"/>
      <c r="GQ164" s="54"/>
      <c r="GR164" s="54"/>
      <c r="GS164" s="54"/>
      <c r="GT164" s="54"/>
      <c r="GU164" s="54"/>
      <c r="GV164" s="54"/>
      <c r="GW164" s="54"/>
      <c r="GX164" s="54"/>
      <c r="GY164" s="54"/>
      <c r="GZ164" s="54"/>
      <c r="HA164" s="54"/>
      <c r="HB164" s="54"/>
      <c r="HC164" s="54"/>
      <c r="HD164" s="54"/>
      <c r="HE164" s="54"/>
      <c r="HF164" s="54"/>
      <c r="HG164" s="54"/>
      <c r="HH164" s="54"/>
      <c r="HI164" s="54"/>
      <c r="HJ164" s="54"/>
      <c r="HK164" s="54"/>
      <c r="HL164" s="54"/>
      <c r="HM164" s="54"/>
      <c r="HN164" s="54"/>
      <c r="HO164" s="54"/>
      <c r="HP164" s="54"/>
      <c r="HQ164" s="54"/>
      <c r="HR164" s="54"/>
      <c r="HS164" s="54"/>
      <c r="HT164" s="54"/>
      <c r="HU164" s="54"/>
      <c r="HV164" s="54"/>
      <c r="HW164" s="54"/>
      <c r="HX164" s="54"/>
      <c r="HY164" s="54"/>
      <c r="HZ164" s="54"/>
      <c r="IA164" s="54"/>
      <c r="IB164" s="54"/>
      <c r="IC164" s="54"/>
      <c r="ID164" s="54"/>
      <c r="IE164" s="54"/>
      <c r="IF164" s="54"/>
      <c r="IG164" s="54"/>
      <c r="IH164" s="54"/>
      <c r="II164" s="54"/>
      <c r="IJ164" s="54"/>
      <c r="IK164" s="54"/>
      <c r="IL164" s="54"/>
      <c r="IM164" s="54"/>
      <c r="IN164" s="54"/>
      <c r="IO164" s="54"/>
      <c r="IP164" s="54"/>
      <c r="IQ164" s="54"/>
      <c r="IR164" s="54"/>
      <c r="IS164" s="54"/>
      <c r="IT164" s="54"/>
      <c r="IU164" s="54"/>
      <c r="IV164" s="54"/>
      <c r="IW164" s="54"/>
      <c r="IX164" s="54"/>
      <c r="IY164" s="54"/>
      <c r="IZ164" s="54"/>
      <c r="JA164" s="54"/>
      <c r="JB164" s="54"/>
      <c r="JC164" s="54"/>
      <c r="JD164" s="54"/>
      <c r="JE164" s="54"/>
      <c r="JF164" s="54"/>
      <c r="JG164" s="54"/>
      <c r="JH164" s="54"/>
      <c r="JI164" s="54"/>
      <c r="JJ164" s="54"/>
      <c r="JK164" s="54"/>
      <c r="JL164" s="54"/>
      <c r="JM164" s="54"/>
      <c r="JN164" s="54"/>
      <c r="JO164" s="54"/>
      <c r="JP164" s="54"/>
      <c r="JQ164" s="54"/>
      <c r="JR164" s="54"/>
      <c r="JS164" s="54"/>
      <c r="JT164" s="54"/>
      <c r="JU164" s="54"/>
      <c r="JV164" s="54"/>
      <c r="JW164" s="54"/>
      <c r="JX164" s="54"/>
      <c r="JY164" s="54"/>
      <c r="JZ164" s="54"/>
      <c r="KA164" s="54"/>
      <c r="KB164" s="54"/>
      <c r="KC164" s="54"/>
      <c r="KD164" s="54"/>
      <c r="KE164" s="54"/>
      <c r="KF164" s="54"/>
      <c r="KG164" s="54"/>
      <c r="KH164" s="54"/>
      <c r="KI164" s="54"/>
      <c r="KJ164" s="54"/>
      <c r="KK164" s="54"/>
      <c r="KL164" s="54"/>
      <c r="KM164" s="54"/>
      <c r="KN164" s="54"/>
      <c r="KO164" s="54"/>
      <c r="KP164" s="54"/>
      <c r="KQ164" s="54"/>
      <c r="KR164" s="54"/>
      <c r="KS164" s="54"/>
      <c r="KT164" s="54"/>
      <c r="KU164" s="54"/>
      <c r="KV164" s="54"/>
      <c r="KW164" s="54"/>
      <c r="KX164" s="54"/>
      <c r="KY164" s="54"/>
      <c r="KZ164" s="54"/>
      <c r="LA164" s="54"/>
      <c r="LB164" s="54"/>
      <c r="LC164" s="54"/>
      <c r="LD164" s="54"/>
      <c r="LE164" s="54"/>
      <c r="LF164" s="54"/>
      <c r="LG164" s="54"/>
      <c r="LH164" s="54"/>
      <c r="LI164" s="54"/>
      <c r="LJ164" s="54"/>
      <c r="LK164" s="54"/>
      <c r="LL164" s="54"/>
      <c r="LM164" s="54"/>
      <c r="LN164" s="54"/>
      <c r="LO164" s="54"/>
      <c r="LP164" s="54"/>
      <c r="LQ164" s="54"/>
      <c r="LR164" s="54"/>
      <c r="LS164" s="54"/>
      <c r="LT164" s="54"/>
      <c r="LU164" s="54"/>
      <c r="LV164" s="54"/>
      <c r="LW164" s="54"/>
      <c r="LX164" s="54"/>
      <c r="LY164" s="54"/>
      <c r="LZ164" s="54"/>
      <c r="MA164" s="54"/>
      <c r="MB164" s="54"/>
      <c r="MC164" s="54"/>
      <c r="MD164" s="54"/>
      <c r="ME164" s="54"/>
      <c r="MF164" s="54"/>
      <c r="MG164" s="54"/>
      <c r="MH164" s="54"/>
      <c r="MI164" s="54"/>
      <c r="MJ164" s="54"/>
      <c r="MK164" s="54"/>
      <c r="ML164" s="54"/>
      <c r="MM164" s="54"/>
      <c r="MN164" s="54"/>
      <c r="MO164" s="54"/>
      <c r="MP164" s="54"/>
      <c r="MQ164" s="54"/>
      <c r="MR164" s="54"/>
      <c r="MS164" s="54"/>
      <c r="MT164" s="54"/>
      <c r="MU164" s="54"/>
      <c r="MV164" s="54"/>
      <c r="MW164" s="54"/>
      <c r="MX164" s="54"/>
      <c r="MY164" s="54"/>
      <c r="MZ164" s="54"/>
      <c r="NA164" s="54"/>
      <c r="NB164" s="54"/>
      <c r="NC164" s="54"/>
      <c r="ND164" s="54"/>
      <c r="NE164" s="54"/>
      <c r="NF164" s="54"/>
      <c r="NG164" s="54"/>
      <c r="NH164" s="54"/>
      <c r="NI164" s="54"/>
      <c r="NJ164" s="54"/>
      <c r="NK164" s="54"/>
      <c r="NL164" s="54"/>
      <c r="NM164" s="54"/>
      <c r="NN164" s="54"/>
      <c r="NO164" s="54"/>
      <c r="NP164" s="54"/>
      <c r="NQ164" s="54"/>
      <c r="NR164" s="54"/>
      <c r="NS164" s="54"/>
      <c r="NT164" s="54"/>
      <c r="NU164" s="54"/>
      <c r="NV164" s="54"/>
      <c r="NW164" s="54"/>
      <c r="NX164" s="54"/>
      <c r="NY164" s="54"/>
      <c r="NZ164" s="54"/>
      <c r="OA164" s="54"/>
      <c r="OB164" s="54"/>
      <c r="OC164" s="54"/>
      <c r="OD164" s="54"/>
      <c r="OE164" s="54"/>
      <c r="OF164" s="54"/>
      <c r="OG164" s="54"/>
      <c r="OH164" s="54"/>
      <c r="OI164" s="54"/>
      <c r="OJ164" s="54"/>
      <c r="OK164" s="54"/>
      <c r="OL164" s="54"/>
      <c r="OM164" s="54"/>
      <c r="ON164" s="54"/>
      <c r="OO164" s="54"/>
      <c r="OP164" s="54"/>
      <c r="OQ164" s="54"/>
      <c r="OR164" s="54"/>
      <c r="OS164" s="54"/>
      <c r="OT164" s="54"/>
      <c r="OU164" s="54"/>
      <c r="OV164" s="54"/>
      <c r="OW164" s="54"/>
      <c r="OX164" s="54"/>
      <c r="OY164" s="54"/>
      <c r="OZ164" s="54"/>
      <c r="PA164" s="54"/>
      <c r="PB164" s="54"/>
      <c r="PC164" s="54"/>
      <c r="PD164" s="54"/>
      <c r="PE164" s="54"/>
      <c r="PF164" s="54"/>
      <c r="PG164" s="54"/>
      <c r="PH164" s="54"/>
      <c r="PI164" s="54"/>
      <c r="PJ164" s="54"/>
      <c r="PK164" s="54"/>
      <c r="PL164" s="54"/>
      <c r="PM164" s="54"/>
      <c r="PN164" s="54"/>
      <c r="PO164" s="54"/>
      <c r="PP164" s="54"/>
      <c r="PQ164" s="54"/>
      <c r="PR164" s="54"/>
      <c r="PS164" s="54"/>
      <c r="PT164" s="54"/>
      <c r="PU164" s="54"/>
      <c r="PV164" s="54"/>
      <c r="PW164" s="54"/>
      <c r="PX164" s="54"/>
      <c r="PY164" s="54"/>
      <c r="PZ164" s="54"/>
      <c r="QA164" s="54"/>
      <c r="QB164" s="54"/>
      <c r="QC164" s="54"/>
      <c r="QD164" s="54"/>
      <c r="QE164" s="54"/>
      <c r="QF164" s="54"/>
      <c r="QG164" s="54"/>
      <c r="QH164" s="54"/>
      <c r="QI164" s="54"/>
      <c r="QJ164" s="54"/>
      <c r="QK164" s="54"/>
      <c r="QL164" s="54"/>
      <c r="QM164" s="54"/>
      <c r="QN164" s="54"/>
      <c r="QO164" s="54"/>
      <c r="QP164" s="54"/>
      <c r="QQ164" s="54"/>
      <c r="QR164" s="54"/>
      <c r="QS164" s="54"/>
      <c r="QT164" s="54"/>
      <c r="QU164" s="54"/>
      <c r="QV164" s="54"/>
      <c r="QW164" s="54"/>
      <c r="QX164" s="54"/>
      <c r="QY164" s="54"/>
      <c r="QZ164" s="54"/>
      <c r="RA164" s="54"/>
      <c r="RB164" s="54"/>
      <c r="RC164" s="54"/>
      <c r="RD164" s="54"/>
      <c r="RE164" s="54"/>
      <c r="RF164" s="54"/>
      <c r="RG164" s="54"/>
      <c r="RH164" s="54"/>
      <c r="RI164" s="54"/>
      <c r="RJ164" s="54"/>
      <c r="RK164" s="54"/>
      <c r="RL164" s="54"/>
      <c r="RM164" s="54"/>
      <c r="RN164" s="54"/>
      <c r="RO164" s="54"/>
      <c r="RP164" s="54"/>
      <c r="RQ164" s="54"/>
      <c r="RR164" s="54"/>
      <c r="RS164" s="54"/>
      <c r="RT164" s="54"/>
      <c r="RU164" s="54"/>
      <c r="RV164" s="54"/>
      <c r="RW164" s="54"/>
      <c r="RX164" s="54"/>
      <c r="RY164" s="54"/>
      <c r="RZ164" s="54"/>
      <c r="SA164" s="54"/>
      <c r="SB164" s="54"/>
      <c r="SC164" s="54"/>
      <c r="SD164" s="54"/>
      <c r="SE164" s="54"/>
      <c r="SF164" s="54"/>
      <c r="SG164" s="54"/>
      <c r="SH164" s="54"/>
      <c r="SI164" s="54"/>
      <c r="SJ164" s="54"/>
      <c r="SK164" s="54"/>
      <c r="SL164" s="54"/>
      <c r="SM164" s="54"/>
      <c r="SN164" s="54"/>
      <c r="SO164" s="54"/>
      <c r="SP164" s="54"/>
      <c r="SQ164" s="54"/>
      <c r="SR164" s="54"/>
      <c r="SS164" s="54"/>
      <c r="ST164" s="54"/>
      <c r="SU164" s="54"/>
      <c r="SV164" s="54"/>
      <c r="SW164" s="54"/>
      <c r="SX164" s="54"/>
      <c r="SY164" s="54"/>
      <c r="SZ164" s="54"/>
      <c r="TA164" s="54"/>
      <c r="TB164" s="54"/>
      <c r="TC164" s="54"/>
      <c r="TD164" s="54"/>
      <c r="TE164" s="54"/>
      <c r="TF164" s="54"/>
      <c r="TG164" s="54"/>
      <c r="TH164" s="54"/>
      <c r="TI164" s="54"/>
      <c r="TJ164" s="54"/>
      <c r="TK164" s="54"/>
      <c r="TL164" s="54"/>
      <c r="TM164" s="54"/>
      <c r="TN164" s="54"/>
      <c r="TO164" s="54"/>
      <c r="TP164" s="54"/>
      <c r="TQ164" s="54"/>
      <c r="TR164" s="54"/>
      <c r="TS164" s="54"/>
      <c r="TT164" s="54"/>
      <c r="TU164" s="54"/>
      <c r="TV164" s="54"/>
      <c r="TW164" s="54"/>
      <c r="TX164" s="54"/>
      <c r="TY164" s="54"/>
      <c r="TZ164" s="54"/>
      <c r="UA164" s="54"/>
      <c r="UB164" s="54"/>
      <c r="UC164" s="54"/>
      <c r="UD164" s="54"/>
      <c r="UE164" s="54"/>
      <c r="UF164" s="54"/>
      <c r="UG164" s="54"/>
      <c r="UH164" s="54"/>
      <c r="UI164" s="54"/>
      <c r="UJ164" s="54"/>
      <c r="UK164" s="54"/>
      <c r="UL164" s="54"/>
      <c r="UM164" s="54"/>
      <c r="UN164" s="54"/>
      <c r="UO164" s="54"/>
      <c r="UP164" s="54"/>
      <c r="UQ164" s="54"/>
      <c r="UR164" s="54"/>
      <c r="US164" s="54"/>
      <c r="UT164" s="54"/>
      <c r="UU164" s="54"/>
      <c r="UV164" s="54"/>
      <c r="UW164" s="54"/>
      <c r="UX164" s="54"/>
      <c r="UY164" s="54"/>
      <c r="UZ164" s="54"/>
      <c r="VA164" s="54"/>
      <c r="VB164" s="54"/>
      <c r="VC164" s="54"/>
      <c r="VD164" s="54"/>
      <c r="VE164" s="54"/>
      <c r="VF164" s="54"/>
      <c r="VG164" s="54"/>
      <c r="VH164" s="54"/>
      <c r="VI164" s="54"/>
      <c r="VJ164" s="54"/>
      <c r="VK164" s="54"/>
      <c r="VL164" s="54"/>
      <c r="VM164" s="54"/>
      <c r="VN164" s="54"/>
      <c r="VO164" s="54"/>
      <c r="VP164" s="54"/>
      <c r="VQ164" s="54"/>
      <c r="VR164" s="54"/>
      <c r="VS164" s="54"/>
      <c r="VT164" s="54"/>
      <c r="VU164" s="54"/>
      <c r="VV164" s="54"/>
      <c r="VW164" s="54"/>
      <c r="VX164" s="54"/>
      <c r="VY164" s="54"/>
      <c r="VZ164" s="54"/>
      <c r="WA164" s="54"/>
      <c r="WB164" s="54"/>
      <c r="WC164" s="54"/>
      <c r="WD164" s="54"/>
      <c r="WE164" s="54"/>
      <c r="WF164" s="54"/>
      <c r="WG164" s="54"/>
      <c r="WH164" s="54"/>
      <c r="WI164" s="54"/>
      <c r="WJ164" s="54"/>
      <c r="WK164" s="54"/>
      <c r="WL164" s="54"/>
      <c r="WM164" s="54"/>
      <c r="WN164" s="54"/>
      <c r="WO164" s="54"/>
      <c r="WP164" s="54"/>
      <c r="WQ164" s="54"/>
      <c r="WR164" s="54"/>
      <c r="WS164" s="54"/>
      <c r="WT164" s="54"/>
      <c r="WU164" s="54"/>
      <c r="WV164" s="54"/>
      <c r="WW164" s="54"/>
      <c r="WX164" s="54"/>
      <c r="WY164" s="54"/>
      <c r="WZ164" s="54"/>
      <c r="XA164" s="54"/>
      <c r="XB164" s="54"/>
      <c r="XC164" s="54"/>
      <c r="XD164" s="54"/>
      <c r="XE164" s="54"/>
      <c r="XF164" s="54"/>
      <c r="XG164" s="54"/>
      <c r="XH164" s="54"/>
      <c r="XI164" s="54"/>
      <c r="XJ164" s="54"/>
      <c r="XK164" s="54"/>
      <c r="XL164" s="54"/>
      <c r="XM164" s="54"/>
      <c r="XN164" s="54"/>
      <c r="XO164" s="54"/>
      <c r="XP164" s="54"/>
      <c r="XQ164" s="54"/>
      <c r="XR164" s="54"/>
      <c r="XS164" s="54"/>
      <c r="XT164" s="54"/>
      <c r="XU164" s="54"/>
      <c r="XV164" s="54"/>
      <c r="XW164" s="54"/>
      <c r="XX164" s="54"/>
      <c r="XY164" s="54"/>
      <c r="XZ164" s="54"/>
      <c r="YA164" s="54"/>
      <c r="YB164" s="54"/>
      <c r="YC164" s="54"/>
      <c r="YD164" s="54"/>
      <c r="YE164" s="54"/>
      <c r="YF164" s="54"/>
      <c r="YG164" s="54"/>
      <c r="YH164" s="54"/>
      <c r="YI164" s="54"/>
      <c r="YJ164" s="54"/>
      <c r="YK164" s="54"/>
      <c r="YL164" s="54"/>
      <c r="YM164" s="54"/>
      <c r="YN164" s="54"/>
      <c r="YO164" s="54"/>
      <c r="YP164" s="54"/>
      <c r="YQ164" s="54"/>
      <c r="YR164" s="54"/>
    </row>
    <row r="165" spans="1:668" s="123" customFormat="1" ht="15.75" x14ac:dyDescent="0.25">
      <c r="A165" s="122" t="s">
        <v>14</v>
      </c>
      <c r="B165" s="42">
        <v>6</v>
      </c>
      <c r="C165" s="84"/>
      <c r="D165" s="126"/>
      <c r="E165" s="127"/>
      <c r="F165" s="88">
        <f>F159+F160+F161+F162+F163+F164</f>
        <v>279000</v>
      </c>
      <c r="G165" s="97">
        <f>G159+G160+G161+G162+G163+G164</f>
        <v>8021.65</v>
      </c>
      <c r="H165" s="88">
        <f>H159+H162</f>
        <v>11489.51</v>
      </c>
      <c r="I165" s="88">
        <f>I159+I160+I161+I162+I163+I164</f>
        <v>8496.7999999999993</v>
      </c>
      <c r="J165" s="88">
        <f>J159+J160+J161+J162+J163+J164</f>
        <v>150</v>
      </c>
      <c r="K165" s="88">
        <f>K159+K160+K161+K162+K163+K164</f>
        <v>28157.96</v>
      </c>
      <c r="L165" s="206">
        <f>L159+L160+L161+L162+L163+L164</f>
        <v>251342.03999999998</v>
      </c>
      <c r="M165" s="9"/>
      <c r="N165" s="9"/>
      <c r="O165" s="117"/>
      <c r="P165" s="117"/>
      <c r="Q165" s="117"/>
      <c r="R165" s="117"/>
      <c r="S165" s="117"/>
      <c r="T165" s="117"/>
      <c r="U165" s="117"/>
      <c r="V165" s="117"/>
      <c r="W165" s="117"/>
      <c r="X165" s="117"/>
      <c r="Y165" s="117"/>
      <c r="Z165" s="117"/>
      <c r="AA165" s="117"/>
      <c r="AB165" s="117"/>
      <c r="AC165" s="117"/>
      <c r="AD165" s="117"/>
      <c r="AE165" s="117"/>
      <c r="AF165" s="124"/>
      <c r="AG165" s="124"/>
      <c r="AH165" s="124"/>
      <c r="AI165" s="124"/>
      <c r="AJ165" s="124"/>
      <c r="AK165" s="124"/>
      <c r="AL165" s="124"/>
      <c r="AM165" s="124"/>
      <c r="AN165" s="124"/>
      <c r="AO165" s="124"/>
      <c r="AP165" s="124"/>
      <c r="AQ165" s="124"/>
      <c r="AR165" s="124"/>
      <c r="AS165" s="124"/>
      <c r="AT165" s="110"/>
      <c r="AU165" s="110"/>
      <c r="AV165" s="110"/>
      <c r="AW165" s="110"/>
      <c r="AX165" s="110"/>
      <c r="AY165" s="110"/>
      <c r="AZ165" s="110"/>
      <c r="BA165" s="110"/>
      <c r="BB165" s="110"/>
      <c r="BC165" s="110"/>
      <c r="BD165" s="110"/>
      <c r="BE165" s="110"/>
      <c r="BF165" s="110"/>
      <c r="BG165" s="110"/>
      <c r="BH165" s="110"/>
      <c r="BI165" s="110"/>
      <c r="BJ165" s="110"/>
      <c r="BK165" s="110"/>
      <c r="BL165" s="110"/>
      <c r="BM165" s="110"/>
      <c r="BN165" s="110"/>
      <c r="BO165" s="110"/>
      <c r="BP165" s="110"/>
      <c r="BQ165" s="110"/>
      <c r="BR165" s="110"/>
      <c r="BS165" s="110"/>
      <c r="BT165" s="110"/>
      <c r="BU165" s="110"/>
      <c r="BV165" s="110"/>
      <c r="BW165" s="110"/>
      <c r="BX165" s="110"/>
      <c r="BY165" s="110"/>
      <c r="BZ165" s="110"/>
      <c r="CA165" s="110"/>
      <c r="CB165" s="110"/>
      <c r="CC165" s="110"/>
      <c r="CD165" s="110"/>
      <c r="CE165" s="110"/>
      <c r="CF165" s="110"/>
      <c r="CG165" s="110"/>
      <c r="CH165" s="110"/>
      <c r="CI165" s="110"/>
      <c r="CJ165" s="110"/>
      <c r="CK165" s="110"/>
      <c r="CL165" s="110"/>
      <c r="CM165" s="110"/>
      <c r="CN165" s="110"/>
      <c r="CO165" s="110"/>
      <c r="CP165" s="110"/>
      <c r="CQ165" s="110"/>
      <c r="CR165" s="110"/>
      <c r="CS165" s="110"/>
      <c r="CT165" s="110"/>
      <c r="CU165" s="110"/>
      <c r="CV165" s="110"/>
      <c r="CW165" s="110"/>
      <c r="CX165" s="110"/>
      <c r="CY165" s="110"/>
      <c r="CZ165" s="110"/>
      <c r="DA165" s="110"/>
      <c r="DB165" s="110"/>
      <c r="DC165" s="110"/>
      <c r="DD165" s="110"/>
      <c r="DE165" s="110"/>
      <c r="DF165" s="110"/>
      <c r="DG165" s="110"/>
      <c r="DH165" s="110"/>
      <c r="DI165" s="110"/>
      <c r="DJ165" s="110"/>
      <c r="DK165" s="110"/>
      <c r="DL165" s="110"/>
      <c r="DM165" s="110"/>
      <c r="DN165" s="110"/>
      <c r="DO165" s="110"/>
      <c r="DP165" s="110"/>
      <c r="DQ165" s="110"/>
      <c r="DR165" s="110"/>
      <c r="DS165" s="110"/>
      <c r="DT165" s="110"/>
      <c r="DU165" s="110"/>
      <c r="DV165" s="110"/>
      <c r="DW165" s="110"/>
      <c r="DX165" s="110"/>
      <c r="DY165" s="110"/>
      <c r="DZ165" s="110"/>
      <c r="EA165" s="110"/>
      <c r="EB165" s="110"/>
      <c r="EC165" s="110"/>
      <c r="ED165" s="110"/>
      <c r="EE165" s="110"/>
      <c r="EF165" s="110"/>
      <c r="EG165" s="110"/>
      <c r="EH165" s="110"/>
      <c r="EI165" s="110"/>
      <c r="EJ165" s="110"/>
      <c r="EK165" s="110"/>
      <c r="EL165" s="110"/>
      <c r="EM165" s="110"/>
      <c r="EN165" s="110"/>
      <c r="EO165" s="110"/>
      <c r="EP165" s="110"/>
      <c r="EQ165" s="110"/>
      <c r="ER165" s="110"/>
      <c r="ES165" s="110"/>
      <c r="ET165" s="110"/>
      <c r="EU165" s="110"/>
      <c r="EV165" s="110"/>
      <c r="EW165" s="110"/>
      <c r="EX165" s="110"/>
      <c r="EY165" s="110"/>
      <c r="EZ165" s="110"/>
      <c r="FA165" s="110"/>
      <c r="FB165" s="110"/>
      <c r="FC165" s="110"/>
      <c r="FD165" s="110"/>
      <c r="FE165" s="110"/>
      <c r="FF165" s="110"/>
      <c r="FG165" s="110"/>
      <c r="FH165" s="110"/>
      <c r="FI165" s="110"/>
      <c r="FJ165" s="110"/>
      <c r="FK165" s="110"/>
      <c r="FL165" s="110"/>
      <c r="FM165" s="110"/>
      <c r="FN165" s="110"/>
      <c r="FO165" s="110"/>
      <c r="FP165" s="110"/>
      <c r="FQ165" s="110"/>
      <c r="FR165" s="110"/>
      <c r="FS165" s="110"/>
      <c r="FT165" s="110"/>
      <c r="FU165" s="110"/>
      <c r="FV165" s="110"/>
      <c r="FW165" s="110"/>
      <c r="FX165" s="110"/>
      <c r="FY165" s="110"/>
      <c r="FZ165" s="110"/>
      <c r="GA165" s="110"/>
      <c r="GB165" s="110"/>
      <c r="GC165" s="110"/>
      <c r="GD165" s="110"/>
      <c r="GE165" s="110"/>
      <c r="GF165" s="110"/>
      <c r="GG165" s="110"/>
      <c r="GH165" s="110"/>
      <c r="GI165" s="110"/>
      <c r="GJ165" s="110"/>
      <c r="GK165" s="110"/>
      <c r="GL165" s="110"/>
      <c r="GM165" s="110"/>
      <c r="GN165" s="110"/>
      <c r="GO165" s="110"/>
      <c r="GP165" s="110"/>
      <c r="GQ165" s="110"/>
      <c r="GR165" s="110"/>
      <c r="GS165" s="110"/>
      <c r="GT165" s="110"/>
      <c r="GU165" s="110"/>
      <c r="GV165" s="110"/>
      <c r="GW165" s="110"/>
      <c r="GX165" s="110"/>
      <c r="GY165" s="110"/>
      <c r="GZ165" s="110"/>
      <c r="HA165" s="110"/>
      <c r="HB165" s="110"/>
      <c r="HC165" s="110"/>
      <c r="HD165" s="110"/>
      <c r="HE165" s="110"/>
      <c r="HF165" s="110"/>
      <c r="HG165" s="110"/>
      <c r="HH165" s="110"/>
      <c r="HI165" s="110"/>
      <c r="HJ165" s="110"/>
      <c r="HK165" s="110"/>
      <c r="HL165" s="110"/>
      <c r="HM165" s="110"/>
      <c r="HN165" s="110"/>
      <c r="HO165" s="110"/>
      <c r="HP165" s="110"/>
      <c r="HQ165" s="110"/>
      <c r="HR165" s="110"/>
      <c r="HS165" s="110"/>
      <c r="HT165" s="110"/>
      <c r="HU165" s="110"/>
      <c r="HV165" s="110"/>
      <c r="HW165" s="110"/>
      <c r="HX165" s="110"/>
      <c r="HY165" s="110"/>
      <c r="HZ165" s="110"/>
      <c r="IA165" s="110"/>
      <c r="IB165" s="110"/>
      <c r="IC165" s="110"/>
      <c r="ID165" s="110"/>
      <c r="IE165" s="110"/>
      <c r="IF165" s="110"/>
      <c r="IG165" s="110"/>
      <c r="IH165" s="110"/>
      <c r="II165" s="110"/>
      <c r="IJ165" s="110"/>
      <c r="IK165" s="110"/>
      <c r="IL165" s="110"/>
      <c r="IM165" s="110"/>
      <c r="IN165" s="110"/>
      <c r="IO165" s="110"/>
      <c r="IP165" s="110"/>
      <c r="IQ165" s="110"/>
      <c r="IR165" s="110"/>
      <c r="IS165" s="110"/>
      <c r="IT165" s="110"/>
      <c r="IU165" s="110"/>
      <c r="IV165" s="110"/>
      <c r="IW165" s="110"/>
      <c r="IX165" s="110"/>
      <c r="IY165" s="110"/>
      <c r="IZ165" s="110"/>
      <c r="JA165" s="110"/>
      <c r="JB165" s="110"/>
      <c r="JC165" s="110"/>
      <c r="JD165" s="110"/>
      <c r="JE165" s="110"/>
      <c r="JF165" s="110"/>
      <c r="JG165" s="110"/>
      <c r="JH165" s="110"/>
      <c r="JI165" s="110"/>
      <c r="JJ165" s="110"/>
      <c r="JK165" s="110"/>
      <c r="JL165" s="110"/>
      <c r="JM165" s="110"/>
      <c r="JN165" s="110"/>
      <c r="JO165" s="110"/>
      <c r="JP165" s="110"/>
      <c r="JQ165" s="110"/>
      <c r="JR165" s="110"/>
      <c r="JS165" s="110"/>
      <c r="JT165" s="110"/>
      <c r="JU165" s="110"/>
      <c r="JV165" s="110"/>
      <c r="JW165" s="110"/>
      <c r="JX165" s="110"/>
      <c r="JY165" s="110"/>
      <c r="JZ165" s="110"/>
      <c r="KA165" s="110"/>
      <c r="KB165" s="110"/>
      <c r="KC165" s="110"/>
      <c r="KD165" s="110"/>
      <c r="KE165" s="110"/>
      <c r="KF165" s="110"/>
      <c r="KG165" s="110"/>
      <c r="KH165" s="110"/>
      <c r="KI165" s="110"/>
      <c r="KJ165" s="110"/>
      <c r="KK165" s="110"/>
      <c r="KL165" s="110"/>
      <c r="KM165" s="110"/>
      <c r="KN165" s="110"/>
      <c r="KO165" s="110"/>
      <c r="KP165" s="110"/>
      <c r="KQ165" s="110"/>
      <c r="KR165" s="110"/>
      <c r="KS165" s="110"/>
      <c r="KT165" s="110"/>
      <c r="KU165" s="110"/>
      <c r="KV165" s="110"/>
      <c r="KW165" s="110"/>
      <c r="KX165" s="110"/>
      <c r="KY165" s="110"/>
      <c r="KZ165" s="110"/>
      <c r="LA165" s="110"/>
      <c r="LB165" s="110"/>
      <c r="LC165" s="110"/>
      <c r="LD165" s="110"/>
      <c r="LE165" s="110"/>
      <c r="LF165" s="110"/>
      <c r="LG165" s="110"/>
      <c r="LH165" s="110"/>
      <c r="LI165" s="110"/>
      <c r="LJ165" s="110"/>
      <c r="LK165" s="110"/>
      <c r="LL165" s="110"/>
      <c r="LM165" s="110"/>
      <c r="LN165" s="110"/>
      <c r="LO165" s="110"/>
      <c r="LP165" s="110"/>
      <c r="LQ165" s="110"/>
      <c r="LR165" s="110"/>
      <c r="LS165" s="110"/>
      <c r="LT165" s="110"/>
      <c r="LU165" s="110"/>
      <c r="LV165" s="110"/>
      <c r="LW165" s="110"/>
      <c r="LX165" s="110"/>
      <c r="LY165" s="110"/>
      <c r="LZ165" s="110"/>
      <c r="MA165" s="110"/>
      <c r="MB165" s="110"/>
      <c r="MC165" s="110"/>
      <c r="MD165" s="110"/>
      <c r="ME165" s="110"/>
      <c r="MF165" s="110"/>
      <c r="MG165" s="110"/>
      <c r="MH165" s="110"/>
      <c r="MI165" s="110"/>
      <c r="MJ165" s="110"/>
      <c r="MK165" s="110"/>
      <c r="ML165" s="110"/>
      <c r="MM165" s="110"/>
      <c r="MN165" s="110"/>
      <c r="MO165" s="110"/>
      <c r="MP165" s="110"/>
      <c r="MQ165" s="110"/>
      <c r="MR165" s="110"/>
      <c r="MS165" s="110"/>
      <c r="MT165" s="110"/>
      <c r="MU165" s="110"/>
      <c r="MV165" s="110"/>
      <c r="MW165" s="110"/>
      <c r="MX165" s="110"/>
      <c r="MY165" s="110"/>
      <c r="MZ165" s="110"/>
      <c r="NA165" s="110"/>
      <c r="NB165" s="110"/>
      <c r="NC165" s="110"/>
      <c r="ND165" s="110"/>
      <c r="NE165" s="110"/>
      <c r="NF165" s="110"/>
      <c r="NG165" s="110"/>
      <c r="NH165" s="110"/>
      <c r="NI165" s="110"/>
      <c r="NJ165" s="110"/>
      <c r="NK165" s="110"/>
      <c r="NL165" s="110"/>
      <c r="NM165" s="110"/>
      <c r="NN165" s="110"/>
      <c r="NO165" s="110"/>
      <c r="NP165" s="110"/>
      <c r="NQ165" s="110"/>
      <c r="NR165" s="110"/>
      <c r="NS165" s="110"/>
      <c r="NT165" s="110"/>
      <c r="NU165" s="110"/>
      <c r="NV165" s="110"/>
      <c r="NW165" s="110"/>
      <c r="NX165" s="110"/>
      <c r="NY165" s="110"/>
      <c r="NZ165" s="110"/>
      <c r="OA165" s="110"/>
      <c r="OB165" s="110"/>
      <c r="OC165" s="110"/>
      <c r="OD165" s="110"/>
      <c r="OE165" s="110"/>
      <c r="OF165" s="110"/>
      <c r="OG165" s="110"/>
      <c r="OH165" s="110"/>
      <c r="OI165" s="110"/>
      <c r="OJ165" s="110"/>
      <c r="OK165" s="110"/>
      <c r="OL165" s="110"/>
      <c r="OM165" s="110"/>
      <c r="ON165" s="110"/>
      <c r="OO165" s="110"/>
      <c r="OP165" s="110"/>
      <c r="OQ165" s="110"/>
      <c r="OR165" s="110"/>
      <c r="OS165" s="110"/>
      <c r="OT165" s="110"/>
      <c r="OU165" s="110"/>
      <c r="OV165" s="110"/>
      <c r="OW165" s="110"/>
      <c r="OX165" s="110"/>
      <c r="OY165" s="110"/>
      <c r="OZ165" s="110"/>
      <c r="PA165" s="110"/>
      <c r="PB165" s="110"/>
      <c r="PC165" s="110"/>
      <c r="PD165" s="110"/>
      <c r="PE165" s="110"/>
      <c r="PF165" s="110"/>
      <c r="PG165" s="110"/>
      <c r="PH165" s="110"/>
      <c r="PI165" s="110"/>
      <c r="PJ165" s="110"/>
      <c r="PK165" s="110"/>
      <c r="PL165" s="110"/>
      <c r="PM165" s="110"/>
      <c r="PN165" s="110"/>
      <c r="PO165" s="110"/>
      <c r="PP165" s="110"/>
      <c r="PQ165" s="110"/>
      <c r="PR165" s="110"/>
      <c r="PS165" s="110"/>
      <c r="PT165" s="110"/>
      <c r="PU165" s="110"/>
      <c r="PV165" s="110"/>
      <c r="PW165" s="110"/>
      <c r="PX165" s="110"/>
      <c r="PY165" s="110"/>
      <c r="PZ165" s="110"/>
      <c r="QA165" s="110"/>
      <c r="QB165" s="110"/>
      <c r="QC165" s="110"/>
      <c r="QD165" s="110"/>
      <c r="QE165" s="110"/>
      <c r="QF165" s="110"/>
      <c r="QG165" s="110"/>
      <c r="QH165" s="110"/>
      <c r="QI165" s="110"/>
      <c r="QJ165" s="110"/>
      <c r="QK165" s="110"/>
      <c r="QL165" s="110"/>
      <c r="QM165" s="110"/>
      <c r="QN165" s="110"/>
      <c r="QO165" s="110"/>
      <c r="QP165" s="110"/>
      <c r="QQ165" s="110"/>
      <c r="QR165" s="110"/>
      <c r="QS165" s="110"/>
      <c r="QT165" s="110"/>
      <c r="QU165" s="110"/>
      <c r="QV165" s="110"/>
      <c r="QW165" s="110"/>
      <c r="QX165" s="110"/>
      <c r="QY165" s="110"/>
      <c r="QZ165" s="110"/>
      <c r="RA165" s="110"/>
      <c r="RB165" s="110"/>
      <c r="RC165" s="110"/>
      <c r="RD165" s="110"/>
      <c r="RE165" s="110"/>
      <c r="RF165" s="110"/>
      <c r="RG165" s="110"/>
      <c r="RH165" s="110"/>
      <c r="RI165" s="110"/>
      <c r="RJ165" s="110"/>
      <c r="RK165" s="110"/>
      <c r="RL165" s="110"/>
      <c r="RM165" s="110"/>
      <c r="RN165" s="110"/>
      <c r="RO165" s="110"/>
      <c r="RP165" s="110"/>
      <c r="RQ165" s="110"/>
      <c r="RR165" s="110"/>
      <c r="RS165" s="110"/>
      <c r="RT165" s="110"/>
      <c r="RU165" s="110"/>
      <c r="RV165" s="110"/>
      <c r="RW165" s="110"/>
      <c r="RX165" s="110"/>
      <c r="RY165" s="110"/>
      <c r="RZ165" s="110"/>
      <c r="SA165" s="110"/>
      <c r="SB165" s="110"/>
      <c r="SC165" s="110"/>
      <c r="SD165" s="110"/>
      <c r="SE165" s="110"/>
      <c r="SF165" s="110"/>
      <c r="SG165" s="110"/>
      <c r="SH165" s="110"/>
      <c r="SI165" s="110"/>
      <c r="SJ165" s="110"/>
      <c r="SK165" s="110"/>
      <c r="SL165" s="110"/>
      <c r="SM165" s="110"/>
      <c r="SN165" s="110"/>
      <c r="SO165" s="110"/>
      <c r="SP165" s="110"/>
      <c r="SQ165" s="110"/>
      <c r="SR165" s="110"/>
      <c r="SS165" s="110"/>
      <c r="ST165" s="110"/>
      <c r="SU165" s="110"/>
      <c r="SV165" s="110"/>
      <c r="SW165" s="110"/>
      <c r="SX165" s="110"/>
      <c r="SY165" s="110"/>
      <c r="SZ165" s="110"/>
      <c r="TA165" s="110"/>
      <c r="TB165" s="110"/>
      <c r="TC165" s="110"/>
      <c r="TD165" s="110"/>
      <c r="TE165" s="110"/>
      <c r="TF165" s="110"/>
      <c r="TG165" s="110"/>
      <c r="TH165" s="110"/>
      <c r="TI165" s="110"/>
      <c r="TJ165" s="110"/>
      <c r="TK165" s="110"/>
      <c r="TL165" s="110"/>
      <c r="TM165" s="110"/>
      <c r="TN165" s="110"/>
      <c r="TO165" s="110"/>
      <c r="TP165" s="110"/>
      <c r="TQ165" s="110"/>
      <c r="TR165" s="110"/>
      <c r="TS165" s="110"/>
      <c r="TT165" s="110"/>
      <c r="TU165" s="110"/>
      <c r="TV165" s="110"/>
      <c r="TW165" s="110"/>
      <c r="TX165" s="110"/>
      <c r="TY165" s="110"/>
      <c r="TZ165" s="110"/>
      <c r="UA165" s="110"/>
      <c r="UB165" s="110"/>
      <c r="UC165" s="110"/>
      <c r="UD165" s="110"/>
      <c r="UE165" s="110"/>
      <c r="UF165" s="110"/>
      <c r="UG165" s="110"/>
      <c r="UH165" s="110"/>
      <c r="UI165" s="110"/>
      <c r="UJ165" s="110"/>
      <c r="UK165" s="110"/>
      <c r="UL165" s="110"/>
      <c r="UM165" s="110"/>
      <c r="UN165" s="110"/>
      <c r="UO165" s="110"/>
      <c r="UP165" s="110"/>
      <c r="UQ165" s="110"/>
      <c r="UR165" s="110"/>
      <c r="US165" s="110"/>
      <c r="UT165" s="110"/>
      <c r="UU165" s="110"/>
      <c r="UV165" s="110"/>
      <c r="UW165" s="110"/>
      <c r="UX165" s="110"/>
      <c r="UY165" s="110"/>
      <c r="UZ165" s="110"/>
      <c r="VA165" s="110"/>
      <c r="VB165" s="110"/>
      <c r="VC165" s="110"/>
      <c r="VD165" s="110"/>
      <c r="VE165" s="110"/>
      <c r="VF165" s="110"/>
      <c r="VG165" s="110"/>
      <c r="VH165" s="110"/>
      <c r="VI165" s="110"/>
      <c r="VJ165" s="110"/>
      <c r="VK165" s="110"/>
      <c r="VL165" s="110"/>
      <c r="VM165" s="110"/>
      <c r="VN165" s="110"/>
      <c r="VO165" s="110"/>
      <c r="VP165" s="110"/>
      <c r="VQ165" s="110"/>
      <c r="VR165" s="110"/>
      <c r="VS165" s="110"/>
      <c r="VT165" s="110"/>
      <c r="VU165" s="110"/>
      <c r="VV165" s="110"/>
      <c r="VW165" s="110"/>
      <c r="VX165" s="110"/>
      <c r="VY165" s="110"/>
      <c r="VZ165" s="110"/>
      <c r="WA165" s="110"/>
      <c r="WB165" s="110"/>
      <c r="WC165" s="110"/>
      <c r="WD165" s="110"/>
      <c r="WE165" s="110"/>
      <c r="WF165" s="110"/>
      <c r="WG165" s="110"/>
      <c r="WH165" s="110"/>
      <c r="WI165" s="110"/>
      <c r="WJ165" s="110"/>
      <c r="WK165" s="110"/>
      <c r="WL165" s="110"/>
      <c r="WM165" s="110"/>
      <c r="WN165" s="110"/>
      <c r="WO165" s="110"/>
      <c r="WP165" s="110"/>
      <c r="WQ165" s="110"/>
      <c r="WR165" s="110"/>
      <c r="WS165" s="110"/>
      <c r="WT165" s="110"/>
      <c r="WU165" s="110"/>
      <c r="WV165" s="110"/>
      <c r="WW165" s="110"/>
      <c r="WX165" s="110"/>
      <c r="WY165" s="110"/>
      <c r="WZ165" s="110"/>
      <c r="XA165" s="110"/>
      <c r="XB165" s="110"/>
      <c r="XC165" s="110"/>
      <c r="XD165" s="110"/>
      <c r="XE165" s="110"/>
      <c r="XF165" s="110"/>
      <c r="XG165" s="110"/>
      <c r="XH165" s="110"/>
      <c r="XI165" s="110"/>
      <c r="XJ165" s="110"/>
      <c r="XK165" s="110"/>
      <c r="XL165" s="110"/>
      <c r="XM165" s="110"/>
      <c r="XN165" s="110"/>
      <c r="XO165" s="110"/>
      <c r="XP165" s="110"/>
      <c r="XQ165" s="110"/>
      <c r="XR165" s="110"/>
      <c r="XS165" s="110"/>
      <c r="XT165" s="110"/>
      <c r="XU165" s="110"/>
      <c r="XV165" s="110"/>
      <c r="XW165" s="110"/>
      <c r="XX165" s="110"/>
      <c r="XY165" s="110"/>
      <c r="XZ165" s="110"/>
      <c r="YA165" s="110"/>
      <c r="YB165" s="110"/>
      <c r="YC165" s="110"/>
      <c r="YD165" s="110"/>
      <c r="YE165" s="110"/>
      <c r="YF165" s="110"/>
      <c r="YG165" s="110"/>
      <c r="YH165" s="110"/>
      <c r="YI165" s="110"/>
      <c r="YJ165" s="110"/>
      <c r="YK165" s="110"/>
      <c r="YL165" s="110"/>
      <c r="YM165" s="110"/>
      <c r="YN165" s="110"/>
      <c r="YO165" s="110"/>
      <c r="YP165" s="110"/>
      <c r="YQ165" s="110"/>
      <c r="YR165" s="110"/>
    </row>
    <row r="166" spans="1:668" s="9" customFormat="1" ht="15.75" x14ac:dyDescent="0.25">
      <c r="A166" s="118" t="s">
        <v>117</v>
      </c>
      <c r="B166" s="113"/>
      <c r="C166" s="114"/>
      <c r="D166" s="114"/>
      <c r="E166" s="78"/>
      <c r="F166" s="115"/>
      <c r="G166" s="116"/>
      <c r="H166" s="115"/>
      <c r="I166" s="115"/>
      <c r="J166" s="115"/>
      <c r="K166" s="115"/>
      <c r="L166" s="198"/>
      <c r="O166" s="117"/>
      <c r="P166" s="117"/>
      <c r="Q166" s="117"/>
      <c r="R166" s="117"/>
      <c r="S166" s="117"/>
      <c r="T166" s="117"/>
      <c r="U166" s="117"/>
      <c r="V166" s="117"/>
      <c r="W166" s="117"/>
      <c r="X166" s="117"/>
      <c r="Y166" s="117"/>
      <c r="Z166" s="117"/>
      <c r="AA166" s="117"/>
      <c r="AB166" s="117"/>
      <c r="AC166" s="117"/>
      <c r="AD166" s="117"/>
      <c r="AE166" s="117"/>
      <c r="AF166" s="117"/>
      <c r="AG166" s="117"/>
      <c r="AH166" s="117"/>
      <c r="AI166" s="117"/>
      <c r="AJ166" s="117"/>
      <c r="AK166" s="117"/>
      <c r="AL166" s="117"/>
      <c r="AM166" s="117"/>
      <c r="AN166" s="117"/>
      <c r="AO166" s="117"/>
      <c r="AP166" s="117"/>
      <c r="AQ166" s="117"/>
      <c r="AR166" s="117"/>
      <c r="AS166" s="117"/>
      <c r="AT166" s="54"/>
      <c r="AU166" s="54"/>
      <c r="AV166" s="54"/>
      <c r="AW166" s="54"/>
      <c r="AX166" s="54"/>
      <c r="AY166" s="54"/>
      <c r="AZ166" s="54"/>
      <c r="BA166" s="54"/>
      <c r="BB166" s="54"/>
      <c r="BC166" s="54"/>
      <c r="BD166" s="54"/>
      <c r="BE166" s="54"/>
      <c r="BF166" s="54"/>
      <c r="BG166" s="54"/>
      <c r="BH166" s="54"/>
      <c r="BI166" s="54"/>
      <c r="BJ166" s="54"/>
      <c r="BK166" s="54"/>
      <c r="BL166" s="54"/>
      <c r="BM166" s="54"/>
      <c r="BN166" s="54"/>
      <c r="BO166" s="54"/>
      <c r="BP166" s="54"/>
      <c r="BQ166" s="54"/>
      <c r="BR166" s="54"/>
      <c r="BS166" s="54"/>
      <c r="BT166" s="54"/>
      <c r="BU166" s="54"/>
      <c r="BV166" s="54"/>
      <c r="BW166" s="54"/>
      <c r="BX166" s="54"/>
      <c r="BY166" s="54"/>
      <c r="BZ166" s="54"/>
      <c r="CA166" s="54"/>
      <c r="CB166" s="54"/>
      <c r="CC166" s="54"/>
      <c r="CD166" s="54"/>
      <c r="CE166" s="54"/>
      <c r="CF166" s="54"/>
      <c r="CG166" s="54"/>
      <c r="CH166" s="54"/>
      <c r="CI166" s="54"/>
      <c r="CJ166" s="54"/>
      <c r="CK166" s="54"/>
      <c r="CL166" s="54"/>
      <c r="CM166" s="54"/>
      <c r="CN166" s="54"/>
      <c r="CO166" s="54"/>
      <c r="CP166" s="54"/>
      <c r="CQ166" s="54"/>
      <c r="CR166" s="54"/>
      <c r="CS166" s="54"/>
      <c r="CT166" s="54"/>
      <c r="CU166" s="54"/>
      <c r="CV166" s="54"/>
      <c r="CW166" s="54"/>
      <c r="CX166" s="54"/>
      <c r="CY166" s="54"/>
      <c r="CZ166" s="54"/>
      <c r="DA166" s="54"/>
      <c r="DB166" s="54"/>
      <c r="DC166" s="54"/>
      <c r="DD166" s="54"/>
      <c r="DE166" s="54"/>
      <c r="DF166" s="54"/>
      <c r="DG166" s="54"/>
      <c r="DH166" s="54"/>
      <c r="DI166" s="54"/>
      <c r="DJ166" s="54"/>
      <c r="DK166" s="54"/>
      <c r="DL166" s="54"/>
      <c r="DM166" s="54"/>
      <c r="DN166" s="54"/>
      <c r="DO166" s="54"/>
      <c r="DP166" s="54"/>
      <c r="DQ166" s="54"/>
      <c r="DR166" s="54"/>
      <c r="DS166" s="54"/>
      <c r="DT166" s="54"/>
      <c r="DU166" s="54"/>
      <c r="DV166" s="54"/>
      <c r="DW166" s="54"/>
      <c r="DX166" s="54"/>
      <c r="DY166" s="54"/>
      <c r="DZ166" s="54"/>
      <c r="EA166" s="54"/>
      <c r="EB166" s="54"/>
      <c r="EC166" s="54"/>
      <c r="ED166" s="54"/>
      <c r="EE166" s="54"/>
      <c r="EF166" s="54"/>
      <c r="EG166" s="54"/>
      <c r="EH166" s="54"/>
      <c r="EI166" s="54"/>
      <c r="EJ166" s="54"/>
      <c r="EK166" s="54"/>
      <c r="EL166" s="54"/>
      <c r="EM166" s="54"/>
      <c r="EN166" s="54"/>
      <c r="EO166" s="54"/>
      <c r="EP166" s="54"/>
      <c r="EQ166" s="54"/>
      <c r="ER166" s="54"/>
      <c r="ES166" s="54"/>
      <c r="ET166" s="54"/>
      <c r="EU166" s="54"/>
      <c r="EV166" s="54"/>
      <c r="EW166" s="54"/>
      <c r="EX166" s="54"/>
      <c r="EY166" s="54"/>
      <c r="EZ166" s="54"/>
      <c r="FA166" s="54"/>
      <c r="FB166" s="54"/>
      <c r="FC166" s="54"/>
      <c r="FD166" s="54"/>
      <c r="FE166" s="54"/>
      <c r="FF166" s="54"/>
      <c r="FG166" s="54"/>
      <c r="FH166" s="54"/>
      <c r="FI166" s="54"/>
      <c r="FJ166" s="54"/>
      <c r="FK166" s="54"/>
      <c r="FL166" s="54"/>
      <c r="FM166" s="54"/>
      <c r="FN166" s="54"/>
      <c r="FO166" s="54"/>
      <c r="FP166" s="54"/>
      <c r="FQ166" s="54"/>
      <c r="FR166" s="54"/>
      <c r="FS166" s="54"/>
      <c r="FT166" s="54"/>
      <c r="FU166" s="54"/>
      <c r="FV166" s="54"/>
      <c r="FW166" s="54"/>
      <c r="FX166" s="54"/>
      <c r="FY166" s="54"/>
      <c r="FZ166" s="54"/>
      <c r="GA166" s="54"/>
      <c r="GB166" s="54"/>
      <c r="GC166" s="54"/>
      <c r="GD166" s="54"/>
      <c r="GE166" s="54"/>
      <c r="GF166" s="54"/>
      <c r="GG166" s="54"/>
      <c r="GH166" s="54"/>
      <c r="GI166" s="54"/>
      <c r="GJ166" s="54"/>
      <c r="GK166" s="54"/>
      <c r="GL166" s="54"/>
      <c r="GM166" s="54"/>
      <c r="GN166" s="54"/>
      <c r="GO166" s="54"/>
      <c r="GP166" s="54"/>
      <c r="GQ166" s="54"/>
      <c r="GR166" s="54"/>
      <c r="GS166" s="54"/>
      <c r="GT166" s="54"/>
      <c r="GU166" s="54"/>
      <c r="GV166" s="54"/>
      <c r="GW166" s="54"/>
      <c r="GX166" s="54"/>
      <c r="GY166" s="54"/>
      <c r="GZ166" s="54"/>
      <c r="HA166" s="54"/>
      <c r="HB166" s="54"/>
      <c r="HC166" s="54"/>
      <c r="HD166" s="54"/>
      <c r="HE166" s="54"/>
      <c r="HF166" s="54"/>
      <c r="HG166" s="54"/>
      <c r="HH166" s="54"/>
      <c r="HI166" s="54"/>
      <c r="HJ166" s="54"/>
      <c r="HK166" s="54"/>
      <c r="HL166" s="54"/>
      <c r="HM166" s="54"/>
      <c r="HN166" s="54"/>
      <c r="HO166" s="54"/>
      <c r="HP166" s="54"/>
      <c r="HQ166" s="54"/>
      <c r="HR166" s="54"/>
      <c r="HS166" s="54"/>
      <c r="HT166" s="54"/>
      <c r="HU166" s="54"/>
      <c r="HV166" s="54"/>
      <c r="HW166" s="54"/>
      <c r="HX166" s="54"/>
      <c r="HY166" s="54"/>
      <c r="HZ166" s="54"/>
      <c r="IA166" s="54"/>
      <c r="IB166" s="54"/>
      <c r="IC166" s="54"/>
      <c r="ID166" s="54"/>
      <c r="IE166" s="54"/>
      <c r="IF166" s="54"/>
      <c r="IG166" s="54"/>
      <c r="IH166" s="54"/>
      <c r="II166" s="54"/>
      <c r="IJ166" s="54"/>
      <c r="IK166" s="54"/>
      <c r="IL166" s="54"/>
      <c r="IM166" s="54"/>
      <c r="IN166" s="54"/>
      <c r="IO166" s="54"/>
      <c r="IP166" s="54"/>
      <c r="IQ166" s="54"/>
      <c r="IR166" s="54"/>
      <c r="IS166" s="54"/>
      <c r="IT166" s="54"/>
      <c r="IU166" s="54"/>
      <c r="IV166" s="54"/>
      <c r="IW166" s="54"/>
      <c r="IX166" s="54"/>
      <c r="IY166" s="54"/>
      <c r="IZ166" s="54"/>
      <c r="JA166" s="54"/>
      <c r="JB166" s="54"/>
      <c r="JC166" s="54"/>
      <c r="JD166" s="54"/>
      <c r="JE166" s="54"/>
      <c r="JF166" s="54"/>
      <c r="JG166" s="54"/>
      <c r="JH166" s="54"/>
      <c r="JI166" s="54"/>
      <c r="JJ166" s="54"/>
      <c r="JK166" s="54"/>
      <c r="JL166" s="54"/>
      <c r="JM166" s="54"/>
      <c r="JN166" s="54"/>
      <c r="JO166" s="54"/>
      <c r="JP166" s="54"/>
      <c r="JQ166" s="54"/>
      <c r="JR166" s="54"/>
      <c r="JS166" s="54"/>
      <c r="JT166" s="54"/>
      <c r="JU166" s="54"/>
      <c r="JV166" s="54"/>
      <c r="JW166" s="54"/>
      <c r="JX166" s="54"/>
      <c r="JY166" s="54"/>
      <c r="JZ166" s="54"/>
      <c r="KA166" s="54"/>
      <c r="KB166" s="54"/>
      <c r="KC166" s="54"/>
      <c r="KD166" s="54"/>
      <c r="KE166" s="54"/>
      <c r="KF166" s="54"/>
      <c r="KG166" s="54"/>
      <c r="KH166" s="54"/>
      <c r="KI166" s="54"/>
      <c r="KJ166" s="54"/>
      <c r="KK166" s="54"/>
      <c r="KL166" s="54"/>
      <c r="KM166" s="54"/>
      <c r="KN166" s="54"/>
      <c r="KO166" s="54"/>
      <c r="KP166" s="54"/>
      <c r="KQ166" s="54"/>
      <c r="KR166" s="54"/>
      <c r="KS166" s="54"/>
      <c r="KT166" s="54"/>
      <c r="KU166" s="54"/>
      <c r="KV166" s="54"/>
      <c r="KW166" s="54"/>
      <c r="KX166" s="54"/>
      <c r="KY166" s="54"/>
      <c r="KZ166" s="54"/>
      <c r="LA166" s="54"/>
      <c r="LB166" s="54"/>
      <c r="LC166" s="54"/>
      <c r="LD166" s="54"/>
      <c r="LE166" s="54"/>
      <c r="LF166" s="54"/>
      <c r="LG166" s="54"/>
      <c r="LH166" s="54"/>
      <c r="LI166" s="54"/>
      <c r="LJ166" s="54"/>
      <c r="LK166" s="54"/>
      <c r="LL166" s="54"/>
      <c r="LM166" s="54"/>
      <c r="LN166" s="54"/>
      <c r="LO166" s="54"/>
      <c r="LP166" s="54"/>
      <c r="LQ166" s="54"/>
      <c r="LR166" s="54"/>
      <c r="LS166" s="54"/>
      <c r="LT166" s="54"/>
      <c r="LU166" s="54"/>
      <c r="LV166" s="54"/>
      <c r="LW166" s="54"/>
      <c r="LX166" s="54"/>
      <c r="LY166" s="54"/>
      <c r="LZ166" s="54"/>
      <c r="MA166" s="54"/>
      <c r="MB166" s="54"/>
      <c r="MC166" s="54"/>
      <c r="MD166" s="54"/>
      <c r="ME166" s="54"/>
      <c r="MF166" s="54"/>
      <c r="MG166" s="54"/>
      <c r="MH166" s="54"/>
      <c r="MI166" s="54"/>
      <c r="MJ166" s="54"/>
      <c r="MK166" s="54"/>
      <c r="ML166" s="54"/>
      <c r="MM166" s="54"/>
      <c r="MN166" s="54"/>
      <c r="MO166" s="54"/>
      <c r="MP166" s="54"/>
      <c r="MQ166" s="54"/>
      <c r="MR166" s="54"/>
      <c r="MS166" s="54"/>
      <c r="MT166" s="54"/>
      <c r="MU166" s="54"/>
      <c r="MV166" s="54"/>
      <c r="MW166" s="54"/>
      <c r="MX166" s="54"/>
      <c r="MY166" s="54"/>
      <c r="MZ166" s="54"/>
      <c r="NA166" s="54"/>
      <c r="NB166" s="54"/>
      <c r="NC166" s="54"/>
      <c r="ND166" s="54"/>
      <c r="NE166" s="54"/>
      <c r="NF166" s="54"/>
      <c r="NG166" s="54"/>
      <c r="NH166" s="54"/>
      <c r="NI166" s="54"/>
      <c r="NJ166" s="54"/>
      <c r="NK166" s="54"/>
      <c r="NL166" s="54"/>
      <c r="NM166" s="54"/>
      <c r="NN166" s="54"/>
      <c r="NO166" s="54"/>
      <c r="NP166" s="54"/>
      <c r="NQ166" s="54"/>
      <c r="NR166" s="54"/>
      <c r="NS166" s="54"/>
      <c r="NT166" s="54"/>
      <c r="NU166" s="54"/>
      <c r="NV166" s="54"/>
      <c r="NW166" s="54"/>
      <c r="NX166" s="54"/>
      <c r="NY166" s="54"/>
      <c r="NZ166" s="54"/>
      <c r="OA166" s="54"/>
      <c r="OB166" s="54"/>
      <c r="OC166" s="54"/>
      <c r="OD166" s="54"/>
      <c r="OE166" s="54"/>
      <c r="OF166" s="54"/>
      <c r="OG166" s="54"/>
      <c r="OH166" s="54"/>
      <c r="OI166" s="54"/>
      <c r="OJ166" s="54"/>
      <c r="OK166" s="54"/>
      <c r="OL166" s="54"/>
      <c r="OM166" s="54"/>
      <c r="ON166" s="54"/>
      <c r="OO166" s="54"/>
      <c r="OP166" s="54"/>
      <c r="OQ166" s="54"/>
      <c r="OR166" s="54"/>
      <c r="OS166" s="54"/>
      <c r="OT166" s="54"/>
      <c r="OU166" s="54"/>
      <c r="OV166" s="54"/>
      <c r="OW166" s="54"/>
      <c r="OX166" s="54"/>
      <c r="OY166" s="54"/>
      <c r="OZ166" s="54"/>
      <c r="PA166" s="54"/>
      <c r="PB166" s="54"/>
      <c r="PC166" s="54"/>
      <c r="PD166" s="54"/>
      <c r="PE166" s="54"/>
      <c r="PF166" s="54"/>
      <c r="PG166" s="54"/>
      <c r="PH166" s="54"/>
      <c r="PI166" s="54"/>
      <c r="PJ166" s="54"/>
      <c r="PK166" s="54"/>
      <c r="PL166" s="54"/>
      <c r="PM166" s="54"/>
      <c r="PN166" s="54"/>
      <c r="PO166" s="54"/>
      <c r="PP166" s="54"/>
      <c r="PQ166" s="54"/>
      <c r="PR166" s="54"/>
      <c r="PS166" s="54"/>
      <c r="PT166" s="54"/>
      <c r="PU166" s="54"/>
      <c r="PV166" s="54"/>
      <c r="PW166" s="54"/>
      <c r="PX166" s="54"/>
      <c r="PY166" s="54"/>
      <c r="PZ166" s="54"/>
      <c r="QA166" s="54"/>
      <c r="QB166" s="54"/>
      <c r="QC166" s="54"/>
      <c r="QD166" s="54"/>
      <c r="QE166" s="54"/>
      <c r="QF166" s="54"/>
      <c r="QG166" s="54"/>
      <c r="QH166" s="54"/>
      <c r="QI166" s="54"/>
      <c r="QJ166" s="54"/>
      <c r="QK166" s="54"/>
      <c r="QL166" s="54"/>
      <c r="QM166" s="54"/>
      <c r="QN166" s="54"/>
      <c r="QO166" s="54"/>
      <c r="QP166" s="54"/>
      <c r="QQ166" s="54"/>
      <c r="QR166" s="54"/>
      <c r="QS166" s="54"/>
      <c r="QT166" s="54"/>
      <c r="QU166" s="54"/>
      <c r="QV166" s="54"/>
      <c r="QW166" s="54"/>
      <c r="QX166" s="54"/>
      <c r="QY166" s="54"/>
      <c r="QZ166" s="54"/>
      <c r="RA166" s="54"/>
      <c r="RB166" s="54"/>
      <c r="RC166" s="54"/>
      <c r="RD166" s="54"/>
      <c r="RE166" s="54"/>
      <c r="RF166" s="54"/>
      <c r="RG166" s="54"/>
      <c r="RH166" s="54"/>
      <c r="RI166" s="54"/>
      <c r="RJ166" s="54"/>
      <c r="RK166" s="54"/>
      <c r="RL166" s="54"/>
      <c r="RM166" s="54"/>
      <c r="RN166" s="54"/>
      <c r="RO166" s="54"/>
      <c r="RP166" s="54"/>
      <c r="RQ166" s="54"/>
      <c r="RR166" s="54"/>
      <c r="RS166" s="54"/>
      <c r="RT166" s="54"/>
      <c r="RU166" s="54"/>
      <c r="RV166" s="54"/>
      <c r="RW166" s="54"/>
      <c r="RX166" s="54"/>
      <c r="RY166" s="54"/>
      <c r="RZ166" s="54"/>
      <c r="SA166" s="54"/>
      <c r="SB166" s="54"/>
      <c r="SC166" s="54"/>
      <c r="SD166" s="54"/>
      <c r="SE166" s="54"/>
      <c r="SF166" s="54"/>
      <c r="SG166" s="54"/>
      <c r="SH166" s="54"/>
      <c r="SI166" s="54"/>
      <c r="SJ166" s="54"/>
      <c r="SK166" s="54"/>
      <c r="SL166" s="54"/>
      <c r="SM166" s="54"/>
      <c r="SN166" s="54"/>
      <c r="SO166" s="54"/>
      <c r="SP166" s="54"/>
      <c r="SQ166" s="54"/>
      <c r="SR166" s="54"/>
      <c r="SS166" s="54"/>
      <c r="ST166" s="54"/>
      <c r="SU166" s="54"/>
      <c r="SV166" s="54"/>
      <c r="SW166" s="54"/>
      <c r="SX166" s="54"/>
      <c r="SY166" s="54"/>
      <c r="SZ166" s="54"/>
      <c r="TA166" s="54"/>
      <c r="TB166" s="54"/>
      <c r="TC166" s="54"/>
      <c r="TD166" s="54"/>
      <c r="TE166" s="54"/>
      <c r="TF166" s="54"/>
      <c r="TG166" s="54"/>
      <c r="TH166" s="54"/>
      <c r="TI166" s="54"/>
      <c r="TJ166" s="54"/>
      <c r="TK166" s="54"/>
      <c r="TL166" s="54"/>
      <c r="TM166" s="54"/>
      <c r="TN166" s="54"/>
      <c r="TO166" s="54"/>
      <c r="TP166" s="54"/>
      <c r="TQ166" s="54"/>
      <c r="TR166" s="54"/>
      <c r="TS166" s="54"/>
      <c r="TT166" s="54"/>
      <c r="TU166" s="54"/>
      <c r="TV166" s="54"/>
      <c r="TW166" s="54"/>
      <c r="TX166" s="54"/>
      <c r="TY166" s="54"/>
      <c r="TZ166" s="54"/>
      <c r="UA166" s="54"/>
      <c r="UB166" s="54"/>
      <c r="UC166" s="54"/>
      <c r="UD166" s="54"/>
      <c r="UE166" s="54"/>
      <c r="UF166" s="54"/>
      <c r="UG166" s="54"/>
      <c r="UH166" s="54"/>
      <c r="UI166" s="54"/>
      <c r="UJ166" s="54"/>
      <c r="UK166" s="54"/>
      <c r="UL166" s="54"/>
      <c r="UM166" s="54"/>
      <c r="UN166" s="54"/>
      <c r="UO166" s="54"/>
      <c r="UP166" s="54"/>
      <c r="UQ166" s="54"/>
      <c r="UR166" s="54"/>
      <c r="US166" s="54"/>
      <c r="UT166" s="54"/>
      <c r="UU166" s="54"/>
      <c r="UV166" s="54"/>
      <c r="UW166" s="54"/>
      <c r="UX166" s="54"/>
      <c r="UY166" s="54"/>
      <c r="UZ166" s="54"/>
      <c r="VA166" s="54"/>
      <c r="VB166" s="54"/>
      <c r="VC166" s="54"/>
      <c r="VD166" s="54"/>
      <c r="VE166" s="54"/>
      <c r="VF166" s="54"/>
      <c r="VG166" s="54"/>
      <c r="VH166" s="54"/>
      <c r="VI166" s="54"/>
      <c r="VJ166" s="54"/>
      <c r="VK166" s="54"/>
      <c r="VL166" s="54"/>
      <c r="VM166" s="54"/>
      <c r="VN166" s="54"/>
      <c r="VO166" s="54"/>
      <c r="VP166" s="54"/>
      <c r="VQ166" s="54"/>
      <c r="VR166" s="54"/>
      <c r="VS166" s="54"/>
      <c r="VT166" s="54"/>
      <c r="VU166" s="54"/>
      <c r="VV166" s="54"/>
      <c r="VW166" s="54"/>
      <c r="VX166" s="54"/>
      <c r="VY166" s="54"/>
      <c r="VZ166" s="54"/>
      <c r="WA166" s="54"/>
      <c r="WB166" s="54"/>
      <c r="WC166" s="54"/>
      <c r="WD166" s="54"/>
      <c r="WE166" s="54"/>
      <c r="WF166" s="54"/>
      <c r="WG166" s="54"/>
      <c r="WH166" s="54"/>
      <c r="WI166" s="54"/>
      <c r="WJ166" s="54"/>
      <c r="WK166" s="54"/>
      <c r="WL166" s="54"/>
      <c r="WM166" s="54"/>
      <c r="WN166" s="54"/>
      <c r="WO166" s="54"/>
      <c r="WP166" s="54"/>
      <c r="WQ166" s="54"/>
      <c r="WR166" s="54"/>
      <c r="WS166" s="54"/>
      <c r="WT166" s="54"/>
      <c r="WU166" s="54"/>
      <c r="WV166" s="54"/>
      <c r="WW166" s="54"/>
      <c r="WX166" s="54"/>
      <c r="WY166" s="54"/>
      <c r="WZ166" s="54"/>
      <c r="XA166" s="54"/>
      <c r="XB166" s="54"/>
      <c r="XC166" s="54"/>
      <c r="XD166" s="54"/>
      <c r="XE166" s="54"/>
      <c r="XF166" s="54"/>
      <c r="XG166" s="54"/>
      <c r="XH166" s="54"/>
      <c r="XI166" s="54"/>
      <c r="XJ166" s="54"/>
      <c r="XK166" s="54"/>
      <c r="XL166" s="54"/>
      <c r="XM166" s="54"/>
      <c r="XN166" s="54"/>
      <c r="XO166" s="54"/>
      <c r="XP166" s="54"/>
      <c r="XQ166" s="54"/>
      <c r="XR166" s="54"/>
      <c r="XS166" s="54"/>
      <c r="XT166" s="54"/>
      <c r="XU166" s="54"/>
      <c r="XV166" s="54"/>
      <c r="XW166" s="54"/>
      <c r="XX166" s="54"/>
      <c r="XY166" s="54"/>
      <c r="XZ166" s="54"/>
      <c r="YA166" s="54"/>
      <c r="YB166" s="54"/>
      <c r="YC166" s="54"/>
      <c r="YD166" s="54"/>
      <c r="YE166" s="54"/>
      <c r="YF166" s="54"/>
      <c r="YG166" s="54"/>
      <c r="YH166" s="54"/>
      <c r="YI166" s="54"/>
      <c r="YJ166" s="54"/>
      <c r="YK166" s="54"/>
      <c r="YL166" s="54"/>
      <c r="YM166" s="54"/>
      <c r="YN166" s="54"/>
      <c r="YO166" s="54"/>
      <c r="YP166" s="54"/>
      <c r="YQ166" s="54"/>
      <c r="YR166" s="54"/>
    </row>
    <row r="167" spans="1:668" s="9" customFormat="1" ht="15.75" x14ac:dyDescent="0.25">
      <c r="A167" s="34" t="s">
        <v>118</v>
      </c>
      <c r="B167" s="113" t="s">
        <v>87</v>
      </c>
      <c r="C167" s="114" t="s">
        <v>74</v>
      </c>
      <c r="D167" s="119">
        <v>44470</v>
      </c>
      <c r="E167" s="11" t="s">
        <v>120</v>
      </c>
      <c r="F167" s="120">
        <v>89500</v>
      </c>
      <c r="G167" s="121">
        <v>2568.65</v>
      </c>
      <c r="H167" s="120">
        <v>9635.51</v>
      </c>
      <c r="I167" s="120">
        <v>2720.8</v>
      </c>
      <c r="J167" s="120">
        <v>25</v>
      </c>
      <c r="K167" s="120">
        <v>14949.96</v>
      </c>
      <c r="L167" s="196">
        <f>F167-K167</f>
        <v>74550.040000000008</v>
      </c>
      <c r="O167" s="117"/>
      <c r="P167" s="117"/>
      <c r="Q167" s="117"/>
      <c r="R167" s="117"/>
      <c r="S167" s="117"/>
      <c r="T167" s="117"/>
      <c r="U167" s="117"/>
      <c r="V167" s="117"/>
      <c r="W167" s="117"/>
      <c r="X167" s="117"/>
      <c r="Y167" s="117"/>
      <c r="Z167" s="117"/>
      <c r="AA167" s="117"/>
      <c r="AB167" s="117"/>
      <c r="AC167" s="117"/>
      <c r="AD167" s="117"/>
      <c r="AE167" s="117"/>
      <c r="AF167" s="117"/>
      <c r="AG167" s="117"/>
      <c r="AH167" s="117"/>
      <c r="AI167" s="117"/>
      <c r="AJ167" s="117"/>
      <c r="AK167" s="117"/>
      <c r="AL167" s="117"/>
      <c r="AM167" s="117"/>
      <c r="AN167" s="117"/>
      <c r="AO167" s="117"/>
      <c r="AP167" s="117"/>
      <c r="AQ167" s="117"/>
      <c r="AR167" s="117"/>
      <c r="AS167" s="117"/>
      <c r="AT167" s="54"/>
      <c r="AU167" s="54"/>
      <c r="AV167" s="54"/>
      <c r="AW167" s="54"/>
      <c r="AX167" s="54"/>
      <c r="AY167" s="54"/>
      <c r="AZ167" s="54"/>
      <c r="BA167" s="54"/>
      <c r="BB167" s="54"/>
      <c r="BC167" s="54"/>
      <c r="BD167" s="54"/>
      <c r="BE167" s="54"/>
      <c r="BF167" s="54"/>
      <c r="BG167" s="54"/>
      <c r="BH167" s="54"/>
      <c r="BI167" s="54"/>
      <c r="BJ167" s="54"/>
      <c r="BK167" s="54"/>
      <c r="BL167" s="54"/>
      <c r="BM167" s="54"/>
      <c r="BN167" s="54"/>
      <c r="BO167" s="54"/>
      <c r="BP167" s="54"/>
      <c r="BQ167" s="54"/>
      <c r="BR167" s="54"/>
      <c r="BS167" s="54"/>
      <c r="BT167" s="54"/>
      <c r="BU167" s="54"/>
      <c r="BV167" s="54"/>
      <c r="BW167" s="54"/>
      <c r="BX167" s="54"/>
      <c r="BY167" s="54"/>
      <c r="BZ167" s="54"/>
      <c r="CA167" s="54"/>
      <c r="CB167" s="54"/>
      <c r="CC167" s="54"/>
      <c r="CD167" s="54"/>
      <c r="CE167" s="54"/>
      <c r="CF167" s="54"/>
      <c r="CG167" s="54"/>
      <c r="CH167" s="54"/>
      <c r="CI167" s="54"/>
      <c r="CJ167" s="54"/>
      <c r="CK167" s="54"/>
      <c r="CL167" s="54"/>
      <c r="CM167" s="54"/>
      <c r="CN167" s="54"/>
      <c r="CO167" s="54"/>
      <c r="CP167" s="54"/>
      <c r="CQ167" s="54"/>
      <c r="CR167" s="54"/>
      <c r="CS167" s="54"/>
      <c r="CT167" s="54"/>
      <c r="CU167" s="54"/>
      <c r="CV167" s="54"/>
      <c r="CW167" s="54"/>
      <c r="CX167" s="54"/>
      <c r="CY167" s="54"/>
      <c r="CZ167" s="54"/>
      <c r="DA167" s="54"/>
      <c r="DB167" s="54"/>
      <c r="DC167" s="54"/>
      <c r="DD167" s="54"/>
      <c r="DE167" s="54"/>
      <c r="DF167" s="54"/>
      <c r="DG167" s="54"/>
      <c r="DH167" s="54"/>
      <c r="DI167" s="54"/>
      <c r="DJ167" s="54"/>
      <c r="DK167" s="54"/>
      <c r="DL167" s="54"/>
      <c r="DM167" s="54"/>
      <c r="DN167" s="54"/>
      <c r="DO167" s="54"/>
      <c r="DP167" s="54"/>
      <c r="DQ167" s="54"/>
      <c r="DR167" s="54"/>
      <c r="DS167" s="54"/>
      <c r="DT167" s="54"/>
      <c r="DU167" s="54"/>
      <c r="DV167" s="54"/>
      <c r="DW167" s="54"/>
      <c r="DX167" s="54"/>
      <c r="DY167" s="54"/>
      <c r="DZ167" s="54"/>
      <c r="EA167" s="54"/>
      <c r="EB167" s="54"/>
      <c r="EC167" s="54"/>
      <c r="ED167" s="54"/>
      <c r="EE167" s="54"/>
      <c r="EF167" s="54"/>
      <c r="EG167" s="54"/>
      <c r="EH167" s="54"/>
      <c r="EI167" s="54"/>
      <c r="EJ167" s="54"/>
      <c r="EK167" s="54"/>
      <c r="EL167" s="54"/>
      <c r="EM167" s="54"/>
      <c r="EN167" s="54"/>
      <c r="EO167" s="54"/>
      <c r="EP167" s="54"/>
      <c r="EQ167" s="54"/>
      <c r="ER167" s="54"/>
      <c r="ES167" s="54"/>
      <c r="ET167" s="54"/>
      <c r="EU167" s="54"/>
      <c r="EV167" s="54"/>
      <c r="EW167" s="54"/>
      <c r="EX167" s="54"/>
      <c r="EY167" s="54"/>
      <c r="EZ167" s="54"/>
      <c r="FA167" s="54"/>
      <c r="FB167" s="54"/>
      <c r="FC167" s="54"/>
      <c r="FD167" s="54"/>
      <c r="FE167" s="54"/>
      <c r="FF167" s="54"/>
      <c r="FG167" s="54"/>
      <c r="FH167" s="54"/>
      <c r="FI167" s="54"/>
      <c r="FJ167" s="54"/>
      <c r="FK167" s="54"/>
      <c r="FL167" s="54"/>
      <c r="FM167" s="54"/>
      <c r="FN167" s="54"/>
      <c r="FO167" s="54"/>
      <c r="FP167" s="54"/>
      <c r="FQ167" s="54"/>
      <c r="FR167" s="54"/>
      <c r="FS167" s="54"/>
      <c r="FT167" s="54"/>
      <c r="FU167" s="54"/>
      <c r="FV167" s="54"/>
      <c r="FW167" s="54"/>
      <c r="FX167" s="54"/>
      <c r="FY167" s="54"/>
      <c r="FZ167" s="54"/>
      <c r="GA167" s="54"/>
      <c r="GB167" s="54"/>
      <c r="GC167" s="54"/>
      <c r="GD167" s="54"/>
      <c r="GE167" s="54"/>
      <c r="GF167" s="54"/>
      <c r="GG167" s="54"/>
      <c r="GH167" s="54"/>
      <c r="GI167" s="54"/>
      <c r="GJ167" s="54"/>
      <c r="GK167" s="54"/>
      <c r="GL167" s="54"/>
      <c r="GM167" s="54"/>
      <c r="GN167" s="54"/>
      <c r="GO167" s="54"/>
      <c r="GP167" s="54"/>
      <c r="GQ167" s="54"/>
      <c r="GR167" s="54"/>
      <c r="GS167" s="54"/>
      <c r="GT167" s="54"/>
      <c r="GU167" s="54"/>
      <c r="GV167" s="54"/>
      <c r="GW167" s="54"/>
      <c r="GX167" s="54"/>
      <c r="GY167" s="54"/>
      <c r="GZ167" s="54"/>
      <c r="HA167" s="54"/>
      <c r="HB167" s="54"/>
      <c r="HC167" s="54"/>
      <c r="HD167" s="54"/>
      <c r="HE167" s="54"/>
      <c r="HF167" s="54"/>
      <c r="HG167" s="54"/>
      <c r="HH167" s="54"/>
      <c r="HI167" s="54"/>
      <c r="HJ167" s="54"/>
      <c r="HK167" s="54"/>
      <c r="HL167" s="54"/>
      <c r="HM167" s="54"/>
      <c r="HN167" s="54"/>
      <c r="HO167" s="54"/>
      <c r="HP167" s="54"/>
      <c r="HQ167" s="54"/>
      <c r="HR167" s="54"/>
      <c r="HS167" s="54"/>
      <c r="HT167" s="54"/>
      <c r="HU167" s="54"/>
      <c r="HV167" s="54"/>
      <c r="HW167" s="54"/>
      <c r="HX167" s="54"/>
      <c r="HY167" s="54"/>
      <c r="HZ167" s="54"/>
      <c r="IA167" s="54"/>
      <c r="IB167" s="54"/>
      <c r="IC167" s="54"/>
      <c r="ID167" s="54"/>
      <c r="IE167" s="54"/>
      <c r="IF167" s="54"/>
      <c r="IG167" s="54"/>
      <c r="IH167" s="54"/>
      <c r="II167" s="54"/>
      <c r="IJ167" s="54"/>
      <c r="IK167" s="54"/>
      <c r="IL167" s="54"/>
      <c r="IM167" s="54"/>
      <c r="IN167" s="54"/>
      <c r="IO167" s="54"/>
      <c r="IP167" s="54"/>
      <c r="IQ167" s="54"/>
      <c r="IR167" s="54"/>
      <c r="IS167" s="54"/>
      <c r="IT167" s="54"/>
      <c r="IU167" s="54"/>
      <c r="IV167" s="54"/>
      <c r="IW167" s="54"/>
      <c r="IX167" s="54"/>
      <c r="IY167" s="54"/>
      <c r="IZ167" s="54"/>
      <c r="JA167" s="54"/>
      <c r="JB167" s="54"/>
      <c r="JC167" s="54"/>
      <c r="JD167" s="54"/>
      <c r="JE167" s="54"/>
      <c r="JF167" s="54"/>
      <c r="JG167" s="54"/>
      <c r="JH167" s="54"/>
      <c r="JI167" s="54"/>
      <c r="JJ167" s="54"/>
      <c r="JK167" s="54"/>
      <c r="JL167" s="54"/>
      <c r="JM167" s="54"/>
      <c r="JN167" s="54"/>
      <c r="JO167" s="54"/>
      <c r="JP167" s="54"/>
      <c r="JQ167" s="54"/>
      <c r="JR167" s="54"/>
      <c r="JS167" s="54"/>
      <c r="JT167" s="54"/>
      <c r="JU167" s="54"/>
      <c r="JV167" s="54"/>
      <c r="JW167" s="54"/>
      <c r="JX167" s="54"/>
      <c r="JY167" s="54"/>
      <c r="JZ167" s="54"/>
      <c r="KA167" s="54"/>
      <c r="KB167" s="54"/>
      <c r="KC167" s="54"/>
      <c r="KD167" s="54"/>
      <c r="KE167" s="54"/>
      <c r="KF167" s="54"/>
      <c r="KG167" s="54"/>
      <c r="KH167" s="54"/>
      <c r="KI167" s="54"/>
      <c r="KJ167" s="54"/>
      <c r="KK167" s="54"/>
      <c r="KL167" s="54"/>
      <c r="KM167" s="54"/>
      <c r="KN167" s="54"/>
      <c r="KO167" s="54"/>
      <c r="KP167" s="54"/>
      <c r="KQ167" s="54"/>
      <c r="KR167" s="54"/>
      <c r="KS167" s="54"/>
      <c r="KT167" s="54"/>
      <c r="KU167" s="54"/>
      <c r="KV167" s="54"/>
      <c r="KW167" s="54"/>
      <c r="KX167" s="54"/>
      <c r="KY167" s="54"/>
      <c r="KZ167" s="54"/>
      <c r="LA167" s="54"/>
      <c r="LB167" s="54"/>
      <c r="LC167" s="54"/>
      <c r="LD167" s="54"/>
      <c r="LE167" s="54"/>
      <c r="LF167" s="54"/>
      <c r="LG167" s="54"/>
      <c r="LH167" s="54"/>
      <c r="LI167" s="54"/>
      <c r="LJ167" s="54"/>
      <c r="LK167" s="54"/>
      <c r="LL167" s="54"/>
      <c r="LM167" s="54"/>
      <c r="LN167" s="54"/>
      <c r="LO167" s="54"/>
      <c r="LP167" s="54"/>
      <c r="LQ167" s="54"/>
      <c r="LR167" s="54"/>
      <c r="LS167" s="54"/>
      <c r="LT167" s="54"/>
      <c r="LU167" s="54"/>
      <c r="LV167" s="54"/>
      <c r="LW167" s="54"/>
      <c r="LX167" s="54"/>
      <c r="LY167" s="54"/>
      <c r="LZ167" s="54"/>
      <c r="MA167" s="54"/>
      <c r="MB167" s="54"/>
      <c r="MC167" s="54"/>
      <c r="MD167" s="54"/>
      <c r="ME167" s="54"/>
      <c r="MF167" s="54"/>
      <c r="MG167" s="54"/>
      <c r="MH167" s="54"/>
      <c r="MI167" s="54"/>
      <c r="MJ167" s="54"/>
      <c r="MK167" s="54"/>
      <c r="ML167" s="54"/>
      <c r="MM167" s="54"/>
      <c r="MN167" s="54"/>
      <c r="MO167" s="54"/>
      <c r="MP167" s="54"/>
      <c r="MQ167" s="54"/>
      <c r="MR167" s="54"/>
      <c r="MS167" s="54"/>
      <c r="MT167" s="54"/>
      <c r="MU167" s="54"/>
      <c r="MV167" s="54"/>
      <c r="MW167" s="54"/>
      <c r="MX167" s="54"/>
      <c r="MY167" s="54"/>
      <c r="MZ167" s="54"/>
      <c r="NA167" s="54"/>
      <c r="NB167" s="54"/>
      <c r="NC167" s="54"/>
      <c r="ND167" s="54"/>
      <c r="NE167" s="54"/>
      <c r="NF167" s="54"/>
      <c r="NG167" s="54"/>
      <c r="NH167" s="54"/>
      <c r="NI167" s="54"/>
      <c r="NJ167" s="54"/>
      <c r="NK167" s="54"/>
      <c r="NL167" s="54"/>
      <c r="NM167" s="54"/>
      <c r="NN167" s="54"/>
      <c r="NO167" s="54"/>
      <c r="NP167" s="54"/>
      <c r="NQ167" s="54"/>
      <c r="NR167" s="54"/>
      <c r="NS167" s="54"/>
      <c r="NT167" s="54"/>
      <c r="NU167" s="54"/>
      <c r="NV167" s="54"/>
      <c r="NW167" s="54"/>
      <c r="NX167" s="54"/>
      <c r="NY167" s="54"/>
      <c r="NZ167" s="54"/>
      <c r="OA167" s="54"/>
      <c r="OB167" s="54"/>
      <c r="OC167" s="54"/>
      <c r="OD167" s="54"/>
      <c r="OE167" s="54"/>
      <c r="OF167" s="54"/>
      <c r="OG167" s="54"/>
      <c r="OH167" s="54"/>
      <c r="OI167" s="54"/>
      <c r="OJ167" s="54"/>
      <c r="OK167" s="54"/>
      <c r="OL167" s="54"/>
      <c r="OM167" s="54"/>
      <c r="ON167" s="54"/>
      <c r="OO167" s="54"/>
      <c r="OP167" s="54"/>
      <c r="OQ167" s="54"/>
      <c r="OR167" s="54"/>
      <c r="OS167" s="54"/>
      <c r="OT167" s="54"/>
      <c r="OU167" s="54"/>
      <c r="OV167" s="54"/>
      <c r="OW167" s="54"/>
      <c r="OX167" s="54"/>
      <c r="OY167" s="54"/>
      <c r="OZ167" s="54"/>
      <c r="PA167" s="54"/>
      <c r="PB167" s="54"/>
      <c r="PC167" s="54"/>
      <c r="PD167" s="54"/>
      <c r="PE167" s="54"/>
      <c r="PF167" s="54"/>
      <c r="PG167" s="54"/>
      <c r="PH167" s="54"/>
      <c r="PI167" s="54"/>
      <c r="PJ167" s="54"/>
      <c r="PK167" s="54"/>
      <c r="PL167" s="54"/>
      <c r="PM167" s="54"/>
      <c r="PN167" s="54"/>
      <c r="PO167" s="54"/>
      <c r="PP167" s="54"/>
      <c r="PQ167" s="54"/>
      <c r="PR167" s="54"/>
      <c r="PS167" s="54"/>
      <c r="PT167" s="54"/>
      <c r="PU167" s="54"/>
      <c r="PV167" s="54"/>
      <c r="PW167" s="54"/>
      <c r="PX167" s="54"/>
      <c r="PY167" s="54"/>
      <c r="PZ167" s="54"/>
      <c r="QA167" s="54"/>
      <c r="QB167" s="54"/>
      <c r="QC167" s="54"/>
      <c r="QD167" s="54"/>
      <c r="QE167" s="54"/>
      <c r="QF167" s="54"/>
      <c r="QG167" s="54"/>
      <c r="QH167" s="54"/>
      <c r="QI167" s="54"/>
      <c r="QJ167" s="54"/>
      <c r="QK167" s="54"/>
      <c r="QL167" s="54"/>
      <c r="QM167" s="54"/>
      <c r="QN167" s="54"/>
      <c r="QO167" s="54"/>
      <c r="QP167" s="54"/>
      <c r="QQ167" s="54"/>
      <c r="QR167" s="54"/>
      <c r="QS167" s="54"/>
      <c r="QT167" s="54"/>
      <c r="QU167" s="54"/>
      <c r="QV167" s="54"/>
      <c r="QW167" s="54"/>
      <c r="QX167" s="54"/>
      <c r="QY167" s="54"/>
      <c r="QZ167" s="54"/>
      <c r="RA167" s="54"/>
      <c r="RB167" s="54"/>
      <c r="RC167" s="54"/>
      <c r="RD167" s="54"/>
      <c r="RE167" s="54"/>
      <c r="RF167" s="54"/>
      <c r="RG167" s="54"/>
      <c r="RH167" s="54"/>
      <c r="RI167" s="54"/>
      <c r="RJ167" s="54"/>
      <c r="RK167" s="54"/>
      <c r="RL167" s="54"/>
      <c r="RM167" s="54"/>
      <c r="RN167" s="54"/>
      <c r="RO167" s="54"/>
      <c r="RP167" s="54"/>
      <c r="RQ167" s="54"/>
      <c r="RR167" s="54"/>
      <c r="RS167" s="54"/>
      <c r="RT167" s="54"/>
      <c r="RU167" s="54"/>
      <c r="RV167" s="54"/>
      <c r="RW167" s="54"/>
      <c r="RX167" s="54"/>
      <c r="RY167" s="54"/>
      <c r="RZ167" s="54"/>
      <c r="SA167" s="54"/>
      <c r="SB167" s="54"/>
      <c r="SC167" s="54"/>
      <c r="SD167" s="54"/>
      <c r="SE167" s="54"/>
      <c r="SF167" s="54"/>
      <c r="SG167" s="54"/>
      <c r="SH167" s="54"/>
      <c r="SI167" s="54"/>
      <c r="SJ167" s="54"/>
      <c r="SK167" s="54"/>
      <c r="SL167" s="54"/>
      <c r="SM167" s="54"/>
      <c r="SN167" s="54"/>
      <c r="SO167" s="54"/>
      <c r="SP167" s="54"/>
      <c r="SQ167" s="54"/>
      <c r="SR167" s="54"/>
      <c r="SS167" s="54"/>
      <c r="ST167" s="54"/>
      <c r="SU167" s="54"/>
      <c r="SV167" s="54"/>
      <c r="SW167" s="54"/>
      <c r="SX167" s="54"/>
      <c r="SY167" s="54"/>
      <c r="SZ167" s="54"/>
      <c r="TA167" s="54"/>
      <c r="TB167" s="54"/>
      <c r="TC167" s="54"/>
      <c r="TD167" s="54"/>
      <c r="TE167" s="54"/>
      <c r="TF167" s="54"/>
      <c r="TG167" s="54"/>
      <c r="TH167" s="54"/>
      <c r="TI167" s="54"/>
      <c r="TJ167" s="54"/>
      <c r="TK167" s="54"/>
      <c r="TL167" s="54"/>
      <c r="TM167" s="54"/>
      <c r="TN167" s="54"/>
      <c r="TO167" s="54"/>
      <c r="TP167" s="54"/>
      <c r="TQ167" s="54"/>
      <c r="TR167" s="54"/>
      <c r="TS167" s="54"/>
      <c r="TT167" s="54"/>
      <c r="TU167" s="54"/>
      <c r="TV167" s="54"/>
      <c r="TW167" s="54"/>
      <c r="TX167" s="54"/>
      <c r="TY167" s="54"/>
      <c r="TZ167" s="54"/>
      <c r="UA167" s="54"/>
      <c r="UB167" s="54"/>
      <c r="UC167" s="54"/>
      <c r="UD167" s="54"/>
      <c r="UE167" s="54"/>
      <c r="UF167" s="54"/>
      <c r="UG167" s="54"/>
      <c r="UH167" s="54"/>
      <c r="UI167" s="54"/>
      <c r="UJ167" s="54"/>
      <c r="UK167" s="54"/>
      <c r="UL167" s="54"/>
      <c r="UM167" s="54"/>
      <c r="UN167" s="54"/>
      <c r="UO167" s="54"/>
      <c r="UP167" s="54"/>
      <c r="UQ167" s="54"/>
      <c r="UR167" s="54"/>
      <c r="US167" s="54"/>
      <c r="UT167" s="54"/>
      <c r="UU167" s="54"/>
      <c r="UV167" s="54"/>
      <c r="UW167" s="54"/>
      <c r="UX167" s="54"/>
      <c r="UY167" s="54"/>
      <c r="UZ167" s="54"/>
      <c r="VA167" s="54"/>
      <c r="VB167" s="54"/>
      <c r="VC167" s="54"/>
      <c r="VD167" s="54"/>
      <c r="VE167" s="54"/>
      <c r="VF167" s="54"/>
      <c r="VG167" s="54"/>
      <c r="VH167" s="54"/>
      <c r="VI167" s="54"/>
      <c r="VJ167" s="54"/>
      <c r="VK167" s="54"/>
      <c r="VL167" s="54"/>
      <c r="VM167" s="54"/>
      <c r="VN167" s="54"/>
      <c r="VO167" s="54"/>
      <c r="VP167" s="54"/>
      <c r="VQ167" s="54"/>
      <c r="VR167" s="54"/>
      <c r="VS167" s="54"/>
      <c r="VT167" s="54"/>
      <c r="VU167" s="54"/>
      <c r="VV167" s="54"/>
      <c r="VW167" s="54"/>
      <c r="VX167" s="54"/>
      <c r="VY167" s="54"/>
      <c r="VZ167" s="54"/>
      <c r="WA167" s="54"/>
      <c r="WB167" s="54"/>
      <c r="WC167" s="54"/>
      <c r="WD167" s="54"/>
      <c r="WE167" s="54"/>
      <c r="WF167" s="54"/>
      <c r="WG167" s="54"/>
      <c r="WH167" s="54"/>
      <c r="WI167" s="54"/>
      <c r="WJ167" s="54"/>
      <c r="WK167" s="54"/>
      <c r="WL167" s="54"/>
      <c r="WM167" s="54"/>
      <c r="WN167" s="54"/>
      <c r="WO167" s="54"/>
      <c r="WP167" s="54"/>
      <c r="WQ167" s="54"/>
      <c r="WR167" s="54"/>
      <c r="WS167" s="54"/>
      <c r="WT167" s="54"/>
      <c r="WU167" s="54"/>
      <c r="WV167" s="54"/>
      <c r="WW167" s="54"/>
      <c r="WX167" s="54"/>
      <c r="WY167" s="54"/>
      <c r="WZ167" s="54"/>
      <c r="XA167" s="54"/>
      <c r="XB167" s="54"/>
      <c r="XC167" s="54"/>
      <c r="XD167" s="54"/>
      <c r="XE167" s="54"/>
      <c r="XF167" s="54"/>
      <c r="XG167" s="54"/>
      <c r="XH167" s="54"/>
      <c r="XI167" s="54"/>
      <c r="XJ167" s="54"/>
      <c r="XK167" s="54"/>
      <c r="XL167" s="54"/>
      <c r="XM167" s="54"/>
      <c r="XN167" s="54"/>
      <c r="XO167" s="54"/>
      <c r="XP167" s="54"/>
      <c r="XQ167" s="54"/>
      <c r="XR167" s="54"/>
      <c r="XS167" s="54"/>
      <c r="XT167" s="54"/>
      <c r="XU167" s="54"/>
      <c r="XV167" s="54"/>
      <c r="XW167" s="54"/>
      <c r="XX167" s="54"/>
      <c r="XY167" s="54"/>
      <c r="XZ167" s="54"/>
      <c r="YA167" s="54"/>
      <c r="YB167" s="54"/>
      <c r="YC167" s="54"/>
      <c r="YD167" s="54"/>
      <c r="YE167" s="54"/>
      <c r="YF167" s="54"/>
      <c r="YG167" s="54"/>
      <c r="YH167" s="54"/>
      <c r="YI167" s="54"/>
      <c r="YJ167" s="54"/>
      <c r="YK167" s="54"/>
      <c r="YL167" s="54"/>
      <c r="YM167" s="54"/>
      <c r="YN167" s="54"/>
      <c r="YO167" s="54"/>
      <c r="YP167" s="54"/>
      <c r="YQ167" s="54"/>
      <c r="YR167" s="54"/>
    </row>
    <row r="168" spans="1:668" s="9" customFormat="1" ht="15.75" x14ac:dyDescent="0.25">
      <c r="A168" s="125" t="s">
        <v>14</v>
      </c>
      <c r="B168" s="148">
        <v>1</v>
      </c>
      <c r="C168" s="82"/>
      <c r="D168" s="82"/>
      <c r="E168" s="76"/>
      <c r="F168" s="89">
        <v>89000</v>
      </c>
      <c r="G168" s="98">
        <v>2568.65</v>
      </c>
      <c r="H168" s="89">
        <v>9635.51</v>
      </c>
      <c r="I168" s="89">
        <v>2720.8</v>
      </c>
      <c r="J168" s="89">
        <v>0</v>
      </c>
      <c r="K168" s="89">
        <v>14924.96</v>
      </c>
      <c r="L168" s="199">
        <f>F168-K168</f>
        <v>74075.040000000008</v>
      </c>
      <c r="O168" s="117"/>
      <c r="P168" s="117"/>
      <c r="Q168" s="117"/>
      <c r="R168" s="117"/>
      <c r="S168" s="117"/>
      <c r="T168" s="117"/>
      <c r="U168" s="117"/>
      <c r="V168" s="117"/>
      <c r="W168" s="117"/>
      <c r="X168" s="117"/>
      <c r="Y168" s="117"/>
      <c r="Z168" s="117"/>
      <c r="AA168" s="117"/>
      <c r="AB168" s="117"/>
      <c r="AC168" s="117"/>
      <c r="AD168" s="117"/>
      <c r="AE168" s="117"/>
      <c r="AF168" s="117"/>
      <c r="AG168" s="117"/>
      <c r="AH168" s="117"/>
      <c r="AI168" s="117"/>
      <c r="AJ168" s="117"/>
      <c r="AK168" s="117"/>
      <c r="AL168" s="117"/>
      <c r="AM168" s="117"/>
      <c r="AN168" s="117"/>
      <c r="AO168" s="117"/>
      <c r="AP168" s="117"/>
      <c r="AQ168" s="117"/>
      <c r="AR168" s="117"/>
      <c r="AS168" s="117"/>
      <c r="AT168" s="54"/>
      <c r="AU168" s="54"/>
      <c r="AV168" s="54"/>
      <c r="AW168" s="54"/>
      <c r="AX168" s="54"/>
      <c r="AY168" s="54"/>
      <c r="AZ168" s="54"/>
      <c r="BA168" s="54"/>
      <c r="BB168" s="54"/>
      <c r="BC168" s="54"/>
      <c r="BD168" s="54"/>
      <c r="BE168" s="54"/>
      <c r="BF168" s="54"/>
      <c r="BG168" s="54"/>
      <c r="BH168" s="54"/>
      <c r="BI168" s="54"/>
      <c r="BJ168" s="54"/>
      <c r="BK168" s="54"/>
      <c r="BL168" s="54"/>
      <c r="BM168" s="54"/>
      <c r="BN168" s="54"/>
      <c r="BO168" s="54"/>
      <c r="BP168" s="54"/>
      <c r="BQ168" s="54"/>
      <c r="BR168" s="54"/>
      <c r="BS168" s="54"/>
      <c r="BT168" s="54"/>
      <c r="BU168" s="54"/>
      <c r="BV168" s="54"/>
      <c r="BW168" s="54"/>
      <c r="BX168" s="54"/>
      <c r="BY168" s="54"/>
      <c r="BZ168" s="54"/>
      <c r="CA168" s="54"/>
      <c r="CB168" s="54"/>
      <c r="CC168" s="54"/>
      <c r="CD168" s="54"/>
      <c r="CE168" s="54"/>
      <c r="CF168" s="54"/>
      <c r="CG168" s="54"/>
      <c r="CH168" s="54"/>
      <c r="CI168" s="54"/>
      <c r="CJ168" s="54"/>
      <c r="CK168" s="54"/>
      <c r="CL168" s="54"/>
      <c r="CM168" s="54"/>
      <c r="CN168" s="54"/>
      <c r="CO168" s="54"/>
      <c r="CP168" s="54"/>
      <c r="CQ168" s="54"/>
      <c r="CR168" s="54"/>
      <c r="CS168" s="54"/>
      <c r="CT168" s="54"/>
      <c r="CU168" s="54"/>
      <c r="CV168" s="54"/>
      <c r="CW168" s="54"/>
      <c r="CX168" s="54"/>
      <c r="CY168" s="54"/>
      <c r="CZ168" s="54"/>
      <c r="DA168" s="54"/>
      <c r="DB168" s="54"/>
      <c r="DC168" s="54"/>
      <c r="DD168" s="54"/>
      <c r="DE168" s="54"/>
      <c r="DF168" s="54"/>
      <c r="DG168" s="54"/>
      <c r="DH168" s="54"/>
      <c r="DI168" s="54"/>
      <c r="DJ168" s="54"/>
      <c r="DK168" s="54"/>
      <c r="DL168" s="54"/>
      <c r="DM168" s="54"/>
      <c r="DN168" s="54"/>
      <c r="DO168" s="54"/>
      <c r="DP168" s="54"/>
      <c r="DQ168" s="54"/>
      <c r="DR168" s="54"/>
      <c r="DS168" s="54"/>
      <c r="DT168" s="54"/>
      <c r="DU168" s="54"/>
      <c r="DV168" s="54"/>
      <c r="DW168" s="54"/>
      <c r="DX168" s="54"/>
      <c r="DY168" s="54"/>
      <c r="DZ168" s="54"/>
      <c r="EA168" s="54"/>
      <c r="EB168" s="54"/>
      <c r="EC168" s="54"/>
      <c r="ED168" s="54"/>
      <c r="EE168" s="54"/>
      <c r="EF168" s="54"/>
      <c r="EG168" s="54"/>
      <c r="EH168" s="54"/>
      <c r="EI168" s="54"/>
      <c r="EJ168" s="54"/>
      <c r="EK168" s="54"/>
      <c r="EL168" s="54"/>
      <c r="EM168" s="54"/>
      <c r="EN168" s="54"/>
      <c r="EO168" s="54"/>
      <c r="EP168" s="54"/>
      <c r="EQ168" s="54"/>
      <c r="ER168" s="54"/>
      <c r="ES168" s="54"/>
      <c r="ET168" s="54"/>
      <c r="EU168" s="54"/>
      <c r="EV168" s="54"/>
      <c r="EW168" s="54"/>
      <c r="EX168" s="54"/>
      <c r="EY168" s="54"/>
      <c r="EZ168" s="54"/>
      <c r="FA168" s="54"/>
      <c r="FB168" s="54"/>
      <c r="FC168" s="54"/>
      <c r="FD168" s="54"/>
      <c r="FE168" s="54"/>
      <c r="FF168" s="54"/>
      <c r="FG168" s="54"/>
      <c r="FH168" s="54"/>
      <c r="FI168" s="54"/>
      <c r="FJ168" s="54"/>
      <c r="FK168" s="54"/>
      <c r="FL168" s="54"/>
      <c r="FM168" s="54"/>
      <c r="FN168" s="54"/>
      <c r="FO168" s="54"/>
      <c r="FP168" s="54"/>
      <c r="FQ168" s="54"/>
      <c r="FR168" s="54"/>
      <c r="FS168" s="54"/>
      <c r="FT168" s="54"/>
      <c r="FU168" s="54"/>
      <c r="FV168" s="54"/>
      <c r="FW168" s="54"/>
      <c r="FX168" s="54"/>
      <c r="FY168" s="54"/>
      <c r="FZ168" s="54"/>
      <c r="GA168" s="54"/>
      <c r="GB168" s="54"/>
      <c r="GC168" s="54"/>
      <c r="GD168" s="54"/>
      <c r="GE168" s="54"/>
      <c r="GF168" s="54"/>
      <c r="GG168" s="54"/>
      <c r="GH168" s="54"/>
      <c r="GI168" s="54"/>
      <c r="GJ168" s="54"/>
      <c r="GK168" s="54"/>
      <c r="GL168" s="54"/>
      <c r="GM168" s="54"/>
      <c r="GN168" s="54"/>
      <c r="GO168" s="54"/>
      <c r="GP168" s="54"/>
      <c r="GQ168" s="54"/>
      <c r="GR168" s="54"/>
      <c r="GS168" s="54"/>
      <c r="GT168" s="54"/>
      <c r="GU168" s="54"/>
      <c r="GV168" s="54"/>
      <c r="GW168" s="54"/>
      <c r="GX168" s="54"/>
      <c r="GY168" s="54"/>
      <c r="GZ168" s="54"/>
      <c r="HA168" s="54"/>
      <c r="HB168" s="54"/>
      <c r="HC168" s="54"/>
      <c r="HD168" s="54"/>
      <c r="HE168" s="54"/>
      <c r="HF168" s="54"/>
      <c r="HG168" s="54"/>
      <c r="HH168" s="54"/>
      <c r="HI168" s="54"/>
      <c r="HJ168" s="54"/>
      <c r="HK168" s="54"/>
      <c r="HL168" s="54"/>
      <c r="HM168" s="54"/>
      <c r="HN168" s="54"/>
      <c r="HO168" s="54"/>
      <c r="HP168" s="54"/>
      <c r="HQ168" s="54"/>
      <c r="HR168" s="54"/>
      <c r="HS168" s="54"/>
      <c r="HT168" s="54"/>
      <c r="HU168" s="54"/>
      <c r="HV168" s="54"/>
      <c r="HW168" s="54"/>
      <c r="HX168" s="54"/>
      <c r="HY168" s="54"/>
      <c r="HZ168" s="54"/>
      <c r="IA168" s="54"/>
      <c r="IB168" s="54"/>
      <c r="IC168" s="54"/>
      <c r="ID168" s="54"/>
      <c r="IE168" s="54"/>
      <c r="IF168" s="54"/>
      <c r="IG168" s="54"/>
      <c r="IH168" s="54"/>
      <c r="II168" s="54"/>
      <c r="IJ168" s="54"/>
      <c r="IK168" s="54"/>
      <c r="IL168" s="54"/>
      <c r="IM168" s="54"/>
      <c r="IN168" s="54"/>
      <c r="IO168" s="54"/>
      <c r="IP168" s="54"/>
      <c r="IQ168" s="54"/>
      <c r="IR168" s="54"/>
      <c r="IS168" s="54"/>
      <c r="IT168" s="54"/>
      <c r="IU168" s="54"/>
      <c r="IV168" s="54"/>
      <c r="IW168" s="54"/>
      <c r="IX168" s="54"/>
      <c r="IY168" s="54"/>
      <c r="IZ168" s="54"/>
      <c r="JA168" s="54"/>
      <c r="JB168" s="54"/>
      <c r="JC168" s="54"/>
      <c r="JD168" s="54"/>
      <c r="JE168" s="54"/>
      <c r="JF168" s="54"/>
      <c r="JG168" s="54"/>
      <c r="JH168" s="54"/>
      <c r="JI168" s="54"/>
      <c r="JJ168" s="54"/>
      <c r="JK168" s="54"/>
      <c r="JL168" s="54"/>
      <c r="JM168" s="54"/>
      <c r="JN168" s="54"/>
      <c r="JO168" s="54"/>
      <c r="JP168" s="54"/>
      <c r="JQ168" s="54"/>
      <c r="JR168" s="54"/>
      <c r="JS168" s="54"/>
      <c r="JT168" s="54"/>
      <c r="JU168" s="54"/>
      <c r="JV168" s="54"/>
      <c r="JW168" s="54"/>
      <c r="JX168" s="54"/>
      <c r="JY168" s="54"/>
      <c r="JZ168" s="54"/>
      <c r="KA168" s="54"/>
      <c r="KB168" s="54"/>
      <c r="KC168" s="54"/>
      <c r="KD168" s="54"/>
      <c r="KE168" s="54"/>
      <c r="KF168" s="54"/>
      <c r="KG168" s="54"/>
      <c r="KH168" s="54"/>
      <c r="KI168" s="54"/>
      <c r="KJ168" s="54"/>
      <c r="KK168" s="54"/>
      <c r="KL168" s="54"/>
      <c r="KM168" s="54"/>
      <c r="KN168" s="54"/>
      <c r="KO168" s="54"/>
      <c r="KP168" s="54"/>
      <c r="KQ168" s="54"/>
      <c r="KR168" s="54"/>
      <c r="KS168" s="54"/>
      <c r="KT168" s="54"/>
      <c r="KU168" s="54"/>
      <c r="KV168" s="54"/>
      <c r="KW168" s="54"/>
      <c r="KX168" s="54"/>
      <c r="KY168" s="54"/>
      <c r="KZ168" s="54"/>
      <c r="LA168" s="54"/>
      <c r="LB168" s="54"/>
      <c r="LC168" s="54"/>
      <c r="LD168" s="54"/>
      <c r="LE168" s="54"/>
      <c r="LF168" s="54"/>
      <c r="LG168" s="54"/>
      <c r="LH168" s="54"/>
      <c r="LI168" s="54"/>
      <c r="LJ168" s="54"/>
      <c r="LK168" s="54"/>
      <c r="LL168" s="54"/>
      <c r="LM168" s="54"/>
      <c r="LN168" s="54"/>
      <c r="LO168" s="54"/>
      <c r="LP168" s="54"/>
      <c r="LQ168" s="54"/>
      <c r="LR168" s="54"/>
      <c r="LS168" s="54"/>
      <c r="LT168" s="54"/>
      <c r="LU168" s="54"/>
      <c r="LV168" s="54"/>
      <c r="LW168" s="54"/>
      <c r="LX168" s="54"/>
      <c r="LY168" s="54"/>
      <c r="LZ168" s="54"/>
      <c r="MA168" s="54"/>
      <c r="MB168" s="54"/>
      <c r="MC168" s="54"/>
      <c r="MD168" s="54"/>
      <c r="ME168" s="54"/>
      <c r="MF168" s="54"/>
      <c r="MG168" s="54"/>
      <c r="MH168" s="54"/>
      <c r="MI168" s="54"/>
      <c r="MJ168" s="54"/>
      <c r="MK168" s="54"/>
      <c r="ML168" s="54"/>
      <c r="MM168" s="54"/>
      <c r="MN168" s="54"/>
      <c r="MO168" s="54"/>
      <c r="MP168" s="54"/>
      <c r="MQ168" s="54"/>
      <c r="MR168" s="54"/>
      <c r="MS168" s="54"/>
      <c r="MT168" s="54"/>
      <c r="MU168" s="54"/>
      <c r="MV168" s="54"/>
      <c r="MW168" s="54"/>
      <c r="MX168" s="54"/>
      <c r="MY168" s="54"/>
      <c r="MZ168" s="54"/>
      <c r="NA168" s="54"/>
      <c r="NB168" s="54"/>
      <c r="NC168" s="54"/>
      <c r="ND168" s="54"/>
      <c r="NE168" s="54"/>
      <c r="NF168" s="54"/>
      <c r="NG168" s="54"/>
      <c r="NH168" s="54"/>
      <c r="NI168" s="54"/>
      <c r="NJ168" s="54"/>
      <c r="NK168" s="54"/>
      <c r="NL168" s="54"/>
      <c r="NM168" s="54"/>
      <c r="NN168" s="54"/>
      <c r="NO168" s="54"/>
      <c r="NP168" s="54"/>
      <c r="NQ168" s="54"/>
      <c r="NR168" s="54"/>
      <c r="NS168" s="54"/>
      <c r="NT168" s="54"/>
      <c r="NU168" s="54"/>
      <c r="NV168" s="54"/>
      <c r="NW168" s="54"/>
      <c r="NX168" s="54"/>
      <c r="NY168" s="54"/>
      <c r="NZ168" s="54"/>
      <c r="OA168" s="54"/>
      <c r="OB168" s="54"/>
      <c r="OC168" s="54"/>
      <c r="OD168" s="54"/>
      <c r="OE168" s="54"/>
      <c r="OF168" s="54"/>
      <c r="OG168" s="54"/>
      <c r="OH168" s="54"/>
      <c r="OI168" s="54"/>
      <c r="OJ168" s="54"/>
      <c r="OK168" s="54"/>
      <c r="OL168" s="54"/>
      <c r="OM168" s="54"/>
      <c r="ON168" s="54"/>
      <c r="OO168" s="54"/>
      <c r="OP168" s="54"/>
      <c r="OQ168" s="54"/>
      <c r="OR168" s="54"/>
      <c r="OS168" s="54"/>
      <c r="OT168" s="54"/>
      <c r="OU168" s="54"/>
      <c r="OV168" s="54"/>
      <c r="OW168" s="54"/>
      <c r="OX168" s="54"/>
      <c r="OY168" s="54"/>
      <c r="OZ168" s="54"/>
      <c r="PA168" s="54"/>
      <c r="PB168" s="54"/>
      <c r="PC168" s="54"/>
      <c r="PD168" s="54"/>
      <c r="PE168" s="54"/>
      <c r="PF168" s="54"/>
      <c r="PG168" s="54"/>
      <c r="PH168" s="54"/>
      <c r="PI168" s="54"/>
      <c r="PJ168" s="54"/>
      <c r="PK168" s="54"/>
      <c r="PL168" s="54"/>
      <c r="PM168" s="54"/>
      <c r="PN168" s="54"/>
      <c r="PO168" s="54"/>
      <c r="PP168" s="54"/>
      <c r="PQ168" s="54"/>
      <c r="PR168" s="54"/>
      <c r="PS168" s="54"/>
      <c r="PT168" s="54"/>
      <c r="PU168" s="54"/>
      <c r="PV168" s="54"/>
      <c r="PW168" s="54"/>
      <c r="PX168" s="54"/>
      <c r="PY168" s="54"/>
      <c r="PZ168" s="54"/>
      <c r="QA168" s="54"/>
      <c r="QB168" s="54"/>
      <c r="QC168" s="54"/>
      <c r="QD168" s="54"/>
      <c r="QE168" s="54"/>
      <c r="QF168" s="54"/>
      <c r="QG168" s="54"/>
      <c r="QH168" s="54"/>
      <c r="QI168" s="54"/>
      <c r="QJ168" s="54"/>
      <c r="QK168" s="54"/>
      <c r="QL168" s="54"/>
      <c r="QM168" s="54"/>
      <c r="QN168" s="54"/>
      <c r="QO168" s="54"/>
      <c r="QP168" s="54"/>
      <c r="QQ168" s="54"/>
      <c r="QR168" s="54"/>
      <c r="QS168" s="54"/>
      <c r="QT168" s="54"/>
      <c r="QU168" s="54"/>
      <c r="QV168" s="54"/>
      <c r="QW168" s="54"/>
      <c r="QX168" s="54"/>
      <c r="QY168" s="54"/>
      <c r="QZ168" s="54"/>
      <c r="RA168" s="54"/>
      <c r="RB168" s="54"/>
      <c r="RC168" s="54"/>
      <c r="RD168" s="54"/>
      <c r="RE168" s="54"/>
      <c r="RF168" s="54"/>
      <c r="RG168" s="54"/>
      <c r="RH168" s="54"/>
      <c r="RI168" s="54"/>
      <c r="RJ168" s="54"/>
      <c r="RK168" s="54"/>
      <c r="RL168" s="54"/>
      <c r="RM168" s="54"/>
      <c r="RN168" s="54"/>
      <c r="RO168" s="54"/>
      <c r="RP168" s="54"/>
      <c r="RQ168" s="54"/>
      <c r="RR168" s="54"/>
      <c r="RS168" s="54"/>
      <c r="RT168" s="54"/>
      <c r="RU168" s="54"/>
      <c r="RV168" s="54"/>
      <c r="RW168" s="54"/>
      <c r="RX168" s="54"/>
      <c r="RY168" s="54"/>
      <c r="RZ168" s="54"/>
      <c r="SA168" s="54"/>
      <c r="SB168" s="54"/>
      <c r="SC168" s="54"/>
      <c r="SD168" s="54"/>
      <c r="SE168" s="54"/>
      <c r="SF168" s="54"/>
      <c r="SG168" s="54"/>
      <c r="SH168" s="54"/>
      <c r="SI168" s="54"/>
      <c r="SJ168" s="54"/>
      <c r="SK168" s="54"/>
      <c r="SL168" s="54"/>
      <c r="SM168" s="54"/>
      <c r="SN168" s="54"/>
      <c r="SO168" s="54"/>
      <c r="SP168" s="54"/>
      <c r="SQ168" s="54"/>
      <c r="SR168" s="54"/>
      <c r="SS168" s="54"/>
      <c r="ST168" s="54"/>
      <c r="SU168" s="54"/>
      <c r="SV168" s="54"/>
      <c r="SW168" s="54"/>
      <c r="SX168" s="54"/>
      <c r="SY168" s="54"/>
      <c r="SZ168" s="54"/>
      <c r="TA168" s="54"/>
      <c r="TB168" s="54"/>
      <c r="TC168" s="54"/>
      <c r="TD168" s="54"/>
      <c r="TE168" s="54"/>
      <c r="TF168" s="54"/>
      <c r="TG168" s="54"/>
      <c r="TH168" s="54"/>
      <c r="TI168" s="54"/>
      <c r="TJ168" s="54"/>
      <c r="TK168" s="54"/>
      <c r="TL168" s="54"/>
      <c r="TM168" s="54"/>
      <c r="TN168" s="54"/>
      <c r="TO168" s="54"/>
      <c r="TP168" s="54"/>
      <c r="TQ168" s="54"/>
      <c r="TR168" s="54"/>
      <c r="TS168" s="54"/>
      <c r="TT168" s="54"/>
      <c r="TU168" s="54"/>
      <c r="TV168" s="54"/>
      <c r="TW168" s="54"/>
      <c r="TX168" s="54"/>
      <c r="TY168" s="54"/>
      <c r="TZ168" s="54"/>
      <c r="UA168" s="54"/>
      <c r="UB168" s="54"/>
      <c r="UC168" s="54"/>
      <c r="UD168" s="54"/>
      <c r="UE168" s="54"/>
      <c r="UF168" s="54"/>
      <c r="UG168" s="54"/>
      <c r="UH168" s="54"/>
      <c r="UI168" s="54"/>
      <c r="UJ168" s="54"/>
      <c r="UK168" s="54"/>
      <c r="UL168" s="54"/>
      <c r="UM168" s="54"/>
      <c r="UN168" s="54"/>
      <c r="UO168" s="54"/>
      <c r="UP168" s="54"/>
      <c r="UQ168" s="54"/>
      <c r="UR168" s="54"/>
      <c r="US168" s="54"/>
      <c r="UT168" s="54"/>
      <c r="UU168" s="54"/>
      <c r="UV168" s="54"/>
      <c r="UW168" s="54"/>
      <c r="UX168" s="54"/>
      <c r="UY168" s="54"/>
      <c r="UZ168" s="54"/>
      <c r="VA168" s="54"/>
      <c r="VB168" s="54"/>
      <c r="VC168" s="54"/>
      <c r="VD168" s="54"/>
      <c r="VE168" s="54"/>
      <c r="VF168" s="54"/>
      <c r="VG168" s="54"/>
      <c r="VH168" s="54"/>
      <c r="VI168" s="54"/>
      <c r="VJ168" s="54"/>
      <c r="VK168" s="54"/>
      <c r="VL168" s="54"/>
      <c r="VM168" s="54"/>
      <c r="VN168" s="54"/>
      <c r="VO168" s="54"/>
      <c r="VP168" s="54"/>
      <c r="VQ168" s="54"/>
      <c r="VR168" s="54"/>
      <c r="VS168" s="54"/>
      <c r="VT168" s="54"/>
      <c r="VU168" s="54"/>
      <c r="VV168" s="54"/>
      <c r="VW168" s="54"/>
      <c r="VX168" s="54"/>
      <c r="VY168" s="54"/>
      <c r="VZ168" s="54"/>
      <c r="WA168" s="54"/>
      <c r="WB168" s="54"/>
      <c r="WC168" s="54"/>
      <c r="WD168" s="54"/>
      <c r="WE168" s="54"/>
      <c r="WF168" s="54"/>
      <c r="WG168" s="54"/>
      <c r="WH168" s="54"/>
      <c r="WI168" s="54"/>
      <c r="WJ168" s="54"/>
      <c r="WK168" s="54"/>
      <c r="WL168" s="54"/>
      <c r="WM168" s="54"/>
      <c r="WN168" s="54"/>
      <c r="WO168" s="54"/>
      <c r="WP168" s="54"/>
      <c r="WQ168" s="54"/>
      <c r="WR168" s="54"/>
      <c r="WS168" s="54"/>
      <c r="WT168" s="54"/>
      <c r="WU168" s="54"/>
      <c r="WV168" s="54"/>
      <c r="WW168" s="54"/>
      <c r="WX168" s="54"/>
      <c r="WY168" s="54"/>
      <c r="WZ168" s="54"/>
      <c r="XA168" s="54"/>
      <c r="XB168" s="54"/>
      <c r="XC168" s="54"/>
      <c r="XD168" s="54"/>
      <c r="XE168" s="54"/>
      <c r="XF168" s="54"/>
      <c r="XG168" s="54"/>
      <c r="XH168" s="54"/>
      <c r="XI168" s="54"/>
      <c r="XJ168" s="54"/>
      <c r="XK168" s="54"/>
      <c r="XL168" s="54"/>
      <c r="XM168" s="54"/>
      <c r="XN168" s="54"/>
      <c r="XO168" s="54"/>
      <c r="XP168" s="54"/>
      <c r="XQ168" s="54"/>
      <c r="XR168" s="54"/>
      <c r="XS168" s="54"/>
      <c r="XT168" s="54"/>
      <c r="XU168" s="54"/>
      <c r="XV168" s="54"/>
      <c r="XW168" s="54"/>
      <c r="XX168" s="54"/>
      <c r="XY168" s="54"/>
      <c r="XZ168" s="54"/>
      <c r="YA168" s="54"/>
      <c r="YB168" s="54"/>
      <c r="YC168" s="54"/>
      <c r="YD168" s="54"/>
      <c r="YE168" s="54"/>
      <c r="YF168" s="54"/>
      <c r="YG168" s="54"/>
      <c r="YH168" s="54"/>
      <c r="YI168" s="54"/>
      <c r="YJ168" s="54"/>
      <c r="YK168" s="54"/>
      <c r="YL168" s="54"/>
      <c r="YM168" s="54"/>
      <c r="YN168" s="54"/>
      <c r="YO168" s="54"/>
      <c r="YP168" s="54"/>
      <c r="YQ168" s="54"/>
      <c r="YR168" s="54"/>
    </row>
    <row r="169" spans="1:668" s="9" customFormat="1" ht="15.75" x14ac:dyDescent="0.25">
      <c r="A169" s="118" t="s">
        <v>93</v>
      </c>
      <c r="B169" s="113"/>
      <c r="C169" s="114"/>
      <c r="D169" s="114"/>
      <c r="E169" s="78"/>
      <c r="F169" s="115"/>
      <c r="G169" s="116"/>
      <c r="H169" s="115"/>
      <c r="I169" s="115"/>
      <c r="J169" s="115"/>
      <c r="K169" s="115"/>
      <c r="L169" s="198"/>
      <c r="M169" s="19"/>
      <c r="N169" s="19"/>
      <c r="O169" s="138"/>
      <c r="P169" s="138"/>
      <c r="Q169" s="138"/>
      <c r="R169" s="138"/>
      <c r="S169" s="138"/>
      <c r="T169" s="138"/>
      <c r="U169" s="138"/>
      <c r="V169" s="138"/>
      <c r="W169" s="138"/>
      <c r="X169" s="138"/>
      <c r="Y169" s="138"/>
      <c r="Z169" s="138"/>
      <c r="AA169" s="138"/>
      <c r="AB169" s="138"/>
      <c r="AC169" s="138"/>
      <c r="AD169" s="138"/>
      <c r="AE169" s="138"/>
      <c r="AF169" s="138"/>
      <c r="AG169" s="138"/>
      <c r="AH169" s="138"/>
      <c r="AI169" s="138"/>
      <c r="AJ169" s="138"/>
      <c r="AK169" s="138"/>
      <c r="AL169" s="138"/>
      <c r="AM169" s="138"/>
      <c r="AN169" s="138"/>
      <c r="AO169" s="138"/>
      <c r="AP169" s="138"/>
      <c r="AQ169" s="117"/>
      <c r="AR169" s="117"/>
      <c r="AS169" s="117"/>
      <c r="AT169" s="54"/>
      <c r="AU169" s="54"/>
      <c r="AV169" s="54"/>
      <c r="AW169" s="54"/>
      <c r="AX169" s="54"/>
      <c r="AY169" s="54"/>
      <c r="AZ169" s="54"/>
      <c r="BA169" s="54"/>
      <c r="BB169" s="54"/>
      <c r="BC169" s="54"/>
      <c r="BD169" s="54"/>
      <c r="BE169" s="54"/>
      <c r="BF169" s="54"/>
      <c r="BG169" s="54"/>
      <c r="BH169" s="54"/>
      <c r="BI169" s="54"/>
      <c r="BJ169" s="54"/>
      <c r="BK169" s="54"/>
      <c r="BL169" s="54"/>
      <c r="BM169" s="54"/>
      <c r="BN169" s="54"/>
      <c r="BO169" s="54"/>
      <c r="BP169" s="54"/>
      <c r="BQ169" s="54"/>
      <c r="BR169" s="54"/>
      <c r="BS169" s="54"/>
      <c r="BT169" s="54"/>
      <c r="BU169" s="54"/>
      <c r="BV169" s="54"/>
      <c r="BW169" s="54"/>
      <c r="BX169" s="54"/>
      <c r="BY169" s="54"/>
      <c r="BZ169" s="54"/>
      <c r="CA169" s="54"/>
      <c r="CB169" s="54"/>
      <c r="CC169" s="54"/>
      <c r="CD169" s="54"/>
      <c r="CE169" s="54"/>
      <c r="CF169" s="54"/>
      <c r="CG169" s="54"/>
      <c r="CH169" s="54"/>
      <c r="CI169" s="54"/>
      <c r="CJ169" s="54"/>
      <c r="CK169" s="54"/>
      <c r="CL169" s="54"/>
      <c r="CM169" s="54"/>
      <c r="CN169" s="54"/>
      <c r="CO169" s="54"/>
      <c r="CP169" s="54"/>
      <c r="CQ169" s="54"/>
      <c r="CR169" s="54"/>
      <c r="CS169" s="54"/>
      <c r="CT169" s="54"/>
      <c r="CU169" s="54"/>
      <c r="CV169" s="54"/>
      <c r="CW169" s="54"/>
      <c r="CX169" s="54"/>
      <c r="CY169" s="54"/>
      <c r="CZ169" s="54"/>
      <c r="DA169" s="54"/>
      <c r="DB169" s="54"/>
      <c r="DC169" s="54"/>
      <c r="DD169" s="54"/>
      <c r="DE169" s="54"/>
      <c r="DF169" s="54"/>
      <c r="DG169" s="54"/>
      <c r="DH169" s="54"/>
      <c r="DI169" s="54"/>
      <c r="DJ169" s="54"/>
      <c r="DK169" s="54"/>
      <c r="DL169" s="54"/>
      <c r="DM169" s="54"/>
      <c r="DN169" s="54"/>
      <c r="DO169" s="54"/>
      <c r="DP169" s="54"/>
      <c r="DQ169" s="54"/>
      <c r="DR169" s="54"/>
      <c r="DS169" s="54"/>
      <c r="DT169" s="54"/>
      <c r="DU169" s="54"/>
      <c r="DV169" s="54"/>
      <c r="DW169" s="54"/>
      <c r="DX169" s="54"/>
      <c r="DY169" s="54"/>
      <c r="DZ169" s="54"/>
      <c r="EA169" s="54"/>
      <c r="EB169" s="54"/>
      <c r="EC169" s="54"/>
      <c r="ED169" s="54"/>
      <c r="EE169" s="54"/>
      <c r="EF169" s="54"/>
      <c r="EG169" s="54"/>
      <c r="EH169" s="54"/>
      <c r="EI169" s="54"/>
      <c r="EJ169" s="54"/>
      <c r="EK169" s="54"/>
      <c r="EL169" s="54"/>
      <c r="EM169" s="54"/>
      <c r="EN169" s="54"/>
      <c r="EO169" s="54"/>
      <c r="EP169" s="54"/>
      <c r="EQ169" s="54"/>
      <c r="ER169" s="54"/>
      <c r="ES169" s="54"/>
      <c r="ET169" s="54"/>
      <c r="EU169" s="54"/>
      <c r="EV169" s="54"/>
      <c r="EW169" s="54"/>
      <c r="EX169" s="54"/>
      <c r="EY169" s="54"/>
      <c r="EZ169" s="54"/>
      <c r="FA169" s="54"/>
      <c r="FB169" s="54"/>
      <c r="FC169" s="54"/>
      <c r="FD169" s="54"/>
      <c r="FE169" s="54"/>
      <c r="FF169" s="54"/>
      <c r="FG169" s="54"/>
      <c r="FH169" s="54"/>
      <c r="FI169" s="54"/>
      <c r="FJ169" s="54"/>
      <c r="FK169" s="54"/>
      <c r="FL169" s="54"/>
      <c r="FM169" s="54"/>
      <c r="FN169" s="54"/>
      <c r="FO169" s="54"/>
      <c r="FP169" s="54"/>
      <c r="FQ169" s="54"/>
      <c r="FR169" s="54"/>
      <c r="FS169" s="54"/>
      <c r="FT169" s="54"/>
      <c r="FU169" s="54"/>
      <c r="FV169" s="54"/>
      <c r="FW169" s="54"/>
      <c r="FX169" s="54"/>
      <c r="FY169" s="54"/>
      <c r="FZ169" s="54"/>
      <c r="GA169" s="54"/>
      <c r="GB169" s="54"/>
      <c r="GC169" s="54"/>
      <c r="GD169" s="54"/>
      <c r="GE169" s="54"/>
      <c r="GF169" s="54"/>
      <c r="GG169" s="54"/>
      <c r="GH169" s="54"/>
      <c r="GI169" s="54"/>
      <c r="GJ169" s="54"/>
      <c r="GK169" s="54"/>
      <c r="GL169" s="54"/>
      <c r="GM169" s="54"/>
      <c r="GN169" s="54"/>
      <c r="GO169" s="54"/>
      <c r="GP169" s="54"/>
      <c r="GQ169" s="54"/>
      <c r="GR169" s="54"/>
      <c r="GS169" s="54"/>
      <c r="GT169" s="54"/>
      <c r="GU169" s="54"/>
      <c r="GV169" s="54"/>
      <c r="GW169" s="54"/>
      <c r="GX169" s="54"/>
      <c r="GY169" s="54"/>
      <c r="GZ169" s="54"/>
      <c r="HA169" s="54"/>
      <c r="HB169" s="54"/>
      <c r="HC169" s="54"/>
      <c r="HD169" s="54"/>
      <c r="HE169" s="54"/>
      <c r="HF169" s="54"/>
      <c r="HG169" s="54"/>
      <c r="HH169" s="54"/>
      <c r="HI169" s="54"/>
      <c r="HJ169" s="54"/>
      <c r="HK169" s="54"/>
      <c r="HL169" s="54"/>
      <c r="HM169" s="54"/>
      <c r="HN169" s="54"/>
      <c r="HO169" s="54"/>
      <c r="HP169" s="54"/>
      <c r="HQ169" s="54"/>
      <c r="HR169" s="54"/>
      <c r="HS169" s="54"/>
      <c r="HT169" s="54"/>
      <c r="HU169" s="54"/>
      <c r="HV169" s="54"/>
      <c r="HW169" s="54"/>
      <c r="HX169" s="54"/>
      <c r="HY169" s="54"/>
      <c r="HZ169" s="54"/>
      <c r="IA169" s="54"/>
      <c r="IB169" s="54"/>
      <c r="IC169" s="54"/>
      <c r="ID169" s="54"/>
      <c r="IE169" s="54"/>
      <c r="IF169" s="54"/>
      <c r="IG169" s="54"/>
      <c r="IH169" s="54"/>
      <c r="II169" s="54"/>
      <c r="IJ169" s="54"/>
      <c r="IK169" s="54"/>
      <c r="IL169" s="54"/>
      <c r="IM169" s="54"/>
      <c r="IN169" s="54"/>
      <c r="IO169" s="54"/>
      <c r="IP169" s="54"/>
      <c r="IQ169" s="54"/>
      <c r="IR169" s="54"/>
      <c r="IS169" s="54"/>
      <c r="IT169" s="54"/>
      <c r="IU169" s="54"/>
      <c r="IV169" s="54"/>
      <c r="IW169" s="54"/>
      <c r="IX169" s="54"/>
      <c r="IY169" s="54"/>
      <c r="IZ169" s="54"/>
      <c r="JA169" s="54"/>
      <c r="JB169" s="54"/>
      <c r="JC169" s="54"/>
      <c r="JD169" s="54"/>
      <c r="JE169" s="54"/>
      <c r="JF169" s="54"/>
      <c r="JG169" s="54"/>
      <c r="JH169" s="54"/>
      <c r="JI169" s="54"/>
      <c r="JJ169" s="54"/>
      <c r="JK169" s="54"/>
      <c r="JL169" s="54"/>
      <c r="JM169" s="54"/>
      <c r="JN169" s="54"/>
      <c r="JO169" s="54"/>
      <c r="JP169" s="54"/>
      <c r="JQ169" s="54"/>
      <c r="JR169" s="54"/>
      <c r="JS169" s="54"/>
      <c r="JT169" s="54"/>
      <c r="JU169" s="54"/>
      <c r="JV169" s="54"/>
      <c r="JW169" s="54"/>
      <c r="JX169" s="54"/>
      <c r="JY169" s="54"/>
      <c r="JZ169" s="54"/>
      <c r="KA169" s="54"/>
      <c r="KB169" s="54"/>
      <c r="KC169" s="54"/>
      <c r="KD169" s="54"/>
      <c r="KE169" s="54"/>
      <c r="KF169" s="54"/>
      <c r="KG169" s="54"/>
      <c r="KH169" s="54"/>
      <c r="KI169" s="54"/>
      <c r="KJ169" s="54"/>
      <c r="KK169" s="54"/>
      <c r="KL169" s="54"/>
      <c r="KM169" s="54"/>
      <c r="KN169" s="54"/>
      <c r="KO169" s="54"/>
      <c r="KP169" s="54"/>
      <c r="KQ169" s="54"/>
      <c r="KR169" s="54"/>
      <c r="KS169" s="54"/>
      <c r="KT169" s="54"/>
      <c r="KU169" s="54"/>
      <c r="KV169" s="54"/>
      <c r="KW169" s="54"/>
      <c r="KX169" s="54"/>
      <c r="KY169" s="54"/>
      <c r="KZ169" s="54"/>
      <c r="LA169" s="54"/>
      <c r="LB169" s="54"/>
      <c r="LC169" s="54"/>
      <c r="LD169" s="54"/>
      <c r="LE169" s="54"/>
      <c r="LF169" s="54"/>
      <c r="LG169" s="54"/>
      <c r="LH169" s="54"/>
      <c r="LI169" s="54"/>
      <c r="LJ169" s="54"/>
      <c r="LK169" s="54"/>
      <c r="LL169" s="54"/>
      <c r="LM169" s="54"/>
      <c r="LN169" s="54"/>
      <c r="LO169" s="54"/>
      <c r="LP169" s="54"/>
      <c r="LQ169" s="54"/>
      <c r="LR169" s="54"/>
      <c r="LS169" s="54"/>
      <c r="LT169" s="54"/>
      <c r="LU169" s="54"/>
      <c r="LV169" s="54"/>
      <c r="LW169" s="54"/>
      <c r="LX169" s="54"/>
      <c r="LY169" s="54"/>
      <c r="LZ169" s="54"/>
      <c r="MA169" s="54"/>
      <c r="MB169" s="54"/>
      <c r="MC169" s="54"/>
      <c r="MD169" s="54"/>
      <c r="ME169" s="54"/>
      <c r="MF169" s="54"/>
      <c r="MG169" s="54"/>
      <c r="MH169" s="54"/>
      <c r="MI169" s="54"/>
      <c r="MJ169" s="54"/>
      <c r="MK169" s="54"/>
      <c r="ML169" s="54"/>
      <c r="MM169" s="54"/>
      <c r="MN169" s="54"/>
      <c r="MO169" s="54"/>
      <c r="MP169" s="54"/>
      <c r="MQ169" s="54"/>
      <c r="MR169" s="54"/>
      <c r="MS169" s="54"/>
      <c r="MT169" s="54"/>
      <c r="MU169" s="54"/>
      <c r="MV169" s="54"/>
      <c r="MW169" s="54"/>
      <c r="MX169" s="54"/>
      <c r="MY169" s="54"/>
      <c r="MZ169" s="54"/>
      <c r="NA169" s="54"/>
      <c r="NB169" s="54"/>
      <c r="NC169" s="54"/>
      <c r="ND169" s="54"/>
      <c r="NE169" s="54"/>
      <c r="NF169" s="54"/>
      <c r="NG169" s="54"/>
      <c r="NH169" s="54"/>
      <c r="NI169" s="54"/>
      <c r="NJ169" s="54"/>
      <c r="NK169" s="54"/>
      <c r="NL169" s="54"/>
      <c r="NM169" s="54"/>
      <c r="NN169" s="54"/>
      <c r="NO169" s="54"/>
      <c r="NP169" s="54"/>
      <c r="NQ169" s="54"/>
      <c r="NR169" s="54"/>
      <c r="NS169" s="54"/>
      <c r="NT169" s="54"/>
      <c r="NU169" s="54"/>
      <c r="NV169" s="54"/>
      <c r="NW169" s="54"/>
      <c r="NX169" s="54"/>
      <c r="NY169" s="54"/>
      <c r="NZ169" s="54"/>
      <c r="OA169" s="54"/>
      <c r="OB169" s="54"/>
      <c r="OC169" s="54"/>
      <c r="OD169" s="54"/>
      <c r="OE169" s="54"/>
      <c r="OF169" s="54"/>
      <c r="OG169" s="54"/>
      <c r="OH169" s="54"/>
      <c r="OI169" s="54"/>
      <c r="OJ169" s="54"/>
      <c r="OK169" s="54"/>
      <c r="OL169" s="54"/>
      <c r="OM169" s="54"/>
      <c r="ON169" s="54"/>
      <c r="OO169" s="54"/>
      <c r="OP169" s="54"/>
      <c r="OQ169" s="54"/>
      <c r="OR169" s="54"/>
      <c r="OS169" s="54"/>
      <c r="OT169" s="54"/>
      <c r="OU169" s="54"/>
      <c r="OV169" s="54"/>
      <c r="OW169" s="54"/>
      <c r="OX169" s="54"/>
      <c r="OY169" s="54"/>
      <c r="OZ169" s="54"/>
      <c r="PA169" s="54"/>
      <c r="PB169" s="54"/>
      <c r="PC169" s="54"/>
      <c r="PD169" s="54"/>
      <c r="PE169" s="54"/>
      <c r="PF169" s="54"/>
      <c r="PG169" s="54"/>
      <c r="PH169" s="54"/>
      <c r="PI169" s="54"/>
      <c r="PJ169" s="54"/>
      <c r="PK169" s="54"/>
      <c r="PL169" s="54"/>
      <c r="PM169" s="54"/>
      <c r="PN169" s="54"/>
      <c r="PO169" s="54"/>
      <c r="PP169" s="54"/>
      <c r="PQ169" s="54"/>
      <c r="PR169" s="54"/>
      <c r="PS169" s="54"/>
      <c r="PT169" s="54"/>
      <c r="PU169" s="54"/>
      <c r="PV169" s="54"/>
      <c r="PW169" s="54"/>
      <c r="PX169" s="54"/>
      <c r="PY169" s="54"/>
      <c r="PZ169" s="54"/>
      <c r="QA169" s="54"/>
      <c r="QB169" s="54"/>
      <c r="QC169" s="54"/>
      <c r="QD169" s="54"/>
      <c r="QE169" s="54"/>
      <c r="QF169" s="54"/>
      <c r="QG169" s="54"/>
      <c r="QH169" s="54"/>
      <c r="QI169" s="54"/>
      <c r="QJ169" s="54"/>
      <c r="QK169" s="54"/>
      <c r="QL169" s="54"/>
      <c r="QM169" s="54"/>
      <c r="QN169" s="54"/>
      <c r="QO169" s="54"/>
      <c r="QP169" s="54"/>
      <c r="QQ169" s="54"/>
      <c r="QR169" s="54"/>
      <c r="QS169" s="54"/>
      <c r="QT169" s="54"/>
      <c r="QU169" s="54"/>
      <c r="QV169" s="54"/>
      <c r="QW169" s="54"/>
      <c r="QX169" s="54"/>
      <c r="QY169" s="54"/>
      <c r="QZ169" s="54"/>
      <c r="RA169" s="54"/>
      <c r="RB169" s="54"/>
      <c r="RC169" s="54"/>
      <c r="RD169" s="54"/>
      <c r="RE169" s="54"/>
      <c r="RF169" s="54"/>
      <c r="RG169" s="54"/>
      <c r="RH169" s="54"/>
      <c r="RI169" s="54"/>
      <c r="RJ169" s="54"/>
      <c r="RK169" s="54"/>
      <c r="RL169" s="54"/>
      <c r="RM169" s="54"/>
      <c r="RN169" s="54"/>
      <c r="RO169" s="54"/>
      <c r="RP169" s="54"/>
      <c r="RQ169" s="54"/>
      <c r="RR169" s="54"/>
      <c r="RS169" s="54"/>
      <c r="RT169" s="54"/>
      <c r="RU169" s="54"/>
      <c r="RV169" s="54"/>
      <c r="RW169" s="54"/>
      <c r="RX169" s="54"/>
      <c r="RY169" s="54"/>
      <c r="RZ169" s="54"/>
      <c r="SA169" s="54"/>
      <c r="SB169" s="54"/>
      <c r="SC169" s="54"/>
      <c r="SD169" s="54"/>
      <c r="SE169" s="54"/>
      <c r="SF169" s="54"/>
      <c r="SG169" s="54"/>
      <c r="SH169" s="54"/>
      <c r="SI169" s="54"/>
      <c r="SJ169" s="54"/>
      <c r="SK169" s="54"/>
      <c r="SL169" s="54"/>
      <c r="SM169" s="54"/>
      <c r="SN169" s="54"/>
      <c r="SO169" s="54"/>
      <c r="SP169" s="54"/>
      <c r="SQ169" s="54"/>
      <c r="SR169" s="54"/>
      <c r="SS169" s="54"/>
      <c r="ST169" s="54"/>
      <c r="SU169" s="54"/>
      <c r="SV169" s="54"/>
      <c r="SW169" s="54"/>
      <c r="SX169" s="54"/>
      <c r="SY169" s="54"/>
      <c r="SZ169" s="54"/>
      <c r="TA169" s="54"/>
      <c r="TB169" s="54"/>
      <c r="TC169" s="54"/>
      <c r="TD169" s="54"/>
      <c r="TE169" s="54"/>
      <c r="TF169" s="54"/>
      <c r="TG169" s="54"/>
      <c r="TH169" s="54"/>
      <c r="TI169" s="54"/>
      <c r="TJ169" s="54"/>
      <c r="TK169" s="54"/>
      <c r="TL169" s="54"/>
      <c r="TM169" s="54"/>
      <c r="TN169" s="54"/>
      <c r="TO169" s="54"/>
      <c r="TP169" s="54"/>
      <c r="TQ169" s="54"/>
      <c r="TR169" s="54"/>
      <c r="TS169" s="54"/>
      <c r="TT169" s="54"/>
      <c r="TU169" s="54"/>
      <c r="TV169" s="54"/>
      <c r="TW169" s="54"/>
      <c r="TX169" s="54"/>
      <c r="TY169" s="54"/>
      <c r="TZ169" s="54"/>
      <c r="UA169" s="54"/>
      <c r="UB169" s="54"/>
      <c r="UC169" s="54"/>
      <c r="UD169" s="54"/>
      <c r="UE169" s="54"/>
      <c r="UF169" s="54"/>
      <c r="UG169" s="54"/>
      <c r="UH169" s="54"/>
      <c r="UI169" s="54"/>
      <c r="UJ169" s="54"/>
      <c r="UK169" s="54"/>
      <c r="UL169" s="54"/>
      <c r="UM169" s="54"/>
      <c r="UN169" s="54"/>
      <c r="UO169" s="54"/>
      <c r="UP169" s="54"/>
      <c r="UQ169" s="54"/>
      <c r="UR169" s="54"/>
      <c r="US169" s="54"/>
      <c r="UT169" s="54"/>
      <c r="UU169" s="54"/>
      <c r="UV169" s="54"/>
      <c r="UW169" s="54"/>
      <c r="UX169" s="54"/>
      <c r="UY169" s="54"/>
      <c r="UZ169" s="54"/>
      <c r="VA169" s="54"/>
      <c r="VB169" s="54"/>
      <c r="VC169" s="54"/>
      <c r="VD169" s="54"/>
      <c r="VE169" s="54"/>
      <c r="VF169" s="54"/>
      <c r="VG169" s="54"/>
      <c r="VH169" s="54"/>
      <c r="VI169" s="54"/>
      <c r="VJ169" s="54"/>
      <c r="VK169" s="54"/>
      <c r="VL169" s="54"/>
      <c r="VM169" s="54"/>
      <c r="VN169" s="54"/>
      <c r="VO169" s="54"/>
      <c r="VP169" s="54"/>
      <c r="VQ169" s="54"/>
      <c r="VR169" s="54"/>
      <c r="VS169" s="54"/>
      <c r="VT169" s="54"/>
      <c r="VU169" s="54"/>
      <c r="VV169" s="54"/>
      <c r="VW169" s="54"/>
      <c r="VX169" s="54"/>
      <c r="VY169" s="54"/>
      <c r="VZ169" s="54"/>
      <c r="WA169" s="54"/>
      <c r="WB169" s="54"/>
      <c r="WC169" s="54"/>
      <c r="WD169" s="54"/>
      <c r="WE169" s="54"/>
      <c r="WF169" s="54"/>
      <c r="WG169" s="54"/>
      <c r="WH169" s="54"/>
      <c r="WI169" s="54"/>
      <c r="WJ169" s="54"/>
      <c r="WK169" s="54"/>
      <c r="WL169" s="54"/>
      <c r="WM169" s="54"/>
      <c r="WN169" s="54"/>
      <c r="WO169" s="54"/>
      <c r="WP169" s="54"/>
      <c r="WQ169" s="54"/>
      <c r="WR169" s="54"/>
      <c r="WS169" s="54"/>
      <c r="WT169" s="54"/>
      <c r="WU169" s="54"/>
      <c r="WV169" s="54"/>
      <c r="WW169" s="54"/>
      <c r="WX169" s="54"/>
      <c r="WY169" s="54"/>
      <c r="WZ169" s="54"/>
      <c r="XA169" s="54"/>
      <c r="XB169" s="54"/>
      <c r="XC169" s="54"/>
      <c r="XD169" s="54"/>
      <c r="XE169" s="54"/>
      <c r="XF169" s="54"/>
      <c r="XG169" s="54"/>
      <c r="XH169" s="54"/>
      <c r="XI169" s="54"/>
      <c r="XJ169" s="54"/>
      <c r="XK169" s="54"/>
      <c r="XL169" s="54"/>
      <c r="XM169" s="54"/>
      <c r="XN169" s="54"/>
      <c r="XO169" s="54"/>
      <c r="XP169" s="54"/>
      <c r="XQ169" s="54"/>
      <c r="XR169" s="54"/>
      <c r="XS169" s="54"/>
      <c r="XT169" s="54"/>
      <c r="XU169" s="54"/>
      <c r="XV169" s="54"/>
      <c r="XW169" s="54"/>
      <c r="XX169" s="54"/>
      <c r="XY169" s="54"/>
      <c r="XZ169" s="54"/>
      <c r="YA169" s="54"/>
      <c r="YB169" s="54"/>
      <c r="YC169" s="54"/>
      <c r="YD169" s="54"/>
      <c r="YE169" s="54"/>
      <c r="YF169" s="54"/>
      <c r="YG169" s="54"/>
      <c r="YH169" s="54"/>
      <c r="YI169" s="54"/>
      <c r="YJ169" s="54"/>
      <c r="YK169" s="54"/>
      <c r="YL169" s="54"/>
      <c r="YM169" s="54"/>
      <c r="YN169" s="54"/>
      <c r="YO169" s="54"/>
      <c r="YP169" s="54"/>
      <c r="YQ169" s="54"/>
      <c r="YR169" s="54"/>
    </row>
    <row r="170" spans="1:668" s="19" customFormat="1" ht="15.75" x14ac:dyDescent="0.25">
      <c r="A170" s="151" t="s">
        <v>119</v>
      </c>
      <c r="B170" s="152" t="s">
        <v>87</v>
      </c>
      <c r="C170" s="153" t="s">
        <v>75</v>
      </c>
      <c r="D170" s="154">
        <v>44470</v>
      </c>
      <c r="E170" s="155" t="s">
        <v>120</v>
      </c>
      <c r="F170" s="156">
        <v>89500</v>
      </c>
      <c r="G170" s="157">
        <v>2568.65</v>
      </c>
      <c r="H170" s="156">
        <v>9635.51</v>
      </c>
      <c r="I170" s="156">
        <v>2720.8</v>
      </c>
      <c r="J170" s="156">
        <v>0</v>
      </c>
      <c r="K170" s="156">
        <v>14949.96</v>
      </c>
      <c r="L170" s="200">
        <f>F170-K170</f>
        <v>74550.040000000008</v>
      </c>
      <c r="O170" s="138"/>
      <c r="P170" s="138"/>
      <c r="Q170" s="138"/>
      <c r="R170" s="138"/>
      <c r="S170" s="138"/>
      <c r="T170" s="138"/>
      <c r="U170" s="138"/>
      <c r="V170" s="138"/>
      <c r="W170" s="138"/>
      <c r="X170" s="138"/>
      <c r="Y170" s="138"/>
      <c r="Z170" s="138"/>
      <c r="AA170" s="138"/>
      <c r="AB170" s="138"/>
      <c r="AC170" s="138"/>
      <c r="AD170" s="138"/>
      <c r="AE170" s="138"/>
      <c r="AF170" s="138"/>
      <c r="AG170" s="138"/>
      <c r="AH170" s="138"/>
      <c r="AI170" s="138"/>
      <c r="AJ170" s="138"/>
      <c r="AK170" s="138"/>
      <c r="AL170" s="138"/>
      <c r="AM170" s="138"/>
      <c r="AN170" s="138"/>
      <c r="AO170" s="138"/>
      <c r="AP170" s="138"/>
      <c r="AQ170" s="138"/>
      <c r="AR170" s="138"/>
      <c r="AS170" s="138"/>
      <c r="AT170" s="52"/>
      <c r="AU170" s="52"/>
      <c r="AV170" s="52"/>
      <c r="AW170" s="52"/>
      <c r="AX170" s="52"/>
      <c r="AY170" s="52"/>
      <c r="AZ170" s="52"/>
      <c r="BA170" s="52"/>
      <c r="BB170" s="52"/>
      <c r="BC170" s="52"/>
      <c r="BD170" s="52"/>
      <c r="BE170" s="52"/>
      <c r="BF170" s="52"/>
      <c r="BG170" s="52"/>
      <c r="BH170" s="52"/>
      <c r="BI170" s="52"/>
      <c r="BJ170" s="52"/>
      <c r="BK170" s="52"/>
      <c r="BL170" s="52"/>
      <c r="BM170" s="52"/>
      <c r="BN170" s="52"/>
      <c r="BO170" s="52"/>
      <c r="BP170" s="52"/>
      <c r="BQ170" s="52"/>
      <c r="BR170" s="52"/>
      <c r="BS170" s="52"/>
      <c r="BT170" s="52"/>
      <c r="BU170" s="52"/>
      <c r="BV170" s="52"/>
      <c r="BW170" s="52"/>
      <c r="BX170" s="52"/>
      <c r="BY170" s="52"/>
      <c r="BZ170" s="52"/>
      <c r="CA170" s="52"/>
      <c r="CB170" s="52"/>
      <c r="CC170" s="52"/>
      <c r="CD170" s="52"/>
      <c r="CE170" s="52"/>
      <c r="CF170" s="52"/>
      <c r="CG170" s="52"/>
      <c r="CH170" s="52"/>
      <c r="CI170" s="52"/>
      <c r="CJ170" s="52"/>
      <c r="CK170" s="52"/>
      <c r="CL170" s="52"/>
      <c r="CM170" s="52"/>
      <c r="CN170" s="52"/>
      <c r="CO170" s="52"/>
      <c r="CP170" s="52"/>
      <c r="CQ170" s="52"/>
      <c r="CR170" s="52"/>
      <c r="CS170" s="52"/>
      <c r="CT170" s="52"/>
      <c r="CU170" s="52"/>
      <c r="CV170" s="52"/>
      <c r="CW170" s="52"/>
      <c r="CX170" s="52"/>
      <c r="CY170" s="52"/>
      <c r="CZ170" s="52"/>
      <c r="DA170" s="52"/>
      <c r="DB170" s="52"/>
      <c r="DC170" s="52"/>
      <c r="DD170" s="52"/>
      <c r="DE170" s="52"/>
      <c r="DF170" s="52"/>
      <c r="DG170" s="52"/>
      <c r="DH170" s="52"/>
      <c r="DI170" s="52"/>
      <c r="DJ170" s="52"/>
      <c r="DK170" s="52"/>
      <c r="DL170" s="52"/>
      <c r="DM170" s="52"/>
      <c r="DN170" s="52"/>
      <c r="DO170" s="52"/>
      <c r="DP170" s="52"/>
      <c r="DQ170" s="52"/>
      <c r="DR170" s="52"/>
      <c r="DS170" s="52"/>
      <c r="DT170" s="52"/>
      <c r="DU170" s="52"/>
      <c r="DV170" s="52"/>
      <c r="DW170" s="52"/>
      <c r="DX170" s="52"/>
      <c r="DY170" s="52"/>
      <c r="DZ170" s="52"/>
      <c r="EA170" s="52"/>
      <c r="EB170" s="52"/>
      <c r="EC170" s="52"/>
      <c r="ED170" s="52"/>
      <c r="EE170" s="52"/>
      <c r="EF170" s="52"/>
      <c r="EG170" s="52"/>
      <c r="EH170" s="52"/>
      <c r="EI170" s="52"/>
      <c r="EJ170" s="52"/>
      <c r="EK170" s="52"/>
      <c r="EL170" s="52"/>
      <c r="EM170" s="52"/>
      <c r="EN170" s="52"/>
      <c r="EO170" s="52"/>
      <c r="EP170" s="52"/>
      <c r="EQ170" s="52"/>
      <c r="ER170" s="52"/>
      <c r="ES170" s="52"/>
      <c r="ET170" s="52"/>
      <c r="EU170" s="52"/>
      <c r="EV170" s="52"/>
      <c r="EW170" s="52"/>
      <c r="EX170" s="52"/>
      <c r="EY170" s="52"/>
      <c r="EZ170" s="52"/>
      <c r="FA170" s="52"/>
      <c r="FB170" s="52"/>
      <c r="FC170" s="52"/>
      <c r="FD170" s="52"/>
      <c r="FE170" s="52"/>
      <c r="FF170" s="52"/>
      <c r="FG170" s="52"/>
      <c r="FH170" s="52"/>
      <c r="FI170" s="52"/>
      <c r="FJ170" s="52"/>
      <c r="FK170" s="52"/>
      <c r="FL170" s="52"/>
      <c r="FM170" s="52"/>
      <c r="FN170" s="52"/>
      <c r="FO170" s="52"/>
      <c r="FP170" s="52"/>
      <c r="FQ170" s="52"/>
      <c r="FR170" s="52"/>
      <c r="FS170" s="52"/>
      <c r="FT170" s="52"/>
      <c r="FU170" s="52"/>
      <c r="FV170" s="52"/>
      <c r="FW170" s="52"/>
      <c r="FX170" s="52"/>
      <c r="FY170" s="52"/>
      <c r="FZ170" s="52"/>
      <c r="GA170" s="52"/>
      <c r="GB170" s="52"/>
      <c r="GC170" s="52"/>
      <c r="GD170" s="52"/>
      <c r="GE170" s="52"/>
      <c r="GF170" s="52"/>
      <c r="GG170" s="52"/>
      <c r="GH170" s="52"/>
      <c r="GI170" s="52"/>
      <c r="GJ170" s="52"/>
      <c r="GK170" s="52"/>
      <c r="GL170" s="52"/>
      <c r="GM170" s="52"/>
      <c r="GN170" s="52"/>
      <c r="GO170" s="52"/>
      <c r="GP170" s="52"/>
      <c r="GQ170" s="52"/>
      <c r="GR170" s="52"/>
      <c r="GS170" s="52"/>
      <c r="GT170" s="52"/>
      <c r="GU170" s="52"/>
      <c r="GV170" s="52"/>
      <c r="GW170" s="52"/>
      <c r="GX170" s="52"/>
      <c r="GY170" s="52"/>
      <c r="GZ170" s="52"/>
      <c r="HA170" s="52"/>
      <c r="HB170" s="52"/>
      <c r="HC170" s="52"/>
      <c r="HD170" s="52"/>
      <c r="HE170" s="52"/>
      <c r="HF170" s="52"/>
      <c r="HG170" s="52"/>
      <c r="HH170" s="52"/>
      <c r="HI170" s="52"/>
      <c r="HJ170" s="52"/>
      <c r="HK170" s="52"/>
      <c r="HL170" s="52"/>
      <c r="HM170" s="52"/>
      <c r="HN170" s="52"/>
      <c r="HO170" s="52"/>
      <c r="HP170" s="52"/>
      <c r="HQ170" s="52"/>
      <c r="HR170" s="52"/>
      <c r="HS170" s="52"/>
      <c r="HT170" s="52"/>
      <c r="HU170" s="52"/>
      <c r="HV170" s="52"/>
      <c r="HW170" s="52"/>
      <c r="HX170" s="52"/>
      <c r="HY170" s="52"/>
      <c r="HZ170" s="52"/>
      <c r="IA170" s="52"/>
      <c r="IB170" s="52"/>
      <c r="IC170" s="52"/>
      <c r="ID170" s="52"/>
      <c r="IE170" s="52"/>
      <c r="IF170" s="52"/>
      <c r="IG170" s="52"/>
      <c r="IH170" s="52"/>
      <c r="II170" s="52"/>
      <c r="IJ170" s="52"/>
      <c r="IK170" s="52"/>
      <c r="IL170" s="52"/>
      <c r="IM170" s="52"/>
      <c r="IN170" s="52"/>
      <c r="IO170" s="52"/>
      <c r="IP170" s="52"/>
      <c r="IQ170" s="52"/>
      <c r="IR170" s="52"/>
      <c r="IS170" s="52"/>
      <c r="IT170" s="52"/>
      <c r="IU170" s="52"/>
      <c r="IV170" s="52"/>
      <c r="IW170" s="52"/>
      <c r="IX170" s="52"/>
      <c r="IY170" s="52"/>
      <c r="IZ170" s="52"/>
      <c r="JA170" s="52"/>
      <c r="JB170" s="52"/>
      <c r="JC170" s="52"/>
      <c r="JD170" s="52"/>
      <c r="JE170" s="52"/>
      <c r="JF170" s="52"/>
      <c r="JG170" s="52"/>
      <c r="JH170" s="52"/>
      <c r="JI170" s="52"/>
      <c r="JJ170" s="52"/>
      <c r="JK170" s="52"/>
      <c r="JL170" s="52"/>
      <c r="JM170" s="52"/>
      <c r="JN170" s="52"/>
      <c r="JO170" s="52"/>
      <c r="JP170" s="52"/>
      <c r="JQ170" s="52"/>
      <c r="JR170" s="52"/>
      <c r="JS170" s="52"/>
      <c r="JT170" s="52"/>
      <c r="JU170" s="52"/>
      <c r="JV170" s="52"/>
      <c r="JW170" s="52"/>
      <c r="JX170" s="52"/>
      <c r="JY170" s="52"/>
      <c r="JZ170" s="52"/>
      <c r="KA170" s="52"/>
      <c r="KB170" s="52"/>
      <c r="KC170" s="52"/>
      <c r="KD170" s="52"/>
      <c r="KE170" s="52"/>
      <c r="KF170" s="52"/>
      <c r="KG170" s="52"/>
      <c r="KH170" s="52"/>
      <c r="KI170" s="52"/>
      <c r="KJ170" s="52"/>
      <c r="KK170" s="52"/>
      <c r="KL170" s="52"/>
      <c r="KM170" s="52"/>
      <c r="KN170" s="52"/>
      <c r="KO170" s="52"/>
      <c r="KP170" s="52"/>
      <c r="KQ170" s="52"/>
      <c r="KR170" s="52"/>
      <c r="KS170" s="52"/>
      <c r="KT170" s="52"/>
      <c r="KU170" s="52"/>
      <c r="KV170" s="52"/>
      <c r="KW170" s="52"/>
      <c r="KX170" s="52"/>
      <c r="KY170" s="52"/>
      <c r="KZ170" s="52"/>
      <c r="LA170" s="52"/>
      <c r="LB170" s="52"/>
      <c r="LC170" s="52"/>
      <c r="LD170" s="52"/>
      <c r="LE170" s="52"/>
      <c r="LF170" s="52"/>
      <c r="LG170" s="52"/>
      <c r="LH170" s="52"/>
      <c r="LI170" s="52"/>
      <c r="LJ170" s="52"/>
      <c r="LK170" s="52"/>
      <c r="LL170" s="52"/>
      <c r="LM170" s="52"/>
      <c r="LN170" s="52"/>
      <c r="LO170" s="52"/>
      <c r="LP170" s="52"/>
      <c r="LQ170" s="52"/>
      <c r="LR170" s="52"/>
      <c r="LS170" s="52"/>
      <c r="LT170" s="52"/>
      <c r="LU170" s="52"/>
      <c r="LV170" s="52"/>
      <c r="LW170" s="52"/>
      <c r="LX170" s="52"/>
      <c r="LY170" s="52"/>
      <c r="LZ170" s="52"/>
      <c r="MA170" s="52"/>
      <c r="MB170" s="52"/>
      <c r="MC170" s="52"/>
      <c r="MD170" s="52"/>
      <c r="ME170" s="52"/>
      <c r="MF170" s="52"/>
      <c r="MG170" s="52"/>
      <c r="MH170" s="52"/>
      <c r="MI170" s="52"/>
      <c r="MJ170" s="52"/>
      <c r="MK170" s="52"/>
      <c r="ML170" s="52"/>
      <c r="MM170" s="52"/>
      <c r="MN170" s="52"/>
      <c r="MO170" s="52"/>
      <c r="MP170" s="52"/>
      <c r="MQ170" s="52"/>
      <c r="MR170" s="52"/>
      <c r="MS170" s="52"/>
      <c r="MT170" s="52"/>
      <c r="MU170" s="52"/>
      <c r="MV170" s="52"/>
      <c r="MW170" s="52"/>
      <c r="MX170" s="52"/>
      <c r="MY170" s="52"/>
      <c r="MZ170" s="52"/>
      <c r="NA170" s="52"/>
      <c r="NB170" s="52"/>
      <c r="NC170" s="52"/>
      <c r="ND170" s="52"/>
      <c r="NE170" s="52"/>
      <c r="NF170" s="52"/>
      <c r="NG170" s="52"/>
      <c r="NH170" s="52"/>
      <c r="NI170" s="52"/>
      <c r="NJ170" s="52"/>
      <c r="NK170" s="52"/>
      <c r="NL170" s="52"/>
      <c r="NM170" s="52"/>
      <c r="NN170" s="52"/>
      <c r="NO170" s="52"/>
      <c r="NP170" s="52"/>
      <c r="NQ170" s="52"/>
      <c r="NR170" s="52"/>
      <c r="NS170" s="52"/>
      <c r="NT170" s="52"/>
      <c r="NU170" s="52"/>
      <c r="NV170" s="52"/>
      <c r="NW170" s="52"/>
      <c r="NX170" s="52"/>
      <c r="NY170" s="52"/>
      <c r="NZ170" s="52"/>
      <c r="OA170" s="52"/>
      <c r="OB170" s="52"/>
      <c r="OC170" s="52"/>
      <c r="OD170" s="52"/>
      <c r="OE170" s="52"/>
      <c r="OF170" s="52"/>
      <c r="OG170" s="52"/>
      <c r="OH170" s="52"/>
      <c r="OI170" s="52"/>
      <c r="OJ170" s="52"/>
      <c r="OK170" s="52"/>
      <c r="OL170" s="52"/>
      <c r="OM170" s="52"/>
      <c r="ON170" s="52"/>
      <c r="OO170" s="52"/>
      <c r="OP170" s="52"/>
      <c r="OQ170" s="52"/>
      <c r="OR170" s="52"/>
      <c r="OS170" s="52"/>
      <c r="OT170" s="52"/>
      <c r="OU170" s="52"/>
      <c r="OV170" s="52"/>
      <c r="OW170" s="52"/>
      <c r="OX170" s="52"/>
      <c r="OY170" s="52"/>
      <c r="OZ170" s="52"/>
      <c r="PA170" s="52"/>
      <c r="PB170" s="52"/>
      <c r="PC170" s="52"/>
      <c r="PD170" s="52"/>
      <c r="PE170" s="52"/>
      <c r="PF170" s="52"/>
      <c r="PG170" s="52"/>
      <c r="PH170" s="52"/>
      <c r="PI170" s="52"/>
      <c r="PJ170" s="52"/>
      <c r="PK170" s="52"/>
      <c r="PL170" s="52"/>
      <c r="PM170" s="52"/>
      <c r="PN170" s="52"/>
      <c r="PO170" s="52"/>
      <c r="PP170" s="52"/>
      <c r="PQ170" s="52"/>
      <c r="PR170" s="52"/>
      <c r="PS170" s="52"/>
      <c r="PT170" s="52"/>
      <c r="PU170" s="52"/>
      <c r="PV170" s="52"/>
      <c r="PW170" s="52"/>
      <c r="PX170" s="52"/>
      <c r="PY170" s="52"/>
      <c r="PZ170" s="52"/>
      <c r="QA170" s="52"/>
      <c r="QB170" s="52"/>
      <c r="QC170" s="52"/>
      <c r="QD170" s="52"/>
      <c r="QE170" s="52"/>
      <c r="QF170" s="52"/>
      <c r="QG170" s="52"/>
      <c r="QH170" s="52"/>
      <c r="QI170" s="52"/>
      <c r="QJ170" s="52"/>
      <c r="QK170" s="52"/>
      <c r="QL170" s="52"/>
      <c r="QM170" s="52"/>
      <c r="QN170" s="52"/>
      <c r="QO170" s="52"/>
      <c r="QP170" s="52"/>
      <c r="QQ170" s="52"/>
      <c r="QR170" s="52"/>
      <c r="QS170" s="52"/>
      <c r="QT170" s="52"/>
      <c r="QU170" s="52"/>
      <c r="QV170" s="52"/>
      <c r="QW170" s="52"/>
      <c r="QX170" s="52"/>
      <c r="QY170" s="52"/>
      <c r="QZ170" s="52"/>
      <c r="RA170" s="52"/>
      <c r="RB170" s="52"/>
      <c r="RC170" s="52"/>
      <c r="RD170" s="52"/>
      <c r="RE170" s="52"/>
      <c r="RF170" s="52"/>
      <c r="RG170" s="52"/>
      <c r="RH170" s="52"/>
      <c r="RI170" s="52"/>
      <c r="RJ170" s="52"/>
      <c r="RK170" s="52"/>
      <c r="RL170" s="52"/>
      <c r="RM170" s="52"/>
      <c r="RN170" s="52"/>
      <c r="RO170" s="52"/>
      <c r="RP170" s="52"/>
      <c r="RQ170" s="52"/>
      <c r="RR170" s="52"/>
      <c r="RS170" s="52"/>
      <c r="RT170" s="52"/>
      <c r="RU170" s="52"/>
      <c r="RV170" s="52"/>
      <c r="RW170" s="52"/>
      <c r="RX170" s="52"/>
      <c r="RY170" s="52"/>
      <c r="RZ170" s="52"/>
      <c r="SA170" s="52"/>
      <c r="SB170" s="52"/>
      <c r="SC170" s="52"/>
      <c r="SD170" s="52"/>
      <c r="SE170" s="52"/>
      <c r="SF170" s="52"/>
      <c r="SG170" s="52"/>
      <c r="SH170" s="52"/>
      <c r="SI170" s="52"/>
      <c r="SJ170" s="52"/>
      <c r="SK170" s="52"/>
      <c r="SL170" s="52"/>
      <c r="SM170" s="52"/>
      <c r="SN170" s="52"/>
      <c r="SO170" s="52"/>
      <c r="SP170" s="52"/>
      <c r="SQ170" s="52"/>
      <c r="SR170" s="52"/>
      <c r="SS170" s="52"/>
      <c r="ST170" s="52"/>
      <c r="SU170" s="52"/>
      <c r="SV170" s="52"/>
      <c r="SW170" s="52"/>
      <c r="SX170" s="52"/>
      <c r="SY170" s="52"/>
      <c r="SZ170" s="52"/>
      <c r="TA170" s="52"/>
      <c r="TB170" s="52"/>
      <c r="TC170" s="52"/>
      <c r="TD170" s="52"/>
      <c r="TE170" s="52"/>
      <c r="TF170" s="52"/>
      <c r="TG170" s="52"/>
      <c r="TH170" s="52"/>
      <c r="TI170" s="52"/>
      <c r="TJ170" s="52"/>
      <c r="TK170" s="52"/>
      <c r="TL170" s="52"/>
      <c r="TM170" s="52"/>
      <c r="TN170" s="52"/>
      <c r="TO170" s="52"/>
      <c r="TP170" s="52"/>
      <c r="TQ170" s="52"/>
      <c r="TR170" s="52"/>
      <c r="TS170" s="52"/>
      <c r="TT170" s="52"/>
      <c r="TU170" s="52"/>
      <c r="TV170" s="52"/>
      <c r="TW170" s="52"/>
      <c r="TX170" s="52"/>
      <c r="TY170" s="52"/>
      <c r="TZ170" s="52"/>
      <c r="UA170" s="52"/>
      <c r="UB170" s="52"/>
      <c r="UC170" s="52"/>
      <c r="UD170" s="52"/>
      <c r="UE170" s="52"/>
      <c r="UF170" s="52"/>
      <c r="UG170" s="52"/>
      <c r="UH170" s="52"/>
      <c r="UI170" s="52"/>
      <c r="UJ170" s="52"/>
      <c r="UK170" s="52"/>
      <c r="UL170" s="52"/>
      <c r="UM170" s="52"/>
      <c r="UN170" s="52"/>
      <c r="UO170" s="52"/>
      <c r="UP170" s="52"/>
      <c r="UQ170" s="52"/>
      <c r="UR170" s="52"/>
      <c r="US170" s="52"/>
      <c r="UT170" s="52"/>
      <c r="UU170" s="52"/>
      <c r="UV170" s="52"/>
      <c r="UW170" s="52"/>
      <c r="UX170" s="52"/>
      <c r="UY170" s="52"/>
      <c r="UZ170" s="52"/>
      <c r="VA170" s="52"/>
      <c r="VB170" s="52"/>
      <c r="VC170" s="52"/>
      <c r="VD170" s="52"/>
      <c r="VE170" s="52"/>
      <c r="VF170" s="52"/>
      <c r="VG170" s="52"/>
      <c r="VH170" s="52"/>
      <c r="VI170" s="52"/>
      <c r="VJ170" s="52"/>
      <c r="VK170" s="52"/>
      <c r="VL170" s="52"/>
      <c r="VM170" s="52"/>
      <c r="VN170" s="52"/>
      <c r="VO170" s="52"/>
      <c r="VP170" s="52"/>
      <c r="VQ170" s="52"/>
      <c r="VR170" s="52"/>
      <c r="VS170" s="52"/>
      <c r="VT170" s="52"/>
      <c r="VU170" s="52"/>
      <c r="VV170" s="52"/>
      <c r="VW170" s="52"/>
      <c r="VX170" s="52"/>
      <c r="VY170" s="52"/>
      <c r="VZ170" s="52"/>
      <c r="WA170" s="52"/>
      <c r="WB170" s="52"/>
      <c r="WC170" s="52"/>
      <c r="WD170" s="52"/>
      <c r="WE170" s="52"/>
      <c r="WF170" s="52"/>
      <c r="WG170" s="52"/>
      <c r="WH170" s="52"/>
      <c r="WI170" s="52"/>
      <c r="WJ170" s="52"/>
      <c r="WK170" s="52"/>
      <c r="WL170" s="52"/>
      <c r="WM170" s="52"/>
      <c r="WN170" s="52"/>
      <c r="WO170" s="52"/>
      <c r="WP170" s="52"/>
      <c r="WQ170" s="52"/>
      <c r="WR170" s="52"/>
      <c r="WS170" s="52"/>
      <c r="WT170" s="52"/>
      <c r="WU170" s="52"/>
      <c r="WV170" s="52"/>
      <c r="WW170" s="52"/>
      <c r="WX170" s="52"/>
      <c r="WY170" s="52"/>
      <c r="WZ170" s="52"/>
      <c r="XA170" s="52"/>
      <c r="XB170" s="52"/>
      <c r="XC170" s="52"/>
      <c r="XD170" s="52"/>
      <c r="XE170" s="52"/>
      <c r="XF170" s="52"/>
      <c r="XG170" s="52"/>
      <c r="XH170" s="52"/>
      <c r="XI170" s="52"/>
      <c r="XJ170" s="52"/>
      <c r="XK170" s="52"/>
      <c r="XL170" s="52"/>
      <c r="XM170" s="52"/>
      <c r="XN170" s="52"/>
      <c r="XO170" s="52"/>
      <c r="XP170" s="52"/>
      <c r="XQ170" s="52"/>
      <c r="XR170" s="52"/>
      <c r="XS170" s="52"/>
      <c r="XT170" s="52"/>
      <c r="XU170" s="52"/>
      <c r="XV170" s="52"/>
      <c r="XW170" s="52"/>
      <c r="XX170" s="52"/>
      <c r="XY170" s="52"/>
      <c r="XZ170" s="52"/>
      <c r="YA170" s="52"/>
      <c r="YB170" s="52"/>
      <c r="YC170" s="52"/>
      <c r="YD170" s="52"/>
      <c r="YE170" s="52"/>
      <c r="YF170" s="52"/>
      <c r="YG170" s="52"/>
      <c r="YH170" s="52"/>
      <c r="YI170" s="52"/>
      <c r="YJ170" s="52"/>
      <c r="YK170" s="52"/>
      <c r="YL170" s="52"/>
      <c r="YM170" s="52"/>
      <c r="YN170" s="52"/>
      <c r="YO170" s="52"/>
      <c r="YP170" s="52"/>
      <c r="YQ170" s="52"/>
      <c r="YR170" s="52"/>
    </row>
    <row r="171" spans="1:668" s="19" customFormat="1" ht="15.75" x14ac:dyDescent="0.25">
      <c r="A171" s="151" t="s">
        <v>181</v>
      </c>
      <c r="B171" s="152" t="s">
        <v>16</v>
      </c>
      <c r="C171" s="153" t="s">
        <v>75</v>
      </c>
      <c r="D171" s="154">
        <v>44593</v>
      </c>
      <c r="E171" s="155" t="s">
        <v>120</v>
      </c>
      <c r="F171" s="156">
        <v>50000</v>
      </c>
      <c r="G171" s="157">
        <v>1435</v>
      </c>
      <c r="H171" s="156">
        <v>1854</v>
      </c>
      <c r="I171" s="156">
        <v>1520</v>
      </c>
      <c r="J171" s="156">
        <v>25</v>
      </c>
      <c r="K171" s="156">
        <v>4834</v>
      </c>
      <c r="L171" s="200">
        <v>45166</v>
      </c>
      <c r="O171" s="138"/>
      <c r="P171" s="138"/>
      <c r="Q171" s="138"/>
      <c r="R171" s="138"/>
      <c r="S171" s="138"/>
      <c r="T171" s="138"/>
      <c r="U171" s="138"/>
      <c r="V171" s="138"/>
      <c r="W171" s="138"/>
      <c r="X171" s="138"/>
      <c r="Y171" s="138"/>
      <c r="Z171" s="138"/>
      <c r="AA171" s="138"/>
      <c r="AB171" s="138"/>
      <c r="AC171" s="138"/>
      <c r="AD171" s="138"/>
      <c r="AE171" s="138"/>
      <c r="AF171" s="138"/>
      <c r="AG171" s="138"/>
      <c r="AH171" s="138"/>
      <c r="AI171" s="138"/>
      <c r="AJ171" s="138"/>
      <c r="AK171" s="138"/>
      <c r="AL171" s="138"/>
      <c r="AM171" s="138"/>
      <c r="AN171" s="138"/>
      <c r="AO171" s="138"/>
      <c r="AP171" s="138"/>
      <c r="AQ171" s="138"/>
      <c r="AR171" s="138"/>
      <c r="AS171" s="138"/>
      <c r="AT171" s="52"/>
      <c r="AU171" s="52"/>
      <c r="AV171" s="52"/>
      <c r="AW171" s="52"/>
      <c r="AX171" s="52"/>
      <c r="AY171" s="52"/>
      <c r="AZ171" s="52"/>
      <c r="BA171" s="52"/>
      <c r="BB171" s="52"/>
      <c r="BC171" s="52"/>
      <c r="BD171" s="52"/>
      <c r="BE171" s="52"/>
      <c r="BF171" s="52"/>
      <c r="BG171" s="52"/>
      <c r="BH171" s="52"/>
      <c r="BI171" s="52"/>
      <c r="BJ171" s="52"/>
      <c r="BK171" s="52"/>
      <c r="BL171" s="52"/>
      <c r="BM171" s="52"/>
      <c r="BN171" s="52"/>
      <c r="BO171" s="52"/>
      <c r="BP171" s="52"/>
      <c r="BQ171" s="52"/>
      <c r="BR171" s="52"/>
      <c r="BS171" s="52"/>
      <c r="BT171" s="52"/>
      <c r="BU171" s="52"/>
      <c r="BV171" s="52"/>
      <c r="BW171" s="52"/>
      <c r="BX171" s="52"/>
      <c r="BY171" s="52"/>
      <c r="BZ171" s="52"/>
      <c r="CA171" s="52"/>
      <c r="CB171" s="52"/>
      <c r="CC171" s="52"/>
      <c r="CD171" s="52"/>
      <c r="CE171" s="52"/>
      <c r="CF171" s="52"/>
      <c r="CG171" s="52"/>
      <c r="CH171" s="52"/>
      <c r="CI171" s="52"/>
      <c r="CJ171" s="52"/>
      <c r="CK171" s="52"/>
      <c r="CL171" s="52"/>
      <c r="CM171" s="52"/>
      <c r="CN171" s="52"/>
      <c r="CO171" s="52"/>
      <c r="CP171" s="52"/>
      <c r="CQ171" s="52"/>
      <c r="CR171" s="52"/>
      <c r="CS171" s="52"/>
      <c r="CT171" s="52"/>
      <c r="CU171" s="52"/>
      <c r="CV171" s="52"/>
      <c r="CW171" s="52"/>
      <c r="CX171" s="52"/>
      <c r="CY171" s="52"/>
      <c r="CZ171" s="52"/>
      <c r="DA171" s="52"/>
      <c r="DB171" s="52"/>
      <c r="DC171" s="52"/>
      <c r="DD171" s="52"/>
      <c r="DE171" s="52"/>
      <c r="DF171" s="52"/>
      <c r="DG171" s="52"/>
      <c r="DH171" s="52"/>
      <c r="DI171" s="52"/>
      <c r="DJ171" s="52"/>
      <c r="DK171" s="52"/>
      <c r="DL171" s="52"/>
      <c r="DM171" s="52"/>
      <c r="DN171" s="52"/>
      <c r="DO171" s="52"/>
      <c r="DP171" s="52"/>
      <c r="DQ171" s="52"/>
      <c r="DR171" s="52"/>
      <c r="DS171" s="52"/>
      <c r="DT171" s="52"/>
      <c r="DU171" s="52"/>
      <c r="DV171" s="52"/>
      <c r="DW171" s="52"/>
      <c r="DX171" s="52"/>
      <c r="DY171" s="52"/>
      <c r="DZ171" s="52"/>
      <c r="EA171" s="52"/>
      <c r="EB171" s="52"/>
      <c r="EC171" s="52"/>
      <c r="ED171" s="52"/>
      <c r="EE171" s="52"/>
      <c r="EF171" s="52"/>
      <c r="EG171" s="52"/>
      <c r="EH171" s="52"/>
      <c r="EI171" s="52"/>
      <c r="EJ171" s="52"/>
      <c r="EK171" s="52"/>
      <c r="EL171" s="52"/>
      <c r="EM171" s="52"/>
      <c r="EN171" s="52"/>
      <c r="EO171" s="52"/>
      <c r="EP171" s="52"/>
      <c r="EQ171" s="52"/>
      <c r="ER171" s="52"/>
      <c r="ES171" s="52"/>
      <c r="ET171" s="52"/>
      <c r="EU171" s="52"/>
      <c r="EV171" s="52"/>
      <c r="EW171" s="52"/>
      <c r="EX171" s="52"/>
      <c r="EY171" s="52"/>
      <c r="EZ171" s="52"/>
      <c r="FA171" s="52"/>
      <c r="FB171" s="52"/>
      <c r="FC171" s="52"/>
      <c r="FD171" s="52"/>
      <c r="FE171" s="52"/>
      <c r="FF171" s="52"/>
      <c r="FG171" s="52"/>
      <c r="FH171" s="52"/>
      <c r="FI171" s="52"/>
      <c r="FJ171" s="52"/>
      <c r="FK171" s="52"/>
      <c r="FL171" s="52"/>
      <c r="FM171" s="52"/>
      <c r="FN171" s="52"/>
      <c r="FO171" s="52"/>
      <c r="FP171" s="52"/>
      <c r="FQ171" s="52"/>
      <c r="FR171" s="52"/>
      <c r="FS171" s="52"/>
      <c r="FT171" s="52"/>
      <c r="FU171" s="52"/>
      <c r="FV171" s="52"/>
      <c r="FW171" s="52"/>
      <c r="FX171" s="52"/>
      <c r="FY171" s="52"/>
      <c r="FZ171" s="52"/>
      <c r="GA171" s="52"/>
      <c r="GB171" s="52"/>
      <c r="GC171" s="52"/>
      <c r="GD171" s="52"/>
      <c r="GE171" s="52"/>
      <c r="GF171" s="52"/>
      <c r="GG171" s="52"/>
      <c r="GH171" s="52"/>
      <c r="GI171" s="52"/>
      <c r="GJ171" s="52"/>
      <c r="GK171" s="52"/>
      <c r="GL171" s="52"/>
      <c r="GM171" s="52"/>
      <c r="GN171" s="52"/>
      <c r="GO171" s="52"/>
      <c r="GP171" s="52"/>
      <c r="GQ171" s="52"/>
      <c r="GR171" s="52"/>
      <c r="GS171" s="52"/>
      <c r="GT171" s="52"/>
      <c r="GU171" s="52"/>
      <c r="GV171" s="52"/>
      <c r="GW171" s="52"/>
      <c r="GX171" s="52"/>
      <c r="GY171" s="52"/>
      <c r="GZ171" s="52"/>
      <c r="HA171" s="52"/>
      <c r="HB171" s="52"/>
      <c r="HC171" s="52"/>
      <c r="HD171" s="52"/>
      <c r="HE171" s="52"/>
      <c r="HF171" s="52"/>
      <c r="HG171" s="52"/>
      <c r="HH171" s="52"/>
      <c r="HI171" s="52"/>
      <c r="HJ171" s="52"/>
      <c r="HK171" s="52"/>
      <c r="HL171" s="52"/>
      <c r="HM171" s="52"/>
      <c r="HN171" s="52"/>
      <c r="HO171" s="52"/>
      <c r="HP171" s="52"/>
      <c r="HQ171" s="52"/>
      <c r="HR171" s="52"/>
      <c r="HS171" s="52"/>
      <c r="HT171" s="52"/>
      <c r="HU171" s="52"/>
      <c r="HV171" s="52"/>
      <c r="HW171" s="52"/>
      <c r="HX171" s="52"/>
      <c r="HY171" s="52"/>
      <c r="HZ171" s="52"/>
      <c r="IA171" s="52"/>
      <c r="IB171" s="52"/>
      <c r="IC171" s="52"/>
      <c r="ID171" s="52"/>
      <c r="IE171" s="52"/>
      <c r="IF171" s="52"/>
      <c r="IG171" s="52"/>
      <c r="IH171" s="52"/>
      <c r="II171" s="52"/>
      <c r="IJ171" s="52"/>
      <c r="IK171" s="52"/>
      <c r="IL171" s="52"/>
      <c r="IM171" s="52"/>
      <c r="IN171" s="52"/>
      <c r="IO171" s="52"/>
      <c r="IP171" s="52"/>
      <c r="IQ171" s="52"/>
      <c r="IR171" s="52"/>
      <c r="IS171" s="52"/>
      <c r="IT171" s="52"/>
      <c r="IU171" s="52"/>
      <c r="IV171" s="52"/>
      <c r="IW171" s="52"/>
      <c r="IX171" s="52"/>
      <c r="IY171" s="52"/>
      <c r="IZ171" s="52"/>
      <c r="JA171" s="52"/>
      <c r="JB171" s="52"/>
      <c r="JC171" s="52"/>
      <c r="JD171" s="52"/>
      <c r="JE171" s="52"/>
      <c r="JF171" s="52"/>
      <c r="JG171" s="52"/>
      <c r="JH171" s="52"/>
      <c r="JI171" s="52"/>
      <c r="JJ171" s="52"/>
      <c r="JK171" s="52"/>
      <c r="JL171" s="52"/>
      <c r="JM171" s="52"/>
      <c r="JN171" s="52"/>
      <c r="JO171" s="52"/>
      <c r="JP171" s="52"/>
      <c r="JQ171" s="52"/>
      <c r="JR171" s="52"/>
      <c r="JS171" s="52"/>
      <c r="JT171" s="52"/>
      <c r="JU171" s="52"/>
      <c r="JV171" s="52"/>
      <c r="JW171" s="52"/>
      <c r="JX171" s="52"/>
      <c r="JY171" s="52"/>
      <c r="JZ171" s="52"/>
      <c r="KA171" s="52"/>
      <c r="KB171" s="52"/>
      <c r="KC171" s="52"/>
      <c r="KD171" s="52"/>
      <c r="KE171" s="52"/>
      <c r="KF171" s="52"/>
      <c r="KG171" s="52"/>
      <c r="KH171" s="52"/>
      <c r="KI171" s="52"/>
      <c r="KJ171" s="52"/>
      <c r="KK171" s="52"/>
      <c r="KL171" s="52"/>
      <c r="KM171" s="52"/>
      <c r="KN171" s="52"/>
      <c r="KO171" s="52"/>
      <c r="KP171" s="52"/>
      <c r="KQ171" s="52"/>
      <c r="KR171" s="52"/>
      <c r="KS171" s="52"/>
      <c r="KT171" s="52"/>
      <c r="KU171" s="52"/>
      <c r="KV171" s="52"/>
      <c r="KW171" s="52"/>
      <c r="KX171" s="52"/>
      <c r="KY171" s="52"/>
      <c r="KZ171" s="52"/>
      <c r="LA171" s="52"/>
      <c r="LB171" s="52"/>
      <c r="LC171" s="52"/>
      <c r="LD171" s="52"/>
      <c r="LE171" s="52"/>
      <c r="LF171" s="52"/>
      <c r="LG171" s="52"/>
      <c r="LH171" s="52"/>
      <c r="LI171" s="52"/>
      <c r="LJ171" s="52"/>
      <c r="LK171" s="52"/>
      <c r="LL171" s="52"/>
      <c r="LM171" s="52"/>
      <c r="LN171" s="52"/>
      <c r="LO171" s="52"/>
      <c r="LP171" s="52"/>
      <c r="LQ171" s="52"/>
      <c r="LR171" s="52"/>
      <c r="LS171" s="52"/>
      <c r="LT171" s="52"/>
      <c r="LU171" s="52"/>
      <c r="LV171" s="52"/>
      <c r="LW171" s="52"/>
      <c r="LX171" s="52"/>
      <c r="LY171" s="52"/>
      <c r="LZ171" s="52"/>
      <c r="MA171" s="52"/>
      <c r="MB171" s="52"/>
      <c r="MC171" s="52"/>
      <c r="MD171" s="52"/>
      <c r="ME171" s="52"/>
      <c r="MF171" s="52"/>
      <c r="MG171" s="52"/>
      <c r="MH171" s="52"/>
      <c r="MI171" s="52"/>
      <c r="MJ171" s="52"/>
      <c r="MK171" s="52"/>
      <c r="ML171" s="52"/>
      <c r="MM171" s="52"/>
      <c r="MN171" s="52"/>
      <c r="MO171" s="52"/>
      <c r="MP171" s="52"/>
      <c r="MQ171" s="52"/>
      <c r="MR171" s="52"/>
      <c r="MS171" s="52"/>
      <c r="MT171" s="52"/>
      <c r="MU171" s="52"/>
      <c r="MV171" s="52"/>
      <c r="MW171" s="52"/>
      <c r="MX171" s="52"/>
      <c r="MY171" s="52"/>
      <c r="MZ171" s="52"/>
      <c r="NA171" s="52"/>
      <c r="NB171" s="52"/>
      <c r="NC171" s="52"/>
      <c r="ND171" s="52"/>
      <c r="NE171" s="52"/>
      <c r="NF171" s="52"/>
      <c r="NG171" s="52"/>
      <c r="NH171" s="52"/>
      <c r="NI171" s="52"/>
      <c r="NJ171" s="52"/>
      <c r="NK171" s="52"/>
      <c r="NL171" s="52"/>
      <c r="NM171" s="52"/>
      <c r="NN171" s="52"/>
      <c r="NO171" s="52"/>
      <c r="NP171" s="52"/>
      <c r="NQ171" s="52"/>
      <c r="NR171" s="52"/>
      <c r="NS171" s="52"/>
      <c r="NT171" s="52"/>
      <c r="NU171" s="52"/>
      <c r="NV171" s="52"/>
      <c r="NW171" s="52"/>
      <c r="NX171" s="52"/>
      <c r="NY171" s="52"/>
      <c r="NZ171" s="52"/>
      <c r="OA171" s="52"/>
      <c r="OB171" s="52"/>
      <c r="OC171" s="52"/>
      <c r="OD171" s="52"/>
      <c r="OE171" s="52"/>
      <c r="OF171" s="52"/>
      <c r="OG171" s="52"/>
      <c r="OH171" s="52"/>
      <c r="OI171" s="52"/>
      <c r="OJ171" s="52"/>
      <c r="OK171" s="52"/>
      <c r="OL171" s="52"/>
      <c r="OM171" s="52"/>
      <c r="ON171" s="52"/>
      <c r="OO171" s="52"/>
      <c r="OP171" s="52"/>
      <c r="OQ171" s="52"/>
      <c r="OR171" s="52"/>
      <c r="OS171" s="52"/>
      <c r="OT171" s="52"/>
      <c r="OU171" s="52"/>
      <c r="OV171" s="52"/>
      <c r="OW171" s="52"/>
      <c r="OX171" s="52"/>
      <c r="OY171" s="52"/>
      <c r="OZ171" s="52"/>
      <c r="PA171" s="52"/>
      <c r="PB171" s="52"/>
      <c r="PC171" s="52"/>
      <c r="PD171" s="52"/>
      <c r="PE171" s="52"/>
      <c r="PF171" s="52"/>
      <c r="PG171" s="52"/>
      <c r="PH171" s="52"/>
      <c r="PI171" s="52"/>
      <c r="PJ171" s="52"/>
      <c r="PK171" s="52"/>
      <c r="PL171" s="52"/>
      <c r="PM171" s="52"/>
      <c r="PN171" s="52"/>
      <c r="PO171" s="52"/>
      <c r="PP171" s="52"/>
      <c r="PQ171" s="52"/>
      <c r="PR171" s="52"/>
      <c r="PS171" s="52"/>
      <c r="PT171" s="52"/>
      <c r="PU171" s="52"/>
      <c r="PV171" s="52"/>
      <c r="PW171" s="52"/>
      <c r="PX171" s="52"/>
      <c r="PY171" s="52"/>
      <c r="PZ171" s="52"/>
      <c r="QA171" s="52"/>
      <c r="QB171" s="52"/>
      <c r="QC171" s="52"/>
      <c r="QD171" s="52"/>
      <c r="QE171" s="52"/>
      <c r="QF171" s="52"/>
      <c r="QG171" s="52"/>
      <c r="QH171" s="52"/>
      <c r="QI171" s="52"/>
      <c r="QJ171" s="52"/>
      <c r="QK171" s="52"/>
      <c r="QL171" s="52"/>
      <c r="QM171" s="52"/>
      <c r="QN171" s="52"/>
      <c r="QO171" s="52"/>
      <c r="QP171" s="52"/>
      <c r="QQ171" s="52"/>
      <c r="QR171" s="52"/>
      <c r="QS171" s="52"/>
      <c r="QT171" s="52"/>
      <c r="QU171" s="52"/>
      <c r="QV171" s="52"/>
      <c r="QW171" s="52"/>
      <c r="QX171" s="52"/>
      <c r="QY171" s="52"/>
      <c r="QZ171" s="52"/>
      <c r="RA171" s="52"/>
      <c r="RB171" s="52"/>
      <c r="RC171" s="52"/>
      <c r="RD171" s="52"/>
      <c r="RE171" s="52"/>
      <c r="RF171" s="52"/>
      <c r="RG171" s="52"/>
      <c r="RH171" s="52"/>
      <c r="RI171" s="52"/>
      <c r="RJ171" s="52"/>
      <c r="RK171" s="52"/>
      <c r="RL171" s="52"/>
      <c r="RM171" s="52"/>
      <c r="RN171" s="52"/>
      <c r="RO171" s="52"/>
      <c r="RP171" s="52"/>
      <c r="RQ171" s="52"/>
      <c r="RR171" s="52"/>
      <c r="RS171" s="52"/>
      <c r="RT171" s="52"/>
      <c r="RU171" s="52"/>
      <c r="RV171" s="52"/>
      <c r="RW171" s="52"/>
      <c r="RX171" s="52"/>
      <c r="RY171" s="52"/>
      <c r="RZ171" s="52"/>
      <c r="SA171" s="52"/>
      <c r="SB171" s="52"/>
      <c r="SC171" s="52"/>
      <c r="SD171" s="52"/>
      <c r="SE171" s="52"/>
      <c r="SF171" s="52"/>
      <c r="SG171" s="52"/>
      <c r="SH171" s="52"/>
      <c r="SI171" s="52"/>
      <c r="SJ171" s="52"/>
      <c r="SK171" s="52"/>
      <c r="SL171" s="52"/>
      <c r="SM171" s="52"/>
      <c r="SN171" s="52"/>
      <c r="SO171" s="52"/>
      <c r="SP171" s="52"/>
      <c r="SQ171" s="52"/>
      <c r="SR171" s="52"/>
      <c r="SS171" s="52"/>
      <c r="ST171" s="52"/>
      <c r="SU171" s="52"/>
      <c r="SV171" s="52"/>
      <c r="SW171" s="52"/>
      <c r="SX171" s="52"/>
      <c r="SY171" s="52"/>
      <c r="SZ171" s="52"/>
      <c r="TA171" s="52"/>
      <c r="TB171" s="52"/>
      <c r="TC171" s="52"/>
      <c r="TD171" s="52"/>
      <c r="TE171" s="52"/>
      <c r="TF171" s="52"/>
      <c r="TG171" s="52"/>
      <c r="TH171" s="52"/>
      <c r="TI171" s="52"/>
      <c r="TJ171" s="52"/>
      <c r="TK171" s="52"/>
      <c r="TL171" s="52"/>
      <c r="TM171" s="52"/>
      <c r="TN171" s="52"/>
      <c r="TO171" s="52"/>
      <c r="TP171" s="52"/>
      <c r="TQ171" s="52"/>
      <c r="TR171" s="52"/>
      <c r="TS171" s="52"/>
      <c r="TT171" s="52"/>
      <c r="TU171" s="52"/>
      <c r="TV171" s="52"/>
      <c r="TW171" s="52"/>
      <c r="TX171" s="52"/>
      <c r="TY171" s="52"/>
      <c r="TZ171" s="52"/>
      <c r="UA171" s="52"/>
      <c r="UB171" s="52"/>
      <c r="UC171" s="52"/>
      <c r="UD171" s="52"/>
      <c r="UE171" s="52"/>
      <c r="UF171" s="52"/>
      <c r="UG171" s="52"/>
      <c r="UH171" s="52"/>
      <c r="UI171" s="52"/>
      <c r="UJ171" s="52"/>
      <c r="UK171" s="52"/>
      <c r="UL171" s="52"/>
      <c r="UM171" s="52"/>
      <c r="UN171" s="52"/>
      <c r="UO171" s="52"/>
      <c r="UP171" s="52"/>
      <c r="UQ171" s="52"/>
      <c r="UR171" s="52"/>
      <c r="US171" s="52"/>
      <c r="UT171" s="52"/>
      <c r="UU171" s="52"/>
      <c r="UV171" s="52"/>
      <c r="UW171" s="52"/>
      <c r="UX171" s="52"/>
      <c r="UY171" s="52"/>
      <c r="UZ171" s="52"/>
      <c r="VA171" s="52"/>
      <c r="VB171" s="52"/>
      <c r="VC171" s="52"/>
      <c r="VD171" s="52"/>
      <c r="VE171" s="52"/>
      <c r="VF171" s="52"/>
      <c r="VG171" s="52"/>
      <c r="VH171" s="52"/>
      <c r="VI171" s="52"/>
      <c r="VJ171" s="52"/>
      <c r="VK171" s="52"/>
      <c r="VL171" s="52"/>
      <c r="VM171" s="52"/>
      <c r="VN171" s="52"/>
      <c r="VO171" s="52"/>
      <c r="VP171" s="52"/>
      <c r="VQ171" s="52"/>
      <c r="VR171" s="52"/>
      <c r="VS171" s="52"/>
      <c r="VT171" s="52"/>
      <c r="VU171" s="52"/>
      <c r="VV171" s="52"/>
      <c r="VW171" s="52"/>
      <c r="VX171" s="52"/>
      <c r="VY171" s="52"/>
      <c r="VZ171" s="52"/>
      <c r="WA171" s="52"/>
      <c r="WB171" s="52"/>
      <c r="WC171" s="52"/>
      <c r="WD171" s="52"/>
      <c r="WE171" s="52"/>
      <c r="WF171" s="52"/>
      <c r="WG171" s="52"/>
      <c r="WH171" s="52"/>
      <c r="WI171" s="52"/>
      <c r="WJ171" s="52"/>
      <c r="WK171" s="52"/>
      <c r="WL171" s="52"/>
      <c r="WM171" s="52"/>
      <c r="WN171" s="52"/>
      <c r="WO171" s="52"/>
      <c r="WP171" s="52"/>
      <c r="WQ171" s="52"/>
      <c r="WR171" s="52"/>
      <c r="WS171" s="52"/>
      <c r="WT171" s="52"/>
      <c r="WU171" s="52"/>
      <c r="WV171" s="52"/>
      <c r="WW171" s="52"/>
      <c r="WX171" s="52"/>
      <c r="WY171" s="52"/>
      <c r="WZ171" s="52"/>
      <c r="XA171" s="52"/>
      <c r="XB171" s="52"/>
      <c r="XC171" s="52"/>
      <c r="XD171" s="52"/>
      <c r="XE171" s="52"/>
      <c r="XF171" s="52"/>
      <c r="XG171" s="52"/>
      <c r="XH171" s="52"/>
      <c r="XI171" s="52"/>
      <c r="XJ171" s="52"/>
      <c r="XK171" s="52"/>
      <c r="XL171" s="52"/>
      <c r="XM171" s="52"/>
      <c r="XN171" s="52"/>
      <c r="XO171" s="52"/>
      <c r="XP171" s="52"/>
      <c r="XQ171" s="52"/>
      <c r="XR171" s="52"/>
      <c r="XS171" s="52"/>
      <c r="XT171" s="52"/>
      <c r="XU171" s="52"/>
      <c r="XV171" s="52"/>
      <c r="XW171" s="52"/>
      <c r="XX171" s="52"/>
      <c r="XY171" s="52"/>
      <c r="XZ171" s="52"/>
      <c r="YA171" s="52"/>
      <c r="YB171" s="52"/>
      <c r="YC171" s="52"/>
      <c r="YD171" s="52"/>
      <c r="YE171" s="52"/>
      <c r="YF171" s="52"/>
      <c r="YG171" s="52"/>
      <c r="YH171" s="52"/>
      <c r="YI171" s="52"/>
      <c r="YJ171" s="52"/>
      <c r="YK171" s="52"/>
      <c r="YL171" s="52"/>
      <c r="YM171" s="52"/>
      <c r="YN171" s="52"/>
      <c r="YO171" s="52"/>
      <c r="YP171" s="52"/>
      <c r="YQ171" s="52"/>
      <c r="YR171" s="52"/>
    </row>
    <row r="172" spans="1:668" s="123" customFormat="1" ht="15.75" x14ac:dyDescent="0.25">
      <c r="A172" s="149" t="s">
        <v>14</v>
      </c>
      <c r="B172" s="42">
        <v>2</v>
      </c>
      <c r="C172" s="97"/>
      <c r="D172" s="97"/>
      <c r="E172" s="150"/>
      <c r="F172" s="88">
        <f>F170</f>
        <v>89500</v>
      </c>
      <c r="G172" s="97">
        <f>+G170</f>
        <v>2568.65</v>
      </c>
      <c r="H172" s="88">
        <f>+H170</f>
        <v>9635.51</v>
      </c>
      <c r="I172" s="88">
        <f>+I170</f>
        <v>2720.8</v>
      </c>
      <c r="J172" s="88">
        <f>+J170</f>
        <v>0</v>
      </c>
      <c r="K172" s="207">
        <v>170</v>
      </c>
      <c r="L172" s="197">
        <f>L170</f>
        <v>74550.040000000008</v>
      </c>
      <c r="M172" s="19"/>
      <c r="N172" s="19"/>
      <c r="O172" s="138"/>
      <c r="P172" s="138"/>
      <c r="Q172" s="138"/>
      <c r="R172" s="138"/>
      <c r="S172" s="138"/>
      <c r="T172" s="138"/>
      <c r="U172" s="138"/>
      <c r="V172" s="138"/>
      <c r="W172" s="138"/>
      <c r="X172" s="138"/>
      <c r="Y172" s="138"/>
      <c r="Z172" s="138"/>
      <c r="AA172" s="138"/>
      <c r="AB172" s="138"/>
      <c r="AC172" s="138"/>
      <c r="AD172" s="138"/>
      <c r="AE172" s="138"/>
      <c r="AF172" s="138"/>
      <c r="AG172" s="138"/>
      <c r="AH172" s="138"/>
      <c r="AI172" s="138"/>
      <c r="AJ172" s="138"/>
      <c r="AK172" s="138"/>
      <c r="AL172" s="138"/>
      <c r="AM172" s="138"/>
      <c r="AN172" s="138"/>
      <c r="AO172" s="138"/>
      <c r="AP172" s="138"/>
      <c r="AQ172" s="124"/>
      <c r="AR172" s="124"/>
      <c r="AS172" s="124"/>
      <c r="AT172" s="110"/>
      <c r="AU172" s="110"/>
      <c r="AV172" s="110"/>
      <c r="AW172" s="110"/>
      <c r="AX172" s="110"/>
      <c r="AY172" s="110"/>
      <c r="AZ172" s="110"/>
      <c r="BA172" s="110"/>
      <c r="BB172" s="110"/>
      <c r="BC172" s="110"/>
      <c r="BD172" s="110"/>
      <c r="BE172" s="110"/>
      <c r="BF172" s="110"/>
      <c r="BG172" s="110"/>
      <c r="BH172" s="110"/>
      <c r="BI172" s="110"/>
      <c r="BJ172" s="110"/>
      <c r="BK172" s="110"/>
      <c r="BL172" s="110"/>
      <c r="BM172" s="110"/>
      <c r="BN172" s="110"/>
      <c r="BO172" s="110"/>
      <c r="BP172" s="110"/>
      <c r="BQ172" s="110"/>
      <c r="BR172" s="110"/>
      <c r="BS172" s="110"/>
      <c r="BT172" s="110"/>
      <c r="BU172" s="110"/>
      <c r="BV172" s="110"/>
      <c r="BW172" s="110"/>
      <c r="BX172" s="110"/>
      <c r="BY172" s="110"/>
      <c r="BZ172" s="110"/>
      <c r="CA172" s="110"/>
      <c r="CB172" s="110"/>
      <c r="CC172" s="110"/>
      <c r="CD172" s="110"/>
      <c r="CE172" s="110"/>
      <c r="CF172" s="110"/>
      <c r="CG172" s="110"/>
      <c r="CH172" s="110"/>
      <c r="CI172" s="110"/>
      <c r="CJ172" s="110"/>
      <c r="CK172" s="110"/>
      <c r="CL172" s="110"/>
      <c r="CM172" s="110"/>
      <c r="CN172" s="110"/>
      <c r="CO172" s="110"/>
      <c r="CP172" s="110"/>
      <c r="CQ172" s="110"/>
      <c r="CR172" s="110"/>
      <c r="CS172" s="110"/>
      <c r="CT172" s="110"/>
      <c r="CU172" s="110"/>
      <c r="CV172" s="110"/>
      <c r="CW172" s="110"/>
      <c r="CX172" s="110"/>
      <c r="CY172" s="110"/>
      <c r="CZ172" s="110"/>
      <c r="DA172" s="110"/>
      <c r="DB172" s="110"/>
      <c r="DC172" s="110"/>
      <c r="DD172" s="110"/>
      <c r="DE172" s="110"/>
      <c r="DF172" s="110"/>
      <c r="DG172" s="110"/>
      <c r="DH172" s="110"/>
      <c r="DI172" s="110"/>
      <c r="DJ172" s="110"/>
      <c r="DK172" s="110"/>
      <c r="DL172" s="110"/>
      <c r="DM172" s="110"/>
      <c r="DN172" s="110"/>
      <c r="DO172" s="110"/>
      <c r="DP172" s="110"/>
      <c r="DQ172" s="110"/>
      <c r="DR172" s="110"/>
      <c r="DS172" s="110"/>
      <c r="DT172" s="110"/>
      <c r="DU172" s="110"/>
      <c r="DV172" s="110"/>
      <c r="DW172" s="110"/>
      <c r="DX172" s="110"/>
      <c r="DY172" s="110"/>
      <c r="DZ172" s="110"/>
      <c r="EA172" s="110"/>
      <c r="EB172" s="110"/>
      <c r="EC172" s="110"/>
      <c r="ED172" s="110"/>
      <c r="EE172" s="110"/>
      <c r="EF172" s="110"/>
      <c r="EG172" s="110"/>
      <c r="EH172" s="110"/>
      <c r="EI172" s="110"/>
      <c r="EJ172" s="110"/>
      <c r="EK172" s="110"/>
      <c r="EL172" s="110"/>
      <c r="EM172" s="110"/>
      <c r="EN172" s="110"/>
      <c r="EO172" s="110"/>
      <c r="EP172" s="110"/>
      <c r="EQ172" s="110"/>
      <c r="ER172" s="110"/>
      <c r="ES172" s="110"/>
      <c r="ET172" s="110"/>
      <c r="EU172" s="110"/>
      <c r="EV172" s="110"/>
      <c r="EW172" s="110"/>
      <c r="EX172" s="110"/>
      <c r="EY172" s="110"/>
      <c r="EZ172" s="110"/>
      <c r="FA172" s="110"/>
      <c r="FB172" s="110"/>
      <c r="FC172" s="110"/>
      <c r="FD172" s="110"/>
      <c r="FE172" s="110"/>
      <c r="FF172" s="110"/>
      <c r="FG172" s="110"/>
      <c r="FH172" s="110"/>
      <c r="FI172" s="110"/>
      <c r="FJ172" s="110"/>
      <c r="FK172" s="110"/>
      <c r="FL172" s="110"/>
      <c r="FM172" s="110"/>
      <c r="FN172" s="110"/>
      <c r="FO172" s="110"/>
      <c r="FP172" s="110"/>
      <c r="FQ172" s="110"/>
      <c r="FR172" s="110"/>
      <c r="FS172" s="110"/>
      <c r="FT172" s="110"/>
      <c r="FU172" s="110"/>
      <c r="FV172" s="110"/>
      <c r="FW172" s="110"/>
      <c r="FX172" s="110"/>
      <c r="FY172" s="110"/>
      <c r="FZ172" s="110"/>
      <c r="GA172" s="110"/>
      <c r="GB172" s="110"/>
      <c r="GC172" s="110"/>
      <c r="GD172" s="110"/>
      <c r="GE172" s="110"/>
      <c r="GF172" s="110"/>
      <c r="GG172" s="110"/>
      <c r="GH172" s="110"/>
      <c r="GI172" s="110"/>
      <c r="GJ172" s="110"/>
      <c r="GK172" s="110"/>
      <c r="GL172" s="110"/>
      <c r="GM172" s="110"/>
      <c r="GN172" s="110"/>
      <c r="GO172" s="110"/>
      <c r="GP172" s="110"/>
      <c r="GQ172" s="110"/>
      <c r="GR172" s="110"/>
      <c r="GS172" s="110"/>
      <c r="GT172" s="110"/>
      <c r="GU172" s="110"/>
      <c r="GV172" s="110"/>
      <c r="GW172" s="110"/>
      <c r="GX172" s="110"/>
      <c r="GY172" s="110"/>
      <c r="GZ172" s="110"/>
      <c r="HA172" s="110"/>
      <c r="HB172" s="110"/>
      <c r="HC172" s="110"/>
      <c r="HD172" s="110"/>
      <c r="HE172" s="110"/>
      <c r="HF172" s="110"/>
      <c r="HG172" s="110"/>
      <c r="HH172" s="110"/>
      <c r="HI172" s="110"/>
      <c r="HJ172" s="110"/>
      <c r="HK172" s="110"/>
      <c r="HL172" s="110"/>
      <c r="HM172" s="110"/>
      <c r="HN172" s="110"/>
      <c r="HO172" s="110"/>
      <c r="HP172" s="110"/>
      <c r="HQ172" s="110"/>
      <c r="HR172" s="110"/>
      <c r="HS172" s="110"/>
      <c r="HT172" s="110"/>
      <c r="HU172" s="110"/>
      <c r="HV172" s="110"/>
      <c r="HW172" s="110"/>
      <c r="HX172" s="110"/>
      <c r="HY172" s="110"/>
      <c r="HZ172" s="110"/>
      <c r="IA172" s="110"/>
      <c r="IB172" s="110"/>
      <c r="IC172" s="110"/>
      <c r="ID172" s="110"/>
      <c r="IE172" s="110"/>
      <c r="IF172" s="110"/>
      <c r="IG172" s="110"/>
      <c r="IH172" s="110"/>
      <c r="II172" s="110"/>
      <c r="IJ172" s="110"/>
      <c r="IK172" s="110"/>
      <c r="IL172" s="110"/>
      <c r="IM172" s="110"/>
      <c r="IN172" s="110"/>
      <c r="IO172" s="110"/>
      <c r="IP172" s="110"/>
      <c r="IQ172" s="110"/>
      <c r="IR172" s="110"/>
      <c r="IS172" s="110"/>
      <c r="IT172" s="110"/>
      <c r="IU172" s="110"/>
      <c r="IV172" s="110"/>
      <c r="IW172" s="110"/>
      <c r="IX172" s="110"/>
      <c r="IY172" s="110"/>
      <c r="IZ172" s="110"/>
      <c r="JA172" s="110"/>
      <c r="JB172" s="110"/>
      <c r="JC172" s="110"/>
      <c r="JD172" s="110"/>
      <c r="JE172" s="110"/>
      <c r="JF172" s="110"/>
      <c r="JG172" s="110"/>
      <c r="JH172" s="110"/>
      <c r="JI172" s="110"/>
      <c r="JJ172" s="110"/>
      <c r="JK172" s="110"/>
      <c r="JL172" s="110"/>
      <c r="JM172" s="110"/>
      <c r="JN172" s="110"/>
      <c r="JO172" s="110"/>
      <c r="JP172" s="110"/>
      <c r="JQ172" s="110"/>
      <c r="JR172" s="110"/>
      <c r="JS172" s="110"/>
      <c r="JT172" s="110"/>
      <c r="JU172" s="110"/>
      <c r="JV172" s="110"/>
      <c r="JW172" s="110"/>
      <c r="JX172" s="110"/>
      <c r="JY172" s="110"/>
      <c r="JZ172" s="110"/>
      <c r="KA172" s="110"/>
      <c r="KB172" s="110"/>
      <c r="KC172" s="110"/>
      <c r="KD172" s="110"/>
      <c r="KE172" s="110"/>
      <c r="KF172" s="110"/>
      <c r="KG172" s="110"/>
      <c r="KH172" s="110"/>
      <c r="KI172" s="110"/>
      <c r="KJ172" s="110"/>
      <c r="KK172" s="110"/>
      <c r="KL172" s="110"/>
      <c r="KM172" s="110"/>
      <c r="KN172" s="110"/>
      <c r="KO172" s="110"/>
      <c r="KP172" s="110"/>
      <c r="KQ172" s="110"/>
      <c r="KR172" s="110"/>
      <c r="KS172" s="110"/>
      <c r="KT172" s="110"/>
      <c r="KU172" s="110"/>
      <c r="KV172" s="110"/>
      <c r="KW172" s="110"/>
      <c r="KX172" s="110"/>
      <c r="KY172" s="110"/>
      <c r="KZ172" s="110"/>
      <c r="LA172" s="110"/>
      <c r="LB172" s="110"/>
      <c r="LC172" s="110"/>
      <c r="LD172" s="110"/>
      <c r="LE172" s="110"/>
      <c r="LF172" s="110"/>
      <c r="LG172" s="110"/>
      <c r="LH172" s="110"/>
      <c r="LI172" s="110"/>
      <c r="LJ172" s="110"/>
      <c r="LK172" s="110"/>
      <c r="LL172" s="110"/>
      <c r="LM172" s="110"/>
      <c r="LN172" s="110"/>
      <c r="LO172" s="110"/>
      <c r="LP172" s="110"/>
      <c r="LQ172" s="110"/>
      <c r="LR172" s="110"/>
      <c r="LS172" s="110"/>
      <c r="LT172" s="110"/>
      <c r="LU172" s="110"/>
      <c r="LV172" s="110"/>
      <c r="LW172" s="110"/>
      <c r="LX172" s="110"/>
      <c r="LY172" s="110"/>
      <c r="LZ172" s="110"/>
      <c r="MA172" s="110"/>
      <c r="MB172" s="110"/>
      <c r="MC172" s="110"/>
      <c r="MD172" s="110"/>
      <c r="ME172" s="110"/>
      <c r="MF172" s="110"/>
      <c r="MG172" s="110"/>
      <c r="MH172" s="110"/>
      <c r="MI172" s="110"/>
      <c r="MJ172" s="110"/>
      <c r="MK172" s="110"/>
      <c r="ML172" s="110"/>
      <c r="MM172" s="110"/>
      <c r="MN172" s="110"/>
      <c r="MO172" s="110"/>
      <c r="MP172" s="110"/>
      <c r="MQ172" s="110"/>
      <c r="MR172" s="110"/>
      <c r="MS172" s="110"/>
      <c r="MT172" s="110"/>
      <c r="MU172" s="110"/>
      <c r="MV172" s="110"/>
      <c r="MW172" s="110"/>
      <c r="MX172" s="110"/>
      <c r="MY172" s="110"/>
      <c r="MZ172" s="110"/>
      <c r="NA172" s="110"/>
      <c r="NB172" s="110"/>
      <c r="NC172" s="110"/>
      <c r="ND172" s="110"/>
      <c r="NE172" s="110"/>
      <c r="NF172" s="110"/>
      <c r="NG172" s="110"/>
      <c r="NH172" s="110"/>
      <c r="NI172" s="110"/>
      <c r="NJ172" s="110"/>
      <c r="NK172" s="110"/>
      <c r="NL172" s="110"/>
      <c r="NM172" s="110"/>
      <c r="NN172" s="110"/>
      <c r="NO172" s="110"/>
      <c r="NP172" s="110"/>
      <c r="NQ172" s="110"/>
      <c r="NR172" s="110"/>
      <c r="NS172" s="110"/>
      <c r="NT172" s="110"/>
      <c r="NU172" s="110"/>
      <c r="NV172" s="110"/>
      <c r="NW172" s="110"/>
      <c r="NX172" s="110"/>
      <c r="NY172" s="110"/>
      <c r="NZ172" s="110"/>
      <c r="OA172" s="110"/>
      <c r="OB172" s="110"/>
      <c r="OC172" s="110"/>
      <c r="OD172" s="110"/>
      <c r="OE172" s="110"/>
      <c r="OF172" s="110"/>
      <c r="OG172" s="110"/>
      <c r="OH172" s="110"/>
      <c r="OI172" s="110"/>
      <c r="OJ172" s="110"/>
      <c r="OK172" s="110"/>
      <c r="OL172" s="110"/>
      <c r="OM172" s="110"/>
      <c r="ON172" s="110"/>
      <c r="OO172" s="110"/>
      <c r="OP172" s="110"/>
      <c r="OQ172" s="110"/>
      <c r="OR172" s="110"/>
      <c r="OS172" s="110"/>
      <c r="OT172" s="110"/>
      <c r="OU172" s="110"/>
      <c r="OV172" s="110"/>
      <c r="OW172" s="110"/>
      <c r="OX172" s="110"/>
      <c r="OY172" s="110"/>
      <c r="OZ172" s="110"/>
      <c r="PA172" s="110"/>
      <c r="PB172" s="110"/>
      <c r="PC172" s="110"/>
      <c r="PD172" s="110"/>
      <c r="PE172" s="110"/>
      <c r="PF172" s="110"/>
      <c r="PG172" s="110"/>
      <c r="PH172" s="110"/>
      <c r="PI172" s="110"/>
      <c r="PJ172" s="110"/>
      <c r="PK172" s="110"/>
      <c r="PL172" s="110"/>
      <c r="PM172" s="110"/>
      <c r="PN172" s="110"/>
      <c r="PO172" s="110"/>
      <c r="PP172" s="110"/>
      <c r="PQ172" s="110"/>
      <c r="PR172" s="110"/>
      <c r="PS172" s="110"/>
      <c r="PT172" s="110"/>
      <c r="PU172" s="110"/>
      <c r="PV172" s="110"/>
      <c r="PW172" s="110"/>
      <c r="PX172" s="110"/>
      <c r="PY172" s="110"/>
      <c r="PZ172" s="110"/>
      <c r="QA172" s="110"/>
      <c r="QB172" s="110"/>
      <c r="QC172" s="110"/>
      <c r="QD172" s="110"/>
      <c r="QE172" s="110"/>
      <c r="QF172" s="110"/>
      <c r="QG172" s="110"/>
      <c r="QH172" s="110"/>
      <c r="QI172" s="110"/>
      <c r="QJ172" s="110"/>
      <c r="QK172" s="110"/>
      <c r="QL172" s="110"/>
      <c r="QM172" s="110"/>
      <c r="QN172" s="110"/>
      <c r="QO172" s="110"/>
      <c r="QP172" s="110"/>
      <c r="QQ172" s="110"/>
      <c r="QR172" s="110"/>
      <c r="QS172" s="110"/>
      <c r="QT172" s="110"/>
      <c r="QU172" s="110"/>
      <c r="QV172" s="110"/>
      <c r="QW172" s="110"/>
      <c r="QX172" s="110"/>
      <c r="QY172" s="110"/>
      <c r="QZ172" s="110"/>
      <c r="RA172" s="110"/>
      <c r="RB172" s="110"/>
      <c r="RC172" s="110"/>
      <c r="RD172" s="110"/>
      <c r="RE172" s="110"/>
      <c r="RF172" s="110"/>
      <c r="RG172" s="110"/>
      <c r="RH172" s="110"/>
      <c r="RI172" s="110"/>
      <c r="RJ172" s="110"/>
      <c r="RK172" s="110"/>
      <c r="RL172" s="110"/>
      <c r="RM172" s="110"/>
      <c r="RN172" s="110"/>
      <c r="RO172" s="110"/>
      <c r="RP172" s="110"/>
      <c r="RQ172" s="110"/>
      <c r="RR172" s="110"/>
      <c r="RS172" s="110"/>
      <c r="RT172" s="110"/>
      <c r="RU172" s="110"/>
      <c r="RV172" s="110"/>
      <c r="RW172" s="110"/>
      <c r="RX172" s="110"/>
      <c r="RY172" s="110"/>
      <c r="RZ172" s="110"/>
      <c r="SA172" s="110"/>
      <c r="SB172" s="110"/>
      <c r="SC172" s="110"/>
      <c r="SD172" s="110"/>
      <c r="SE172" s="110"/>
      <c r="SF172" s="110"/>
      <c r="SG172" s="110"/>
      <c r="SH172" s="110"/>
      <c r="SI172" s="110"/>
      <c r="SJ172" s="110"/>
      <c r="SK172" s="110"/>
      <c r="SL172" s="110"/>
      <c r="SM172" s="110"/>
      <c r="SN172" s="110"/>
      <c r="SO172" s="110"/>
      <c r="SP172" s="110"/>
      <c r="SQ172" s="110"/>
      <c r="SR172" s="110"/>
      <c r="SS172" s="110"/>
      <c r="ST172" s="110"/>
      <c r="SU172" s="110"/>
      <c r="SV172" s="110"/>
      <c r="SW172" s="110"/>
      <c r="SX172" s="110"/>
      <c r="SY172" s="110"/>
      <c r="SZ172" s="110"/>
      <c r="TA172" s="110"/>
      <c r="TB172" s="110"/>
      <c r="TC172" s="110"/>
      <c r="TD172" s="110"/>
      <c r="TE172" s="110"/>
      <c r="TF172" s="110"/>
      <c r="TG172" s="110"/>
      <c r="TH172" s="110"/>
      <c r="TI172" s="110"/>
      <c r="TJ172" s="110"/>
      <c r="TK172" s="110"/>
      <c r="TL172" s="110"/>
      <c r="TM172" s="110"/>
      <c r="TN172" s="110"/>
      <c r="TO172" s="110"/>
      <c r="TP172" s="110"/>
      <c r="TQ172" s="110"/>
      <c r="TR172" s="110"/>
      <c r="TS172" s="110"/>
      <c r="TT172" s="110"/>
      <c r="TU172" s="110"/>
      <c r="TV172" s="110"/>
      <c r="TW172" s="110"/>
      <c r="TX172" s="110"/>
      <c r="TY172" s="110"/>
      <c r="TZ172" s="110"/>
      <c r="UA172" s="110"/>
      <c r="UB172" s="110"/>
      <c r="UC172" s="110"/>
      <c r="UD172" s="110"/>
      <c r="UE172" s="110"/>
      <c r="UF172" s="110"/>
      <c r="UG172" s="110"/>
      <c r="UH172" s="110"/>
      <c r="UI172" s="110"/>
      <c r="UJ172" s="110"/>
      <c r="UK172" s="110"/>
      <c r="UL172" s="110"/>
      <c r="UM172" s="110"/>
      <c r="UN172" s="110"/>
      <c r="UO172" s="110"/>
      <c r="UP172" s="110"/>
      <c r="UQ172" s="110"/>
      <c r="UR172" s="110"/>
      <c r="US172" s="110"/>
      <c r="UT172" s="110"/>
      <c r="UU172" s="110"/>
      <c r="UV172" s="110"/>
      <c r="UW172" s="110"/>
      <c r="UX172" s="110"/>
      <c r="UY172" s="110"/>
      <c r="UZ172" s="110"/>
      <c r="VA172" s="110"/>
      <c r="VB172" s="110"/>
      <c r="VC172" s="110"/>
      <c r="VD172" s="110"/>
      <c r="VE172" s="110"/>
      <c r="VF172" s="110"/>
      <c r="VG172" s="110"/>
      <c r="VH172" s="110"/>
      <c r="VI172" s="110"/>
      <c r="VJ172" s="110"/>
      <c r="VK172" s="110"/>
      <c r="VL172" s="110"/>
      <c r="VM172" s="110"/>
      <c r="VN172" s="110"/>
      <c r="VO172" s="110"/>
      <c r="VP172" s="110"/>
      <c r="VQ172" s="110"/>
      <c r="VR172" s="110"/>
      <c r="VS172" s="110"/>
      <c r="VT172" s="110"/>
      <c r="VU172" s="110"/>
      <c r="VV172" s="110"/>
      <c r="VW172" s="110"/>
      <c r="VX172" s="110"/>
      <c r="VY172" s="110"/>
      <c r="VZ172" s="110"/>
      <c r="WA172" s="110"/>
      <c r="WB172" s="110"/>
      <c r="WC172" s="110"/>
      <c r="WD172" s="110"/>
      <c r="WE172" s="110"/>
      <c r="WF172" s="110"/>
      <c r="WG172" s="110"/>
      <c r="WH172" s="110"/>
      <c r="WI172" s="110"/>
      <c r="WJ172" s="110"/>
      <c r="WK172" s="110"/>
      <c r="WL172" s="110"/>
      <c r="WM172" s="110"/>
      <c r="WN172" s="110"/>
      <c r="WO172" s="110"/>
      <c r="WP172" s="110"/>
      <c r="WQ172" s="110"/>
      <c r="WR172" s="110"/>
      <c r="WS172" s="110"/>
      <c r="WT172" s="110"/>
      <c r="WU172" s="110"/>
      <c r="WV172" s="110"/>
      <c r="WW172" s="110"/>
      <c r="WX172" s="110"/>
      <c r="WY172" s="110"/>
      <c r="WZ172" s="110"/>
      <c r="XA172" s="110"/>
      <c r="XB172" s="110"/>
      <c r="XC172" s="110"/>
      <c r="XD172" s="110"/>
      <c r="XE172" s="110"/>
      <c r="XF172" s="110"/>
      <c r="XG172" s="110"/>
      <c r="XH172" s="110"/>
      <c r="XI172" s="110"/>
      <c r="XJ172" s="110"/>
      <c r="XK172" s="110"/>
      <c r="XL172" s="110"/>
      <c r="XM172" s="110"/>
      <c r="XN172" s="110"/>
      <c r="XO172" s="110"/>
      <c r="XP172" s="110"/>
      <c r="XQ172" s="110"/>
      <c r="XR172" s="110"/>
      <c r="XS172" s="110"/>
      <c r="XT172" s="110"/>
      <c r="XU172" s="110"/>
      <c r="XV172" s="110"/>
      <c r="XW172" s="110"/>
      <c r="XX172" s="110"/>
      <c r="XY172" s="110"/>
      <c r="XZ172" s="110"/>
      <c r="YA172" s="110"/>
      <c r="YB172" s="110"/>
      <c r="YC172" s="110"/>
      <c r="YD172" s="110"/>
      <c r="YE172" s="110"/>
      <c r="YF172" s="110"/>
      <c r="YG172" s="110"/>
      <c r="YH172" s="110"/>
      <c r="YI172" s="110"/>
      <c r="YJ172" s="110"/>
      <c r="YK172" s="110"/>
      <c r="YL172" s="110"/>
      <c r="YM172" s="110"/>
      <c r="YN172" s="110"/>
      <c r="YO172" s="110"/>
      <c r="YP172" s="110"/>
      <c r="YQ172" s="110"/>
      <c r="YR172" s="110"/>
    </row>
    <row r="173" spans="1:668" s="3" customFormat="1" ht="15.75" x14ac:dyDescent="0.25">
      <c r="B173" s="31"/>
      <c r="C173" s="31"/>
      <c r="D173" s="31"/>
      <c r="E173" s="31"/>
      <c r="F173" s="87"/>
      <c r="G173" s="99"/>
      <c r="H173" s="100"/>
      <c r="I173" s="100"/>
      <c r="J173" s="100"/>
      <c r="K173" s="101"/>
      <c r="L173" s="201"/>
      <c r="O173" s="57"/>
      <c r="P173" s="57"/>
      <c r="Q173" s="57"/>
      <c r="R173" s="57"/>
      <c r="S173" s="57"/>
      <c r="T173" s="57"/>
      <c r="U173" s="57"/>
      <c r="V173" s="57"/>
      <c r="W173" s="57"/>
      <c r="X173" s="57"/>
      <c r="Y173" s="57"/>
      <c r="Z173" s="57"/>
      <c r="AA173" s="57"/>
      <c r="AB173" s="57"/>
      <c r="AC173" s="57"/>
      <c r="AD173" s="57"/>
      <c r="AE173" s="57"/>
      <c r="AF173" s="57"/>
      <c r="AG173" s="57"/>
      <c r="AH173" s="57"/>
      <c r="AI173" s="57"/>
      <c r="AJ173" s="57"/>
      <c r="AK173" s="57"/>
      <c r="AL173" s="57"/>
      <c r="AM173" s="57"/>
      <c r="AN173" s="57"/>
      <c r="AO173" s="57"/>
      <c r="AP173" s="57"/>
      <c r="AQ173" s="57"/>
      <c r="AR173" s="57"/>
      <c r="AS173" s="57"/>
      <c r="AT173" s="44"/>
      <c r="AU173" s="44"/>
      <c r="AV173" s="44"/>
      <c r="AW173" s="44"/>
      <c r="AX173" s="44"/>
      <c r="AY173" s="44"/>
      <c r="AZ173" s="44"/>
      <c r="BA173" s="44"/>
      <c r="BB173" s="44"/>
      <c r="BC173" s="44"/>
      <c r="BD173" s="44"/>
      <c r="BE173" s="44"/>
      <c r="BF173" s="44"/>
      <c r="BG173" s="44"/>
      <c r="BH173" s="44"/>
      <c r="BI173" s="44"/>
      <c r="BJ173" s="44"/>
      <c r="BK173" s="44"/>
      <c r="BL173" s="44"/>
      <c r="BM173" s="44"/>
      <c r="BN173" s="44"/>
      <c r="BO173" s="44"/>
      <c r="BP173" s="44"/>
      <c r="BQ173" s="44"/>
      <c r="BR173" s="44"/>
      <c r="BS173" s="44"/>
      <c r="BT173" s="44"/>
      <c r="BU173" s="44"/>
      <c r="BV173" s="44"/>
      <c r="BW173" s="44"/>
      <c r="BX173" s="44"/>
      <c r="BY173" s="44"/>
      <c r="BZ173" s="44"/>
      <c r="CA173" s="44"/>
      <c r="CB173" s="44"/>
      <c r="CC173" s="44"/>
      <c r="CD173" s="44"/>
      <c r="CE173" s="44"/>
      <c r="CF173" s="44"/>
      <c r="CG173" s="44"/>
      <c r="CH173" s="44"/>
      <c r="CI173" s="44"/>
      <c r="CJ173" s="44"/>
      <c r="CK173" s="44"/>
      <c r="CL173" s="44"/>
      <c r="CM173" s="44"/>
      <c r="CN173" s="44"/>
      <c r="CO173" s="44"/>
      <c r="CP173" s="44"/>
      <c r="CQ173" s="44"/>
      <c r="CR173" s="44"/>
      <c r="CS173" s="44"/>
      <c r="CT173" s="44"/>
      <c r="CU173" s="44"/>
      <c r="CV173" s="44"/>
      <c r="CW173" s="44"/>
      <c r="CX173" s="44"/>
      <c r="CY173" s="44"/>
      <c r="CZ173" s="44"/>
      <c r="DA173" s="44"/>
      <c r="DB173" s="44"/>
      <c r="DC173" s="44"/>
      <c r="DD173" s="44"/>
      <c r="DE173" s="44"/>
      <c r="DF173" s="44"/>
      <c r="DG173" s="44"/>
      <c r="DH173" s="44"/>
      <c r="DI173" s="44"/>
      <c r="DJ173" s="44"/>
      <c r="DK173" s="44"/>
      <c r="DL173" s="44"/>
      <c r="DM173" s="44"/>
      <c r="DN173" s="44"/>
      <c r="DO173" s="44"/>
      <c r="DP173" s="44"/>
      <c r="DQ173" s="44"/>
      <c r="DR173" s="44"/>
      <c r="DS173" s="44"/>
      <c r="DT173" s="44"/>
      <c r="DU173" s="44"/>
      <c r="DV173" s="44"/>
      <c r="DW173" s="44"/>
      <c r="DX173" s="44"/>
      <c r="DY173" s="44"/>
      <c r="DZ173" s="44"/>
      <c r="EA173" s="44"/>
      <c r="EB173" s="44"/>
      <c r="EC173" s="44"/>
      <c r="ED173" s="44"/>
      <c r="EE173" s="44"/>
      <c r="EF173" s="44"/>
      <c r="EG173" s="44"/>
      <c r="EH173" s="44"/>
      <c r="EI173" s="44"/>
      <c r="EJ173" s="44"/>
      <c r="EK173" s="44"/>
      <c r="EL173" s="44"/>
      <c r="EM173" s="44"/>
      <c r="EN173" s="44"/>
      <c r="EO173" s="44"/>
      <c r="EP173" s="44"/>
      <c r="EQ173" s="44"/>
      <c r="ER173" s="44"/>
      <c r="ES173" s="44"/>
      <c r="ET173" s="44"/>
      <c r="EU173" s="44"/>
      <c r="EV173" s="44"/>
      <c r="EW173" s="44"/>
      <c r="EX173" s="44"/>
      <c r="EY173" s="44"/>
      <c r="EZ173" s="44"/>
      <c r="FA173" s="44"/>
      <c r="FB173" s="44"/>
      <c r="FC173" s="44"/>
      <c r="FD173" s="44"/>
      <c r="FE173" s="44"/>
      <c r="FF173" s="44"/>
      <c r="FG173" s="44"/>
      <c r="FH173" s="44"/>
      <c r="FI173" s="44"/>
      <c r="FJ173" s="44"/>
      <c r="FK173" s="44"/>
      <c r="FL173" s="44"/>
      <c r="FM173" s="44"/>
      <c r="FN173" s="44"/>
      <c r="FO173" s="44"/>
      <c r="FP173" s="44"/>
      <c r="FQ173" s="44"/>
      <c r="FR173" s="44"/>
      <c r="FS173" s="44"/>
      <c r="FT173" s="44"/>
      <c r="FU173" s="44"/>
      <c r="FV173" s="44"/>
      <c r="FW173" s="44"/>
      <c r="FX173" s="44"/>
      <c r="FY173" s="44"/>
      <c r="FZ173" s="44"/>
      <c r="GA173" s="44"/>
      <c r="GB173" s="44"/>
      <c r="GC173" s="44"/>
      <c r="GD173" s="44"/>
      <c r="GE173" s="44"/>
      <c r="GF173" s="44"/>
      <c r="GG173" s="44"/>
      <c r="GH173" s="44"/>
      <c r="GI173" s="44"/>
      <c r="GJ173" s="44"/>
      <c r="GK173" s="44"/>
      <c r="GL173" s="44"/>
      <c r="GM173" s="44"/>
      <c r="GN173" s="44"/>
      <c r="GO173" s="44"/>
      <c r="GP173" s="44"/>
      <c r="GQ173" s="44"/>
      <c r="GR173" s="44"/>
      <c r="GS173" s="44"/>
      <c r="GT173" s="44"/>
      <c r="GU173" s="44"/>
      <c r="GV173" s="44"/>
      <c r="GW173" s="44"/>
      <c r="GX173" s="44"/>
      <c r="GY173" s="44"/>
      <c r="GZ173" s="44"/>
      <c r="HA173" s="44"/>
      <c r="HB173" s="44"/>
      <c r="HC173" s="44"/>
      <c r="HD173" s="44"/>
      <c r="HE173" s="44"/>
      <c r="HF173" s="44"/>
      <c r="HG173" s="44"/>
      <c r="HH173" s="44"/>
      <c r="HI173" s="44"/>
      <c r="HJ173" s="44"/>
      <c r="HK173" s="44"/>
      <c r="HL173" s="44"/>
      <c r="HM173" s="44"/>
      <c r="HN173" s="44"/>
      <c r="HO173" s="44"/>
      <c r="HP173" s="44"/>
      <c r="HQ173" s="44"/>
      <c r="HR173" s="44"/>
      <c r="HS173" s="44"/>
      <c r="HT173" s="44"/>
      <c r="HU173" s="44"/>
      <c r="HV173" s="44"/>
      <c r="HW173" s="44"/>
      <c r="HX173" s="44"/>
      <c r="HY173" s="44"/>
      <c r="HZ173" s="44"/>
      <c r="IA173" s="44"/>
      <c r="IB173" s="44"/>
      <c r="IC173" s="44"/>
      <c r="ID173" s="44"/>
      <c r="IE173" s="44"/>
      <c r="IF173" s="44"/>
      <c r="IG173" s="44"/>
      <c r="IH173" s="44"/>
      <c r="II173" s="44"/>
      <c r="IJ173" s="44"/>
      <c r="IK173" s="44"/>
      <c r="IL173" s="44"/>
      <c r="IM173" s="44"/>
      <c r="IN173" s="44"/>
      <c r="IO173" s="44"/>
      <c r="IP173" s="44"/>
      <c r="IQ173" s="44"/>
      <c r="IR173" s="44"/>
      <c r="IS173" s="44"/>
      <c r="IT173" s="44"/>
      <c r="IU173" s="44"/>
      <c r="IV173" s="44"/>
      <c r="IW173" s="44"/>
      <c r="IX173" s="44"/>
      <c r="IY173" s="44"/>
      <c r="IZ173" s="44"/>
      <c r="JA173" s="44"/>
      <c r="JB173" s="44"/>
      <c r="JC173" s="44"/>
      <c r="JD173" s="44"/>
      <c r="JE173" s="44"/>
      <c r="JF173" s="44"/>
      <c r="JG173" s="44"/>
      <c r="JH173" s="44"/>
      <c r="JI173" s="44"/>
      <c r="JJ173" s="44"/>
      <c r="JK173" s="44"/>
      <c r="JL173" s="44"/>
      <c r="JM173" s="44"/>
      <c r="JN173" s="44"/>
      <c r="JO173" s="44"/>
      <c r="JP173" s="44"/>
      <c r="JQ173" s="44"/>
      <c r="JR173" s="44"/>
      <c r="JS173" s="44"/>
      <c r="JT173" s="44"/>
      <c r="JU173" s="44"/>
      <c r="JV173" s="44"/>
      <c r="JW173" s="44"/>
      <c r="JX173" s="44"/>
      <c r="JY173" s="44"/>
      <c r="JZ173" s="44"/>
      <c r="KA173" s="44"/>
      <c r="KB173" s="44"/>
      <c r="KC173" s="44"/>
      <c r="KD173" s="44"/>
      <c r="KE173" s="44"/>
      <c r="KF173" s="44"/>
      <c r="KG173" s="44"/>
      <c r="KH173" s="44"/>
      <c r="KI173" s="44"/>
      <c r="KJ173" s="44"/>
      <c r="KK173" s="44"/>
      <c r="KL173" s="44"/>
      <c r="KM173" s="44"/>
      <c r="KN173" s="44"/>
      <c r="KO173" s="44"/>
      <c r="KP173" s="44"/>
      <c r="KQ173" s="44"/>
      <c r="KR173" s="44"/>
      <c r="KS173" s="44"/>
      <c r="KT173" s="44"/>
      <c r="KU173" s="44"/>
      <c r="KV173" s="44"/>
      <c r="KW173" s="44"/>
      <c r="KX173" s="44"/>
      <c r="KY173" s="44"/>
      <c r="KZ173" s="44"/>
      <c r="LA173" s="44"/>
      <c r="LB173" s="44"/>
      <c r="LC173" s="44"/>
      <c r="LD173" s="44"/>
      <c r="LE173" s="44"/>
      <c r="LF173" s="44"/>
      <c r="LG173" s="44"/>
      <c r="LH173" s="44"/>
      <c r="LI173" s="44"/>
      <c r="LJ173" s="44"/>
      <c r="LK173" s="44"/>
      <c r="LL173" s="44"/>
      <c r="LM173" s="44"/>
      <c r="LN173" s="44"/>
      <c r="LO173" s="44"/>
      <c r="LP173" s="44"/>
      <c r="LQ173" s="44"/>
      <c r="LR173" s="44"/>
      <c r="LS173" s="44"/>
      <c r="LT173" s="44"/>
      <c r="LU173" s="44"/>
      <c r="LV173" s="44"/>
      <c r="LW173" s="44"/>
      <c r="LX173" s="44"/>
      <c r="LY173" s="44"/>
      <c r="LZ173" s="44"/>
      <c r="MA173" s="44"/>
      <c r="MB173" s="44"/>
      <c r="MC173" s="44"/>
      <c r="MD173" s="44"/>
      <c r="ME173" s="44"/>
      <c r="MF173" s="44"/>
      <c r="MG173" s="44"/>
      <c r="MH173" s="44"/>
      <c r="MI173" s="44"/>
      <c r="MJ173" s="44"/>
      <c r="MK173" s="44"/>
      <c r="ML173" s="44"/>
      <c r="MM173" s="44"/>
      <c r="MN173" s="44"/>
      <c r="MO173" s="44"/>
      <c r="MP173" s="44"/>
      <c r="MQ173" s="44"/>
      <c r="MR173" s="44"/>
      <c r="MS173" s="44"/>
      <c r="MT173" s="44"/>
      <c r="MU173" s="44"/>
      <c r="MV173" s="44"/>
      <c r="MW173" s="44"/>
      <c r="MX173" s="44"/>
      <c r="MY173" s="44"/>
      <c r="MZ173" s="44"/>
      <c r="NA173" s="44"/>
      <c r="NB173" s="44"/>
      <c r="NC173" s="44"/>
      <c r="ND173" s="44"/>
      <c r="NE173" s="44"/>
      <c r="NF173" s="44"/>
      <c r="NG173" s="44"/>
      <c r="NH173" s="44"/>
      <c r="NI173" s="44"/>
      <c r="NJ173" s="44"/>
      <c r="NK173" s="44"/>
      <c r="NL173" s="44"/>
      <c r="NM173" s="44"/>
      <c r="NN173" s="44"/>
      <c r="NO173" s="44"/>
      <c r="NP173" s="44"/>
      <c r="NQ173" s="44"/>
      <c r="NR173" s="44"/>
      <c r="NS173" s="44"/>
      <c r="NT173" s="44"/>
      <c r="NU173" s="44"/>
      <c r="NV173" s="44"/>
      <c r="NW173" s="44"/>
      <c r="NX173" s="44"/>
      <c r="NY173" s="44"/>
      <c r="NZ173" s="44"/>
      <c r="OA173" s="44"/>
      <c r="OB173" s="44"/>
      <c r="OC173" s="44"/>
      <c r="OD173" s="44"/>
      <c r="OE173" s="44"/>
      <c r="OF173" s="44"/>
      <c r="OG173" s="44"/>
      <c r="OH173" s="44"/>
      <c r="OI173" s="44"/>
      <c r="OJ173" s="44"/>
      <c r="OK173" s="44"/>
      <c r="OL173" s="44"/>
      <c r="OM173" s="44"/>
      <c r="ON173" s="44"/>
      <c r="OO173" s="44"/>
      <c r="OP173" s="44"/>
      <c r="OQ173" s="44"/>
      <c r="OR173" s="44"/>
      <c r="OS173" s="44"/>
      <c r="OT173" s="44"/>
      <c r="OU173" s="44"/>
      <c r="OV173" s="44"/>
      <c r="OW173" s="44"/>
      <c r="OX173" s="44"/>
      <c r="OY173" s="44"/>
      <c r="OZ173" s="44"/>
      <c r="PA173" s="44"/>
      <c r="PB173" s="44"/>
      <c r="PC173" s="44"/>
      <c r="PD173" s="44"/>
      <c r="PE173" s="44"/>
      <c r="PF173" s="44"/>
      <c r="PG173" s="44"/>
      <c r="PH173" s="44"/>
      <c r="PI173" s="44"/>
      <c r="PJ173" s="44"/>
      <c r="PK173" s="44"/>
      <c r="PL173" s="44"/>
      <c r="PM173" s="44"/>
      <c r="PN173" s="44"/>
      <c r="PO173" s="44"/>
      <c r="PP173" s="44"/>
      <c r="PQ173" s="44"/>
      <c r="PR173" s="44"/>
      <c r="PS173" s="44"/>
      <c r="PT173" s="44"/>
      <c r="PU173" s="44"/>
      <c r="PV173" s="44"/>
      <c r="PW173" s="44"/>
      <c r="PX173" s="44"/>
      <c r="PY173" s="44"/>
      <c r="PZ173" s="44"/>
      <c r="QA173" s="44"/>
      <c r="QB173" s="44"/>
      <c r="QC173" s="44"/>
      <c r="QD173" s="44"/>
      <c r="QE173" s="44"/>
      <c r="QF173" s="44"/>
      <c r="QG173" s="44"/>
      <c r="QH173" s="44"/>
      <c r="QI173" s="44"/>
      <c r="QJ173" s="44"/>
      <c r="QK173" s="44"/>
      <c r="QL173" s="44"/>
      <c r="QM173" s="44"/>
      <c r="QN173" s="44"/>
      <c r="QO173" s="44"/>
      <c r="QP173" s="44"/>
      <c r="QQ173" s="44"/>
      <c r="QR173" s="44"/>
      <c r="QS173" s="44"/>
      <c r="QT173" s="44"/>
      <c r="QU173" s="44"/>
      <c r="QV173" s="44"/>
      <c r="QW173" s="44"/>
      <c r="QX173" s="44"/>
      <c r="QY173" s="44"/>
      <c r="QZ173" s="44"/>
      <c r="RA173" s="44"/>
      <c r="RB173" s="44"/>
      <c r="RC173" s="44"/>
      <c r="RD173" s="44"/>
      <c r="RE173" s="44"/>
      <c r="RF173" s="44"/>
      <c r="RG173" s="44"/>
      <c r="RH173" s="44"/>
      <c r="RI173" s="44"/>
      <c r="RJ173" s="44"/>
      <c r="RK173" s="44"/>
      <c r="RL173" s="44"/>
      <c r="RM173" s="44"/>
      <c r="RN173" s="44"/>
      <c r="RO173" s="44"/>
      <c r="RP173" s="44"/>
      <c r="RQ173" s="44"/>
      <c r="RR173" s="44"/>
      <c r="RS173" s="44"/>
      <c r="RT173" s="44"/>
      <c r="RU173" s="44"/>
      <c r="RV173" s="44"/>
      <c r="RW173" s="44"/>
      <c r="RX173" s="44"/>
      <c r="RY173" s="44"/>
      <c r="RZ173" s="44"/>
      <c r="SA173" s="44"/>
      <c r="SB173" s="44"/>
      <c r="SC173" s="44"/>
      <c r="SD173" s="44"/>
      <c r="SE173" s="44"/>
      <c r="SF173" s="44"/>
      <c r="SG173" s="44"/>
      <c r="SH173" s="44"/>
      <c r="SI173" s="44"/>
      <c r="SJ173" s="44"/>
      <c r="SK173" s="44"/>
      <c r="SL173" s="44"/>
      <c r="SM173" s="44"/>
      <c r="SN173" s="44"/>
      <c r="SO173" s="44"/>
      <c r="SP173" s="44"/>
      <c r="SQ173" s="44"/>
      <c r="SR173" s="44"/>
      <c r="SS173" s="44"/>
      <c r="ST173" s="44"/>
      <c r="SU173" s="44"/>
      <c r="SV173" s="44"/>
      <c r="SW173" s="44"/>
      <c r="SX173" s="44"/>
      <c r="SY173" s="44"/>
      <c r="SZ173" s="44"/>
      <c r="TA173" s="44"/>
      <c r="TB173" s="44"/>
      <c r="TC173" s="44"/>
      <c r="TD173" s="44"/>
      <c r="TE173" s="44"/>
      <c r="TF173" s="44"/>
      <c r="TG173" s="44"/>
      <c r="TH173" s="44"/>
      <c r="TI173" s="44"/>
      <c r="TJ173" s="44"/>
      <c r="TK173" s="44"/>
      <c r="TL173" s="44"/>
      <c r="TM173" s="44"/>
      <c r="TN173" s="44"/>
      <c r="TO173" s="44"/>
      <c r="TP173" s="44"/>
      <c r="TQ173" s="44"/>
      <c r="TR173" s="44"/>
      <c r="TS173" s="44"/>
      <c r="TT173" s="44"/>
      <c r="TU173" s="44"/>
      <c r="TV173" s="44"/>
      <c r="TW173" s="44"/>
      <c r="TX173" s="44"/>
      <c r="TY173" s="44"/>
      <c r="TZ173" s="44"/>
      <c r="UA173" s="44"/>
      <c r="UB173" s="44"/>
      <c r="UC173" s="44"/>
      <c r="UD173" s="44"/>
      <c r="UE173" s="44"/>
      <c r="UF173" s="44"/>
      <c r="UG173" s="44"/>
      <c r="UH173" s="44"/>
      <c r="UI173" s="44"/>
      <c r="UJ173" s="44"/>
      <c r="UK173" s="44"/>
      <c r="UL173" s="44"/>
      <c r="UM173" s="44"/>
      <c r="UN173" s="44"/>
      <c r="UO173" s="44"/>
      <c r="UP173" s="44"/>
      <c r="UQ173" s="44"/>
      <c r="UR173" s="44"/>
      <c r="US173" s="44"/>
      <c r="UT173" s="44"/>
      <c r="UU173" s="44"/>
      <c r="UV173" s="44"/>
      <c r="UW173" s="44"/>
      <c r="UX173" s="44"/>
      <c r="UY173" s="44"/>
      <c r="UZ173" s="44"/>
      <c r="VA173" s="44"/>
      <c r="VB173" s="44"/>
      <c r="VC173" s="44"/>
      <c r="VD173" s="44"/>
      <c r="VE173" s="44"/>
      <c r="VF173" s="44"/>
      <c r="VG173" s="44"/>
      <c r="VH173" s="44"/>
      <c r="VI173" s="44"/>
      <c r="VJ173" s="44"/>
      <c r="VK173" s="44"/>
      <c r="VL173" s="44"/>
      <c r="VM173" s="44"/>
      <c r="VN173" s="44"/>
      <c r="VO173" s="44"/>
      <c r="VP173" s="44"/>
      <c r="VQ173" s="44"/>
      <c r="VR173" s="44"/>
      <c r="VS173" s="44"/>
      <c r="VT173" s="44"/>
      <c r="VU173" s="44"/>
      <c r="VV173" s="44"/>
      <c r="VW173" s="44"/>
      <c r="VX173" s="44"/>
      <c r="VY173" s="44"/>
      <c r="VZ173" s="44"/>
      <c r="WA173" s="44"/>
      <c r="WB173" s="44"/>
      <c r="WC173" s="44"/>
      <c r="WD173" s="44"/>
      <c r="WE173" s="44"/>
      <c r="WF173" s="44"/>
      <c r="WG173" s="44"/>
      <c r="WH173" s="44"/>
      <c r="WI173" s="44"/>
      <c r="WJ173" s="44"/>
      <c r="WK173" s="44"/>
      <c r="WL173" s="44"/>
      <c r="WM173" s="44"/>
      <c r="WN173" s="44"/>
      <c r="WO173" s="44"/>
      <c r="WP173" s="44"/>
      <c r="WQ173" s="44"/>
      <c r="WR173" s="44"/>
      <c r="WS173" s="44"/>
      <c r="WT173" s="44"/>
      <c r="WU173" s="44"/>
      <c r="WV173" s="44"/>
      <c r="WW173" s="44"/>
      <c r="WX173" s="44"/>
      <c r="WY173" s="44"/>
      <c r="WZ173" s="44"/>
      <c r="XA173" s="44"/>
      <c r="XB173" s="44"/>
      <c r="XC173" s="44"/>
      <c r="XD173" s="44"/>
      <c r="XE173" s="44"/>
      <c r="XF173" s="44"/>
      <c r="XG173" s="44"/>
      <c r="XH173" s="44"/>
      <c r="XI173" s="44"/>
      <c r="XJ173" s="44"/>
      <c r="XK173" s="44"/>
      <c r="XL173" s="44"/>
      <c r="XM173" s="44"/>
      <c r="XN173" s="44"/>
      <c r="XO173" s="44"/>
      <c r="XP173" s="44"/>
      <c r="XQ173" s="44"/>
      <c r="XR173" s="44"/>
      <c r="XS173" s="44"/>
      <c r="XT173" s="44"/>
      <c r="XU173" s="44"/>
      <c r="XV173" s="44"/>
      <c r="XW173" s="44"/>
      <c r="XX173" s="44"/>
      <c r="XY173" s="44"/>
      <c r="XZ173" s="44"/>
      <c r="YA173" s="44"/>
      <c r="YB173" s="44"/>
      <c r="YC173" s="44"/>
      <c r="YD173" s="44"/>
      <c r="YE173" s="44"/>
      <c r="YF173" s="44"/>
      <c r="YG173" s="44"/>
      <c r="YH173" s="44"/>
      <c r="YI173" s="44"/>
      <c r="YJ173" s="44"/>
      <c r="YK173" s="44"/>
      <c r="YL173" s="44"/>
      <c r="YM173" s="44"/>
      <c r="YN173" s="44"/>
      <c r="YO173" s="44"/>
      <c r="YP173" s="44"/>
      <c r="YQ173" s="44"/>
      <c r="YR173" s="44"/>
    </row>
    <row r="174" spans="1:668" ht="15.75" x14ac:dyDescent="0.25">
      <c r="A174" s="32" t="s">
        <v>15</v>
      </c>
      <c r="B174" s="86">
        <f>B11+B19+B29+B23+B26+B32+B35+B40+B49+B56+B66+B69+B72+B75+B79+B82+B85+B89+B96+B103+B113+B126+B130+B142+B148+B145+B151+B157+B165+B168+B172+B45+B92+B62+B14+B118+B121+B137</f>
        <v>82</v>
      </c>
      <c r="C174" s="32"/>
      <c r="D174" s="32"/>
      <c r="E174" s="32"/>
      <c r="F174" s="90">
        <f>+F157+F151+F142+F130+F126++F113++F103+F89+F85+F82+F79+F75+F72+F56+F49+F45+F40+F29+F19+F11++F172+F168+F165+F148+F145+F96+F69+F66+F35+F32+F23+F26+F92+F62+F14+F118+F137+F121</f>
        <v>4839200</v>
      </c>
      <c r="G174" s="85">
        <f>+G157+G151+G142+G130+G126+G113+G103+G89+G85+G82+G79+G75+G72+G56+G49+G45+G40+G29+G19+G11+G148+G145+G165+G168+G96+G69+G66++G35+G32+G26+G23+G172+G92+G62+G14+G118+G137+G121</f>
        <v>136330.74</v>
      </c>
      <c r="H174" s="90">
        <f>+H157+H151+H142+H130+H126+H113+H103+H89+H85+H82+H79+H75+H72+H49+H45+H40+H29+H19+H11+H172+H168+H165+H148+H145+H96+H69+H66+H35+H32+H26+H23+H92+H62+H14+H118+H121+H56</f>
        <v>397565.74</v>
      </c>
      <c r="I174" s="90">
        <f>+I157+I151+I142+I130+I126+I113+I103+I89+I85+I82+I79+I75+I72+I56+I49+I45+I40+I29+I19+I11+I172+I168+I165+I148+I145+I96+I69+I66+I35+I32+I26+I23+I92+I62+I14+I118+I137+I121</f>
        <v>150083.28000000003</v>
      </c>
      <c r="J174" s="90">
        <f>+J157+J151+J142+J130+J126+J113+J103+J89+J85+J82+J79+J75+J72+J56+J49+J45+J40+J29+J19+J11+J172+J168+J165+J148+J145+J96+J69+J66+J35+J32+J26+J23+J14+J118+J92+J62+J137+J121</f>
        <v>83653.429999999993</v>
      </c>
      <c r="K174" s="32">
        <f>+K157+K1+K15248+K142+K103+K89+K85+K82+K79+K75+K72+K56+K49+K45+K40+K29+K19+K11+K172+K168+K148+K130+K126+K113+K96+K69+K35+K32+K26+K23+K165+K151+K145+K92+K66+K62+K14+K118+K137+K121</f>
        <v>770913.22999999986</v>
      </c>
      <c r="L174" s="202">
        <f>+L157+L151+L142+L130+L126+L113++L103+L89+L85+L82+L79+L75+L72+L56+L49+L45+L40+L29+L19+L11+L172+L168+L165+L148+L145+L96+L69+L66+L35+L32+L26+L23+L92+L62+L14+L118+L137+L121</f>
        <v>4225001.83</v>
      </c>
      <c r="O174" s="57"/>
      <c r="P174" s="57"/>
      <c r="Q174" s="57"/>
      <c r="R174" s="57"/>
      <c r="S174" s="57"/>
      <c r="T174" s="57"/>
      <c r="U174" s="57"/>
      <c r="V174" s="57"/>
      <c r="W174" s="57"/>
      <c r="X174" s="57"/>
      <c r="Y174" s="57"/>
      <c r="Z174" s="57"/>
      <c r="AA174" s="57"/>
      <c r="AB174" s="57"/>
      <c r="AC174" s="57"/>
      <c r="AD174" s="57"/>
      <c r="AE174" s="57"/>
      <c r="AF174" s="57"/>
      <c r="AG174" s="57"/>
      <c r="AH174" s="57"/>
      <c r="AI174" s="57"/>
      <c r="AJ174" s="57"/>
      <c r="AK174" s="57"/>
      <c r="AL174" s="57"/>
      <c r="AM174" s="57"/>
      <c r="AN174" s="57"/>
      <c r="AO174" s="57"/>
      <c r="AP174" s="57"/>
      <c r="AQ174" s="57"/>
      <c r="AR174" s="57"/>
      <c r="AS174" s="57"/>
    </row>
    <row r="175" spans="1:668" ht="33.75" x14ac:dyDescent="0.5">
      <c r="A175" s="34"/>
      <c r="B175" s="33"/>
      <c r="C175" s="33"/>
      <c r="D175" s="33"/>
      <c r="E175" s="33"/>
      <c r="F175" s="33"/>
      <c r="G175" s="33"/>
      <c r="H175" s="33"/>
      <c r="I175" s="33"/>
      <c r="J175" s="33"/>
      <c r="K175" s="33"/>
      <c r="L175" s="77"/>
      <c r="O175" s="57"/>
      <c r="P175" s="57"/>
      <c r="Q175" s="57"/>
      <c r="R175" s="57"/>
      <c r="S175" s="57"/>
      <c r="T175" s="57"/>
      <c r="U175" s="57"/>
      <c r="V175" s="57"/>
      <c r="W175" s="57"/>
      <c r="X175" s="57"/>
      <c r="Y175" s="57"/>
      <c r="Z175" s="57"/>
      <c r="AA175" s="57"/>
      <c r="AB175" s="57"/>
      <c r="AC175" s="57"/>
      <c r="AD175" s="57"/>
      <c r="AE175" s="57"/>
      <c r="AF175" s="57"/>
      <c r="AG175" s="57"/>
      <c r="AH175" s="57"/>
      <c r="AI175" s="57"/>
      <c r="AJ175" s="57"/>
      <c r="AK175" s="57"/>
      <c r="AL175" s="57"/>
      <c r="AM175" s="57"/>
      <c r="AN175" s="57"/>
      <c r="AO175" s="57"/>
      <c r="AP175" s="57"/>
      <c r="AQ175" s="57"/>
      <c r="AR175" s="57"/>
      <c r="AS175" s="57"/>
    </row>
    <row r="176" spans="1:668" ht="15.75" x14ac:dyDescent="0.25">
      <c r="A176" s="54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78"/>
      <c r="O176" s="57"/>
      <c r="P176" s="57"/>
      <c r="Q176" s="57"/>
      <c r="R176" s="57"/>
      <c r="S176" s="57"/>
      <c r="T176" s="57"/>
      <c r="U176" s="57"/>
      <c r="V176" s="57"/>
      <c r="W176" s="57"/>
      <c r="X176" s="57"/>
      <c r="Y176" s="57"/>
      <c r="Z176" s="57"/>
      <c r="AA176" s="57"/>
      <c r="AB176" s="57"/>
      <c r="AC176" s="57"/>
      <c r="AD176" s="57"/>
      <c r="AE176" s="57"/>
      <c r="AF176" s="57"/>
      <c r="AG176" s="57"/>
      <c r="AH176" s="57"/>
      <c r="AI176" s="57"/>
      <c r="AJ176" s="57"/>
      <c r="AK176" s="57"/>
      <c r="AL176" s="57"/>
      <c r="AM176" s="57"/>
      <c r="AN176" s="57"/>
      <c r="AO176" s="57"/>
      <c r="AP176" s="57"/>
      <c r="AQ176" s="57"/>
      <c r="AR176" s="57"/>
      <c r="AS176" s="57"/>
    </row>
    <row r="177" spans="1:12" x14ac:dyDescent="0.25">
      <c r="A177" s="54"/>
      <c r="B177" s="9"/>
      <c r="C177" s="9"/>
      <c r="D177" s="54"/>
      <c r="E177" s="54"/>
      <c r="F177" s="59"/>
      <c r="G177" s="59"/>
      <c r="H177" s="59"/>
      <c r="I177" s="59"/>
      <c r="J177" s="59"/>
      <c r="K177" s="59"/>
      <c r="L177" s="79"/>
    </row>
    <row r="178" spans="1:12" x14ac:dyDescent="0.25">
      <c r="A178" s="95"/>
      <c r="B178" s="9"/>
      <c r="C178" s="9"/>
      <c r="D178" s="54"/>
      <c r="E178" s="54"/>
      <c r="F178" s="59"/>
      <c r="G178" s="59"/>
      <c r="H178" s="59"/>
      <c r="I178" s="59"/>
      <c r="J178" s="59"/>
      <c r="K178" s="59"/>
      <c r="L178" s="79"/>
    </row>
    <row r="179" spans="1:12" x14ac:dyDescent="0.25">
      <c r="A179" s="54"/>
      <c r="B179" s="95"/>
      <c r="C179" s="95"/>
      <c r="D179" s="95"/>
      <c r="E179" s="95"/>
      <c r="F179" s="95"/>
      <c r="G179" s="95"/>
      <c r="H179" s="95"/>
      <c r="I179" s="95"/>
      <c r="J179" s="95"/>
      <c r="K179" s="95"/>
      <c r="L179" s="95"/>
    </row>
    <row r="180" spans="1:12" x14ac:dyDescent="0.25">
      <c r="A180" s="45"/>
      <c r="B180" s="9"/>
      <c r="C180" s="9"/>
      <c r="D180" s="60"/>
      <c r="E180" s="60"/>
      <c r="F180" s="59"/>
      <c r="G180" s="59"/>
      <c r="H180" s="59"/>
      <c r="I180" s="59"/>
      <c r="J180" s="59"/>
      <c r="K180" s="59"/>
      <c r="L180" s="79"/>
    </row>
    <row r="181" spans="1:12" x14ac:dyDescent="0.25">
      <c r="A181" s="54"/>
      <c r="B181" s="14"/>
      <c r="C181" s="14"/>
      <c r="D181" s="45"/>
      <c r="E181" s="45"/>
      <c r="F181" s="61"/>
      <c r="G181" s="61"/>
      <c r="H181" s="61"/>
      <c r="I181" s="61"/>
      <c r="J181" s="61"/>
      <c r="K181" s="61"/>
      <c r="L181" s="80"/>
    </row>
    <row r="182" spans="1:12" x14ac:dyDescent="0.25">
      <c r="A182" s="95"/>
      <c r="B182" s="9"/>
      <c r="C182" s="9"/>
      <c r="D182" s="54"/>
      <c r="E182" s="54"/>
      <c r="F182" s="59"/>
      <c r="G182" s="59"/>
      <c r="H182" s="59"/>
      <c r="I182" s="59"/>
      <c r="J182" s="59"/>
      <c r="K182" s="59"/>
      <c r="L182" s="79"/>
    </row>
    <row r="183" spans="1:12" x14ac:dyDescent="0.25">
      <c r="A183" s="54"/>
      <c r="B183" s="95"/>
      <c r="C183" s="95"/>
      <c r="D183" s="95"/>
      <c r="E183" s="95"/>
      <c r="F183" s="95"/>
      <c r="G183" s="95"/>
      <c r="H183" s="95"/>
      <c r="I183" s="95"/>
      <c r="J183" s="95"/>
      <c r="K183" s="95"/>
      <c r="L183" s="95"/>
    </row>
    <row r="184" spans="1:12" x14ac:dyDescent="0.25">
      <c r="A184" s="45"/>
      <c r="B184" s="9"/>
      <c r="C184" s="9"/>
      <c r="D184" s="60"/>
      <c r="E184" s="60"/>
      <c r="F184" s="59"/>
      <c r="G184" s="59"/>
      <c r="H184" s="59"/>
      <c r="I184" s="59"/>
      <c r="J184" s="59"/>
      <c r="K184" s="59"/>
      <c r="L184" s="79"/>
    </row>
    <row r="185" spans="1:12" x14ac:dyDescent="0.25">
      <c r="A185" s="54"/>
      <c r="B185" s="14"/>
      <c r="C185" s="14"/>
      <c r="D185" s="45"/>
      <c r="E185" s="45"/>
      <c r="F185" s="61"/>
      <c r="G185" s="61"/>
      <c r="H185" s="61"/>
      <c r="I185" s="61"/>
      <c r="J185" s="61"/>
      <c r="K185" s="61"/>
      <c r="L185" s="80"/>
    </row>
    <row r="186" spans="1:12" x14ac:dyDescent="0.25">
      <c r="A186" s="95"/>
      <c r="B186" s="9"/>
      <c r="C186" s="9"/>
      <c r="D186" s="54"/>
      <c r="E186" s="54"/>
      <c r="F186" s="59"/>
      <c r="G186" s="59"/>
      <c r="H186" s="59"/>
      <c r="I186" s="59"/>
      <c r="J186" s="59"/>
      <c r="K186" s="59"/>
      <c r="L186" s="79"/>
    </row>
    <row r="187" spans="1:12" x14ac:dyDescent="0.25">
      <c r="A187" s="54"/>
      <c r="B187" s="95"/>
      <c r="C187" s="95"/>
      <c r="D187" s="95"/>
      <c r="E187" s="95"/>
      <c r="F187" s="95"/>
      <c r="G187" s="95"/>
      <c r="H187" s="95"/>
      <c r="I187" s="95"/>
      <c r="J187" s="95"/>
      <c r="K187" s="95"/>
      <c r="L187" s="95"/>
    </row>
    <row r="188" spans="1:12" x14ac:dyDescent="0.25">
      <c r="A188" s="45"/>
      <c r="B188" s="9"/>
      <c r="C188" s="9"/>
      <c r="D188" s="60"/>
      <c r="E188" s="60"/>
      <c r="F188" s="59"/>
      <c r="G188" s="59"/>
      <c r="H188" s="59"/>
      <c r="I188" s="59"/>
      <c r="J188" s="59"/>
      <c r="K188" s="59"/>
      <c r="L188" s="79"/>
    </row>
    <row r="189" spans="1:12" x14ac:dyDescent="0.25">
      <c r="A189" s="54"/>
      <c r="B189" s="14"/>
      <c r="C189" s="14"/>
      <c r="D189" s="45"/>
      <c r="E189" s="45"/>
      <c r="F189" s="61"/>
      <c r="G189" s="61"/>
      <c r="H189" s="61"/>
      <c r="I189" s="61"/>
      <c r="J189" s="61"/>
      <c r="K189" s="61"/>
      <c r="L189" s="80"/>
    </row>
    <row r="190" spans="1:12" x14ac:dyDescent="0.25">
      <c r="A190" s="95"/>
      <c r="B190" s="9"/>
      <c r="C190" s="9"/>
      <c r="D190" s="54"/>
      <c r="E190" s="54"/>
      <c r="F190" s="59"/>
      <c r="G190" s="59"/>
      <c r="H190" s="59"/>
      <c r="I190" s="59"/>
      <c r="J190" s="59"/>
      <c r="K190" s="59"/>
      <c r="L190" s="79"/>
    </row>
    <row r="191" spans="1:12" x14ac:dyDescent="0.25">
      <c r="A191" s="54"/>
      <c r="B191" s="95"/>
      <c r="C191" s="95"/>
      <c r="D191" s="95"/>
      <c r="E191" s="95"/>
      <c r="F191" s="95"/>
      <c r="G191" s="95"/>
      <c r="H191" s="95"/>
      <c r="I191" s="95"/>
      <c r="J191" s="95"/>
      <c r="K191" s="95"/>
      <c r="L191" s="95"/>
    </row>
    <row r="192" spans="1:12" x14ac:dyDescent="0.25">
      <c r="A192" s="45"/>
      <c r="B192" s="9"/>
      <c r="C192" s="9"/>
      <c r="D192" s="60"/>
      <c r="E192" s="60"/>
      <c r="F192" s="59"/>
      <c r="G192" s="59"/>
      <c r="H192" s="59"/>
      <c r="I192" s="59"/>
      <c r="J192" s="59"/>
      <c r="K192" s="59"/>
      <c r="L192" s="79"/>
    </row>
    <row r="193" spans="1:668" x14ac:dyDescent="0.25">
      <c r="A193" s="54"/>
      <c r="B193" s="14"/>
      <c r="C193" s="14"/>
      <c r="D193" s="45"/>
      <c r="E193" s="45"/>
      <c r="F193" s="61"/>
      <c r="G193" s="61"/>
      <c r="H193" s="61"/>
      <c r="I193" s="61"/>
      <c r="J193" s="61"/>
      <c r="K193" s="61"/>
      <c r="L193" s="80"/>
    </row>
    <row r="194" spans="1:668" x14ac:dyDescent="0.25">
      <c r="A194" s="54"/>
      <c r="B194" s="9"/>
      <c r="C194" s="9"/>
      <c r="D194" s="54"/>
      <c r="E194" s="54"/>
      <c r="F194" s="59"/>
      <c r="G194" s="59"/>
      <c r="H194" s="59"/>
      <c r="I194" s="59"/>
      <c r="J194" s="59"/>
      <c r="K194" s="59"/>
      <c r="L194" s="79"/>
    </row>
    <row r="195" spans="1:668" s="57" customFormat="1" ht="24.95" customHeight="1" x14ac:dyDescent="0.25">
      <c r="A195" s="44"/>
      <c r="B195" s="9"/>
      <c r="C195" s="9"/>
      <c r="D195" s="54"/>
      <c r="E195" s="54"/>
      <c r="F195" s="59"/>
      <c r="G195" s="59"/>
      <c r="H195" s="59"/>
      <c r="I195" s="59"/>
      <c r="J195" s="59"/>
      <c r="K195" s="59"/>
      <c r="L195" s="79"/>
      <c r="O195" s="44"/>
      <c r="P195" s="44"/>
      <c r="Q195" s="44"/>
      <c r="R195" s="44"/>
      <c r="S195" s="44"/>
      <c r="T195" s="44"/>
      <c r="U195" s="44"/>
      <c r="V195" s="44"/>
      <c r="W195" s="44"/>
      <c r="X195" s="44"/>
      <c r="Y195" s="44"/>
      <c r="Z195" s="44"/>
      <c r="AA195" s="44"/>
      <c r="AB195" s="44"/>
      <c r="AC195" s="44"/>
      <c r="AD195" s="44"/>
      <c r="AE195" s="44"/>
      <c r="AF195" s="44"/>
      <c r="AG195" s="44"/>
      <c r="AH195" s="44"/>
      <c r="AI195" s="44"/>
      <c r="AJ195" s="44"/>
      <c r="AK195" s="44"/>
      <c r="AL195" s="44"/>
      <c r="AM195" s="44"/>
      <c r="AN195" s="44"/>
      <c r="AO195" s="44"/>
      <c r="AP195" s="44"/>
      <c r="AQ195" s="44"/>
      <c r="AR195" s="44"/>
      <c r="AS195" s="44"/>
      <c r="AT195" s="44"/>
      <c r="AU195" s="44"/>
      <c r="AV195" s="44"/>
      <c r="AW195" s="44"/>
      <c r="AX195" s="44"/>
      <c r="AY195" s="44"/>
      <c r="AZ195" s="44"/>
      <c r="BA195" s="44"/>
      <c r="BB195" s="44"/>
      <c r="BC195" s="44"/>
      <c r="BD195" s="44"/>
      <c r="BE195" s="44"/>
      <c r="BF195" s="44"/>
      <c r="BG195" s="44"/>
      <c r="BH195" s="44"/>
      <c r="BI195" s="44"/>
      <c r="BJ195" s="44"/>
      <c r="BK195" s="44"/>
      <c r="BL195" s="44"/>
      <c r="BM195" s="44"/>
      <c r="BN195" s="44"/>
      <c r="BO195" s="44"/>
      <c r="BP195" s="44"/>
      <c r="BQ195" s="44"/>
      <c r="BR195" s="44"/>
      <c r="BS195" s="44"/>
      <c r="BT195" s="44"/>
      <c r="BU195" s="44"/>
      <c r="BV195" s="44"/>
      <c r="BW195" s="44"/>
      <c r="BX195" s="44"/>
      <c r="BY195" s="44"/>
      <c r="BZ195" s="44"/>
      <c r="CA195" s="44"/>
      <c r="CB195" s="44"/>
      <c r="CC195" s="44"/>
      <c r="CD195" s="44"/>
      <c r="CE195" s="44"/>
      <c r="CF195" s="44"/>
      <c r="CG195" s="44"/>
      <c r="CH195" s="44"/>
      <c r="CI195" s="44"/>
      <c r="CJ195" s="44"/>
      <c r="CK195" s="44"/>
      <c r="CL195" s="44"/>
      <c r="CM195" s="44"/>
      <c r="CN195" s="44"/>
      <c r="CO195" s="44"/>
      <c r="CP195" s="44"/>
      <c r="CQ195" s="44"/>
      <c r="CR195" s="44"/>
      <c r="CS195" s="44"/>
      <c r="CT195" s="44"/>
      <c r="CU195" s="44"/>
      <c r="CV195" s="44"/>
      <c r="CW195" s="44"/>
      <c r="CX195" s="44"/>
      <c r="CY195" s="44"/>
      <c r="CZ195" s="44"/>
      <c r="DA195" s="44"/>
      <c r="DB195" s="44"/>
      <c r="DC195" s="44"/>
      <c r="DD195" s="44"/>
      <c r="DE195" s="44"/>
      <c r="DF195" s="44"/>
      <c r="DG195" s="44"/>
      <c r="DH195" s="44"/>
      <c r="DI195" s="44"/>
      <c r="DJ195" s="44"/>
      <c r="DK195" s="44"/>
      <c r="DL195" s="44"/>
      <c r="DM195" s="44"/>
      <c r="DN195" s="44"/>
      <c r="DO195" s="44"/>
      <c r="DP195" s="44"/>
      <c r="DQ195" s="44"/>
      <c r="DR195" s="44"/>
      <c r="DS195" s="44"/>
      <c r="DT195" s="44"/>
      <c r="DU195" s="44"/>
      <c r="DV195" s="44"/>
      <c r="DW195" s="44"/>
      <c r="DX195" s="44"/>
      <c r="DY195" s="44"/>
      <c r="DZ195" s="44"/>
      <c r="EA195" s="44"/>
      <c r="EB195" s="44"/>
      <c r="EC195" s="44"/>
      <c r="ED195" s="44"/>
      <c r="EE195" s="44"/>
      <c r="EF195" s="44"/>
      <c r="EG195" s="44"/>
      <c r="EH195" s="44"/>
      <c r="EI195" s="44"/>
      <c r="EJ195" s="44"/>
      <c r="EK195" s="44"/>
      <c r="EL195" s="44"/>
      <c r="EM195" s="44"/>
      <c r="EN195" s="44"/>
      <c r="EO195" s="44"/>
      <c r="EP195" s="44"/>
      <c r="EQ195" s="44"/>
      <c r="ER195" s="44"/>
      <c r="ES195" s="44"/>
      <c r="ET195" s="44"/>
      <c r="EU195" s="44"/>
      <c r="EV195" s="44"/>
      <c r="EW195" s="44"/>
      <c r="EX195" s="44"/>
      <c r="EY195" s="44"/>
      <c r="EZ195" s="44"/>
      <c r="FA195" s="44"/>
      <c r="FB195" s="44"/>
      <c r="FC195" s="44"/>
      <c r="FD195" s="44"/>
      <c r="FE195" s="44"/>
      <c r="FF195" s="44"/>
      <c r="FG195" s="44"/>
      <c r="FH195" s="44"/>
      <c r="FI195" s="44"/>
      <c r="FJ195" s="44"/>
      <c r="FK195" s="44"/>
      <c r="FL195" s="44"/>
      <c r="FM195" s="44"/>
      <c r="FN195" s="44"/>
      <c r="FO195" s="44"/>
      <c r="FP195" s="44"/>
      <c r="FQ195" s="44"/>
      <c r="FR195" s="44"/>
      <c r="FS195" s="44"/>
      <c r="FT195" s="44"/>
      <c r="FU195" s="44"/>
      <c r="FV195" s="44"/>
      <c r="FW195" s="44"/>
      <c r="FX195" s="44"/>
      <c r="FY195" s="44"/>
      <c r="FZ195" s="44"/>
      <c r="GA195" s="44"/>
      <c r="GB195" s="44"/>
      <c r="GC195" s="44"/>
      <c r="GD195" s="44"/>
      <c r="GE195" s="44"/>
      <c r="GF195" s="44"/>
      <c r="GG195" s="44"/>
      <c r="GH195" s="44"/>
      <c r="GI195" s="44"/>
      <c r="GJ195" s="44"/>
      <c r="GK195" s="44"/>
      <c r="GL195" s="44"/>
      <c r="GM195" s="44"/>
      <c r="GN195" s="44"/>
      <c r="GO195" s="44"/>
      <c r="GP195" s="44"/>
      <c r="GQ195" s="44"/>
      <c r="GR195" s="44"/>
      <c r="GS195" s="44"/>
      <c r="GT195" s="44"/>
      <c r="GU195" s="44"/>
      <c r="GV195" s="44"/>
      <c r="GW195" s="44"/>
      <c r="GX195" s="44"/>
      <c r="GY195" s="44"/>
      <c r="GZ195" s="44"/>
      <c r="HA195" s="44"/>
      <c r="HB195" s="44"/>
      <c r="HC195" s="44"/>
      <c r="HD195" s="44"/>
      <c r="HE195" s="44"/>
      <c r="HF195" s="44"/>
      <c r="HG195" s="44"/>
      <c r="HH195" s="44"/>
      <c r="HI195" s="44"/>
      <c r="HJ195" s="44"/>
      <c r="HK195" s="44"/>
      <c r="HL195" s="44"/>
      <c r="HM195" s="44"/>
      <c r="HN195" s="44"/>
      <c r="HO195" s="44"/>
      <c r="HP195" s="44"/>
      <c r="HQ195" s="44"/>
      <c r="HR195" s="44"/>
      <c r="HS195" s="44"/>
      <c r="HT195" s="44"/>
      <c r="HU195" s="44"/>
      <c r="HV195" s="44"/>
      <c r="HW195" s="44"/>
      <c r="HX195" s="44"/>
      <c r="HY195" s="44"/>
      <c r="HZ195" s="44"/>
      <c r="IA195" s="44"/>
      <c r="IB195" s="44"/>
      <c r="IC195" s="44"/>
      <c r="ID195" s="44"/>
      <c r="IE195" s="44"/>
      <c r="IF195" s="44"/>
      <c r="IG195" s="44"/>
      <c r="IH195" s="44"/>
      <c r="II195" s="44"/>
      <c r="IJ195" s="44"/>
      <c r="IK195" s="44"/>
      <c r="IL195" s="44"/>
      <c r="IM195" s="44"/>
      <c r="IN195" s="44"/>
      <c r="IO195" s="44"/>
      <c r="IP195" s="44"/>
      <c r="IQ195" s="44"/>
      <c r="IR195" s="44"/>
      <c r="IS195" s="44"/>
      <c r="IT195" s="44"/>
      <c r="IU195" s="44"/>
      <c r="IV195" s="44"/>
      <c r="IW195" s="44"/>
      <c r="IX195" s="44"/>
      <c r="IY195" s="44"/>
      <c r="IZ195" s="44"/>
      <c r="JA195" s="44"/>
      <c r="JB195" s="44"/>
      <c r="JC195" s="44"/>
      <c r="JD195" s="44"/>
      <c r="JE195" s="44"/>
      <c r="JF195" s="44"/>
      <c r="JG195" s="44"/>
      <c r="JH195" s="44"/>
      <c r="JI195" s="44"/>
      <c r="JJ195" s="44"/>
      <c r="JK195" s="44"/>
      <c r="JL195" s="44"/>
      <c r="JM195" s="44"/>
      <c r="JN195" s="44"/>
      <c r="JO195" s="44"/>
      <c r="JP195" s="44"/>
      <c r="JQ195" s="44"/>
      <c r="JR195" s="44"/>
      <c r="JS195" s="44"/>
      <c r="JT195" s="44"/>
      <c r="JU195" s="44"/>
      <c r="JV195" s="44"/>
      <c r="JW195" s="44"/>
      <c r="JX195" s="44"/>
      <c r="JY195" s="44"/>
      <c r="JZ195" s="44"/>
      <c r="KA195" s="44"/>
      <c r="KB195" s="44"/>
      <c r="KC195" s="44"/>
      <c r="KD195" s="44"/>
      <c r="KE195" s="44"/>
      <c r="KF195" s="44"/>
      <c r="KG195" s="44"/>
      <c r="KH195" s="44"/>
      <c r="KI195" s="44"/>
      <c r="KJ195" s="44"/>
      <c r="KK195" s="44"/>
      <c r="KL195" s="44"/>
      <c r="KM195" s="44"/>
      <c r="KN195" s="44"/>
      <c r="KO195" s="44"/>
      <c r="KP195" s="44"/>
      <c r="KQ195" s="44"/>
      <c r="KR195" s="44"/>
      <c r="KS195" s="44"/>
      <c r="KT195" s="44"/>
      <c r="KU195" s="44"/>
      <c r="KV195" s="44"/>
      <c r="KW195" s="44"/>
      <c r="KX195" s="44"/>
      <c r="KY195" s="44"/>
      <c r="KZ195" s="44"/>
      <c r="LA195" s="44"/>
      <c r="LB195" s="44"/>
      <c r="LC195" s="44"/>
      <c r="LD195" s="44"/>
      <c r="LE195" s="44"/>
      <c r="LF195" s="44"/>
      <c r="LG195" s="44"/>
      <c r="LH195" s="44"/>
      <c r="LI195" s="44"/>
      <c r="LJ195" s="44"/>
      <c r="LK195" s="44"/>
      <c r="LL195" s="44"/>
      <c r="LM195" s="44"/>
      <c r="LN195" s="44"/>
      <c r="LO195" s="44"/>
      <c r="LP195" s="44"/>
      <c r="LQ195" s="44"/>
      <c r="LR195" s="44"/>
      <c r="LS195" s="44"/>
      <c r="LT195" s="44"/>
      <c r="LU195" s="44"/>
      <c r="LV195" s="44"/>
      <c r="LW195" s="44"/>
      <c r="LX195" s="44"/>
      <c r="LY195" s="44"/>
      <c r="LZ195" s="44"/>
      <c r="MA195" s="44"/>
      <c r="MB195" s="44"/>
      <c r="MC195" s="44"/>
      <c r="MD195" s="44"/>
      <c r="ME195" s="44"/>
      <c r="MF195" s="44"/>
      <c r="MG195" s="44"/>
      <c r="MH195" s="44"/>
      <c r="MI195" s="44"/>
      <c r="MJ195" s="44"/>
      <c r="MK195" s="44"/>
      <c r="ML195" s="44"/>
      <c r="MM195" s="44"/>
      <c r="MN195" s="44"/>
      <c r="MO195" s="44"/>
      <c r="MP195" s="44"/>
      <c r="MQ195" s="44"/>
      <c r="MR195" s="44"/>
      <c r="MS195" s="44"/>
      <c r="MT195" s="44"/>
      <c r="MU195" s="44"/>
      <c r="MV195" s="44"/>
      <c r="MW195" s="44"/>
      <c r="MX195" s="44"/>
      <c r="MY195" s="44"/>
      <c r="MZ195" s="44"/>
      <c r="NA195" s="44"/>
      <c r="NB195" s="44"/>
      <c r="NC195" s="44"/>
      <c r="ND195" s="44"/>
      <c r="NE195" s="44"/>
      <c r="NF195" s="44"/>
      <c r="NG195" s="44"/>
      <c r="NH195" s="44"/>
      <c r="NI195" s="44"/>
      <c r="NJ195" s="44"/>
      <c r="NK195" s="44"/>
      <c r="NL195" s="44"/>
      <c r="NM195" s="44"/>
      <c r="NN195" s="44"/>
      <c r="NO195" s="44"/>
      <c r="NP195" s="44"/>
      <c r="NQ195" s="44"/>
      <c r="NR195" s="44"/>
      <c r="NS195" s="44"/>
      <c r="NT195" s="44"/>
      <c r="NU195" s="44"/>
      <c r="NV195" s="44"/>
      <c r="NW195" s="44"/>
      <c r="NX195" s="44"/>
      <c r="NY195" s="44"/>
      <c r="NZ195" s="44"/>
      <c r="OA195" s="44"/>
      <c r="OB195" s="44"/>
      <c r="OC195" s="44"/>
      <c r="OD195" s="44"/>
      <c r="OE195" s="44"/>
      <c r="OF195" s="44"/>
      <c r="OG195" s="44"/>
      <c r="OH195" s="44"/>
      <c r="OI195" s="44"/>
      <c r="OJ195" s="44"/>
      <c r="OK195" s="44"/>
      <c r="OL195" s="44"/>
      <c r="OM195" s="44"/>
      <c r="ON195" s="44"/>
      <c r="OO195" s="44"/>
      <c r="OP195" s="44"/>
      <c r="OQ195" s="44"/>
      <c r="OR195" s="44"/>
      <c r="OS195" s="44"/>
      <c r="OT195" s="44"/>
      <c r="OU195" s="44"/>
      <c r="OV195" s="44"/>
      <c r="OW195" s="44"/>
      <c r="OX195" s="44"/>
      <c r="OY195" s="44"/>
      <c r="OZ195" s="44"/>
      <c r="PA195" s="44"/>
      <c r="PB195" s="44"/>
      <c r="PC195" s="44"/>
      <c r="PD195" s="44"/>
      <c r="PE195" s="44"/>
      <c r="PF195" s="44"/>
      <c r="PG195" s="44"/>
      <c r="PH195" s="44"/>
      <c r="PI195" s="44"/>
      <c r="PJ195" s="44"/>
      <c r="PK195" s="44"/>
      <c r="PL195" s="44"/>
      <c r="PM195" s="44"/>
      <c r="PN195" s="44"/>
      <c r="PO195" s="44"/>
      <c r="PP195" s="44"/>
      <c r="PQ195" s="44"/>
      <c r="PR195" s="44"/>
      <c r="PS195" s="44"/>
      <c r="PT195" s="44"/>
      <c r="PU195" s="44"/>
      <c r="PV195" s="44"/>
      <c r="PW195" s="44"/>
      <c r="PX195" s="44"/>
      <c r="PY195" s="44"/>
      <c r="PZ195" s="44"/>
      <c r="QA195" s="44"/>
      <c r="QB195" s="44"/>
      <c r="QC195" s="44"/>
      <c r="QD195" s="44"/>
      <c r="QE195" s="44"/>
      <c r="QF195" s="44"/>
      <c r="QG195" s="44"/>
      <c r="QH195" s="44"/>
      <c r="QI195" s="44"/>
      <c r="QJ195" s="44"/>
      <c r="QK195" s="44"/>
      <c r="QL195" s="44"/>
      <c r="QM195" s="44"/>
      <c r="QN195" s="44"/>
      <c r="QO195" s="44"/>
      <c r="QP195" s="44"/>
      <c r="QQ195" s="44"/>
      <c r="QR195" s="44"/>
      <c r="QS195" s="44"/>
      <c r="QT195" s="44"/>
      <c r="QU195" s="44"/>
      <c r="QV195" s="44"/>
      <c r="QW195" s="44"/>
      <c r="QX195" s="44"/>
      <c r="QY195" s="44"/>
      <c r="QZ195" s="44"/>
      <c r="RA195" s="44"/>
      <c r="RB195" s="44"/>
      <c r="RC195" s="44"/>
      <c r="RD195" s="44"/>
      <c r="RE195" s="44"/>
      <c r="RF195" s="44"/>
      <c r="RG195" s="44"/>
      <c r="RH195" s="44"/>
      <c r="RI195" s="44"/>
      <c r="RJ195" s="44"/>
      <c r="RK195" s="44"/>
      <c r="RL195" s="44"/>
      <c r="RM195" s="44"/>
      <c r="RN195" s="44"/>
      <c r="RO195" s="44"/>
      <c r="RP195" s="44"/>
      <c r="RQ195" s="44"/>
      <c r="RR195" s="44"/>
      <c r="RS195" s="44"/>
      <c r="RT195" s="44"/>
      <c r="RU195" s="44"/>
      <c r="RV195" s="44"/>
      <c r="RW195" s="44"/>
      <c r="RX195" s="44"/>
      <c r="RY195" s="44"/>
      <c r="RZ195" s="44"/>
      <c r="SA195" s="44"/>
      <c r="SB195" s="44"/>
      <c r="SC195" s="44"/>
      <c r="SD195" s="44"/>
      <c r="SE195" s="44"/>
      <c r="SF195" s="44"/>
      <c r="SG195" s="44"/>
      <c r="SH195" s="44"/>
      <c r="SI195" s="44"/>
      <c r="SJ195" s="44"/>
      <c r="SK195" s="44"/>
      <c r="SL195" s="44"/>
      <c r="SM195" s="44"/>
      <c r="SN195" s="44"/>
      <c r="SO195" s="44"/>
      <c r="SP195" s="44"/>
      <c r="SQ195" s="44"/>
      <c r="SR195" s="44"/>
      <c r="SS195" s="44"/>
      <c r="ST195" s="44"/>
      <c r="SU195" s="44"/>
      <c r="SV195" s="44"/>
      <c r="SW195" s="44"/>
      <c r="SX195" s="44"/>
      <c r="SY195" s="44"/>
      <c r="SZ195" s="44"/>
      <c r="TA195" s="44"/>
      <c r="TB195" s="44"/>
      <c r="TC195" s="44"/>
      <c r="TD195" s="44"/>
      <c r="TE195" s="44"/>
      <c r="TF195" s="44"/>
      <c r="TG195" s="44"/>
      <c r="TH195" s="44"/>
      <c r="TI195" s="44"/>
      <c r="TJ195" s="44"/>
      <c r="TK195" s="44"/>
      <c r="TL195" s="44"/>
      <c r="TM195" s="44"/>
      <c r="TN195" s="44"/>
      <c r="TO195" s="44"/>
      <c r="TP195" s="44"/>
      <c r="TQ195" s="44"/>
      <c r="TR195" s="44"/>
      <c r="TS195" s="44"/>
      <c r="TT195" s="44"/>
      <c r="TU195" s="44"/>
      <c r="TV195" s="44"/>
      <c r="TW195" s="44"/>
      <c r="TX195" s="44"/>
      <c r="TY195" s="44"/>
      <c r="TZ195" s="44"/>
      <c r="UA195" s="44"/>
      <c r="UB195" s="44"/>
      <c r="UC195" s="44"/>
      <c r="UD195" s="44"/>
      <c r="UE195" s="44"/>
      <c r="UF195" s="44"/>
      <c r="UG195" s="44"/>
      <c r="UH195" s="44"/>
      <c r="UI195" s="44"/>
      <c r="UJ195" s="44"/>
      <c r="UK195" s="44"/>
      <c r="UL195" s="44"/>
      <c r="UM195" s="44"/>
      <c r="UN195" s="44"/>
      <c r="UO195" s="44"/>
      <c r="UP195" s="44"/>
      <c r="UQ195" s="44"/>
      <c r="UR195" s="44"/>
      <c r="US195" s="44"/>
      <c r="UT195" s="44"/>
      <c r="UU195" s="44"/>
      <c r="UV195" s="44"/>
      <c r="UW195" s="44"/>
      <c r="UX195" s="44"/>
      <c r="UY195" s="44"/>
      <c r="UZ195" s="44"/>
      <c r="VA195" s="44"/>
      <c r="VB195" s="44"/>
      <c r="VC195" s="44"/>
      <c r="VD195" s="44"/>
      <c r="VE195" s="44"/>
      <c r="VF195" s="44"/>
      <c r="VG195" s="44"/>
      <c r="VH195" s="44"/>
      <c r="VI195" s="44"/>
      <c r="VJ195" s="44"/>
      <c r="VK195" s="44"/>
      <c r="VL195" s="44"/>
      <c r="VM195" s="44"/>
      <c r="VN195" s="44"/>
      <c r="VO195" s="44"/>
      <c r="VP195" s="44"/>
      <c r="VQ195" s="44"/>
      <c r="VR195" s="44"/>
      <c r="VS195" s="44"/>
      <c r="VT195" s="44"/>
      <c r="VU195" s="44"/>
      <c r="VV195" s="44"/>
      <c r="VW195" s="44"/>
      <c r="VX195" s="44"/>
      <c r="VY195" s="44"/>
      <c r="VZ195" s="44"/>
      <c r="WA195" s="44"/>
      <c r="WB195" s="44"/>
      <c r="WC195" s="44"/>
      <c r="WD195" s="44"/>
      <c r="WE195" s="44"/>
      <c r="WF195" s="44"/>
      <c r="WG195" s="44"/>
      <c r="WH195" s="44"/>
      <c r="WI195" s="44"/>
      <c r="WJ195" s="44"/>
      <c r="WK195" s="44"/>
      <c r="WL195" s="44"/>
      <c r="WM195" s="44"/>
      <c r="WN195" s="44"/>
      <c r="WO195" s="44"/>
      <c r="WP195" s="44"/>
      <c r="WQ195" s="44"/>
      <c r="WR195" s="44"/>
      <c r="WS195" s="44"/>
      <c r="WT195" s="44"/>
      <c r="WU195" s="44"/>
      <c r="WV195" s="44"/>
      <c r="WW195" s="44"/>
      <c r="WX195" s="44"/>
      <c r="WY195" s="44"/>
      <c r="WZ195" s="44"/>
      <c r="XA195" s="44"/>
      <c r="XB195" s="44"/>
      <c r="XC195" s="44"/>
      <c r="XD195" s="44"/>
      <c r="XE195" s="44"/>
      <c r="XF195" s="44"/>
      <c r="XG195" s="44"/>
      <c r="XH195" s="44"/>
      <c r="XI195" s="44"/>
      <c r="XJ195" s="44"/>
      <c r="XK195" s="44"/>
      <c r="XL195" s="44"/>
      <c r="XM195" s="44"/>
      <c r="XN195" s="44"/>
      <c r="XO195" s="44"/>
      <c r="XP195" s="44"/>
      <c r="XQ195" s="44"/>
      <c r="XR195" s="44"/>
      <c r="XS195" s="44"/>
      <c r="XT195" s="44"/>
      <c r="XU195" s="44"/>
      <c r="XV195" s="44"/>
      <c r="XW195" s="44"/>
      <c r="XX195" s="44"/>
      <c r="XY195" s="44"/>
      <c r="XZ195" s="44"/>
      <c r="YA195" s="44"/>
      <c r="YB195" s="44"/>
      <c r="YC195" s="44"/>
      <c r="YD195" s="44"/>
      <c r="YE195" s="44"/>
      <c r="YF195" s="44"/>
      <c r="YG195" s="44"/>
      <c r="YH195" s="44"/>
      <c r="YI195" s="44"/>
      <c r="YJ195" s="44"/>
      <c r="YK195" s="44"/>
      <c r="YL195" s="44"/>
      <c r="YM195" s="44"/>
      <c r="YN195" s="44"/>
      <c r="YO195" s="44"/>
      <c r="YP195" s="44"/>
      <c r="YQ195" s="44"/>
      <c r="YR195" s="44"/>
    </row>
    <row r="196" spans="1:668" s="57" customFormat="1" ht="15.75" x14ac:dyDescent="0.25">
      <c r="A196" s="44"/>
      <c r="B196" s="3"/>
      <c r="C196" s="3"/>
      <c r="D196" s="44"/>
      <c r="E196" s="44"/>
      <c r="F196" s="48"/>
      <c r="G196" s="48"/>
      <c r="H196" s="48"/>
      <c r="I196" s="48"/>
      <c r="J196" s="48"/>
      <c r="K196" s="48"/>
      <c r="L196" s="66"/>
      <c r="O196" s="44"/>
      <c r="P196" s="44"/>
      <c r="Q196" s="44"/>
      <c r="R196" s="44"/>
      <c r="S196" s="44"/>
      <c r="T196" s="44"/>
      <c r="U196" s="44"/>
      <c r="V196" s="44"/>
      <c r="W196" s="44"/>
      <c r="X196" s="44"/>
      <c r="Y196" s="44"/>
      <c r="Z196" s="44"/>
      <c r="AA196" s="44"/>
      <c r="AB196" s="44"/>
      <c r="AC196" s="44"/>
      <c r="AD196" s="44"/>
      <c r="AE196" s="44"/>
      <c r="AF196" s="44"/>
      <c r="AG196" s="44"/>
      <c r="AH196" s="44"/>
      <c r="AI196" s="44"/>
      <c r="AJ196" s="44"/>
      <c r="AK196" s="44"/>
      <c r="AL196" s="44"/>
      <c r="AM196" s="44"/>
      <c r="AN196" s="44"/>
      <c r="AO196" s="44"/>
      <c r="AP196" s="44"/>
      <c r="AQ196" s="44"/>
      <c r="AR196" s="44"/>
      <c r="AS196" s="44"/>
      <c r="AT196" s="44"/>
      <c r="AU196" s="44"/>
      <c r="AV196" s="44"/>
      <c r="AW196" s="44"/>
      <c r="AX196" s="44"/>
      <c r="AY196" s="44"/>
      <c r="AZ196" s="44"/>
      <c r="BA196" s="44"/>
      <c r="BB196" s="44"/>
      <c r="BC196" s="44"/>
      <c r="BD196" s="44"/>
      <c r="BE196" s="44"/>
      <c r="BF196" s="44"/>
      <c r="BG196" s="44"/>
      <c r="BH196" s="44"/>
      <c r="BI196" s="44"/>
      <c r="BJ196" s="44"/>
      <c r="BK196" s="44"/>
      <c r="BL196" s="44"/>
      <c r="BM196" s="44"/>
      <c r="BN196" s="44"/>
      <c r="BO196" s="44"/>
      <c r="BP196" s="44"/>
      <c r="BQ196" s="44"/>
      <c r="BR196" s="44"/>
      <c r="BS196" s="44"/>
      <c r="BT196" s="44"/>
      <c r="BU196" s="44"/>
      <c r="BV196" s="44"/>
      <c r="BW196" s="44"/>
      <c r="BX196" s="44"/>
      <c r="BY196" s="44"/>
      <c r="BZ196" s="44"/>
      <c r="CA196" s="44"/>
      <c r="CB196" s="44"/>
      <c r="CC196" s="44"/>
      <c r="CD196" s="44"/>
      <c r="CE196" s="44"/>
      <c r="CF196" s="44"/>
      <c r="CG196" s="44"/>
      <c r="CH196" s="44"/>
      <c r="CI196" s="44"/>
      <c r="CJ196" s="44"/>
      <c r="CK196" s="44"/>
      <c r="CL196" s="44"/>
      <c r="CM196" s="44"/>
      <c r="CN196" s="44"/>
      <c r="CO196" s="44"/>
      <c r="CP196" s="44"/>
      <c r="CQ196" s="44"/>
      <c r="CR196" s="44"/>
      <c r="CS196" s="44"/>
      <c r="CT196" s="44"/>
      <c r="CU196" s="44"/>
      <c r="CV196" s="44"/>
      <c r="CW196" s="44"/>
      <c r="CX196" s="44"/>
      <c r="CY196" s="44"/>
      <c r="CZ196" s="44"/>
      <c r="DA196" s="44"/>
      <c r="DB196" s="44"/>
      <c r="DC196" s="44"/>
      <c r="DD196" s="44"/>
      <c r="DE196" s="44"/>
      <c r="DF196" s="44"/>
      <c r="DG196" s="44"/>
      <c r="DH196" s="44"/>
      <c r="DI196" s="44"/>
      <c r="DJ196" s="44"/>
      <c r="DK196" s="44"/>
      <c r="DL196" s="44"/>
      <c r="DM196" s="44"/>
      <c r="DN196" s="44"/>
      <c r="DO196" s="44"/>
      <c r="DP196" s="44"/>
      <c r="DQ196" s="44"/>
      <c r="DR196" s="44"/>
      <c r="DS196" s="44"/>
      <c r="DT196" s="44"/>
      <c r="DU196" s="44"/>
      <c r="DV196" s="44"/>
      <c r="DW196" s="44"/>
      <c r="DX196" s="44"/>
      <c r="DY196" s="44"/>
      <c r="DZ196" s="44"/>
      <c r="EA196" s="44"/>
      <c r="EB196" s="44"/>
      <c r="EC196" s="44"/>
      <c r="ED196" s="44"/>
      <c r="EE196" s="44"/>
      <c r="EF196" s="44"/>
      <c r="EG196" s="44"/>
      <c r="EH196" s="44"/>
      <c r="EI196" s="44"/>
      <c r="EJ196" s="44"/>
      <c r="EK196" s="44"/>
      <c r="EL196" s="44"/>
      <c r="EM196" s="44"/>
      <c r="EN196" s="44"/>
      <c r="EO196" s="44"/>
      <c r="EP196" s="44"/>
      <c r="EQ196" s="44"/>
      <c r="ER196" s="44"/>
      <c r="ES196" s="44"/>
      <c r="ET196" s="44"/>
      <c r="EU196" s="44"/>
      <c r="EV196" s="44"/>
      <c r="EW196" s="44"/>
      <c r="EX196" s="44"/>
      <c r="EY196" s="44"/>
      <c r="EZ196" s="44"/>
      <c r="FA196" s="44"/>
      <c r="FB196" s="44"/>
      <c r="FC196" s="44"/>
      <c r="FD196" s="44"/>
      <c r="FE196" s="44"/>
      <c r="FF196" s="44"/>
      <c r="FG196" s="44"/>
      <c r="FH196" s="44"/>
      <c r="FI196" s="44"/>
      <c r="FJ196" s="44"/>
      <c r="FK196" s="44"/>
      <c r="FL196" s="44"/>
      <c r="FM196" s="44"/>
      <c r="FN196" s="44"/>
      <c r="FO196" s="44"/>
      <c r="FP196" s="44"/>
      <c r="FQ196" s="44"/>
      <c r="FR196" s="44"/>
      <c r="FS196" s="44"/>
      <c r="FT196" s="44"/>
      <c r="FU196" s="44"/>
      <c r="FV196" s="44"/>
      <c r="FW196" s="44"/>
      <c r="FX196" s="44"/>
      <c r="FY196" s="44"/>
      <c r="FZ196" s="44"/>
      <c r="GA196" s="44"/>
      <c r="GB196" s="44"/>
      <c r="GC196" s="44"/>
      <c r="GD196" s="44"/>
      <c r="GE196" s="44"/>
      <c r="GF196" s="44"/>
      <c r="GG196" s="44"/>
      <c r="GH196" s="44"/>
      <c r="GI196" s="44"/>
      <c r="GJ196" s="44"/>
      <c r="GK196" s="44"/>
      <c r="GL196" s="44"/>
      <c r="GM196" s="44"/>
      <c r="GN196" s="44"/>
      <c r="GO196" s="44"/>
      <c r="GP196" s="44"/>
      <c r="GQ196" s="44"/>
      <c r="GR196" s="44"/>
      <c r="GS196" s="44"/>
      <c r="GT196" s="44"/>
      <c r="GU196" s="44"/>
      <c r="GV196" s="44"/>
      <c r="GW196" s="44"/>
      <c r="GX196" s="44"/>
      <c r="GY196" s="44"/>
      <c r="GZ196" s="44"/>
      <c r="HA196" s="44"/>
      <c r="HB196" s="44"/>
      <c r="HC196" s="44"/>
      <c r="HD196" s="44"/>
      <c r="HE196" s="44"/>
      <c r="HF196" s="44"/>
      <c r="HG196" s="44"/>
      <c r="HH196" s="44"/>
      <c r="HI196" s="44"/>
      <c r="HJ196" s="44"/>
      <c r="HK196" s="44"/>
      <c r="HL196" s="44"/>
      <c r="HM196" s="44"/>
      <c r="HN196" s="44"/>
      <c r="HO196" s="44"/>
      <c r="HP196" s="44"/>
      <c r="HQ196" s="44"/>
      <c r="HR196" s="44"/>
      <c r="HS196" s="44"/>
      <c r="HT196" s="44"/>
      <c r="HU196" s="44"/>
      <c r="HV196" s="44"/>
      <c r="HW196" s="44"/>
      <c r="HX196" s="44"/>
      <c r="HY196" s="44"/>
      <c r="HZ196" s="44"/>
      <c r="IA196" s="44"/>
      <c r="IB196" s="44"/>
      <c r="IC196" s="44"/>
      <c r="ID196" s="44"/>
      <c r="IE196" s="44"/>
      <c r="IF196" s="44"/>
      <c r="IG196" s="44"/>
      <c r="IH196" s="44"/>
      <c r="II196" s="44"/>
      <c r="IJ196" s="44"/>
      <c r="IK196" s="44"/>
      <c r="IL196" s="44"/>
      <c r="IM196" s="44"/>
      <c r="IN196" s="44"/>
      <c r="IO196" s="44"/>
      <c r="IP196" s="44"/>
      <c r="IQ196" s="44"/>
      <c r="IR196" s="44"/>
      <c r="IS196" s="44"/>
      <c r="IT196" s="44"/>
      <c r="IU196" s="44"/>
      <c r="IV196" s="44"/>
      <c r="IW196" s="44"/>
      <c r="IX196" s="44"/>
      <c r="IY196" s="44"/>
      <c r="IZ196" s="44"/>
      <c r="JA196" s="44"/>
      <c r="JB196" s="44"/>
      <c r="JC196" s="44"/>
      <c r="JD196" s="44"/>
      <c r="JE196" s="44"/>
      <c r="JF196" s="44"/>
      <c r="JG196" s="44"/>
      <c r="JH196" s="44"/>
      <c r="JI196" s="44"/>
      <c r="JJ196" s="44"/>
      <c r="JK196" s="44"/>
      <c r="JL196" s="44"/>
      <c r="JM196" s="44"/>
      <c r="JN196" s="44"/>
      <c r="JO196" s="44"/>
      <c r="JP196" s="44"/>
      <c r="JQ196" s="44"/>
      <c r="JR196" s="44"/>
      <c r="JS196" s="44"/>
      <c r="JT196" s="44"/>
      <c r="JU196" s="44"/>
      <c r="JV196" s="44"/>
      <c r="JW196" s="44"/>
      <c r="JX196" s="44"/>
      <c r="JY196" s="44"/>
      <c r="JZ196" s="44"/>
      <c r="KA196" s="44"/>
      <c r="KB196" s="44"/>
      <c r="KC196" s="44"/>
      <c r="KD196" s="44"/>
      <c r="KE196" s="44"/>
      <c r="KF196" s="44"/>
      <c r="KG196" s="44"/>
      <c r="KH196" s="44"/>
      <c r="KI196" s="44"/>
      <c r="KJ196" s="44"/>
      <c r="KK196" s="44"/>
      <c r="KL196" s="44"/>
      <c r="KM196" s="44"/>
      <c r="KN196" s="44"/>
      <c r="KO196" s="44"/>
      <c r="KP196" s="44"/>
      <c r="KQ196" s="44"/>
      <c r="KR196" s="44"/>
      <c r="KS196" s="44"/>
      <c r="KT196" s="44"/>
      <c r="KU196" s="44"/>
      <c r="KV196" s="44"/>
      <c r="KW196" s="44"/>
      <c r="KX196" s="44"/>
      <c r="KY196" s="44"/>
      <c r="KZ196" s="44"/>
      <c r="LA196" s="44"/>
      <c r="LB196" s="44"/>
      <c r="LC196" s="44"/>
      <c r="LD196" s="44"/>
      <c r="LE196" s="44"/>
      <c r="LF196" s="44"/>
      <c r="LG196" s="44"/>
      <c r="LH196" s="44"/>
      <c r="LI196" s="44"/>
      <c r="LJ196" s="44"/>
      <c r="LK196" s="44"/>
      <c r="LL196" s="44"/>
      <c r="LM196" s="44"/>
      <c r="LN196" s="44"/>
      <c r="LO196" s="44"/>
      <c r="LP196" s="44"/>
      <c r="LQ196" s="44"/>
      <c r="LR196" s="44"/>
      <c r="LS196" s="44"/>
      <c r="LT196" s="44"/>
      <c r="LU196" s="44"/>
      <c r="LV196" s="44"/>
      <c r="LW196" s="44"/>
      <c r="LX196" s="44"/>
      <c r="LY196" s="44"/>
      <c r="LZ196" s="44"/>
      <c r="MA196" s="44"/>
      <c r="MB196" s="44"/>
      <c r="MC196" s="44"/>
      <c r="MD196" s="44"/>
      <c r="ME196" s="44"/>
      <c r="MF196" s="44"/>
      <c r="MG196" s="44"/>
      <c r="MH196" s="44"/>
      <c r="MI196" s="44"/>
      <c r="MJ196" s="44"/>
      <c r="MK196" s="44"/>
      <c r="ML196" s="44"/>
      <c r="MM196" s="44"/>
      <c r="MN196" s="44"/>
      <c r="MO196" s="44"/>
      <c r="MP196" s="44"/>
      <c r="MQ196" s="44"/>
      <c r="MR196" s="44"/>
      <c r="MS196" s="44"/>
      <c r="MT196" s="44"/>
      <c r="MU196" s="44"/>
      <c r="MV196" s="44"/>
      <c r="MW196" s="44"/>
      <c r="MX196" s="44"/>
      <c r="MY196" s="44"/>
      <c r="MZ196" s="44"/>
      <c r="NA196" s="44"/>
      <c r="NB196" s="44"/>
      <c r="NC196" s="44"/>
      <c r="ND196" s="44"/>
      <c r="NE196" s="44"/>
      <c r="NF196" s="44"/>
      <c r="NG196" s="44"/>
      <c r="NH196" s="44"/>
      <c r="NI196" s="44"/>
      <c r="NJ196" s="44"/>
      <c r="NK196" s="44"/>
      <c r="NL196" s="44"/>
      <c r="NM196" s="44"/>
      <c r="NN196" s="44"/>
      <c r="NO196" s="44"/>
      <c r="NP196" s="44"/>
      <c r="NQ196" s="44"/>
      <c r="NR196" s="44"/>
      <c r="NS196" s="44"/>
      <c r="NT196" s="44"/>
      <c r="NU196" s="44"/>
      <c r="NV196" s="44"/>
      <c r="NW196" s="44"/>
      <c r="NX196" s="44"/>
      <c r="NY196" s="44"/>
      <c r="NZ196" s="44"/>
      <c r="OA196" s="44"/>
      <c r="OB196" s="44"/>
      <c r="OC196" s="44"/>
      <c r="OD196" s="44"/>
      <c r="OE196" s="44"/>
      <c r="OF196" s="44"/>
      <c r="OG196" s="44"/>
      <c r="OH196" s="44"/>
      <c r="OI196" s="44"/>
      <c r="OJ196" s="44"/>
      <c r="OK196" s="44"/>
      <c r="OL196" s="44"/>
      <c r="OM196" s="44"/>
      <c r="ON196" s="44"/>
      <c r="OO196" s="44"/>
      <c r="OP196" s="44"/>
      <c r="OQ196" s="44"/>
      <c r="OR196" s="44"/>
      <c r="OS196" s="44"/>
      <c r="OT196" s="44"/>
      <c r="OU196" s="44"/>
      <c r="OV196" s="44"/>
      <c r="OW196" s="44"/>
      <c r="OX196" s="44"/>
      <c r="OY196" s="44"/>
      <c r="OZ196" s="44"/>
      <c r="PA196" s="44"/>
      <c r="PB196" s="44"/>
      <c r="PC196" s="44"/>
      <c r="PD196" s="44"/>
      <c r="PE196" s="44"/>
      <c r="PF196" s="44"/>
      <c r="PG196" s="44"/>
      <c r="PH196" s="44"/>
      <c r="PI196" s="44"/>
      <c r="PJ196" s="44"/>
      <c r="PK196" s="44"/>
      <c r="PL196" s="44"/>
      <c r="PM196" s="44"/>
      <c r="PN196" s="44"/>
      <c r="PO196" s="44"/>
      <c r="PP196" s="44"/>
      <c r="PQ196" s="44"/>
      <c r="PR196" s="44"/>
      <c r="PS196" s="44"/>
      <c r="PT196" s="44"/>
      <c r="PU196" s="44"/>
      <c r="PV196" s="44"/>
      <c r="PW196" s="44"/>
      <c r="PX196" s="44"/>
      <c r="PY196" s="44"/>
      <c r="PZ196" s="44"/>
      <c r="QA196" s="44"/>
      <c r="QB196" s="44"/>
      <c r="QC196" s="44"/>
      <c r="QD196" s="44"/>
      <c r="QE196" s="44"/>
      <c r="QF196" s="44"/>
      <c r="QG196" s="44"/>
      <c r="QH196" s="44"/>
      <c r="QI196" s="44"/>
      <c r="QJ196" s="44"/>
      <c r="QK196" s="44"/>
      <c r="QL196" s="44"/>
      <c r="QM196" s="44"/>
      <c r="QN196" s="44"/>
      <c r="QO196" s="44"/>
      <c r="QP196" s="44"/>
      <c r="QQ196" s="44"/>
      <c r="QR196" s="44"/>
      <c r="QS196" s="44"/>
      <c r="QT196" s="44"/>
      <c r="QU196" s="44"/>
      <c r="QV196" s="44"/>
      <c r="QW196" s="44"/>
      <c r="QX196" s="44"/>
      <c r="QY196" s="44"/>
      <c r="QZ196" s="44"/>
      <c r="RA196" s="44"/>
      <c r="RB196" s="44"/>
      <c r="RC196" s="44"/>
      <c r="RD196" s="44"/>
      <c r="RE196" s="44"/>
      <c r="RF196" s="44"/>
      <c r="RG196" s="44"/>
      <c r="RH196" s="44"/>
      <c r="RI196" s="44"/>
      <c r="RJ196" s="44"/>
      <c r="RK196" s="44"/>
      <c r="RL196" s="44"/>
      <c r="RM196" s="44"/>
      <c r="RN196" s="44"/>
      <c r="RO196" s="44"/>
      <c r="RP196" s="44"/>
      <c r="RQ196" s="44"/>
      <c r="RR196" s="44"/>
      <c r="RS196" s="44"/>
      <c r="RT196" s="44"/>
      <c r="RU196" s="44"/>
      <c r="RV196" s="44"/>
      <c r="RW196" s="44"/>
      <c r="RX196" s="44"/>
      <c r="RY196" s="44"/>
      <c r="RZ196" s="44"/>
      <c r="SA196" s="44"/>
      <c r="SB196" s="44"/>
      <c r="SC196" s="44"/>
      <c r="SD196" s="44"/>
      <c r="SE196" s="44"/>
      <c r="SF196" s="44"/>
      <c r="SG196" s="44"/>
      <c r="SH196" s="44"/>
      <c r="SI196" s="44"/>
      <c r="SJ196" s="44"/>
      <c r="SK196" s="44"/>
      <c r="SL196" s="44"/>
      <c r="SM196" s="44"/>
      <c r="SN196" s="44"/>
      <c r="SO196" s="44"/>
      <c r="SP196" s="44"/>
      <c r="SQ196" s="44"/>
      <c r="SR196" s="44"/>
      <c r="SS196" s="44"/>
      <c r="ST196" s="44"/>
      <c r="SU196" s="44"/>
      <c r="SV196" s="44"/>
      <c r="SW196" s="44"/>
      <c r="SX196" s="44"/>
      <c r="SY196" s="44"/>
      <c r="SZ196" s="44"/>
      <c r="TA196" s="44"/>
      <c r="TB196" s="44"/>
      <c r="TC196" s="44"/>
      <c r="TD196" s="44"/>
      <c r="TE196" s="44"/>
      <c r="TF196" s="44"/>
      <c r="TG196" s="44"/>
      <c r="TH196" s="44"/>
      <c r="TI196" s="44"/>
      <c r="TJ196" s="44"/>
      <c r="TK196" s="44"/>
      <c r="TL196" s="44"/>
      <c r="TM196" s="44"/>
      <c r="TN196" s="44"/>
      <c r="TO196" s="44"/>
      <c r="TP196" s="44"/>
      <c r="TQ196" s="44"/>
      <c r="TR196" s="44"/>
      <c r="TS196" s="44"/>
      <c r="TT196" s="44"/>
      <c r="TU196" s="44"/>
      <c r="TV196" s="44"/>
      <c r="TW196" s="44"/>
      <c r="TX196" s="44"/>
      <c r="TY196" s="44"/>
      <c r="TZ196" s="44"/>
      <c r="UA196" s="44"/>
      <c r="UB196" s="44"/>
      <c r="UC196" s="44"/>
      <c r="UD196" s="44"/>
      <c r="UE196" s="44"/>
      <c r="UF196" s="44"/>
      <c r="UG196" s="44"/>
      <c r="UH196" s="44"/>
      <c r="UI196" s="44"/>
      <c r="UJ196" s="44"/>
      <c r="UK196" s="44"/>
      <c r="UL196" s="44"/>
      <c r="UM196" s="44"/>
      <c r="UN196" s="44"/>
      <c r="UO196" s="44"/>
      <c r="UP196" s="44"/>
      <c r="UQ196" s="44"/>
      <c r="UR196" s="44"/>
      <c r="US196" s="44"/>
      <c r="UT196" s="44"/>
      <c r="UU196" s="44"/>
      <c r="UV196" s="44"/>
      <c r="UW196" s="44"/>
      <c r="UX196" s="44"/>
      <c r="UY196" s="44"/>
      <c r="UZ196" s="44"/>
      <c r="VA196" s="44"/>
      <c r="VB196" s="44"/>
      <c r="VC196" s="44"/>
      <c r="VD196" s="44"/>
      <c r="VE196" s="44"/>
      <c r="VF196" s="44"/>
      <c r="VG196" s="44"/>
      <c r="VH196" s="44"/>
      <c r="VI196" s="44"/>
      <c r="VJ196" s="44"/>
      <c r="VK196" s="44"/>
      <c r="VL196" s="44"/>
      <c r="VM196" s="44"/>
      <c r="VN196" s="44"/>
      <c r="VO196" s="44"/>
      <c r="VP196" s="44"/>
      <c r="VQ196" s="44"/>
      <c r="VR196" s="44"/>
      <c r="VS196" s="44"/>
      <c r="VT196" s="44"/>
      <c r="VU196" s="44"/>
      <c r="VV196" s="44"/>
      <c r="VW196" s="44"/>
      <c r="VX196" s="44"/>
      <c r="VY196" s="44"/>
      <c r="VZ196" s="44"/>
      <c r="WA196" s="44"/>
      <c r="WB196" s="44"/>
      <c r="WC196" s="44"/>
      <c r="WD196" s="44"/>
      <c r="WE196" s="44"/>
      <c r="WF196" s="44"/>
      <c r="WG196" s="44"/>
      <c r="WH196" s="44"/>
      <c r="WI196" s="44"/>
      <c r="WJ196" s="44"/>
      <c r="WK196" s="44"/>
      <c r="WL196" s="44"/>
      <c r="WM196" s="44"/>
      <c r="WN196" s="44"/>
      <c r="WO196" s="44"/>
      <c r="WP196" s="44"/>
      <c r="WQ196" s="44"/>
      <c r="WR196" s="44"/>
      <c r="WS196" s="44"/>
      <c r="WT196" s="44"/>
      <c r="WU196" s="44"/>
      <c r="WV196" s="44"/>
      <c r="WW196" s="44"/>
      <c r="WX196" s="44"/>
      <c r="WY196" s="44"/>
      <c r="WZ196" s="44"/>
      <c r="XA196" s="44"/>
      <c r="XB196" s="44"/>
      <c r="XC196" s="44"/>
      <c r="XD196" s="44"/>
      <c r="XE196" s="44"/>
      <c r="XF196" s="44"/>
      <c r="XG196" s="44"/>
      <c r="XH196" s="44"/>
      <c r="XI196" s="44"/>
      <c r="XJ196" s="44"/>
      <c r="XK196" s="44"/>
      <c r="XL196" s="44"/>
      <c r="XM196" s="44"/>
      <c r="XN196" s="44"/>
      <c r="XO196" s="44"/>
      <c r="XP196" s="44"/>
      <c r="XQ196" s="44"/>
      <c r="XR196" s="44"/>
      <c r="XS196" s="44"/>
      <c r="XT196" s="44"/>
      <c r="XU196" s="44"/>
      <c r="XV196" s="44"/>
      <c r="XW196" s="44"/>
      <c r="XX196" s="44"/>
      <c r="XY196" s="44"/>
      <c r="XZ196" s="44"/>
      <c r="YA196" s="44"/>
      <c r="YB196" s="44"/>
      <c r="YC196" s="44"/>
      <c r="YD196" s="44"/>
      <c r="YE196" s="44"/>
      <c r="YF196" s="44"/>
      <c r="YG196" s="44"/>
      <c r="YH196" s="44"/>
      <c r="YI196" s="44"/>
      <c r="YJ196" s="44"/>
      <c r="YK196" s="44"/>
      <c r="YL196" s="44"/>
      <c r="YM196" s="44"/>
      <c r="YN196" s="44"/>
      <c r="YO196" s="44"/>
      <c r="YP196" s="44"/>
      <c r="YQ196" s="44"/>
      <c r="YR196" s="44"/>
    </row>
    <row r="197" spans="1:668" s="57" customFormat="1" ht="15.75" x14ac:dyDescent="0.25">
      <c r="A197" s="44"/>
      <c r="B197" s="3"/>
      <c r="C197" s="3"/>
      <c r="D197" s="44"/>
      <c r="E197" s="44"/>
      <c r="F197" s="48"/>
      <c r="G197" s="48"/>
      <c r="H197" s="48"/>
      <c r="I197" s="48"/>
      <c r="J197" s="48"/>
      <c r="K197" s="48"/>
      <c r="L197" s="66"/>
      <c r="O197" s="44"/>
      <c r="P197" s="44"/>
      <c r="Q197" s="44"/>
      <c r="R197" s="44"/>
      <c r="S197" s="44"/>
      <c r="T197" s="44"/>
      <c r="U197" s="44"/>
      <c r="V197" s="44"/>
      <c r="W197" s="44"/>
      <c r="X197" s="44"/>
      <c r="Y197" s="44"/>
      <c r="Z197" s="44"/>
      <c r="AA197" s="44"/>
      <c r="AB197" s="44"/>
      <c r="AC197" s="44"/>
      <c r="AD197" s="44"/>
      <c r="AE197" s="44"/>
      <c r="AF197" s="44"/>
      <c r="AG197" s="44"/>
      <c r="AH197" s="44"/>
      <c r="AI197" s="44"/>
      <c r="AJ197" s="44"/>
      <c r="AK197" s="44"/>
      <c r="AL197" s="44"/>
      <c r="AM197" s="44"/>
      <c r="AN197" s="44"/>
      <c r="AO197" s="44"/>
      <c r="AP197" s="44"/>
      <c r="AQ197" s="44"/>
      <c r="AR197" s="44"/>
      <c r="AS197" s="44"/>
      <c r="AT197" s="44"/>
      <c r="AU197" s="44"/>
      <c r="AV197" s="44"/>
      <c r="AW197" s="44"/>
      <c r="AX197" s="44"/>
      <c r="AY197" s="44"/>
      <c r="AZ197" s="44"/>
      <c r="BA197" s="44"/>
      <c r="BB197" s="44"/>
      <c r="BC197" s="44"/>
      <c r="BD197" s="44"/>
      <c r="BE197" s="44"/>
      <c r="BF197" s="44"/>
      <c r="BG197" s="44"/>
      <c r="BH197" s="44"/>
      <c r="BI197" s="44"/>
      <c r="BJ197" s="44"/>
      <c r="BK197" s="44"/>
      <c r="BL197" s="44"/>
      <c r="BM197" s="44"/>
      <c r="BN197" s="44"/>
      <c r="BO197" s="44"/>
      <c r="BP197" s="44"/>
      <c r="BQ197" s="44"/>
      <c r="BR197" s="44"/>
      <c r="BS197" s="44"/>
      <c r="BT197" s="44"/>
      <c r="BU197" s="44"/>
      <c r="BV197" s="44"/>
      <c r="BW197" s="44"/>
      <c r="BX197" s="44"/>
      <c r="BY197" s="44"/>
      <c r="BZ197" s="44"/>
      <c r="CA197" s="44"/>
      <c r="CB197" s="44"/>
      <c r="CC197" s="44"/>
      <c r="CD197" s="44"/>
      <c r="CE197" s="44"/>
      <c r="CF197" s="44"/>
      <c r="CG197" s="44"/>
      <c r="CH197" s="44"/>
      <c r="CI197" s="44"/>
      <c r="CJ197" s="44"/>
      <c r="CK197" s="44"/>
      <c r="CL197" s="44"/>
      <c r="CM197" s="44"/>
      <c r="CN197" s="44"/>
      <c r="CO197" s="44"/>
      <c r="CP197" s="44"/>
      <c r="CQ197" s="44"/>
      <c r="CR197" s="44"/>
      <c r="CS197" s="44"/>
      <c r="CT197" s="44"/>
      <c r="CU197" s="44"/>
      <c r="CV197" s="44"/>
      <c r="CW197" s="44"/>
      <c r="CX197" s="44"/>
      <c r="CY197" s="44"/>
      <c r="CZ197" s="44"/>
      <c r="DA197" s="44"/>
      <c r="DB197" s="44"/>
      <c r="DC197" s="44"/>
      <c r="DD197" s="44"/>
      <c r="DE197" s="44"/>
      <c r="DF197" s="44"/>
      <c r="DG197" s="44"/>
      <c r="DH197" s="44"/>
      <c r="DI197" s="44"/>
      <c r="DJ197" s="44"/>
      <c r="DK197" s="44"/>
      <c r="DL197" s="44"/>
      <c r="DM197" s="44"/>
      <c r="DN197" s="44"/>
      <c r="DO197" s="44"/>
      <c r="DP197" s="44"/>
      <c r="DQ197" s="44"/>
      <c r="DR197" s="44"/>
      <c r="DS197" s="44"/>
      <c r="DT197" s="44"/>
      <c r="DU197" s="44"/>
      <c r="DV197" s="44"/>
      <c r="DW197" s="44"/>
      <c r="DX197" s="44"/>
      <c r="DY197" s="44"/>
      <c r="DZ197" s="44"/>
      <c r="EA197" s="44"/>
      <c r="EB197" s="44"/>
      <c r="EC197" s="44"/>
      <c r="ED197" s="44"/>
      <c r="EE197" s="44"/>
      <c r="EF197" s="44"/>
      <c r="EG197" s="44"/>
      <c r="EH197" s="44"/>
      <c r="EI197" s="44"/>
      <c r="EJ197" s="44"/>
      <c r="EK197" s="44"/>
      <c r="EL197" s="44"/>
      <c r="EM197" s="44"/>
      <c r="EN197" s="44"/>
      <c r="EO197" s="44"/>
      <c r="EP197" s="44"/>
      <c r="EQ197" s="44"/>
      <c r="ER197" s="44"/>
      <c r="ES197" s="44"/>
      <c r="ET197" s="44"/>
      <c r="EU197" s="44"/>
      <c r="EV197" s="44"/>
      <c r="EW197" s="44"/>
      <c r="EX197" s="44"/>
      <c r="EY197" s="44"/>
      <c r="EZ197" s="44"/>
      <c r="FA197" s="44"/>
      <c r="FB197" s="44"/>
      <c r="FC197" s="44"/>
      <c r="FD197" s="44"/>
      <c r="FE197" s="44"/>
      <c r="FF197" s="44"/>
      <c r="FG197" s="44"/>
      <c r="FH197" s="44"/>
      <c r="FI197" s="44"/>
      <c r="FJ197" s="44"/>
      <c r="FK197" s="44"/>
      <c r="FL197" s="44"/>
      <c r="FM197" s="44"/>
      <c r="FN197" s="44"/>
      <c r="FO197" s="44"/>
      <c r="FP197" s="44"/>
      <c r="FQ197" s="44"/>
      <c r="FR197" s="44"/>
      <c r="FS197" s="44"/>
      <c r="FT197" s="44"/>
      <c r="FU197" s="44"/>
      <c r="FV197" s="44"/>
      <c r="FW197" s="44"/>
      <c r="FX197" s="44"/>
      <c r="FY197" s="44"/>
      <c r="FZ197" s="44"/>
      <c r="GA197" s="44"/>
      <c r="GB197" s="44"/>
      <c r="GC197" s="44"/>
      <c r="GD197" s="44"/>
      <c r="GE197" s="44"/>
      <c r="GF197" s="44"/>
      <c r="GG197" s="44"/>
      <c r="GH197" s="44"/>
      <c r="GI197" s="44"/>
      <c r="GJ197" s="44"/>
      <c r="GK197" s="44"/>
      <c r="GL197" s="44"/>
      <c r="GM197" s="44"/>
      <c r="GN197" s="44"/>
      <c r="GO197" s="44"/>
      <c r="GP197" s="44"/>
      <c r="GQ197" s="44"/>
      <c r="GR197" s="44"/>
      <c r="GS197" s="44"/>
      <c r="GT197" s="44"/>
      <c r="GU197" s="44"/>
      <c r="GV197" s="44"/>
      <c r="GW197" s="44"/>
      <c r="GX197" s="44"/>
      <c r="GY197" s="44"/>
      <c r="GZ197" s="44"/>
      <c r="HA197" s="44"/>
      <c r="HB197" s="44"/>
      <c r="HC197" s="44"/>
      <c r="HD197" s="44"/>
      <c r="HE197" s="44"/>
      <c r="HF197" s="44"/>
      <c r="HG197" s="44"/>
      <c r="HH197" s="44"/>
      <c r="HI197" s="44"/>
      <c r="HJ197" s="44"/>
      <c r="HK197" s="44"/>
      <c r="HL197" s="44"/>
      <c r="HM197" s="44"/>
      <c r="HN197" s="44"/>
      <c r="HO197" s="44"/>
      <c r="HP197" s="44"/>
      <c r="HQ197" s="44"/>
      <c r="HR197" s="44"/>
      <c r="HS197" s="44"/>
      <c r="HT197" s="44"/>
      <c r="HU197" s="44"/>
      <c r="HV197" s="44"/>
      <c r="HW197" s="44"/>
      <c r="HX197" s="44"/>
      <c r="HY197" s="44"/>
      <c r="HZ197" s="44"/>
      <c r="IA197" s="44"/>
      <c r="IB197" s="44"/>
      <c r="IC197" s="44"/>
      <c r="ID197" s="44"/>
      <c r="IE197" s="44"/>
      <c r="IF197" s="44"/>
      <c r="IG197" s="44"/>
      <c r="IH197" s="44"/>
      <c r="II197" s="44"/>
      <c r="IJ197" s="44"/>
      <c r="IK197" s="44"/>
      <c r="IL197" s="44"/>
      <c r="IM197" s="44"/>
      <c r="IN197" s="44"/>
      <c r="IO197" s="44"/>
      <c r="IP197" s="44"/>
      <c r="IQ197" s="44"/>
      <c r="IR197" s="44"/>
      <c r="IS197" s="44"/>
      <c r="IT197" s="44"/>
      <c r="IU197" s="44"/>
      <c r="IV197" s="44"/>
      <c r="IW197" s="44"/>
      <c r="IX197" s="44"/>
      <c r="IY197" s="44"/>
      <c r="IZ197" s="44"/>
      <c r="JA197" s="44"/>
      <c r="JB197" s="44"/>
      <c r="JC197" s="44"/>
      <c r="JD197" s="44"/>
      <c r="JE197" s="44"/>
      <c r="JF197" s="44"/>
      <c r="JG197" s="44"/>
      <c r="JH197" s="44"/>
      <c r="JI197" s="44"/>
      <c r="JJ197" s="44"/>
      <c r="JK197" s="44"/>
      <c r="JL197" s="44"/>
      <c r="JM197" s="44"/>
      <c r="JN197" s="44"/>
      <c r="JO197" s="44"/>
      <c r="JP197" s="44"/>
      <c r="JQ197" s="44"/>
      <c r="JR197" s="44"/>
      <c r="JS197" s="44"/>
      <c r="JT197" s="44"/>
      <c r="JU197" s="44"/>
      <c r="JV197" s="44"/>
      <c r="JW197" s="44"/>
      <c r="JX197" s="44"/>
      <c r="JY197" s="44"/>
      <c r="JZ197" s="44"/>
      <c r="KA197" s="44"/>
      <c r="KB197" s="44"/>
      <c r="KC197" s="44"/>
      <c r="KD197" s="44"/>
      <c r="KE197" s="44"/>
      <c r="KF197" s="44"/>
      <c r="KG197" s="44"/>
      <c r="KH197" s="44"/>
      <c r="KI197" s="44"/>
      <c r="KJ197" s="44"/>
      <c r="KK197" s="44"/>
      <c r="KL197" s="44"/>
      <c r="KM197" s="44"/>
      <c r="KN197" s="44"/>
      <c r="KO197" s="44"/>
      <c r="KP197" s="44"/>
      <c r="KQ197" s="44"/>
      <c r="KR197" s="44"/>
      <c r="KS197" s="44"/>
      <c r="KT197" s="44"/>
      <c r="KU197" s="44"/>
      <c r="KV197" s="44"/>
      <c r="KW197" s="44"/>
      <c r="KX197" s="44"/>
      <c r="KY197" s="44"/>
      <c r="KZ197" s="44"/>
      <c r="LA197" s="44"/>
      <c r="LB197" s="44"/>
      <c r="LC197" s="44"/>
      <c r="LD197" s="44"/>
      <c r="LE197" s="44"/>
      <c r="LF197" s="44"/>
      <c r="LG197" s="44"/>
      <c r="LH197" s="44"/>
      <c r="LI197" s="44"/>
      <c r="LJ197" s="44"/>
      <c r="LK197" s="44"/>
      <c r="LL197" s="44"/>
      <c r="LM197" s="44"/>
      <c r="LN197" s="44"/>
      <c r="LO197" s="44"/>
      <c r="LP197" s="44"/>
      <c r="LQ197" s="44"/>
      <c r="LR197" s="44"/>
      <c r="LS197" s="44"/>
      <c r="LT197" s="44"/>
      <c r="LU197" s="44"/>
      <c r="LV197" s="44"/>
      <c r="LW197" s="44"/>
      <c r="LX197" s="44"/>
      <c r="LY197" s="44"/>
      <c r="LZ197" s="44"/>
      <c r="MA197" s="44"/>
      <c r="MB197" s="44"/>
      <c r="MC197" s="44"/>
      <c r="MD197" s="44"/>
      <c r="ME197" s="44"/>
      <c r="MF197" s="44"/>
      <c r="MG197" s="44"/>
      <c r="MH197" s="44"/>
      <c r="MI197" s="44"/>
      <c r="MJ197" s="44"/>
      <c r="MK197" s="44"/>
      <c r="ML197" s="44"/>
      <c r="MM197" s="44"/>
      <c r="MN197" s="44"/>
      <c r="MO197" s="44"/>
      <c r="MP197" s="44"/>
      <c r="MQ197" s="44"/>
      <c r="MR197" s="44"/>
      <c r="MS197" s="44"/>
      <c r="MT197" s="44"/>
      <c r="MU197" s="44"/>
      <c r="MV197" s="44"/>
      <c r="MW197" s="44"/>
      <c r="MX197" s="44"/>
      <c r="MY197" s="44"/>
      <c r="MZ197" s="44"/>
      <c r="NA197" s="44"/>
      <c r="NB197" s="44"/>
      <c r="NC197" s="44"/>
      <c r="ND197" s="44"/>
      <c r="NE197" s="44"/>
      <c r="NF197" s="44"/>
      <c r="NG197" s="44"/>
      <c r="NH197" s="44"/>
      <c r="NI197" s="44"/>
      <c r="NJ197" s="44"/>
      <c r="NK197" s="44"/>
      <c r="NL197" s="44"/>
      <c r="NM197" s="44"/>
      <c r="NN197" s="44"/>
      <c r="NO197" s="44"/>
      <c r="NP197" s="44"/>
      <c r="NQ197" s="44"/>
      <c r="NR197" s="44"/>
      <c r="NS197" s="44"/>
      <c r="NT197" s="44"/>
      <c r="NU197" s="44"/>
      <c r="NV197" s="44"/>
      <c r="NW197" s="44"/>
      <c r="NX197" s="44"/>
      <c r="NY197" s="44"/>
      <c r="NZ197" s="44"/>
      <c r="OA197" s="44"/>
      <c r="OB197" s="44"/>
      <c r="OC197" s="44"/>
      <c r="OD197" s="44"/>
      <c r="OE197" s="44"/>
      <c r="OF197" s="44"/>
      <c r="OG197" s="44"/>
      <c r="OH197" s="44"/>
      <c r="OI197" s="44"/>
      <c r="OJ197" s="44"/>
      <c r="OK197" s="44"/>
      <c r="OL197" s="44"/>
      <c r="OM197" s="44"/>
      <c r="ON197" s="44"/>
      <c r="OO197" s="44"/>
      <c r="OP197" s="44"/>
      <c r="OQ197" s="44"/>
      <c r="OR197" s="44"/>
      <c r="OS197" s="44"/>
      <c r="OT197" s="44"/>
      <c r="OU197" s="44"/>
      <c r="OV197" s="44"/>
      <c r="OW197" s="44"/>
      <c r="OX197" s="44"/>
      <c r="OY197" s="44"/>
      <c r="OZ197" s="44"/>
      <c r="PA197" s="44"/>
      <c r="PB197" s="44"/>
      <c r="PC197" s="44"/>
      <c r="PD197" s="44"/>
      <c r="PE197" s="44"/>
      <c r="PF197" s="44"/>
      <c r="PG197" s="44"/>
      <c r="PH197" s="44"/>
      <c r="PI197" s="44"/>
      <c r="PJ197" s="44"/>
      <c r="PK197" s="44"/>
      <c r="PL197" s="44"/>
      <c r="PM197" s="44"/>
      <c r="PN197" s="44"/>
      <c r="PO197" s="44"/>
      <c r="PP197" s="44"/>
      <c r="PQ197" s="44"/>
      <c r="PR197" s="44"/>
      <c r="PS197" s="44"/>
      <c r="PT197" s="44"/>
      <c r="PU197" s="44"/>
      <c r="PV197" s="44"/>
      <c r="PW197" s="44"/>
      <c r="PX197" s="44"/>
      <c r="PY197" s="44"/>
      <c r="PZ197" s="44"/>
      <c r="QA197" s="44"/>
      <c r="QB197" s="44"/>
      <c r="QC197" s="44"/>
      <c r="QD197" s="44"/>
      <c r="QE197" s="44"/>
      <c r="QF197" s="44"/>
      <c r="QG197" s="44"/>
      <c r="QH197" s="44"/>
      <c r="QI197" s="44"/>
      <c r="QJ197" s="44"/>
      <c r="QK197" s="44"/>
      <c r="QL197" s="44"/>
      <c r="QM197" s="44"/>
      <c r="QN197" s="44"/>
      <c r="QO197" s="44"/>
      <c r="QP197" s="44"/>
      <c r="QQ197" s="44"/>
      <c r="QR197" s="44"/>
      <c r="QS197" s="44"/>
      <c r="QT197" s="44"/>
      <c r="QU197" s="44"/>
      <c r="QV197" s="44"/>
      <c r="QW197" s="44"/>
      <c r="QX197" s="44"/>
      <c r="QY197" s="44"/>
      <c r="QZ197" s="44"/>
      <c r="RA197" s="44"/>
      <c r="RB197" s="44"/>
      <c r="RC197" s="44"/>
      <c r="RD197" s="44"/>
      <c r="RE197" s="44"/>
      <c r="RF197" s="44"/>
      <c r="RG197" s="44"/>
      <c r="RH197" s="44"/>
      <c r="RI197" s="44"/>
      <c r="RJ197" s="44"/>
      <c r="RK197" s="44"/>
      <c r="RL197" s="44"/>
      <c r="RM197" s="44"/>
      <c r="RN197" s="44"/>
      <c r="RO197" s="44"/>
      <c r="RP197" s="44"/>
      <c r="RQ197" s="44"/>
      <c r="RR197" s="44"/>
      <c r="RS197" s="44"/>
      <c r="RT197" s="44"/>
      <c r="RU197" s="44"/>
      <c r="RV197" s="44"/>
      <c r="RW197" s="44"/>
      <c r="RX197" s="44"/>
      <c r="RY197" s="44"/>
      <c r="RZ197" s="44"/>
      <c r="SA197" s="44"/>
      <c r="SB197" s="44"/>
      <c r="SC197" s="44"/>
      <c r="SD197" s="44"/>
      <c r="SE197" s="44"/>
      <c r="SF197" s="44"/>
      <c r="SG197" s="44"/>
      <c r="SH197" s="44"/>
      <c r="SI197" s="44"/>
      <c r="SJ197" s="44"/>
      <c r="SK197" s="44"/>
      <c r="SL197" s="44"/>
      <c r="SM197" s="44"/>
      <c r="SN197" s="44"/>
      <c r="SO197" s="44"/>
      <c r="SP197" s="44"/>
      <c r="SQ197" s="44"/>
      <c r="SR197" s="44"/>
      <c r="SS197" s="44"/>
      <c r="ST197" s="44"/>
      <c r="SU197" s="44"/>
      <c r="SV197" s="44"/>
      <c r="SW197" s="44"/>
      <c r="SX197" s="44"/>
      <c r="SY197" s="44"/>
      <c r="SZ197" s="44"/>
      <c r="TA197" s="44"/>
      <c r="TB197" s="44"/>
      <c r="TC197" s="44"/>
      <c r="TD197" s="44"/>
      <c r="TE197" s="44"/>
      <c r="TF197" s="44"/>
      <c r="TG197" s="44"/>
      <c r="TH197" s="44"/>
      <c r="TI197" s="44"/>
      <c r="TJ197" s="44"/>
      <c r="TK197" s="44"/>
      <c r="TL197" s="44"/>
      <c r="TM197" s="44"/>
      <c r="TN197" s="44"/>
      <c r="TO197" s="44"/>
      <c r="TP197" s="44"/>
      <c r="TQ197" s="44"/>
      <c r="TR197" s="44"/>
      <c r="TS197" s="44"/>
      <c r="TT197" s="44"/>
      <c r="TU197" s="44"/>
      <c r="TV197" s="44"/>
      <c r="TW197" s="44"/>
      <c r="TX197" s="44"/>
      <c r="TY197" s="44"/>
      <c r="TZ197" s="44"/>
      <c r="UA197" s="44"/>
      <c r="UB197" s="44"/>
      <c r="UC197" s="44"/>
      <c r="UD197" s="44"/>
      <c r="UE197" s="44"/>
      <c r="UF197" s="44"/>
      <c r="UG197" s="44"/>
      <c r="UH197" s="44"/>
      <c r="UI197" s="44"/>
      <c r="UJ197" s="44"/>
      <c r="UK197" s="44"/>
      <c r="UL197" s="44"/>
      <c r="UM197" s="44"/>
      <c r="UN197" s="44"/>
      <c r="UO197" s="44"/>
      <c r="UP197" s="44"/>
      <c r="UQ197" s="44"/>
      <c r="UR197" s="44"/>
      <c r="US197" s="44"/>
      <c r="UT197" s="44"/>
      <c r="UU197" s="44"/>
      <c r="UV197" s="44"/>
      <c r="UW197" s="44"/>
      <c r="UX197" s="44"/>
      <c r="UY197" s="44"/>
      <c r="UZ197" s="44"/>
      <c r="VA197" s="44"/>
      <c r="VB197" s="44"/>
      <c r="VC197" s="44"/>
      <c r="VD197" s="44"/>
      <c r="VE197" s="44"/>
      <c r="VF197" s="44"/>
      <c r="VG197" s="44"/>
      <c r="VH197" s="44"/>
      <c r="VI197" s="44"/>
      <c r="VJ197" s="44"/>
      <c r="VK197" s="44"/>
      <c r="VL197" s="44"/>
      <c r="VM197" s="44"/>
      <c r="VN197" s="44"/>
      <c r="VO197" s="44"/>
      <c r="VP197" s="44"/>
      <c r="VQ197" s="44"/>
      <c r="VR197" s="44"/>
      <c r="VS197" s="44"/>
      <c r="VT197" s="44"/>
      <c r="VU197" s="44"/>
      <c r="VV197" s="44"/>
      <c r="VW197" s="44"/>
      <c r="VX197" s="44"/>
      <c r="VY197" s="44"/>
      <c r="VZ197" s="44"/>
      <c r="WA197" s="44"/>
      <c r="WB197" s="44"/>
      <c r="WC197" s="44"/>
      <c r="WD197" s="44"/>
      <c r="WE197" s="44"/>
      <c r="WF197" s="44"/>
      <c r="WG197" s="44"/>
      <c r="WH197" s="44"/>
      <c r="WI197" s="44"/>
      <c r="WJ197" s="44"/>
      <c r="WK197" s="44"/>
      <c r="WL197" s="44"/>
      <c r="WM197" s="44"/>
      <c r="WN197" s="44"/>
      <c r="WO197" s="44"/>
      <c r="WP197" s="44"/>
      <c r="WQ197" s="44"/>
      <c r="WR197" s="44"/>
      <c r="WS197" s="44"/>
      <c r="WT197" s="44"/>
      <c r="WU197" s="44"/>
      <c r="WV197" s="44"/>
      <c r="WW197" s="44"/>
      <c r="WX197" s="44"/>
      <c r="WY197" s="44"/>
      <c r="WZ197" s="44"/>
      <c r="XA197" s="44"/>
      <c r="XB197" s="44"/>
      <c r="XC197" s="44"/>
      <c r="XD197" s="44"/>
      <c r="XE197" s="44"/>
      <c r="XF197" s="44"/>
      <c r="XG197" s="44"/>
      <c r="XH197" s="44"/>
      <c r="XI197" s="44"/>
      <c r="XJ197" s="44"/>
      <c r="XK197" s="44"/>
      <c r="XL197" s="44"/>
      <c r="XM197" s="44"/>
      <c r="XN197" s="44"/>
      <c r="XO197" s="44"/>
      <c r="XP197" s="44"/>
      <c r="XQ197" s="44"/>
      <c r="XR197" s="44"/>
      <c r="XS197" s="44"/>
      <c r="XT197" s="44"/>
      <c r="XU197" s="44"/>
      <c r="XV197" s="44"/>
      <c r="XW197" s="44"/>
      <c r="XX197" s="44"/>
      <c r="XY197" s="44"/>
      <c r="XZ197" s="44"/>
      <c r="YA197" s="44"/>
      <c r="YB197" s="44"/>
      <c r="YC197" s="44"/>
      <c r="YD197" s="44"/>
      <c r="YE197" s="44"/>
      <c r="YF197" s="44"/>
      <c r="YG197" s="44"/>
      <c r="YH197" s="44"/>
      <c r="YI197" s="44"/>
      <c r="YJ197" s="44"/>
      <c r="YK197" s="44"/>
      <c r="YL197" s="44"/>
      <c r="YM197" s="44"/>
      <c r="YN197" s="44"/>
      <c r="YO197" s="44"/>
      <c r="YP197" s="44"/>
      <c r="YQ197" s="44"/>
      <c r="YR197" s="44"/>
    </row>
    <row r="198" spans="1:668" s="57" customFormat="1" ht="15.75" x14ac:dyDescent="0.25">
      <c r="A198" s="44"/>
      <c r="B198" s="3"/>
      <c r="C198" s="3"/>
      <c r="D198" s="44"/>
      <c r="E198" s="44"/>
      <c r="F198" s="48"/>
      <c r="G198" s="48"/>
      <c r="H198" s="48"/>
      <c r="I198" s="48"/>
      <c r="J198" s="48"/>
      <c r="K198" s="48"/>
      <c r="L198" s="66"/>
      <c r="O198" s="44"/>
      <c r="P198" s="44"/>
      <c r="Q198" s="44"/>
      <c r="R198" s="44"/>
      <c r="S198" s="44"/>
      <c r="T198" s="44"/>
      <c r="U198" s="44"/>
      <c r="V198" s="44"/>
      <c r="W198" s="44"/>
      <c r="X198" s="44"/>
      <c r="Y198" s="44"/>
      <c r="Z198" s="44"/>
      <c r="AA198" s="44"/>
      <c r="AB198" s="44"/>
      <c r="AC198" s="44"/>
      <c r="AD198" s="44"/>
      <c r="AE198" s="44"/>
      <c r="AF198" s="44"/>
      <c r="AG198" s="44"/>
      <c r="AH198" s="44"/>
      <c r="AI198" s="44"/>
      <c r="AJ198" s="44"/>
      <c r="AK198" s="44"/>
      <c r="AL198" s="44"/>
      <c r="AM198" s="44"/>
      <c r="AN198" s="44"/>
      <c r="AO198" s="44"/>
      <c r="AP198" s="44"/>
      <c r="AQ198" s="44"/>
      <c r="AR198" s="44"/>
      <c r="AS198" s="44"/>
      <c r="AT198" s="44"/>
      <c r="AU198" s="44"/>
      <c r="AV198" s="44"/>
      <c r="AW198" s="44"/>
      <c r="AX198" s="44"/>
      <c r="AY198" s="44"/>
      <c r="AZ198" s="44"/>
      <c r="BA198" s="44"/>
      <c r="BB198" s="44"/>
      <c r="BC198" s="44"/>
      <c r="BD198" s="44"/>
      <c r="BE198" s="44"/>
      <c r="BF198" s="44"/>
      <c r="BG198" s="44"/>
      <c r="BH198" s="44"/>
      <c r="BI198" s="44"/>
      <c r="BJ198" s="44"/>
      <c r="BK198" s="44"/>
      <c r="BL198" s="44"/>
      <c r="BM198" s="44"/>
      <c r="BN198" s="44"/>
      <c r="BO198" s="44"/>
      <c r="BP198" s="44"/>
      <c r="BQ198" s="44"/>
      <c r="BR198" s="44"/>
      <c r="BS198" s="44"/>
      <c r="BT198" s="44"/>
      <c r="BU198" s="44"/>
      <c r="BV198" s="44"/>
      <c r="BW198" s="44"/>
      <c r="BX198" s="44"/>
      <c r="BY198" s="44"/>
      <c r="BZ198" s="44"/>
      <c r="CA198" s="44"/>
      <c r="CB198" s="44"/>
      <c r="CC198" s="44"/>
      <c r="CD198" s="44"/>
      <c r="CE198" s="44"/>
      <c r="CF198" s="44"/>
      <c r="CG198" s="44"/>
      <c r="CH198" s="44"/>
      <c r="CI198" s="44"/>
      <c r="CJ198" s="44"/>
      <c r="CK198" s="44"/>
      <c r="CL198" s="44"/>
      <c r="CM198" s="44"/>
      <c r="CN198" s="44"/>
      <c r="CO198" s="44"/>
      <c r="CP198" s="44"/>
      <c r="CQ198" s="44"/>
      <c r="CR198" s="44"/>
      <c r="CS198" s="44"/>
      <c r="CT198" s="44"/>
      <c r="CU198" s="44"/>
      <c r="CV198" s="44"/>
      <c r="CW198" s="44"/>
      <c r="CX198" s="44"/>
      <c r="CY198" s="44"/>
      <c r="CZ198" s="44"/>
      <c r="DA198" s="44"/>
      <c r="DB198" s="44"/>
      <c r="DC198" s="44"/>
      <c r="DD198" s="44"/>
      <c r="DE198" s="44"/>
      <c r="DF198" s="44"/>
      <c r="DG198" s="44"/>
      <c r="DH198" s="44"/>
      <c r="DI198" s="44"/>
      <c r="DJ198" s="44"/>
      <c r="DK198" s="44"/>
      <c r="DL198" s="44"/>
      <c r="DM198" s="44"/>
      <c r="DN198" s="44"/>
      <c r="DO198" s="44"/>
      <c r="DP198" s="44"/>
      <c r="DQ198" s="44"/>
      <c r="DR198" s="44"/>
      <c r="DS198" s="44"/>
      <c r="DT198" s="44"/>
      <c r="DU198" s="44"/>
      <c r="DV198" s="44"/>
      <c r="DW198" s="44"/>
      <c r="DX198" s="44"/>
      <c r="DY198" s="44"/>
      <c r="DZ198" s="44"/>
      <c r="EA198" s="44"/>
      <c r="EB198" s="44"/>
      <c r="EC198" s="44"/>
      <c r="ED198" s="44"/>
      <c r="EE198" s="44"/>
      <c r="EF198" s="44"/>
      <c r="EG198" s="44"/>
      <c r="EH198" s="44"/>
      <c r="EI198" s="44"/>
      <c r="EJ198" s="44"/>
      <c r="EK198" s="44"/>
      <c r="EL198" s="44"/>
      <c r="EM198" s="44"/>
      <c r="EN198" s="44"/>
      <c r="EO198" s="44"/>
      <c r="EP198" s="44"/>
      <c r="EQ198" s="44"/>
      <c r="ER198" s="44"/>
      <c r="ES198" s="44"/>
      <c r="ET198" s="44"/>
      <c r="EU198" s="44"/>
      <c r="EV198" s="44"/>
      <c r="EW198" s="44"/>
      <c r="EX198" s="44"/>
      <c r="EY198" s="44"/>
      <c r="EZ198" s="44"/>
      <c r="FA198" s="44"/>
      <c r="FB198" s="44"/>
      <c r="FC198" s="44"/>
      <c r="FD198" s="44"/>
      <c r="FE198" s="44"/>
      <c r="FF198" s="44"/>
      <c r="FG198" s="44"/>
      <c r="FH198" s="44"/>
      <c r="FI198" s="44"/>
      <c r="FJ198" s="44"/>
      <c r="FK198" s="44"/>
      <c r="FL198" s="44"/>
      <c r="FM198" s="44"/>
      <c r="FN198" s="44"/>
      <c r="FO198" s="44"/>
      <c r="FP198" s="44"/>
      <c r="FQ198" s="44"/>
      <c r="FR198" s="44"/>
      <c r="FS198" s="44"/>
      <c r="FT198" s="44"/>
      <c r="FU198" s="44"/>
      <c r="FV198" s="44"/>
      <c r="FW198" s="44"/>
      <c r="FX198" s="44"/>
      <c r="FY198" s="44"/>
      <c r="FZ198" s="44"/>
      <c r="GA198" s="44"/>
      <c r="GB198" s="44"/>
      <c r="GC198" s="44"/>
      <c r="GD198" s="44"/>
      <c r="GE198" s="44"/>
      <c r="GF198" s="44"/>
      <c r="GG198" s="44"/>
      <c r="GH198" s="44"/>
      <c r="GI198" s="44"/>
      <c r="GJ198" s="44"/>
      <c r="GK198" s="44"/>
      <c r="GL198" s="44"/>
      <c r="GM198" s="44"/>
      <c r="GN198" s="44"/>
      <c r="GO198" s="44"/>
      <c r="GP198" s="44"/>
      <c r="GQ198" s="44"/>
      <c r="GR198" s="44"/>
      <c r="GS198" s="44"/>
      <c r="GT198" s="44"/>
      <c r="GU198" s="44"/>
      <c r="GV198" s="44"/>
      <c r="GW198" s="44"/>
      <c r="GX198" s="44"/>
      <c r="GY198" s="44"/>
      <c r="GZ198" s="44"/>
      <c r="HA198" s="44"/>
      <c r="HB198" s="44"/>
      <c r="HC198" s="44"/>
      <c r="HD198" s="44"/>
      <c r="HE198" s="44"/>
      <c r="HF198" s="44"/>
      <c r="HG198" s="44"/>
      <c r="HH198" s="44"/>
      <c r="HI198" s="44"/>
      <c r="HJ198" s="44"/>
      <c r="HK198" s="44"/>
      <c r="HL198" s="44"/>
      <c r="HM198" s="44"/>
      <c r="HN198" s="44"/>
      <c r="HO198" s="44"/>
      <c r="HP198" s="44"/>
      <c r="HQ198" s="44"/>
      <c r="HR198" s="44"/>
      <c r="HS198" s="44"/>
      <c r="HT198" s="44"/>
      <c r="HU198" s="44"/>
      <c r="HV198" s="44"/>
      <c r="HW198" s="44"/>
      <c r="HX198" s="44"/>
      <c r="HY198" s="44"/>
      <c r="HZ198" s="44"/>
      <c r="IA198" s="44"/>
      <c r="IB198" s="44"/>
      <c r="IC198" s="44"/>
      <c r="ID198" s="44"/>
      <c r="IE198" s="44"/>
      <c r="IF198" s="44"/>
      <c r="IG198" s="44"/>
      <c r="IH198" s="44"/>
      <c r="II198" s="44"/>
      <c r="IJ198" s="44"/>
      <c r="IK198" s="44"/>
      <c r="IL198" s="44"/>
      <c r="IM198" s="44"/>
      <c r="IN198" s="44"/>
      <c r="IO198" s="44"/>
      <c r="IP198" s="44"/>
      <c r="IQ198" s="44"/>
      <c r="IR198" s="44"/>
      <c r="IS198" s="44"/>
      <c r="IT198" s="44"/>
      <c r="IU198" s="44"/>
      <c r="IV198" s="44"/>
      <c r="IW198" s="44"/>
      <c r="IX198" s="44"/>
      <c r="IY198" s="44"/>
      <c r="IZ198" s="44"/>
      <c r="JA198" s="44"/>
      <c r="JB198" s="44"/>
      <c r="JC198" s="44"/>
      <c r="JD198" s="44"/>
      <c r="JE198" s="44"/>
      <c r="JF198" s="44"/>
      <c r="JG198" s="44"/>
      <c r="JH198" s="44"/>
      <c r="JI198" s="44"/>
      <c r="JJ198" s="44"/>
      <c r="JK198" s="44"/>
      <c r="JL198" s="44"/>
      <c r="JM198" s="44"/>
      <c r="JN198" s="44"/>
      <c r="JO198" s="44"/>
      <c r="JP198" s="44"/>
      <c r="JQ198" s="44"/>
      <c r="JR198" s="44"/>
      <c r="JS198" s="44"/>
      <c r="JT198" s="44"/>
      <c r="JU198" s="44"/>
      <c r="JV198" s="44"/>
      <c r="JW198" s="44"/>
      <c r="JX198" s="44"/>
      <c r="JY198" s="44"/>
      <c r="JZ198" s="44"/>
      <c r="KA198" s="44"/>
      <c r="KB198" s="44"/>
      <c r="KC198" s="44"/>
      <c r="KD198" s="44"/>
      <c r="KE198" s="44"/>
      <c r="KF198" s="44"/>
      <c r="KG198" s="44"/>
      <c r="KH198" s="44"/>
      <c r="KI198" s="44"/>
      <c r="KJ198" s="44"/>
      <c r="KK198" s="44"/>
      <c r="KL198" s="44"/>
      <c r="KM198" s="44"/>
      <c r="KN198" s="44"/>
      <c r="KO198" s="44"/>
      <c r="KP198" s="44"/>
      <c r="KQ198" s="44"/>
      <c r="KR198" s="44"/>
      <c r="KS198" s="44"/>
      <c r="KT198" s="44"/>
      <c r="KU198" s="44"/>
      <c r="KV198" s="44"/>
      <c r="KW198" s="44"/>
      <c r="KX198" s="44"/>
      <c r="KY198" s="44"/>
      <c r="KZ198" s="44"/>
      <c r="LA198" s="44"/>
      <c r="LB198" s="44"/>
      <c r="LC198" s="44"/>
      <c r="LD198" s="44"/>
      <c r="LE198" s="44"/>
      <c r="LF198" s="44"/>
      <c r="LG198" s="44"/>
      <c r="LH198" s="44"/>
      <c r="LI198" s="44"/>
      <c r="LJ198" s="44"/>
      <c r="LK198" s="44"/>
      <c r="LL198" s="44"/>
      <c r="LM198" s="44"/>
      <c r="LN198" s="44"/>
      <c r="LO198" s="44"/>
      <c r="LP198" s="44"/>
      <c r="LQ198" s="44"/>
      <c r="LR198" s="44"/>
      <c r="LS198" s="44"/>
      <c r="LT198" s="44"/>
      <c r="LU198" s="44"/>
      <c r="LV198" s="44"/>
      <c r="LW198" s="44"/>
      <c r="LX198" s="44"/>
      <c r="LY198" s="44"/>
      <c r="LZ198" s="44"/>
      <c r="MA198" s="44"/>
      <c r="MB198" s="44"/>
      <c r="MC198" s="44"/>
      <c r="MD198" s="44"/>
      <c r="ME198" s="44"/>
      <c r="MF198" s="44"/>
      <c r="MG198" s="44"/>
      <c r="MH198" s="44"/>
      <c r="MI198" s="44"/>
      <c r="MJ198" s="44"/>
      <c r="MK198" s="44"/>
      <c r="ML198" s="44"/>
      <c r="MM198" s="44"/>
      <c r="MN198" s="44"/>
      <c r="MO198" s="44"/>
      <c r="MP198" s="44"/>
      <c r="MQ198" s="44"/>
      <c r="MR198" s="44"/>
      <c r="MS198" s="44"/>
      <c r="MT198" s="44"/>
      <c r="MU198" s="44"/>
      <c r="MV198" s="44"/>
      <c r="MW198" s="44"/>
      <c r="MX198" s="44"/>
      <c r="MY198" s="44"/>
      <c r="MZ198" s="44"/>
      <c r="NA198" s="44"/>
      <c r="NB198" s="44"/>
      <c r="NC198" s="44"/>
      <c r="ND198" s="44"/>
      <c r="NE198" s="44"/>
      <c r="NF198" s="44"/>
      <c r="NG198" s="44"/>
      <c r="NH198" s="44"/>
      <c r="NI198" s="44"/>
      <c r="NJ198" s="44"/>
      <c r="NK198" s="44"/>
      <c r="NL198" s="44"/>
      <c r="NM198" s="44"/>
      <c r="NN198" s="44"/>
      <c r="NO198" s="44"/>
      <c r="NP198" s="44"/>
      <c r="NQ198" s="44"/>
      <c r="NR198" s="44"/>
      <c r="NS198" s="44"/>
      <c r="NT198" s="44"/>
      <c r="NU198" s="44"/>
      <c r="NV198" s="44"/>
      <c r="NW198" s="44"/>
      <c r="NX198" s="44"/>
      <c r="NY198" s="44"/>
      <c r="NZ198" s="44"/>
      <c r="OA198" s="44"/>
      <c r="OB198" s="44"/>
      <c r="OC198" s="44"/>
      <c r="OD198" s="44"/>
      <c r="OE198" s="44"/>
      <c r="OF198" s="44"/>
      <c r="OG198" s="44"/>
      <c r="OH198" s="44"/>
      <c r="OI198" s="44"/>
      <c r="OJ198" s="44"/>
      <c r="OK198" s="44"/>
      <c r="OL198" s="44"/>
      <c r="OM198" s="44"/>
      <c r="ON198" s="44"/>
      <c r="OO198" s="44"/>
      <c r="OP198" s="44"/>
      <c r="OQ198" s="44"/>
      <c r="OR198" s="44"/>
      <c r="OS198" s="44"/>
      <c r="OT198" s="44"/>
      <c r="OU198" s="44"/>
      <c r="OV198" s="44"/>
      <c r="OW198" s="44"/>
      <c r="OX198" s="44"/>
      <c r="OY198" s="44"/>
      <c r="OZ198" s="44"/>
      <c r="PA198" s="44"/>
      <c r="PB198" s="44"/>
      <c r="PC198" s="44"/>
      <c r="PD198" s="44"/>
      <c r="PE198" s="44"/>
      <c r="PF198" s="44"/>
      <c r="PG198" s="44"/>
      <c r="PH198" s="44"/>
      <c r="PI198" s="44"/>
      <c r="PJ198" s="44"/>
      <c r="PK198" s="44"/>
      <c r="PL198" s="44"/>
      <c r="PM198" s="44"/>
      <c r="PN198" s="44"/>
      <c r="PO198" s="44"/>
      <c r="PP198" s="44"/>
      <c r="PQ198" s="44"/>
      <c r="PR198" s="44"/>
      <c r="PS198" s="44"/>
      <c r="PT198" s="44"/>
      <c r="PU198" s="44"/>
      <c r="PV198" s="44"/>
      <c r="PW198" s="44"/>
      <c r="PX198" s="44"/>
      <c r="PY198" s="44"/>
      <c r="PZ198" s="44"/>
      <c r="QA198" s="44"/>
      <c r="QB198" s="44"/>
      <c r="QC198" s="44"/>
      <c r="QD198" s="44"/>
      <c r="QE198" s="44"/>
      <c r="QF198" s="44"/>
      <c r="QG198" s="44"/>
      <c r="QH198" s="44"/>
      <c r="QI198" s="44"/>
      <c r="QJ198" s="44"/>
      <c r="QK198" s="44"/>
      <c r="QL198" s="44"/>
      <c r="QM198" s="44"/>
      <c r="QN198" s="44"/>
      <c r="QO198" s="44"/>
      <c r="QP198" s="44"/>
      <c r="QQ198" s="44"/>
      <c r="QR198" s="44"/>
      <c r="QS198" s="44"/>
      <c r="QT198" s="44"/>
      <c r="QU198" s="44"/>
      <c r="QV198" s="44"/>
      <c r="QW198" s="44"/>
      <c r="QX198" s="44"/>
      <c r="QY198" s="44"/>
      <c r="QZ198" s="44"/>
      <c r="RA198" s="44"/>
      <c r="RB198" s="44"/>
      <c r="RC198" s="44"/>
      <c r="RD198" s="44"/>
      <c r="RE198" s="44"/>
      <c r="RF198" s="44"/>
      <c r="RG198" s="44"/>
      <c r="RH198" s="44"/>
      <c r="RI198" s="44"/>
      <c r="RJ198" s="44"/>
      <c r="RK198" s="44"/>
      <c r="RL198" s="44"/>
      <c r="RM198" s="44"/>
      <c r="RN198" s="44"/>
      <c r="RO198" s="44"/>
      <c r="RP198" s="44"/>
      <c r="RQ198" s="44"/>
      <c r="RR198" s="44"/>
      <c r="RS198" s="44"/>
      <c r="RT198" s="44"/>
      <c r="RU198" s="44"/>
      <c r="RV198" s="44"/>
      <c r="RW198" s="44"/>
      <c r="RX198" s="44"/>
      <c r="RY198" s="44"/>
      <c r="RZ198" s="44"/>
      <c r="SA198" s="44"/>
      <c r="SB198" s="44"/>
      <c r="SC198" s="44"/>
      <c r="SD198" s="44"/>
      <c r="SE198" s="44"/>
      <c r="SF198" s="44"/>
      <c r="SG198" s="44"/>
      <c r="SH198" s="44"/>
      <c r="SI198" s="44"/>
      <c r="SJ198" s="44"/>
      <c r="SK198" s="44"/>
      <c r="SL198" s="44"/>
      <c r="SM198" s="44"/>
      <c r="SN198" s="44"/>
      <c r="SO198" s="44"/>
      <c r="SP198" s="44"/>
      <c r="SQ198" s="44"/>
      <c r="SR198" s="44"/>
      <c r="SS198" s="44"/>
      <c r="ST198" s="44"/>
      <c r="SU198" s="44"/>
      <c r="SV198" s="44"/>
      <c r="SW198" s="44"/>
      <c r="SX198" s="44"/>
      <c r="SY198" s="44"/>
      <c r="SZ198" s="44"/>
      <c r="TA198" s="44"/>
      <c r="TB198" s="44"/>
      <c r="TC198" s="44"/>
      <c r="TD198" s="44"/>
      <c r="TE198" s="44"/>
      <c r="TF198" s="44"/>
      <c r="TG198" s="44"/>
      <c r="TH198" s="44"/>
      <c r="TI198" s="44"/>
      <c r="TJ198" s="44"/>
      <c r="TK198" s="44"/>
      <c r="TL198" s="44"/>
      <c r="TM198" s="44"/>
      <c r="TN198" s="44"/>
      <c r="TO198" s="44"/>
      <c r="TP198" s="44"/>
      <c r="TQ198" s="44"/>
      <c r="TR198" s="44"/>
      <c r="TS198" s="44"/>
      <c r="TT198" s="44"/>
      <c r="TU198" s="44"/>
      <c r="TV198" s="44"/>
      <c r="TW198" s="44"/>
      <c r="TX198" s="44"/>
      <c r="TY198" s="44"/>
      <c r="TZ198" s="44"/>
      <c r="UA198" s="44"/>
      <c r="UB198" s="44"/>
      <c r="UC198" s="44"/>
      <c r="UD198" s="44"/>
      <c r="UE198" s="44"/>
      <c r="UF198" s="44"/>
      <c r="UG198" s="44"/>
      <c r="UH198" s="44"/>
      <c r="UI198" s="44"/>
      <c r="UJ198" s="44"/>
      <c r="UK198" s="44"/>
      <c r="UL198" s="44"/>
      <c r="UM198" s="44"/>
      <c r="UN198" s="44"/>
      <c r="UO198" s="44"/>
      <c r="UP198" s="44"/>
      <c r="UQ198" s="44"/>
      <c r="UR198" s="44"/>
      <c r="US198" s="44"/>
      <c r="UT198" s="44"/>
      <c r="UU198" s="44"/>
      <c r="UV198" s="44"/>
      <c r="UW198" s="44"/>
      <c r="UX198" s="44"/>
      <c r="UY198" s="44"/>
      <c r="UZ198" s="44"/>
      <c r="VA198" s="44"/>
      <c r="VB198" s="44"/>
      <c r="VC198" s="44"/>
      <c r="VD198" s="44"/>
      <c r="VE198" s="44"/>
      <c r="VF198" s="44"/>
      <c r="VG198" s="44"/>
      <c r="VH198" s="44"/>
      <c r="VI198" s="44"/>
      <c r="VJ198" s="44"/>
      <c r="VK198" s="44"/>
      <c r="VL198" s="44"/>
      <c r="VM198" s="44"/>
      <c r="VN198" s="44"/>
      <c r="VO198" s="44"/>
      <c r="VP198" s="44"/>
      <c r="VQ198" s="44"/>
      <c r="VR198" s="44"/>
      <c r="VS198" s="44"/>
      <c r="VT198" s="44"/>
      <c r="VU198" s="44"/>
      <c r="VV198" s="44"/>
      <c r="VW198" s="44"/>
      <c r="VX198" s="44"/>
      <c r="VY198" s="44"/>
      <c r="VZ198" s="44"/>
      <c r="WA198" s="44"/>
      <c r="WB198" s="44"/>
      <c r="WC198" s="44"/>
      <c r="WD198" s="44"/>
      <c r="WE198" s="44"/>
      <c r="WF198" s="44"/>
      <c r="WG198" s="44"/>
      <c r="WH198" s="44"/>
      <c r="WI198" s="44"/>
      <c r="WJ198" s="44"/>
      <c r="WK198" s="44"/>
      <c r="WL198" s="44"/>
      <c r="WM198" s="44"/>
      <c r="WN198" s="44"/>
      <c r="WO198" s="44"/>
      <c r="WP198" s="44"/>
      <c r="WQ198" s="44"/>
      <c r="WR198" s="44"/>
      <c r="WS198" s="44"/>
      <c r="WT198" s="44"/>
      <c r="WU198" s="44"/>
      <c r="WV198" s="44"/>
      <c r="WW198" s="44"/>
      <c r="WX198" s="44"/>
      <c r="WY198" s="44"/>
      <c r="WZ198" s="44"/>
      <c r="XA198" s="44"/>
      <c r="XB198" s="44"/>
      <c r="XC198" s="44"/>
      <c r="XD198" s="44"/>
      <c r="XE198" s="44"/>
      <c r="XF198" s="44"/>
      <c r="XG198" s="44"/>
      <c r="XH198" s="44"/>
      <c r="XI198" s="44"/>
      <c r="XJ198" s="44"/>
      <c r="XK198" s="44"/>
      <c r="XL198" s="44"/>
      <c r="XM198" s="44"/>
      <c r="XN198" s="44"/>
      <c r="XO198" s="44"/>
      <c r="XP198" s="44"/>
      <c r="XQ198" s="44"/>
      <c r="XR198" s="44"/>
      <c r="XS198" s="44"/>
      <c r="XT198" s="44"/>
      <c r="XU198" s="44"/>
      <c r="XV198" s="44"/>
      <c r="XW198" s="44"/>
      <c r="XX198" s="44"/>
      <c r="XY198" s="44"/>
      <c r="XZ198" s="44"/>
      <c r="YA198" s="44"/>
      <c r="YB198" s="44"/>
      <c r="YC198" s="44"/>
      <c r="YD198" s="44"/>
      <c r="YE198" s="44"/>
      <c r="YF198" s="44"/>
      <c r="YG198" s="44"/>
      <c r="YH198" s="44"/>
      <c r="YI198" s="44"/>
      <c r="YJ198" s="44"/>
      <c r="YK198" s="44"/>
      <c r="YL198" s="44"/>
      <c r="YM198" s="44"/>
      <c r="YN198" s="44"/>
      <c r="YO198" s="44"/>
      <c r="YP198" s="44"/>
      <c r="YQ198" s="44"/>
      <c r="YR198" s="44"/>
    </row>
    <row r="199" spans="1:668" s="57" customFormat="1" ht="15.75" x14ac:dyDescent="0.25">
      <c r="A199" s="44"/>
      <c r="B199" s="3"/>
      <c r="C199" s="3"/>
      <c r="D199" s="44"/>
      <c r="E199" s="44"/>
      <c r="F199" s="48"/>
      <c r="G199" s="48"/>
      <c r="H199" s="48"/>
      <c r="I199" s="48"/>
      <c r="J199" s="48"/>
      <c r="K199" s="48"/>
      <c r="L199" s="66"/>
      <c r="O199" s="44"/>
      <c r="P199" s="44"/>
      <c r="Q199" s="44"/>
      <c r="R199" s="44"/>
      <c r="S199" s="44"/>
      <c r="T199" s="44"/>
      <c r="U199" s="44"/>
      <c r="V199" s="44"/>
      <c r="W199" s="44"/>
      <c r="X199" s="44"/>
      <c r="Y199" s="44"/>
      <c r="Z199" s="44"/>
      <c r="AA199" s="44"/>
      <c r="AB199" s="44"/>
      <c r="AC199" s="44"/>
      <c r="AD199" s="44"/>
      <c r="AE199" s="44"/>
      <c r="AF199" s="44"/>
      <c r="AG199" s="44"/>
      <c r="AH199" s="44"/>
      <c r="AI199" s="44"/>
      <c r="AJ199" s="44"/>
      <c r="AK199" s="44"/>
      <c r="AL199" s="44"/>
      <c r="AM199" s="44"/>
      <c r="AN199" s="44"/>
      <c r="AO199" s="44"/>
      <c r="AP199" s="44"/>
      <c r="AQ199" s="44"/>
      <c r="AR199" s="44"/>
      <c r="AS199" s="44"/>
      <c r="AT199" s="44"/>
      <c r="AU199" s="44"/>
      <c r="AV199" s="44"/>
      <c r="AW199" s="44"/>
      <c r="AX199" s="44"/>
      <c r="AY199" s="44"/>
      <c r="AZ199" s="44"/>
      <c r="BA199" s="44"/>
      <c r="BB199" s="44"/>
      <c r="BC199" s="44"/>
      <c r="BD199" s="44"/>
      <c r="BE199" s="44"/>
      <c r="BF199" s="44"/>
      <c r="BG199" s="44"/>
      <c r="BH199" s="44"/>
      <c r="BI199" s="44"/>
      <c r="BJ199" s="44"/>
      <c r="BK199" s="44"/>
      <c r="BL199" s="44"/>
      <c r="BM199" s="44"/>
      <c r="BN199" s="44"/>
      <c r="BO199" s="44"/>
      <c r="BP199" s="44"/>
      <c r="BQ199" s="44"/>
      <c r="BR199" s="44"/>
      <c r="BS199" s="44"/>
      <c r="BT199" s="44"/>
      <c r="BU199" s="44"/>
      <c r="BV199" s="44"/>
      <c r="BW199" s="44"/>
      <c r="BX199" s="44"/>
      <c r="BY199" s="44"/>
      <c r="BZ199" s="44"/>
      <c r="CA199" s="44"/>
      <c r="CB199" s="44"/>
      <c r="CC199" s="44"/>
      <c r="CD199" s="44"/>
      <c r="CE199" s="44"/>
      <c r="CF199" s="44"/>
      <c r="CG199" s="44"/>
      <c r="CH199" s="44"/>
      <c r="CI199" s="44"/>
      <c r="CJ199" s="44"/>
      <c r="CK199" s="44"/>
      <c r="CL199" s="44"/>
      <c r="CM199" s="44"/>
      <c r="CN199" s="44"/>
      <c r="CO199" s="44"/>
      <c r="CP199" s="44"/>
      <c r="CQ199" s="44"/>
      <c r="CR199" s="44"/>
      <c r="CS199" s="44"/>
      <c r="CT199" s="44"/>
      <c r="CU199" s="44"/>
      <c r="CV199" s="44"/>
      <c r="CW199" s="44"/>
      <c r="CX199" s="44"/>
      <c r="CY199" s="44"/>
      <c r="CZ199" s="44"/>
      <c r="DA199" s="44"/>
      <c r="DB199" s="44"/>
      <c r="DC199" s="44"/>
      <c r="DD199" s="44"/>
      <c r="DE199" s="44"/>
      <c r="DF199" s="44"/>
      <c r="DG199" s="44"/>
      <c r="DH199" s="44"/>
      <c r="DI199" s="44"/>
      <c r="DJ199" s="44"/>
      <c r="DK199" s="44"/>
      <c r="DL199" s="44"/>
      <c r="DM199" s="44"/>
      <c r="DN199" s="44"/>
      <c r="DO199" s="44"/>
      <c r="DP199" s="44"/>
      <c r="DQ199" s="44"/>
      <c r="DR199" s="44"/>
      <c r="DS199" s="44"/>
      <c r="DT199" s="44"/>
      <c r="DU199" s="44"/>
      <c r="DV199" s="44"/>
      <c r="DW199" s="44"/>
      <c r="DX199" s="44"/>
      <c r="DY199" s="44"/>
      <c r="DZ199" s="44"/>
      <c r="EA199" s="44"/>
      <c r="EB199" s="44"/>
      <c r="EC199" s="44"/>
      <c r="ED199" s="44"/>
      <c r="EE199" s="44"/>
      <c r="EF199" s="44"/>
      <c r="EG199" s="44"/>
      <c r="EH199" s="44"/>
      <c r="EI199" s="44"/>
      <c r="EJ199" s="44"/>
      <c r="EK199" s="44"/>
      <c r="EL199" s="44"/>
      <c r="EM199" s="44"/>
      <c r="EN199" s="44"/>
      <c r="EO199" s="44"/>
      <c r="EP199" s="44"/>
      <c r="EQ199" s="44"/>
      <c r="ER199" s="44"/>
      <c r="ES199" s="44"/>
      <c r="ET199" s="44"/>
      <c r="EU199" s="44"/>
      <c r="EV199" s="44"/>
      <c r="EW199" s="44"/>
      <c r="EX199" s="44"/>
      <c r="EY199" s="44"/>
      <c r="EZ199" s="44"/>
      <c r="FA199" s="44"/>
      <c r="FB199" s="44"/>
      <c r="FC199" s="44"/>
      <c r="FD199" s="44"/>
      <c r="FE199" s="44"/>
      <c r="FF199" s="44"/>
      <c r="FG199" s="44"/>
      <c r="FH199" s="44"/>
      <c r="FI199" s="44"/>
      <c r="FJ199" s="44"/>
      <c r="FK199" s="44"/>
      <c r="FL199" s="44"/>
      <c r="FM199" s="44"/>
      <c r="FN199" s="44"/>
      <c r="FO199" s="44"/>
      <c r="FP199" s="44"/>
      <c r="FQ199" s="44"/>
      <c r="FR199" s="44"/>
      <c r="FS199" s="44"/>
      <c r="FT199" s="44"/>
      <c r="FU199" s="44"/>
      <c r="FV199" s="44"/>
      <c r="FW199" s="44"/>
      <c r="FX199" s="44"/>
      <c r="FY199" s="44"/>
      <c r="FZ199" s="44"/>
      <c r="GA199" s="44"/>
      <c r="GB199" s="44"/>
      <c r="GC199" s="44"/>
      <c r="GD199" s="44"/>
      <c r="GE199" s="44"/>
      <c r="GF199" s="44"/>
      <c r="GG199" s="44"/>
      <c r="GH199" s="44"/>
      <c r="GI199" s="44"/>
      <c r="GJ199" s="44"/>
      <c r="GK199" s="44"/>
      <c r="GL199" s="44"/>
      <c r="GM199" s="44"/>
      <c r="GN199" s="44"/>
      <c r="GO199" s="44"/>
      <c r="GP199" s="44"/>
      <c r="GQ199" s="44"/>
      <c r="GR199" s="44"/>
      <c r="GS199" s="44"/>
      <c r="GT199" s="44"/>
      <c r="GU199" s="44"/>
      <c r="GV199" s="44"/>
      <c r="GW199" s="44"/>
      <c r="GX199" s="44"/>
      <c r="GY199" s="44"/>
      <c r="GZ199" s="44"/>
      <c r="HA199" s="44"/>
      <c r="HB199" s="44"/>
      <c r="HC199" s="44"/>
      <c r="HD199" s="44"/>
      <c r="HE199" s="44"/>
      <c r="HF199" s="44"/>
      <c r="HG199" s="44"/>
      <c r="HH199" s="44"/>
      <c r="HI199" s="44"/>
      <c r="HJ199" s="44"/>
      <c r="HK199" s="44"/>
      <c r="HL199" s="44"/>
      <c r="HM199" s="44"/>
      <c r="HN199" s="44"/>
      <c r="HO199" s="44"/>
      <c r="HP199" s="44"/>
      <c r="HQ199" s="44"/>
      <c r="HR199" s="44"/>
      <c r="HS199" s="44"/>
      <c r="HT199" s="44"/>
      <c r="HU199" s="44"/>
      <c r="HV199" s="44"/>
      <c r="HW199" s="44"/>
      <c r="HX199" s="44"/>
      <c r="HY199" s="44"/>
      <c r="HZ199" s="44"/>
      <c r="IA199" s="44"/>
      <c r="IB199" s="44"/>
      <c r="IC199" s="44"/>
      <c r="ID199" s="44"/>
      <c r="IE199" s="44"/>
      <c r="IF199" s="44"/>
      <c r="IG199" s="44"/>
      <c r="IH199" s="44"/>
      <c r="II199" s="44"/>
      <c r="IJ199" s="44"/>
      <c r="IK199" s="44"/>
      <c r="IL199" s="44"/>
      <c r="IM199" s="44"/>
      <c r="IN199" s="44"/>
      <c r="IO199" s="44"/>
      <c r="IP199" s="44"/>
      <c r="IQ199" s="44"/>
      <c r="IR199" s="44"/>
      <c r="IS199" s="44"/>
      <c r="IT199" s="44"/>
      <c r="IU199" s="44"/>
      <c r="IV199" s="44"/>
      <c r="IW199" s="44"/>
      <c r="IX199" s="44"/>
      <c r="IY199" s="44"/>
      <c r="IZ199" s="44"/>
      <c r="JA199" s="44"/>
      <c r="JB199" s="44"/>
      <c r="JC199" s="44"/>
      <c r="JD199" s="44"/>
      <c r="JE199" s="44"/>
      <c r="JF199" s="44"/>
      <c r="JG199" s="44"/>
      <c r="JH199" s="44"/>
      <c r="JI199" s="44"/>
      <c r="JJ199" s="44"/>
      <c r="JK199" s="44"/>
      <c r="JL199" s="44"/>
      <c r="JM199" s="44"/>
      <c r="JN199" s="44"/>
      <c r="JO199" s="44"/>
      <c r="JP199" s="44"/>
      <c r="JQ199" s="44"/>
      <c r="JR199" s="44"/>
      <c r="JS199" s="44"/>
      <c r="JT199" s="44"/>
      <c r="JU199" s="44"/>
      <c r="JV199" s="44"/>
      <c r="JW199" s="44"/>
      <c r="JX199" s="44"/>
      <c r="JY199" s="44"/>
      <c r="JZ199" s="44"/>
      <c r="KA199" s="44"/>
      <c r="KB199" s="44"/>
      <c r="KC199" s="44"/>
      <c r="KD199" s="44"/>
      <c r="KE199" s="44"/>
      <c r="KF199" s="44"/>
      <c r="KG199" s="44"/>
      <c r="KH199" s="44"/>
      <c r="KI199" s="44"/>
      <c r="KJ199" s="44"/>
      <c r="KK199" s="44"/>
      <c r="KL199" s="44"/>
      <c r="KM199" s="44"/>
      <c r="KN199" s="44"/>
      <c r="KO199" s="44"/>
      <c r="KP199" s="44"/>
      <c r="KQ199" s="44"/>
      <c r="KR199" s="44"/>
      <c r="KS199" s="44"/>
      <c r="KT199" s="44"/>
      <c r="KU199" s="44"/>
      <c r="KV199" s="44"/>
      <c r="KW199" s="44"/>
      <c r="KX199" s="44"/>
      <c r="KY199" s="44"/>
      <c r="KZ199" s="44"/>
      <c r="LA199" s="44"/>
      <c r="LB199" s="44"/>
      <c r="LC199" s="44"/>
      <c r="LD199" s="44"/>
      <c r="LE199" s="44"/>
      <c r="LF199" s="44"/>
      <c r="LG199" s="44"/>
      <c r="LH199" s="44"/>
      <c r="LI199" s="44"/>
      <c r="LJ199" s="44"/>
      <c r="LK199" s="44"/>
      <c r="LL199" s="44"/>
      <c r="LM199" s="44"/>
      <c r="LN199" s="44"/>
      <c r="LO199" s="44"/>
      <c r="LP199" s="44"/>
      <c r="LQ199" s="44"/>
      <c r="LR199" s="44"/>
      <c r="LS199" s="44"/>
      <c r="LT199" s="44"/>
      <c r="LU199" s="44"/>
      <c r="LV199" s="44"/>
      <c r="LW199" s="44"/>
      <c r="LX199" s="44"/>
      <c r="LY199" s="44"/>
      <c r="LZ199" s="44"/>
      <c r="MA199" s="44"/>
      <c r="MB199" s="44"/>
      <c r="MC199" s="44"/>
      <c r="MD199" s="44"/>
      <c r="ME199" s="44"/>
      <c r="MF199" s="44"/>
      <c r="MG199" s="44"/>
      <c r="MH199" s="44"/>
      <c r="MI199" s="44"/>
      <c r="MJ199" s="44"/>
      <c r="MK199" s="44"/>
      <c r="ML199" s="44"/>
      <c r="MM199" s="44"/>
      <c r="MN199" s="44"/>
      <c r="MO199" s="44"/>
      <c r="MP199" s="44"/>
      <c r="MQ199" s="44"/>
      <c r="MR199" s="44"/>
      <c r="MS199" s="44"/>
      <c r="MT199" s="44"/>
      <c r="MU199" s="44"/>
      <c r="MV199" s="44"/>
      <c r="MW199" s="44"/>
      <c r="MX199" s="44"/>
      <c r="MY199" s="44"/>
      <c r="MZ199" s="44"/>
      <c r="NA199" s="44"/>
      <c r="NB199" s="44"/>
      <c r="NC199" s="44"/>
      <c r="ND199" s="44"/>
      <c r="NE199" s="44"/>
      <c r="NF199" s="44"/>
      <c r="NG199" s="44"/>
      <c r="NH199" s="44"/>
      <c r="NI199" s="44"/>
      <c r="NJ199" s="44"/>
      <c r="NK199" s="44"/>
      <c r="NL199" s="44"/>
      <c r="NM199" s="44"/>
      <c r="NN199" s="44"/>
      <c r="NO199" s="44"/>
      <c r="NP199" s="44"/>
      <c r="NQ199" s="44"/>
      <c r="NR199" s="44"/>
      <c r="NS199" s="44"/>
      <c r="NT199" s="44"/>
      <c r="NU199" s="44"/>
      <c r="NV199" s="44"/>
      <c r="NW199" s="44"/>
      <c r="NX199" s="44"/>
      <c r="NY199" s="44"/>
      <c r="NZ199" s="44"/>
      <c r="OA199" s="44"/>
      <c r="OB199" s="44"/>
      <c r="OC199" s="44"/>
      <c r="OD199" s="44"/>
      <c r="OE199" s="44"/>
      <c r="OF199" s="44"/>
      <c r="OG199" s="44"/>
      <c r="OH199" s="44"/>
      <c r="OI199" s="44"/>
      <c r="OJ199" s="44"/>
      <c r="OK199" s="44"/>
      <c r="OL199" s="44"/>
      <c r="OM199" s="44"/>
      <c r="ON199" s="44"/>
      <c r="OO199" s="44"/>
      <c r="OP199" s="44"/>
      <c r="OQ199" s="44"/>
      <c r="OR199" s="44"/>
      <c r="OS199" s="44"/>
      <c r="OT199" s="44"/>
      <c r="OU199" s="44"/>
      <c r="OV199" s="44"/>
      <c r="OW199" s="44"/>
      <c r="OX199" s="44"/>
      <c r="OY199" s="44"/>
      <c r="OZ199" s="44"/>
      <c r="PA199" s="44"/>
      <c r="PB199" s="44"/>
      <c r="PC199" s="44"/>
      <c r="PD199" s="44"/>
      <c r="PE199" s="44"/>
      <c r="PF199" s="44"/>
      <c r="PG199" s="44"/>
      <c r="PH199" s="44"/>
      <c r="PI199" s="44"/>
      <c r="PJ199" s="44"/>
      <c r="PK199" s="44"/>
      <c r="PL199" s="44"/>
      <c r="PM199" s="44"/>
      <c r="PN199" s="44"/>
      <c r="PO199" s="44"/>
      <c r="PP199" s="44"/>
      <c r="PQ199" s="44"/>
      <c r="PR199" s="44"/>
      <c r="PS199" s="44"/>
      <c r="PT199" s="44"/>
      <c r="PU199" s="44"/>
      <c r="PV199" s="44"/>
      <c r="PW199" s="44"/>
      <c r="PX199" s="44"/>
      <c r="PY199" s="44"/>
      <c r="PZ199" s="44"/>
      <c r="QA199" s="44"/>
      <c r="QB199" s="44"/>
      <c r="QC199" s="44"/>
      <c r="QD199" s="44"/>
      <c r="QE199" s="44"/>
      <c r="QF199" s="44"/>
      <c r="QG199" s="44"/>
      <c r="QH199" s="44"/>
      <c r="QI199" s="44"/>
      <c r="QJ199" s="44"/>
      <c r="QK199" s="44"/>
      <c r="QL199" s="44"/>
      <c r="QM199" s="44"/>
      <c r="QN199" s="44"/>
      <c r="QO199" s="44"/>
      <c r="QP199" s="44"/>
      <c r="QQ199" s="44"/>
      <c r="QR199" s="44"/>
      <c r="QS199" s="44"/>
      <c r="QT199" s="44"/>
      <c r="QU199" s="44"/>
      <c r="QV199" s="44"/>
      <c r="QW199" s="44"/>
      <c r="QX199" s="44"/>
      <c r="QY199" s="44"/>
      <c r="QZ199" s="44"/>
      <c r="RA199" s="44"/>
      <c r="RB199" s="44"/>
      <c r="RC199" s="44"/>
      <c r="RD199" s="44"/>
      <c r="RE199" s="44"/>
      <c r="RF199" s="44"/>
      <c r="RG199" s="44"/>
      <c r="RH199" s="44"/>
      <c r="RI199" s="44"/>
      <c r="RJ199" s="44"/>
      <c r="RK199" s="44"/>
      <c r="RL199" s="44"/>
      <c r="RM199" s="44"/>
      <c r="RN199" s="44"/>
      <c r="RO199" s="44"/>
      <c r="RP199" s="44"/>
      <c r="RQ199" s="44"/>
      <c r="RR199" s="44"/>
      <c r="RS199" s="44"/>
      <c r="RT199" s="44"/>
      <c r="RU199" s="44"/>
      <c r="RV199" s="44"/>
      <c r="RW199" s="44"/>
      <c r="RX199" s="44"/>
      <c r="RY199" s="44"/>
      <c r="RZ199" s="44"/>
      <c r="SA199" s="44"/>
      <c r="SB199" s="44"/>
      <c r="SC199" s="44"/>
      <c r="SD199" s="44"/>
      <c r="SE199" s="44"/>
      <c r="SF199" s="44"/>
      <c r="SG199" s="44"/>
      <c r="SH199" s="44"/>
      <c r="SI199" s="44"/>
      <c r="SJ199" s="44"/>
      <c r="SK199" s="44"/>
      <c r="SL199" s="44"/>
      <c r="SM199" s="44"/>
      <c r="SN199" s="44"/>
      <c r="SO199" s="44"/>
      <c r="SP199" s="44"/>
      <c r="SQ199" s="44"/>
      <c r="SR199" s="44"/>
      <c r="SS199" s="44"/>
      <c r="ST199" s="44"/>
      <c r="SU199" s="44"/>
      <c r="SV199" s="44"/>
      <c r="SW199" s="44"/>
      <c r="SX199" s="44"/>
      <c r="SY199" s="44"/>
      <c r="SZ199" s="44"/>
      <c r="TA199" s="44"/>
      <c r="TB199" s="44"/>
      <c r="TC199" s="44"/>
      <c r="TD199" s="44"/>
      <c r="TE199" s="44"/>
      <c r="TF199" s="44"/>
      <c r="TG199" s="44"/>
      <c r="TH199" s="44"/>
      <c r="TI199" s="44"/>
      <c r="TJ199" s="44"/>
      <c r="TK199" s="44"/>
      <c r="TL199" s="44"/>
      <c r="TM199" s="44"/>
      <c r="TN199" s="44"/>
      <c r="TO199" s="44"/>
      <c r="TP199" s="44"/>
      <c r="TQ199" s="44"/>
      <c r="TR199" s="44"/>
      <c r="TS199" s="44"/>
      <c r="TT199" s="44"/>
      <c r="TU199" s="44"/>
      <c r="TV199" s="44"/>
      <c r="TW199" s="44"/>
      <c r="TX199" s="44"/>
      <c r="TY199" s="44"/>
      <c r="TZ199" s="44"/>
      <c r="UA199" s="44"/>
      <c r="UB199" s="44"/>
      <c r="UC199" s="44"/>
      <c r="UD199" s="44"/>
      <c r="UE199" s="44"/>
      <c r="UF199" s="44"/>
      <c r="UG199" s="44"/>
      <c r="UH199" s="44"/>
      <c r="UI199" s="44"/>
      <c r="UJ199" s="44"/>
      <c r="UK199" s="44"/>
      <c r="UL199" s="44"/>
      <c r="UM199" s="44"/>
      <c r="UN199" s="44"/>
      <c r="UO199" s="44"/>
      <c r="UP199" s="44"/>
      <c r="UQ199" s="44"/>
      <c r="UR199" s="44"/>
      <c r="US199" s="44"/>
      <c r="UT199" s="44"/>
      <c r="UU199" s="44"/>
      <c r="UV199" s="44"/>
      <c r="UW199" s="44"/>
      <c r="UX199" s="44"/>
      <c r="UY199" s="44"/>
      <c r="UZ199" s="44"/>
      <c r="VA199" s="44"/>
      <c r="VB199" s="44"/>
      <c r="VC199" s="44"/>
      <c r="VD199" s="44"/>
      <c r="VE199" s="44"/>
      <c r="VF199" s="44"/>
      <c r="VG199" s="44"/>
      <c r="VH199" s="44"/>
      <c r="VI199" s="44"/>
      <c r="VJ199" s="44"/>
      <c r="VK199" s="44"/>
      <c r="VL199" s="44"/>
      <c r="VM199" s="44"/>
      <c r="VN199" s="44"/>
      <c r="VO199" s="44"/>
      <c r="VP199" s="44"/>
      <c r="VQ199" s="44"/>
      <c r="VR199" s="44"/>
      <c r="VS199" s="44"/>
      <c r="VT199" s="44"/>
      <c r="VU199" s="44"/>
      <c r="VV199" s="44"/>
      <c r="VW199" s="44"/>
      <c r="VX199" s="44"/>
      <c r="VY199" s="44"/>
      <c r="VZ199" s="44"/>
      <c r="WA199" s="44"/>
      <c r="WB199" s="44"/>
      <c r="WC199" s="44"/>
      <c r="WD199" s="44"/>
      <c r="WE199" s="44"/>
      <c r="WF199" s="44"/>
      <c r="WG199" s="44"/>
      <c r="WH199" s="44"/>
      <c r="WI199" s="44"/>
      <c r="WJ199" s="44"/>
      <c r="WK199" s="44"/>
      <c r="WL199" s="44"/>
      <c r="WM199" s="44"/>
      <c r="WN199" s="44"/>
      <c r="WO199" s="44"/>
      <c r="WP199" s="44"/>
      <c r="WQ199" s="44"/>
      <c r="WR199" s="44"/>
      <c r="WS199" s="44"/>
      <c r="WT199" s="44"/>
      <c r="WU199" s="44"/>
      <c r="WV199" s="44"/>
      <c r="WW199" s="44"/>
      <c r="WX199" s="44"/>
      <c r="WY199" s="44"/>
      <c r="WZ199" s="44"/>
      <c r="XA199" s="44"/>
      <c r="XB199" s="44"/>
      <c r="XC199" s="44"/>
      <c r="XD199" s="44"/>
      <c r="XE199" s="44"/>
      <c r="XF199" s="44"/>
      <c r="XG199" s="44"/>
      <c r="XH199" s="44"/>
      <c r="XI199" s="44"/>
      <c r="XJ199" s="44"/>
      <c r="XK199" s="44"/>
      <c r="XL199" s="44"/>
      <c r="XM199" s="44"/>
      <c r="XN199" s="44"/>
      <c r="XO199" s="44"/>
      <c r="XP199" s="44"/>
      <c r="XQ199" s="44"/>
      <c r="XR199" s="44"/>
      <c r="XS199" s="44"/>
      <c r="XT199" s="44"/>
      <c r="XU199" s="44"/>
      <c r="XV199" s="44"/>
      <c r="XW199" s="44"/>
      <c r="XX199" s="44"/>
      <c r="XY199" s="44"/>
      <c r="XZ199" s="44"/>
      <c r="YA199" s="44"/>
      <c r="YB199" s="44"/>
      <c r="YC199" s="44"/>
      <c r="YD199" s="44"/>
      <c r="YE199" s="44"/>
      <c r="YF199" s="44"/>
      <c r="YG199" s="44"/>
      <c r="YH199" s="44"/>
      <c r="YI199" s="44"/>
      <c r="YJ199" s="44"/>
      <c r="YK199" s="44"/>
      <c r="YL199" s="44"/>
      <c r="YM199" s="44"/>
      <c r="YN199" s="44"/>
      <c r="YO199" s="44"/>
      <c r="YP199" s="44"/>
      <c r="YQ199" s="44"/>
      <c r="YR199" s="44"/>
    </row>
    <row r="200" spans="1:668" s="57" customFormat="1" ht="15.75" x14ac:dyDescent="0.25">
      <c r="A200" s="44"/>
      <c r="B200" s="3"/>
      <c r="C200" s="3"/>
      <c r="D200" s="44"/>
      <c r="E200" s="44"/>
      <c r="F200" s="48"/>
      <c r="G200" s="48"/>
      <c r="H200" s="48"/>
      <c r="I200" s="48"/>
      <c r="J200" s="48"/>
      <c r="K200" s="48"/>
      <c r="L200" s="66"/>
      <c r="O200" s="44"/>
      <c r="P200" s="44"/>
      <c r="Q200" s="44"/>
      <c r="R200" s="44"/>
      <c r="S200" s="44"/>
      <c r="T200" s="44"/>
      <c r="U200" s="44"/>
      <c r="V200" s="44"/>
      <c r="W200" s="44"/>
      <c r="X200" s="44"/>
      <c r="Y200" s="44"/>
      <c r="Z200" s="44"/>
      <c r="AA200" s="44"/>
      <c r="AB200" s="44"/>
      <c r="AC200" s="44"/>
      <c r="AD200" s="44"/>
      <c r="AE200" s="44"/>
      <c r="AF200" s="44"/>
      <c r="AG200" s="44"/>
      <c r="AH200" s="44"/>
      <c r="AI200" s="44"/>
      <c r="AJ200" s="44"/>
      <c r="AK200" s="44"/>
      <c r="AL200" s="44"/>
      <c r="AM200" s="44"/>
      <c r="AN200" s="44"/>
      <c r="AO200" s="44"/>
      <c r="AP200" s="44"/>
      <c r="AQ200" s="44"/>
      <c r="AR200" s="44"/>
      <c r="AS200" s="44"/>
      <c r="AT200" s="44"/>
      <c r="AU200" s="44"/>
      <c r="AV200" s="44"/>
      <c r="AW200" s="44"/>
      <c r="AX200" s="44"/>
      <c r="AY200" s="44"/>
      <c r="AZ200" s="44"/>
      <c r="BA200" s="44"/>
      <c r="BB200" s="44"/>
      <c r="BC200" s="44"/>
      <c r="BD200" s="44"/>
      <c r="BE200" s="44"/>
      <c r="BF200" s="44"/>
      <c r="BG200" s="44"/>
      <c r="BH200" s="44"/>
      <c r="BI200" s="44"/>
      <c r="BJ200" s="44"/>
      <c r="BK200" s="44"/>
      <c r="BL200" s="44"/>
      <c r="BM200" s="44"/>
      <c r="BN200" s="44"/>
      <c r="BO200" s="44"/>
      <c r="BP200" s="44"/>
      <c r="BQ200" s="44"/>
      <c r="BR200" s="44"/>
      <c r="BS200" s="44"/>
      <c r="BT200" s="44"/>
      <c r="BU200" s="44"/>
      <c r="BV200" s="44"/>
      <c r="BW200" s="44"/>
      <c r="BX200" s="44"/>
      <c r="BY200" s="44"/>
      <c r="BZ200" s="44"/>
      <c r="CA200" s="44"/>
      <c r="CB200" s="44"/>
      <c r="CC200" s="44"/>
      <c r="CD200" s="44"/>
      <c r="CE200" s="44"/>
      <c r="CF200" s="44"/>
      <c r="CG200" s="44"/>
      <c r="CH200" s="44"/>
      <c r="CI200" s="44"/>
      <c r="CJ200" s="44"/>
      <c r="CK200" s="44"/>
      <c r="CL200" s="44"/>
      <c r="CM200" s="44"/>
      <c r="CN200" s="44"/>
      <c r="CO200" s="44"/>
      <c r="CP200" s="44"/>
      <c r="CQ200" s="44"/>
      <c r="CR200" s="44"/>
      <c r="CS200" s="44"/>
      <c r="CT200" s="44"/>
      <c r="CU200" s="44"/>
      <c r="CV200" s="44"/>
      <c r="CW200" s="44"/>
      <c r="CX200" s="44"/>
      <c r="CY200" s="44"/>
      <c r="CZ200" s="44"/>
      <c r="DA200" s="44"/>
      <c r="DB200" s="44"/>
      <c r="DC200" s="44"/>
      <c r="DD200" s="44"/>
      <c r="DE200" s="44"/>
      <c r="DF200" s="44"/>
      <c r="DG200" s="44"/>
      <c r="DH200" s="44"/>
      <c r="DI200" s="44"/>
      <c r="DJ200" s="44"/>
      <c r="DK200" s="44"/>
      <c r="DL200" s="44"/>
      <c r="DM200" s="44"/>
      <c r="DN200" s="44"/>
      <c r="DO200" s="44"/>
      <c r="DP200" s="44"/>
      <c r="DQ200" s="44"/>
      <c r="DR200" s="44"/>
      <c r="DS200" s="44"/>
      <c r="DT200" s="44"/>
      <c r="DU200" s="44"/>
      <c r="DV200" s="44"/>
      <c r="DW200" s="44"/>
      <c r="DX200" s="44"/>
      <c r="DY200" s="44"/>
      <c r="DZ200" s="44"/>
      <c r="EA200" s="44"/>
      <c r="EB200" s="44"/>
      <c r="EC200" s="44"/>
      <c r="ED200" s="44"/>
      <c r="EE200" s="44"/>
      <c r="EF200" s="44"/>
      <c r="EG200" s="44"/>
      <c r="EH200" s="44"/>
      <c r="EI200" s="44"/>
      <c r="EJ200" s="44"/>
      <c r="EK200" s="44"/>
      <c r="EL200" s="44"/>
      <c r="EM200" s="44"/>
      <c r="EN200" s="44"/>
      <c r="EO200" s="44"/>
      <c r="EP200" s="44"/>
      <c r="EQ200" s="44"/>
      <c r="ER200" s="44"/>
      <c r="ES200" s="44"/>
      <c r="ET200" s="44"/>
      <c r="EU200" s="44"/>
      <c r="EV200" s="44"/>
      <c r="EW200" s="44"/>
      <c r="EX200" s="44"/>
      <c r="EY200" s="44"/>
      <c r="EZ200" s="44"/>
      <c r="FA200" s="44"/>
      <c r="FB200" s="44"/>
      <c r="FC200" s="44"/>
      <c r="FD200" s="44"/>
      <c r="FE200" s="44"/>
      <c r="FF200" s="44"/>
      <c r="FG200" s="44"/>
      <c r="FH200" s="44"/>
      <c r="FI200" s="44"/>
      <c r="FJ200" s="44"/>
      <c r="FK200" s="44"/>
      <c r="FL200" s="44"/>
      <c r="FM200" s="44"/>
      <c r="FN200" s="44"/>
      <c r="FO200" s="44"/>
      <c r="FP200" s="44"/>
      <c r="FQ200" s="44"/>
      <c r="FR200" s="44"/>
      <c r="FS200" s="44"/>
      <c r="FT200" s="44"/>
      <c r="FU200" s="44"/>
      <c r="FV200" s="44"/>
      <c r="FW200" s="44"/>
      <c r="FX200" s="44"/>
      <c r="FY200" s="44"/>
      <c r="FZ200" s="44"/>
      <c r="GA200" s="44"/>
      <c r="GB200" s="44"/>
      <c r="GC200" s="44"/>
      <c r="GD200" s="44"/>
      <c r="GE200" s="44"/>
      <c r="GF200" s="44"/>
      <c r="GG200" s="44"/>
      <c r="GH200" s="44"/>
      <c r="GI200" s="44"/>
      <c r="GJ200" s="44"/>
      <c r="GK200" s="44"/>
      <c r="GL200" s="44"/>
      <c r="GM200" s="44"/>
      <c r="GN200" s="44"/>
      <c r="GO200" s="44"/>
      <c r="GP200" s="44"/>
      <c r="GQ200" s="44"/>
      <c r="GR200" s="44"/>
      <c r="GS200" s="44"/>
      <c r="GT200" s="44"/>
      <c r="GU200" s="44"/>
      <c r="GV200" s="44"/>
      <c r="GW200" s="44"/>
      <c r="GX200" s="44"/>
      <c r="GY200" s="44"/>
      <c r="GZ200" s="44"/>
      <c r="HA200" s="44"/>
      <c r="HB200" s="44"/>
      <c r="HC200" s="44"/>
      <c r="HD200" s="44"/>
      <c r="HE200" s="44"/>
      <c r="HF200" s="44"/>
      <c r="HG200" s="44"/>
      <c r="HH200" s="44"/>
      <c r="HI200" s="44"/>
      <c r="HJ200" s="44"/>
      <c r="HK200" s="44"/>
      <c r="HL200" s="44"/>
      <c r="HM200" s="44"/>
      <c r="HN200" s="44"/>
      <c r="HO200" s="44"/>
      <c r="HP200" s="44"/>
      <c r="HQ200" s="44"/>
      <c r="HR200" s="44"/>
      <c r="HS200" s="44"/>
      <c r="HT200" s="44"/>
      <c r="HU200" s="44"/>
      <c r="HV200" s="44"/>
      <c r="HW200" s="44"/>
      <c r="HX200" s="44"/>
      <c r="HY200" s="44"/>
      <c r="HZ200" s="44"/>
      <c r="IA200" s="44"/>
      <c r="IB200" s="44"/>
      <c r="IC200" s="44"/>
      <c r="ID200" s="44"/>
      <c r="IE200" s="44"/>
      <c r="IF200" s="44"/>
      <c r="IG200" s="44"/>
      <c r="IH200" s="44"/>
      <c r="II200" s="44"/>
      <c r="IJ200" s="44"/>
      <c r="IK200" s="44"/>
      <c r="IL200" s="44"/>
      <c r="IM200" s="44"/>
      <c r="IN200" s="44"/>
      <c r="IO200" s="44"/>
      <c r="IP200" s="44"/>
      <c r="IQ200" s="44"/>
      <c r="IR200" s="44"/>
      <c r="IS200" s="44"/>
      <c r="IT200" s="44"/>
      <c r="IU200" s="44"/>
      <c r="IV200" s="44"/>
      <c r="IW200" s="44"/>
      <c r="IX200" s="44"/>
      <c r="IY200" s="44"/>
      <c r="IZ200" s="44"/>
      <c r="JA200" s="44"/>
      <c r="JB200" s="44"/>
      <c r="JC200" s="44"/>
      <c r="JD200" s="44"/>
      <c r="JE200" s="44"/>
      <c r="JF200" s="44"/>
      <c r="JG200" s="44"/>
      <c r="JH200" s="44"/>
      <c r="JI200" s="44"/>
      <c r="JJ200" s="44"/>
      <c r="JK200" s="44"/>
      <c r="JL200" s="44"/>
      <c r="JM200" s="44"/>
      <c r="JN200" s="44"/>
      <c r="JO200" s="44"/>
      <c r="JP200" s="44"/>
      <c r="JQ200" s="44"/>
      <c r="JR200" s="44"/>
      <c r="JS200" s="44"/>
      <c r="JT200" s="44"/>
      <c r="JU200" s="44"/>
      <c r="JV200" s="44"/>
      <c r="JW200" s="44"/>
      <c r="JX200" s="44"/>
      <c r="JY200" s="44"/>
      <c r="JZ200" s="44"/>
      <c r="KA200" s="44"/>
      <c r="KB200" s="44"/>
      <c r="KC200" s="44"/>
      <c r="KD200" s="44"/>
      <c r="KE200" s="44"/>
      <c r="KF200" s="44"/>
      <c r="KG200" s="44"/>
      <c r="KH200" s="44"/>
      <c r="KI200" s="44"/>
      <c r="KJ200" s="44"/>
      <c r="KK200" s="44"/>
      <c r="KL200" s="44"/>
      <c r="KM200" s="44"/>
      <c r="KN200" s="44"/>
      <c r="KO200" s="44"/>
      <c r="KP200" s="44"/>
      <c r="KQ200" s="44"/>
      <c r="KR200" s="44"/>
      <c r="KS200" s="44"/>
      <c r="KT200" s="44"/>
      <c r="KU200" s="44"/>
      <c r="KV200" s="44"/>
      <c r="KW200" s="44"/>
      <c r="KX200" s="44"/>
      <c r="KY200" s="44"/>
      <c r="KZ200" s="44"/>
      <c r="LA200" s="44"/>
      <c r="LB200" s="44"/>
      <c r="LC200" s="44"/>
      <c r="LD200" s="44"/>
      <c r="LE200" s="44"/>
      <c r="LF200" s="44"/>
      <c r="LG200" s="44"/>
      <c r="LH200" s="44"/>
      <c r="LI200" s="44"/>
      <c r="LJ200" s="44"/>
      <c r="LK200" s="44"/>
      <c r="LL200" s="44"/>
      <c r="LM200" s="44"/>
      <c r="LN200" s="44"/>
      <c r="LO200" s="44"/>
      <c r="LP200" s="44"/>
      <c r="LQ200" s="44"/>
      <c r="LR200" s="44"/>
      <c r="LS200" s="44"/>
      <c r="LT200" s="44"/>
      <c r="LU200" s="44"/>
      <c r="LV200" s="44"/>
      <c r="LW200" s="44"/>
      <c r="LX200" s="44"/>
      <c r="LY200" s="44"/>
      <c r="LZ200" s="44"/>
      <c r="MA200" s="44"/>
      <c r="MB200" s="44"/>
      <c r="MC200" s="44"/>
      <c r="MD200" s="44"/>
      <c r="ME200" s="44"/>
      <c r="MF200" s="44"/>
      <c r="MG200" s="44"/>
      <c r="MH200" s="44"/>
      <c r="MI200" s="44"/>
      <c r="MJ200" s="44"/>
      <c r="MK200" s="44"/>
      <c r="ML200" s="44"/>
      <c r="MM200" s="44"/>
      <c r="MN200" s="44"/>
      <c r="MO200" s="44"/>
      <c r="MP200" s="44"/>
      <c r="MQ200" s="44"/>
      <c r="MR200" s="44"/>
      <c r="MS200" s="44"/>
      <c r="MT200" s="44"/>
      <c r="MU200" s="44"/>
      <c r="MV200" s="44"/>
      <c r="MW200" s="44"/>
      <c r="MX200" s="44"/>
      <c r="MY200" s="44"/>
      <c r="MZ200" s="44"/>
      <c r="NA200" s="44"/>
      <c r="NB200" s="44"/>
      <c r="NC200" s="44"/>
      <c r="ND200" s="44"/>
      <c r="NE200" s="44"/>
      <c r="NF200" s="44"/>
      <c r="NG200" s="44"/>
      <c r="NH200" s="44"/>
      <c r="NI200" s="44"/>
      <c r="NJ200" s="44"/>
      <c r="NK200" s="44"/>
      <c r="NL200" s="44"/>
      <c r="NM200" s="44"/>
      <c r="NN200" s="44"/>
      <c r="NO200" s="44"/>
      <c r="NP200" s="44"/>
      <c r="NQ200" s="44"/>
      <c r="NR200" s="44"/>
      <c r="NS200" s="44"/>
      <c r="NT200" s="44"/>
      <c r="NU200" s="44"/>
      <c r="NV200" s="44"/>
      <c r="NW200" s="44"/>
      <c r="NX200" s="44"/>
      <c r="NY200" s="44"/>
      <c r="NZ200" s="44"/>
      <c r="OA200" s="44"/>
      <c r="OB200" s="44"/>
      <c r="OC200" s="44"/>
      <c r="OD200" s="44"/>
      <c r="OE200" s="44"/>
      <c r="OF200" s="44"/>
      <c r="OG200" s="44"/>
      <c r="OH200" s="44"/>
      <c r="OI200" s="44"/>
      <c r="OJ200" s="44"/>
      <c r="OK200" s="44"/>
      <c r="OL200" s="44"/>
      <c r="OM200" s="44"/>
      <c r="ON200" s="44"/>
      <c r="OO200" s="44"/>
      <c r="OP200" s="44"/>
      <c r="OQ200" s="44"/>
      <c r="OR200" s="44"/>
      <c r="OS200" s="44"/>
      <c r="OT200" s="44"/>
      <c r="OU200" s="44"/>
      <c r="OV200" s="44"/>
      <c r="OW200" s="44"/>
      <c r="OX200" s="44"/>
      <c r="OY200" s="44"/>
      <c r="OZ200" s="44"/>
      <c r="PA200" s="44"/>
      <c r="PB200" s="44"/>
      <c r="PC200" s="44"/>
      <c r="PD200" s="44"/>
      <c r="PE200" s="44"/>
      <c r="PF200" s="44"/>
      <c r="PG200" s="44"/>
      <c r="PH200" s="44"/>
      <c r="PI200" s="44"/>
      <c r="PJ200" s="44"/>
      <c r="PK200" s="44"/>
      <c r="PL200" s="44"/>
      <c r="PM200" s="44"/>
      <c r="PN200" s="44"/>
      <c r="PO200" s="44"/>
      <c r="PP200" s="44"/>
      <c r="PQ200" s="44"/>
      <c r="PR200" s="44"/>
      <c r="PS200" s="44"/>
      <c r="PT200" s="44"/>
      <c r="PU200" s="44"/>
      <c r="PV200" s="44"/>
      <c r="PW200" s="44"/>
      <c r="PX200" s="44"/>
      <c r="PY200" s="44"/>
      <c r="PZ200" s="44"/>
      <c r="QA200" s="44"/>
      <c r="QB200" s="44"/>
      <c r="QC200" s="44"/>
      <c r="QD200" s="44"/>
      <c r="QE200" s="44"/>
      <c r="QF200" s="44"/>
      <c r="QG200" s="44"/>
      <c r="QH200" s="44"/>
      <c r="QI200" s="44"/>
      <c r="QJ200" s="44"/>
      <c r="QK200" s="44"/>
      <c r="QL200" s="44"/>
      <c r="QM200" s="44"/>
      <c r="QN200" s="44"/>
      <c r="QO200" s="44"/>
      <c r="QP200" s="44"/>
      <c r="QQ200" s="44"/>
      <c r="QR200" s="44"/>
      <c r="QS200" s="44"/>
      <c r="QT200" s="44"/>
      <c r="QU200" s="44"/>
      <c r="QV200" s="44"/>
      <c r="QW200" s="44"/>
      <c r="QX200" s="44"/>
      <c r="QY200" s="44"/>
      <c r="QZ200" s="44"/>
      <c r="RA200" s="44"/>
      <c r="RB200" s="44"/>
      <c r="RC200" s="44"/>
      <c r="RD200" s="44"/>
      <c r="RE200" s="44"/>
      <c r="RF200" s="44"/>
      <c r="RG200" s="44"/>
      <c r="RH200" s="44"/>
      <c r="RI200" s="44"/>
      <c r="RJ200" s="44"/>
      <c r="RK200" s="44"/>
      <c r="RL200" s="44"/>
      <c r="RM200" s="44"/>
      <c r="RN200" s="44"/>
      <c r="RO200" s="44"/>
      <c r="RP200" s="44"/>
      <c r="RQ200" s="44"/>
      <c r="RR200" s="44"/>
      <c r="RS200" s="44"/>
      <c r="RT200" s="44"/>
      <c r="RU200" s="44"/>
      <c r="RV200" s="44"/>
      <c r="RW200" s="44"/>
      <c r="RX200" s="44"/>
      <c r="RY200" s="44"/>
      <c r="RZ200" s="44"/>
      <c r="SA200" s="44"/>
      <c r="SB200" s="44"/>
      <c r="SC200" s="44"/>
      <c r="SD200" s="44"/>
      <c r="SE200" s="44"/>
      <c r="SF200" s="44"/>
      <c r="SG200" s="44"/>
      <c r="SH200" s="44"/>
      <c r="SI200" s="44"/>
      <c r="SJ200" s="44"/>
      <c r="SK200" s="44"/>
      <c r="SL200" s="44"/>
      <c r="SM200" s="44"/>
      <c r="SN200" s="44"/>
      <c r="SO200" s="44"/>
      <c r="SP200" s="44"/>
      <c r="SQ200" s="44"/>
      <c r="SR200" s="44"/>
      <c r="SS200" s="44"/>
      <c r="ST200" s="44"/>
      <c r="SU200" s="44"/>
      <c r="SV200" s="44"/>
      <c r="SW200" s="44"/>
      <c r="SX200" s="44"/>
      <c r="SY200" s="44"/>
      <c r="SZ200" s="44"/>
      <c r="TA200" s="44"/>
      <c r="TB200" s="44"/>
      <c r="TC200" s="44"/>
      <c r="TD200" s="44"/>
      <c r="TE200" s="44"/>
      <c r="TF200" s="44"/>
      <c r="TG200" s="44"/>
      <c r="TH200" s="44"/>
      <c r="TI200" s="44"/>
      <c r="TJ200" s="44"/>
      <c r="TK200" s="44"/>
      <c r="TL200" s="44"/>
      <c r="TM200" s="44"/>
      <c r="TN200" s="44"/>
      <c r="TO200" s="44"/>
      <c r="TP200" s="44"/>
      <c r="TQ200" s="44"/>
      <c r="TR200" s="44"/>
      <c r="TS200" s="44"/>
      <c r="TT200" s="44"/>
      <c r="TU200" s="44"/>
      <c r="TV200" s="44"/>
      <c r="TW200" s="44"/>
      <c r="TX200" s="44"/>
      <c r="TY200" s="44"/>
      <c r="TZ200" s="44"/>
      <c r="UA200" s="44"/>
      <c r="UB200" s="44"/>
      <c r="UC200" s="44"/>
      <c r="UD200" s="44"/>
      <c r="UE200" s="44"/>
      <c r="UF200" s="44"/>
      <c r="UG200" s="44"/>
      <c r="UH200" s="44"/>
      <c r="UI200" s="44"/>
      <c r="UJ200" s="44"/>
      <c r="UK200" s="44"/>
      <c r="UL200" s="44"/>
      <c r="UM200" s="44"/>
      <c r="UN200" s="44"/>
      <c r="UO200" s="44"/>
      <c r="UP200" s="44"/>
      <c r="UQ200" s="44"/>
      <c r="UR200" s="44"/>
      <c r="US200" s="44"/>
      <c r="UT200" s="44"/>
      <c r="UU200" s="44"/>
      <c r="UV200" s="44"/>
      <c r="UW200" s="44"/>
      <c r="UX200" s="44"/>
      <c r="UY200" s="44"/>
      <c r="UZ200" s="44"/>
      <c r="VA200" s="44"/>
      <c r="VB200" s="44"/>
      <c r="VC200" s="44"/>
      <c r="VD200" s="44"/>
      <c r="VE200" s="44"/>
      <c r="VF200" s="44"/>
      <c r="VG200" s="44"/>
      <c r="VH200" s="44"/>
      <c r="VI200" s="44"/>
      <c r="VJ200" s="44"/>
      <c r="VK200" s="44"/>
      <c r="VL200" s="44"/>
      <c r="VM200" s="44"/>
      <c r="VN200" s="44"/>
      <c r="VO200" s="44"/>
      <c r="VP200" s="44"/>
      <c r="VQ200" s="44"/>
      <c r="VR200" s="44"/>
      <c r="VS200" s="44"/>
      <c r="VT200" s="44"/>
      <c r="VU200" s="44"/>
      <c r="VV200" s="44"/>
      <c r="VW200" s="44"/>
      <c r="VX200" s="44"/>
      <c r="VY200" s="44"/>
      <c r="VZ200" s="44"/>
      <c r="WA200" s="44"/>
      <c r="WB200" s="44"/>
      <c r="WC200" s="44"/>
      <c r="WD200" s="44"/>
      <c r="WE200" s="44"/>
      <c r="WF200" s="44"/>
      <c r="WG200" s="44"/>
      <c r="WH200" s="44"/>
      <c r="WI200" s="44"/>
      <c r="WJ200" s="44"/>
      <c r="WK200" s="44"/>
      <c r="WL200" s="44"/>
      <c r="WM200" s="44"/>
      <c r="WN200" s="44"/>
      <c r="WO200" s="44"/>
      <c r="WP200" s="44"/>
      <c r="WQ200" s="44"/>
      <c r="WR200" s="44"/>
      <c r="WS200" s="44"/>
      <c r="WT200" s="44"/>
      <c r="WU200" s="44"/>
      <c r="WV200" s="44"/>
      <c r="WW200" s="44"/>
      <c r="WX200" s="44"/>
      <c r="WY200" s="44"/>
      <c r="WZ200" s="44"/>
      <c r="XA200" s="44"/>
      <c r="XB200" s="44"/>
      <c r="XC200" s="44"/>
      <c r="XD200" s="44"/>
      <c r="XE200" s="44"/>
      <c r="XF200" s="44"/>
      <c r="XG200" s="44"/>
      <c r="XH200" s="44"/>
      <c r="XI200" s="44"/>
      <c r="XJ200" s="44"/>
      <c r="XK200" s="44"/>
      <c r="XL200" s="44"/>
      <c r="XM200" s="44"/>
      <c r="XN200" s="44"/>
      <c r="XO200" s="44"/>
      <c r="XP200" s="44"/>
      <c r="XQ200" s="44"/>
      <c r="XR200" s="44"/>
      <c r="XS200" s="44"/>
      <c r="XT200" s="44"/>
      <c r="XU200" s="44"/>
      <c r="XV200" s="44"/>
      <c r="XW200" s="44"/>
      <c r="XX200" s="44"/>
      <c r="XY200" s="44"/>
      <c r="XZ200" s="44"/>
      <c r="YA200" s="44"/>
      <c r="YB200" s="44"/>
      <c r="YC200" s="44"/>
      <c r="YD200" s="44"/>
      <c r="YE200" s="44"/>
      <c r="YF200" s="44"/>
      <c r="YG200" s="44"/>
      <c r="YH200" s="44"/>
      <c r="YI200" s="44"/>
      <c r="YJ200" s="44"/>
      <c r="YK200" s="44"/>
      <c r="YL200" s="44"/>
      <c r="YM200" s="44"/>
      <c r="YN200" s="44"/>
      <c r="YO200" s="44"/>
      <c r="YP200" s="44"/>
      <c r="YQ200" s="44"/>
      <c r="YR200" s="44"/>
    </row>
    <row r="201" spans="1:668" s="57" customFormat="1" ht="15.75" x14ac:dyDescent="0.25">
      <c r="A201" s="94"/>
      <c r="B201" s="3"/>
      <c r="C201" s="3"/>
      <c r="D201" s="44"/>
      <c r="E201" s="44"/>
      <c r="F201" s="48"/>
      <c r="G201" s="48"/>
      <c r="H201" s="48"/>
      <c r="I201" s="48"/>
      <c r="J201" s="48"/>
      <c r="K201" s="48"/>
      <c r="L201" s="66"/>
      <c r="O201" s="44"/>
      <c r="P201" s="44"/>
      <c r="Q201" s="44"/>
      <c r="R201" s="44"/>
      <c r="S201" s="44"/>
      <c r="T201" s="44"/>
      <c r="U201" s="44"/>
      <c r="V201" s="44"/>
      <c r="W201" s="44"/>
      <c r="X201" s="44"/>
      <c r="Y201" s="44"/>
      <c r="Z201" s="44"/>
      <c r="AA201" s="44"/>
      <c r="AB201" s="44"/>
      <c r="AC201" s="44"/>
      <c r="AD201" s="44"/>
      <c r="AE201" s="44"/>
      <c r="AF201" s="44"/>
      <c r="AG201" s="44"/>
      <c r="AH201" s="44"/>
      <c r="AI201" s="44"/>
      <c r="AJ201" s="44"/>
      <c r="AK201" s="44"/>
      <c r="AL201" s="44"/>
      <c r="AM201" s="44"/>
      <c r="AN201" s="44"/>
      <c r="AO201" s="44"/>
      <c r="AP201" s="44"/>
      <c r="AQ201" s="44"/>
      <c r="AR201" s="44"/>
      <c r="AS201" s="44"/>
      <c r="AT201" s="44"/>
      <c r="AU201" s="44"/>
      <c r="AV201" s="44"/>
      <c r="AW201" s="44"/>
      <c r="AX201" s="44"/>
      <c r="AY201" s="44"/>
      <c r="AZ201" s="44"/>
      <c r="BA201" s="44"/>
      <c r="BB201" s="44"/>
      <c r="BC201" s="44"/>
      <c r="BD201" s="44"/>
      <c r="BE201" s="44"/>
      <c r="BF201" s="44"/>
      <c r="BG201" s="44"/>
      <c r="BH201" s="44"/>
      <c r="BI201" s="44"/>
      <c r="BJ201" s="44"/>
      <c r="BK201" s="44"/>
      <c r="BL201" s="44"/>
      <c r="BM201" s="44"/>
      <c r="BN201" s="44"/>
      <c r="BO201" s="44"/>
      <c r="BP201" s="44"/>
      <c r="BQ201" s="44"/>
      <c r="BR201" s="44"/>
      <c r="BS201" s="44"/>
      <c r="BT201" s="44"/>
      <c r="BU201" s="44"/>
      <c r="BV201" s="44"/>
      <c r="BW201" s="44"/>
      <c r="BX201" s="44"/>
      <c r="BY201" s="44"/>
      <c r="BZ201" s="44"/>
      <c r="CA201" s="44"/>
      <c r="CB201" s="44"/>
      <c r="CC201" s="44"/>
      <c r="CD201" s="44"/>
      <c r="CE201" s="44"/>
      <c r="CF201" s="44"/>
      <c r="CG201" s="44"/>
      <c r="CH201" s="44"/>
      <c r="CI201" s="44"/>
      <c r="CJ201" s="44"/>
      <c r="CK201" s="44"/>
      <c r="CL201" s="44"/>
      <c r="CM201" s="44"/>
      <c r="CN201" s="44"/>
      <c r="CO201" s="44"/>
      <c r="CP201" s="44"/>
      <c r="CQ201" s="44"/>
      <c r="CR201" s="44"/>
      <c r="CS201" s="44"/>
      <c r="CT201" s="44"/>
      <c r="CU201" s="44"/>
      <c r="CV201" s="44"/>
      <c r="CW201" s="44"/>
      <c r="CX201" s="44"/>
      <c r="CY201" s="44"/>
      <c r="CZ201" s="44"/>
      <c r="DA201" s="44"/>
      <c r="DB201" s="44"/>
      <c r="DC201" s="44"/>
      <c r="DD201" s="44"/>
      <c r="DE201" s="44"/>
      <c r="DF201" s="44"/>
      <c r="DG201" s="44"/>
      <c r="DH201" s="44"/>
      <c r="DI201" s="44"/>
      <c r="DJ201" s="44"/>
      <c r="DK201" s="44"/>
      <c r="DL201" s="44"/>
      <c r="DM201" s="44"/>
      <c r="DN201" s="44"/>
      <c r="DO201" s="44"/>
      <c r="DP201" s="44"/>
      <c r="DQ201" s="44"/>
      <c r="DR201" s="44"/>
      <c r="DS201" s="44"/>
      <c r="DT201" s="44"/>
      <c r="DU201" s="44"/>
      <c r="DV201" s="44"/>
      <c r="DW201" s="44"/>
      <c r="DX201" s="44"/>
      <c r="DY201" s="44"/>
      <c r="DZ201" s="44"/>
      <c r="EA201" s="44"/>
      <c r="EB201" s="44"/>
      <c r="EC201" s="44"/>
      <c r="ED201" s="44"/>
      <c r="EE201" s="44"/>
      <c r="EF201" s="44"/>
      <c r="EG201" s="44"/>
      <c r="EH201" s="44"/>
      <c r="EI201" s="44"/>
      <c r="EJ201" s="44"/>
      <c r="EK201" s="44"/>
      <c r="EL201" s="44"/>
      <c r="EM201" s="44"/>
      <c r="EN201" s="44"/>
      <c r="EO201" s="44"/>
      <c r="EP201" s="44"/>
      <c r="EQ201" s="44"/>
      <c r="ER201" s="44"/>
      <c r="ES201" s="44"/>
      <c r="ET201" s="44"/>
      <c r="EU201" s="44"/>
      <c r="EV201" s="44"/>
      <c r="EW201" s="44"/>
      <c r="EX201" s="44"/>
      <c r="EY201" s="44"/>
      <c r="EZ201" s="44"/>
      <c r="FA201" s="44"/>
      <c r="FB201" s="44"/>
      <c r="FC201" s="44"/>
      <c r="FD201" s="44"/>
      <c r="FE201" s="44"/>
      <c r="FF201" s="44"/>
      <c r="FG201" s="44"/>
      <c r="FH201" s="44"/>
      <c r="FI201" s="44"/>
      <c r="FJ201" s="44"/>
      <c r="FK201" s="44"/>
      <c r="FL201" s="44"/>
      <c r="FM201" s="44"/>
      <c r="FN201" s="44"/>
      <c r="FO201" s="44"/>
      <c r="FP201" s="44"/>
      <c r="FQ201" s="44"/>
      <c r="FR201" s="44"/>
      <c r="FS201" s="44"/>
      <c r="FT201" s="44"/>
      <c r="FU201" s="44"/>
      <c r="FV201" s="44"/>
      <c r="FW201" s="44"/>
      <c r="FX201" s="44"/>
      <c r="FY201" s="44"/>
      <c r="FZ201" s="44"/>
      <c r="GA201" s="44"/>
      <c r="GB201" s="44"/>
      <c r="GC201" s="44"/>
      <c r="GD201" s="44"/>
      <c r="GE201" s="44"/>
      <c r="GF201" s="44"/>
      <c r="GG201" s="44"/>
      <c r="GH201" s="44"/>
      <c r="GI201" s="44"/>
      <c r="GJ201" s="44"/>
      <c r="GK201" s="44"/>
      <c r="GL201" s="44"/>
      <c r="GM201" s="44"/>
      <c r="GN201" s="44"/>
      <c r="GO201" s="44"/>
      <c r="GP201" s="44"/>
      <c r="GQ201" s="44"/>
      <c r="GR201" s="44"/>
      <c r="GS201" s="44"/>
      <c r="GT201" s="44"/>
      <c r="GU201" s="44"/>
      <c r="GV201" s="44"/>
      <c r="GW201" s="44"/>
      <c r="GX201" s="44"/>
      <c r="GY201" s="44"/>
      <c r="GZ201" s="44"/>
      <c r="HA201" s="44"/>
      <c r="HB201" s="44"/>
      <c r="HC201" s="44"/>
      <c r="HD201" s="44"/>
      <c r="HE201" s="44"/>
      <c r="HF201" s="44"/>
      <c r="HG201" s="44"/>
      <c r="HH201" s="44"/>
      <c r="HI201" s="44"/>
      <c r="HJ201" s="44"/>
      <c r="HK201" s="44"/>
      <c r="HL201" s="44"/>
      <c r="HM201" s="44"/>
      <c r="HN201" s="44"/>
      <c r="HO201" s="44"/>
      <c r="HP201" s="44"/>
      <c r="HQ201" s="44"/>
      <c r="HR201" s="44"/>
      <c r="HS201" s="44"/>
      <c r="HT201" s="44"/>
      <c r="HU201" s="44"/>
      <c r="HV201" s="44"/>
      <c r="HW201" s="44"/>
      <c r="HX201" s="44"/>
      <c r="HY201" s="44"/>
      <c r="HZ201" s="44"/>
      <c r="IA201" s="44"/>
      <c r="IB201" s="44"/>
      <c r="IC201" s="44"/>
      <c r="ID201" s="44"/>
      <c r="IE201" s="44"/>
      <c r="IF201" s="44"/>
      <c r="IG201" s="44"/>
      <c r="IH201" s="44"/>
      <c r="II201" s="44"/>
      <c r="IJ201" s="44"/>
      <c r="IK201" s="44"/>
      <c r="IL201" s="44"/>
      <c r="IM201" s="44"/>
      <c r="IN201" s="44"/>
      <c r="IO201" s="44"/>
      <c r="IP201" s="44"/>
      <c r="IQ201" s="44"/>
      <c r="IR201" s="44"/>
      <c r="IS201" s="44"/>
      <c r="IT201" s="44"/>
      <c r="IU201" s="44"/>
      <c r="IV201" s="44"/>
      <c r="IW201" s="44"/>
      <c r="IX201" s="44"/>
      <c r="IY201" s="44"/>
      <c r="IZ201" s="44"/>
      <c r="JA201" s="44"/>
      <c r="JB201" s="44"/>
      <c r="JC201" s="44"/>
      <c r="JD201" s="44"/>
      <c r="JE201" s="44"/>
      <c r="JF201" s="44"/>
      <c r="JG201" s="44"/>
      <c r="JH201" s="44"/>
      <c r="JI201" s="44"/>
      <c r="JJ201" s="44"/>
      <c r="JK201" s="44"/>
      <c r="JL201" s="44"/>
      <c r="JM201" s="44"/>
      <c r="JN201" s="44"/>
      <c r="JO201" s="44"/>
      <c r="JP201" s="44"/>
      <c r="JQ201" s="44"/>
      <c r="JR201" s="44"/>
      <c r="JS201" s="44"/>
      <c r="JT201" s="44"/>
      <c r="JU201" s="44"/>
      <c r="JV201" s="44"/>
      <c r="JW201" s="44"/>
      <c r="JX201" s="44"/>
      <c r="JY201" s="44"/>
      <c r="JZ201" s="44"/>
      <c r="KA201" s="44"/>
      <c r="KB201" s="44"/>
      <c r="KC201" s="44"/>
      <c r="KD201" s="44"/>
      <c r="KE201" s="44"/>
      <c r="KF201" s="44"/>
      <c r="KG201" s="44"/>
      <c r="KH201" s="44"/>
      <c r="KI201" s="44"/>
      <c r="KJ201" s="44"/>
      <c r="KK201" s="44"/>
      <c r="KL201" s="44"/>
      <c r="KM201" s="44"/>
      <c r="KN201" s="44"/>
      <c r="KO201" s="44"/>
      <c r="KP201" s="44"/>
      <c r="KQ201" s="44"/>
      <c r="KR201" s="44"/>
      <c r="KS201" s="44"/>
      <c r="KT201" s="44"/>
      <c r="KU201" s="44"/>
      <c r="KV201" s="44"/>
      <c r="KW201" s="44"/>
      <c r="KX201" s="44"/>
      <c r="KY201" s="44"/>
      <c r="KZ201" s="44"/>
      <c r="LA201" s="44"/>
      <c r="LB201" s="44"/>
      <c r="LC201" s="44"/>
      <c r="LD201" s="44"/>
      <c r="LE201" s="44"/>
      <c r="LF201" s="44"/>
      <c r="LG201" s="44"/>
      <c r="LH201" s="44"/>
      <c r="LI201" s="44"/>
      <c r="LJ201" s="44"/>
      <c r="LK201" s="44"/>
      <c r="LL201" s="44"/>
      <c r="LM201" s="44"/>
      <c r="LN201" s="44"/>
      <c r="LO201" s="44"/>
      <c r="LP201" s="44"/>
      <c r="LQ201" s="44"/>
      <c r="LR201" s="44"/>
      <c r="LS201" s="44"/>
      <c r="LT201" s="44"/>
      <c r="LU201" s="44"/>
      <c r="LV201" s="44"/>
      <c r="LW201" s="44"/>
      <c r="LX201" s="44"/>
      <c r="LY201" s="44"/>
      <c r="LZ201" s="44"/>
      <c r="MA201" s="44"/>
      <c r="MB201" s="44"/>
      <c r="MC201" s="44"/>
      <c r="MD201" s="44"/>
      <c r="ME201" s="44"/>
      <c r="MF201" s="44"/>
      <c r="MG201" s="44"/>
      <c r="MH201" s="44"/>
      <c r="MI201" s="44"/>
      <c r="MJ201" s="44"/>
      <c r="MK201" s="44"/>
      <c r="ML201" s="44"/>
      <c r="MM201" s="44"/>
      <c r="MN201" s="44"/>
      <c r="MO201" s="44"/>
      <c r="MP201" s="44"/>
      <c r="MQ201" s="44"/>
      <c r="MR201" s="44"/>
      <c r="MS201" s="44"/>
      <c r="MT201" s="44"/>
      <c r="MU201" s="44"/>
      <c r="MV201" s="44"/>
      <c r="MW201" s="44"/>
      <c r="MX201" s="44"/>
      <c r="MY201" s="44"/>
      <c r="MZ201" s="44"/>
      <c r="NA201" s="44"/>
      <c r="NB201" s="44"/>
      <c r="NC201" s="44"/>
      <c r="ND201" s="44"/>
      <c r="NE201" s="44"/>
      <c r="NF201" s="44"/>
      <c r="NG201" s="44"/>
      <c r="NH201" s="44"/>
      <c r="NI201" s="44"/>
      <c r="NJ201" s="44"/>
      <c r="NK201" s="44"/>
      <c r="NL201" s="44"/>
      <c r="NM201" s="44"/>
      <c r="NN201" s="44"/>
      <c r="NO201" s="44"/>
      <c r="NP201" s="44"/>
      <c r="NQ201" s="44"/>
      <c r="NR201" s="44"/>
      <c r="NS201" s="44"/>
      <c r="NT201" s="44"/>
      <c r="NU201" s="44"/>
      <c r="NV201" s="44"/>
      <c r="NW201" s="44"/>
      <c r="NX201" s="44"/>
      <c r="NY201" s="44"/>
      <c r="NZ201" s="44"/>
      <c r="OA201" s="44"/>
      <c r="OB201" s="44"/>
      <c r="OC201" s="44"/>
      <c r="OD201" s="44"/>
      <c r="OE201" s="44"/>
      <c r="OF201" s="44"/>
      <c r="OG201" s="44"/>
      <c r="OH201" s="44"/>
      <c r="OI201" s="44"/>
      <c r="OJ201" s="44"/>
      <c r="OK201" s="44"/>
      <c r="OL201" s="44"/>
      <c r="OM201" s="44"/>
      <c r="ON201" s="44"/>
      <c r="OO201" s="44"/>
      <c r="OP201" s="44"/>
      <c r="OQ201" s="44"/>
      <c r="OR201" s="44"/>
      <c r="OS201" s="44"/>
      <c r="OT201" s="44"/>
      <c r="OU201" s="44"/>
      <c r="OV201" s="44"/>
      <c r="OW201" s="44"/>
      <c r="OX201" s="44"/>
      <c r="OY201" s="44"/>
      <c r="OZ201" s="44"/>
      <c r="PA201" s="44"/>
      <c r="PB201" s="44"/>
      <c r="PC201" s="44"/>
      <c r="PD201" s="44"/>
      <c r="PE201" s="44"/>
      <c r="PF201" s="44"/>
      <c r="PG201" s="44"/>
      <c r="PH201" s="44"/>
      <c r="PI201" s="44"/>
      <c r="PJ201" s="44"/>
      <c r="PK201" s="44"/>
      <c r="PL201" s="44"/>
      <c r="PM201" s="44"/>
      <c r="PN201" s="44"/>
      <c r="PO201" s="44"/>
      <c r="PP201" s="44"/>
      <c r="PQ201" s="44"/>
      <c r="PR201" s="44"/>
      <c r="PS201" s="44"/>
      <c r="PT201" s="44"/>
      <c r="PU201" s="44"/>
      <c r="PV201" s="44"/>
      <c r="PW201" s="44"/>
      <c r="PX201" s="44"/>
      <c r="PY201" s="44"/>
      <c r="PZ201" s="44"/>
      <c r="QA201" s="44"/>
      <c r="QB201" s="44"/>
      <c r="QC201" s="44"/>
      <c r="QD201" s="44"/>
      <c r="QE201" s="44"/>
      <c r="QF201" s="44"/>
      <c r="QG201" s="44"/>
      <c r="QH201" s="44"/>
      <c r="QI201" s="44"/>
      <c r="QJ201" s="44"/>
      <c r="QK201" s="44"/>
      <c r="QL201" s="44"/>
      <c r="QM201" s="44"/>
      <c r="QN201" s="44"/>
      <c r="QO201" s="44"/>
      <c r="QP201" s="44"/>
      <c r="QQ201" s="44"/>
      <c r="QR201" s="44"/>
      <c r="QS201" s="44"/>
      <c r="QT201" s="44"/>
      <c r="QU201" s="44"/>
      <c r="QV201" s="44"/>
      <c r="QW201" s="44"/>
      <c r="QX201" s="44"/>
      <c r="QY201" s="44"/>
      <c r="QZ201" s="44"/>
      <c r="RA201" s="44"/>
      <c r="RB201" s="44"/>
      <c r="RC201" s="44"/>
      <c r="RD201" s="44"/>
      <c r="RE201" s="44"/>
      <c r="RF201" s="44"/>
      <c r="RG201" s="44"/>
      <c r="RH201" s="44"/>
      <c r="RI201" s="44"/>
      <c r="RJ201" s="44"/>
      <c r="RK201" s="44"/>
      <c r="RL201" s="44"/>
      <c r="RM201" s="44"/>
      <c r="RN201" s="44"/>
      <c r="RO201" s="44"/>
      <c r="RP201" s="44"/>
      <c r="RQ201" s="44"/>
      <c r="RR201" s="44"/>
      <c r="RS201" s="44"/>
      <c r="RT201" s="44"/>
      <c r="RU201" s="44"/>
      <c r="RV201" s="44"/>
      <c r="RW201" s="44"/>
      <c r="RX201" s="44"/>
      <c r="RY201" s="44"/>
      <c r="RZ201" s="44"/>
      <c r="SA201" s="44"/>
      <c r="SB201" s="44"/>
      <c r="SC201" s="44"/>
      <c r="SD201" s="44"/>
      <c r="SE201" s="44"/>
      <c r="SF201" s="44"/>
      <c r="SG201" s="44"/>
      <c r="SH201" s="44"/>
      <c r="SI201" s="44"/>
      <c r="SJ201" s="44"/>
      <c r="SK201" s="44"/>
      <c r="SL201" s="44"/>
      <c r="SM201" s="44"/>
      <c r="SN201" s="44"/>
      <c r="SO201" s="44"/>
      <c r="SP201" s="44"/>
      <c r="SQ201" s="44"/>
      <c r="SR201" s="44"/>
      <c r="SS201" s="44"/>
      <c r="ST201" s="44"/>
      <c r="SU201" s="44"/>
      <c r="SV201" s="44"/>
      <c r="SW201" s="44"/>
      <c r="SX201" s="44"/>
      <c r="SY201" s="44"/>
      <c r="SZ201" s="44"/>
      <c r="TA201" s="44"/>
      <c r="TB201" s="44"/>
      <c r="TC201" s="44"/>
      <c r="TD201" s="44"/>
      <c r="TE201" s="44"/>
      <c r="TF201" s="44"/>
      <c r="TG201" s="44"/>
      <c r="TH201" s="44"/>
      <c r="TI201" s="44"/>
      <c r="TJ201" s="44"/>
      <c r="TK201" s="44"/>
      <c r="TL201" s="44"/>
      <c r="TM201" s="44"/>
      <c r="TN201" s="44"/>
      <c r="TO201" s="44"/>
      <c r="TP201" s="44"/>
      <c r="TQ201" s="44"/>
      <c r="TR201" s="44"/>
      <c r="TS201" s="44"/>
      <c r="TT201" s="44"/>
      <c r="TU201" s="44"/>
      <c r="TV201" s="44"/>
      <c r="TW201" s="44"/>
      <c r="TX201" s="44"/>
      <c r="TY201" s="44"/>
      <c r="TZ201" s="44"/>
      <c r="UA201" s="44"/>
      <c r="UB201" s="44"/>
      <c r="UC201" s="44"/>
      <c r="UD201" s="44"/>
      <c r="UE201" s="44"/>
      <c r="UF201" s="44"/>
      <c r="UG201" s="44"/>
      <c r="UH201" s="44"/>
      <c r="UI201" s="44"/>
      <c r="UJ201" s="44"/>
      <c r="UK201" s="44"/>
      <c r="UL201" s="44"/>
      <c r="UM201" s="44"/>
      <c r="UN201" s="44"/>
      <c r="UO201" s="44"/>
      <c r="UP201" s="44"/>
      <c r="UQ201" s="44"/>
      <c r="UR201" s="44"/>
      <c r="US201" s="44"/>
      <c r="UT201" s="44"/>
      <c r="UU201" s="44"/>
      <c r="UV201" s="44"/>
      <c r="UW201" s="44"/>
      <c r="UX201" s="44"/>
      <c r="UY201" s="44"/>
      <c r="UZ201" s="44"/>
      <c r="VA201" s="44"/>
      <c r="VB201" s="44"/>
      <c r="VC201" s="44"/>
      <c r="VD201" s="44"/>
      <c r="VE201" s="44"/>
      <c r="VF201" s="44"/>
      <c r="VG201" s="44"/>
      <c r="VH201" s="44"/>
      <c r="VI201" s="44"/>
      <c r="VJ201" s="44"/>
      <c r="VK201" s="44"/>
      <c r="VL201" s="44"/>
      <c r="VM201" s="44"/>
      <c r="VN201" s="44"/>
      <c r="VO201" s="44"/>
      <c r="VP201" s="44"/>
      <c r="VQ201" s="44"/>
      <c r="VR201" s="44"/>
      <c r="VS201" s="44"/>
      <c r="VT201" s="44"/>
      <c r="VU201" s="44"/>
      <c r="VV201" s="44"/>
      <c r="VW201" s="44"/>
      <c r="VX201" s="44"/>
      <c r="VY201" s="44"/>
      <c r="VZ201" s="44"/>
      <c r="WA201" s="44"/>
      <c r="WB201" s="44"/>
      <c r="WC201" s="44"/>
      <c r="WD201" s="44"/>
      <c r="WE201" s="44"/>
      <c r="WF201" s="44"/>
      <c r="WG201" s="44"/>
      <c r="WH201" s="44"/>
      <c r="WI201" s="44"/>
      <c r="WJ201" s="44"/>
      <c r="WK201" s="44"/>
      <c r="WL201" s="44"/>
      <c r="WM201" s="44"/>
      <c r="WN201" s="44"/>
      <c r="WO201" s="44"/>
      <c r="WP201" s="44"/>
      <c r="WQ201" s="44"/>
      <c r="WR201" s="44"/>
      <c r="WS201" s="44"/>
      <c r="WT201" s="44"/>
      <c r="WU201" s="44"/>
      <c r="WV201" s="44"/>
      <c r="WW201" s="44"/>
      <c r="WX201" s="44"/>
      <c r="WY201" s="44"/>
      <c r="WZ201" s="44"/>
      <c r="XA201" s="44"/>
      <c r="XB201" s="44"/>
      <c r="XC201" s="44"/>
      <c r="XD201" s="44"/>
      <c r="XE201" s="44"/>
      <c r="XF201" s="44"/>
      <c r="XG201" s="44"/>
      <c r="XH201" s="44"/>
      <c r="XI201" s="44"/>
      <c r="XJ201" s="44"/>
      <c r="XK201" s="44"/>
      <c r="XL201" s="44"/>
      <c r="XM201" s="44"/>
      <c r="XN201" s="44"/>
      <c r="XO201" s="44"/>
      <c r="XP201" s="44"/>
      <c r="XQ201" s="44"/>
      <c r="XR201" s="44"/>
      <c r="XS201" s="44"/>
      <c r="XT201" s="44"/>
      <c r="XU201" s="44"/>
      <c r="XV201" s="44"/>
      <c r="XW201" s="44"/>
      <c r="XX201" s="44"/>
      <c r="XY201" s="44"/>
      <c r="XZ201" s="44"/>
      <c r="YA201" s="44"/>
      <c r="YB201" s="44"/>
      <c r="YC201" s="44"/>
      <c r="YD201" s="44"/>
      <c r="YE201" s="44"/>
      <c r="YF201" s="44"/>
      <c r="YG201" s="44"/>
      <c r="YH201" s="44"/>
      <c r="YI201" s="44"/>
      <c r="YJ201" s="44"/>
      <c r="YK201" s="44"/>
      <c r="YL201" s="44"/>
      <c r="YM201" s="44"/>
      <c r="YN201" s="44"/>
      <c r="YO201" s="44"/>
      <c r="YP201" s="44"/>
      <c r="YQ201" s="44"/>
      <c r="YR201" s="44"/>
    </row>
    <row r="202" spans="1:668" s="57" customFormat="1" ht="15.75" x14ac:dyDescent="0.25">
      <c r="A202" s="44"/>
      <c r="B202" s="94"/>
      <c r="C202" s="94"/>
      <c r="D202" s="94"/>
      <c r="E202" s="94"/>
      <c r="F202" s="94"/>
      <c r="G202" s="94"/>
      <c r="H202" s="94"/>
      <c r="I202" s="94"/>
      <c r="J202" s="94"/>
      <c r="K202" s="94"/>
      <c r="L202" s="94"/>
      <c r="M202" s="62"/>
      <c r="O202" s="44"/>
      <c r="P202" s="44"/>
      <c r="Q202" s="44"/>
      <c r="R202" s="44"/>
      <c r="S202" s="44"/>
      <c r="T202" s="44"/>
      <c r="U202" s="44"/>
      <c r="V202" s="44"/>
      <c r="W202" s="44"/>
      <c r="X202" s="44"/>
      <c r="Y202" s="44"/>
      <c r="Z202" s="44"/>
      <c r="AA202" s="44"/>
      <c r="AB202" s="44"/>
      <c r="AC202" s="44"/>
      <c r="AD202" s="44"/>
      <c r="AE202" s="44"/>
      <c r="AF202" s="44"/>
      <c r="AG202" s="44"/>
      <c r="AH202" s="44"/>
      <c r="AI202" s="44"/>
      <c r="AJ202" s="44"/>
      <c r="AK202" s="44"/>
      <c r="AL202" s="44"/>
      <c r="AM202" s="44"/>
      <c r="AN202" s="44"/>
      <c r="AO202" s="44"/>
      <c r="AP202" s="44"/>
      <c r="AQ202" s="44"/>
      <c r="AR202" s="44"/>
      <c r="AS202" s="44"/>
      <c r="AT202" s="44"/>
      <c r="AU202" s="44"/>
      <c r="AV202" s="44"/>
      <c r="AW202" s="44"/>
      <c r="AX202" s="44"/>
      <c r="AY202" s="44"/>
      <c r="AZ202" s="44"/>
      <c r="BA202" s="44"/>
      <c r="BB202" s="44"/>
      <c r="BC202" s="44"/>
      <c r="BD202" s="44"/>
      <c r="BE202" s="44"/>
      <c r="BF202" s="44"/>
      <c r="BG202" s="44"/>
      <c r="BH202" s="44"/>
      <c r="BI202" s="44"/>
      <c r="BJ202" s="44"/>
      <c r="BK202" s="44"/>
      <c r="BL202" s="44"/>
      <c r="BM202" s="44"/>
      <c r="BN202" s="44"/>
      <c r="BO202" s="44"/>
      <c r="BP202" s="44"/>
      <c r="BQ202" s="44"/>
      <c r="BR202" s="44"/>
      <c r="BS202" s="44"/>
      <c r="BT202" s="44"/>
      <c r="BU202" s="44"/>
      <c r="BV202" s="44"/>
      <c r="BW202" s="44"/>
      <c r="BX202" s="44"/>
      <c r="BY202" s="44"/>
      <c r="BZ202" s="44"/>
      <c r="CA202" s="44"/>
      <c r="CB202" s="44"/>
      <c r="CC202" s="44"/>
      <c r="CD202" s="44"/>
      <c r="CE202" s="44"/>
      <c r="CF202" s="44"/>
      <c r="CG202" s="44"/>
      <c r="CH202" s="44"/>
      <c r="CI202" s="44"/>
      <c r="CJ202" s="44"/>
      <c r="CK202" s="44"/>
      <c r="CL202" s="44"/>
      <c r="CM202" s="44"/>
      <c r="CN202" s="44"/>
      <c r="CO202" s="44"/>
      <c r="CP202" s="44"/>
      <c r="CQ202" s="44"/>
      <c r="CR202" s="44"/>
      <c r="CS202" s="44"/>
      <c r="CT202" s="44"/>
      <c r="CU202" s="44"/>
      <c r="CV202" s="44"/>
      <c r="CW202" s="44"/>
      <c r="CX202" s="44"/>
      <c r="CY202" s="44"/>
      <c r="CZ202" s="44"/>
      <c r="DA202" s="44"/>
      <c r="DB202" s="44"/>
      <c r="DC202" s="44"/>
      <c r="DD202" s="44"/>
      <c r="DE202" s="44"/>
      <c r="DF202" s="44"/>
      <c r="DG202" s="44"/>
      <c r="DH202" s="44"/>
      <c r="DI202" s="44"/>
      <c r="DJ202" s="44"/>
      <c r="DK202" s="44"/>
      <c r="DL202" s="44"/>
      <c r="DM202" s="44"/>
      <c r="DN202" s="44"/>
      <c r="DO202" s="44"/>
      <c r="DP202" s="44"/>
      <c r="DQ202" s="44"/>
      <c r="DR202" s="44"/>
      <c r="DS202" s="44"/>
      <c r="DT202" s="44"/>
      <c r="DU202" s="44"/>
      <c r="DV202" s="44"/>
      <c r="DW202" s="44"/>
      <c r="DX202" s="44"/>
      <c r="DY202" s="44"/>
      <c r="DZ202" s="44"/>
      <c r="EA202" s="44"/>
      <c r="EB202" s="44"/>
      <c r="EC202" s="44"/>
      <c r="ED202" s="44"/>
      <c r="EE202" s="44"/>
      <c r="EF202" s="44"/>
      <c r="EG202" s="44"/>
      <c r="EH202" s="44"/>
      <c r="EI202" s="44"/>
      <c r="EJ202" s="44"/>
      <c r="EK202" s="44"/>
      <c r="EL202" s="44"/>
      <c r="EM202" s="44"/>
      <c r="EN202" s="44"/>
      <c r="EO202" s="44"/>
      <c r="EP202" s="44"/>
      <c r="EQ202" s="44"/>
      <c r="ER202" s="44"/>
      <c r="ES202" s="44"/>
      <c r="ET202" s="44"/>
      <c r="EU202" s="44"/>
      <c r="EV202" s="44"/>
      <c r="EW202" s="44"/>
      <c r="EX202" s="44"/>
      <c r="EY202" s="44"/>
      <c r="EZ202" s="44"/>
      <c r="FA202" s="44"/>
      <c r="FB202" s="44"/>
      <c r="FC202" s="44"/>
      <c r="FD202" s="44"/>
      <c r="FE202" s="44"/>
      <c r="FF202" s="44"/>
      <c r="FG202" s="44"/>
      <c r="FH202" s="44"/>
      <c r="FI202" s="44"/>
      <c r="FJ202" s="44"/>
      <c r="FK202" s="44"/>
      <c r="FL202" s="44"/>
      <c r="FM202" s="44"/>
      <c r="FN202" s="44"/>
      <c r="FO202" s="44"/>
      <c r="FP202" s="44"/>
      <c r="FQ202" s="44"/>
      <c r="FR202" s="44"/>
      <c r="FS202" s="44"/>
      <c r="FT202" s="44"/>
      <c r="FU202" s="44"/>
      <c r="FV202" s="44"/>
      <c r="FW202" s="44"/>
      <c r="FX202" s="44"/>
      <c r="FY202" s="44"/>
      <c r="FZ202" s="44"/>
      <c r="GA202" s="44"/>
      <c r="GB202" s="44"/>
      <c r="GC202" s="44"/>
      <c r="GD202" s="44"/>
      <c r="GE202" s="44"/>
      <c r="GF202" s="44"/>
      <c r="GG202" s="44"/>
      <c r="GH202" s="44"/>
      <c r="GI202" s="44"/>
      <c r="GJ202" s="44"/>
      <c r="GK202" s="44"/>
      <c r="GL202" s="44"/>
      <c r="GM202" s="44"/>
      <c r="GN202" s="44"/>
      <c r="GO202" s="44"/>
      <c r="GP202" s="44"/>
      <c r="GQ202" s="44"/>
      <c r="GR202" s="44"/>
      <c r="GS202" s="44"/>
      <c r="GT202" s="44"/>
      <c r="GU202" s="44"/>
      <c r="GV202" s="44"/>
      <c r="GW202" s="44"/>
      <c r="GX202" s="44"/>
      <c r="GY202" s="44"/>
      <c r="GZ202" s="44"/>
      <c r="HA202" s="44"/>
      <c r="HB202" s="44"/>
      <c r="HC202" s="44"/>
      <c r="HD202" s="44"/>
      <c r="HE202" s="44"/>
      <c r="HF202" s="44"/>
      <c r="HG202" s="44"/>
      <c r="HH202" s="44"/>
      <c r="HI202" s="44"/>
      <c r="HJ202" s="44"/>
      <c r="HK202" s="44"/>
      <c r="HL202" s="44"/>
      <c r="HM202" s="44"/>
      <c r="HN202" s="44"/>
      <c r="HO202" s="44"/>
      <c r="HP202" s="44"/>
      <c r="HQ202" s="44"/>
      <c r="HR202" s="44"/>
      <c r="HS202" s="44"/>
      <c r="HT202" s="44"/>
      <c r="HU202" s="44"/>
      <c r="HV202" s="44"/>
      <c r="HW202" s="44"/>
      <c r="HX202" s="44"/>
      <c r="HY202" s="44"/>
      <c r="HZ202" s="44"/>
      <c r="IA202" s="44"/>
      <c r="IB202" s="44"/>
      <c r="IC202" s="44"/>
      <c r="ID202" s="44"/>
      <c r="IE202" s="44"/>
      <c r="IF202" s="44"/>
      <c r="IG202" s="44"/>
      <c r="IH202" s="44"/>
      <c r="II202" s="44"/>
      <c r="IJ202" s="44"/>
      <c r="IK202" s="44"/>
      <c r="IL202" s="44"/>
      <c r="IM202" s="44"/>
      <c r="IN202" s="44"/>
      <c r="IO202" s="44"/>
      <c r="IP202" s="44"/>
      <c r="IQ202" s="44"/>
      <c r="IR202" s="44"/>
      <c r="IS202" s="44"/>
      <c r="IT202" s="44"/>
      <c r="IU202" s="44"/>
      <c r="IV202" s="44"/>
      <c r="IW202" s="44"/>
      <c r="IX202" s="44"/>
      <c r="IY202" s="44"/>
      <c r="IZ202" s="44"/>
      <c r="JA202" s="44"/>
      <c r="JB202" s="44"/>
      <c r="JC202" s="44"/>
      <c r="JD202" s="44"/>
      <c r="JE202" s="44"/>
      <c r="JF202" s="44"/>
      <c r="JG202" s="44"/>
      <c r="JH202" s="44"/>
      <c r="JI202" s="44"/>
      <c r="JJ202" s="44"/>
      <c r="JK202" s="44"/>
      <c r="JL202" s="44"/>
      <c r="JM202" s="44"/>
      <c r="JN202" s="44"/>
      <c r="JO202" s="44"/>
      <c r="JP202" s="44"/>
      <c r="JQ202" s="44"/>
      <c r="JR202" s="44"/>
      <c r="JS202" s="44"/>
      <c r="JT202" s="44"/>
      <c r="JU202" s="44"/>
      <c r="JV202" s="44"/>
      <c r="JW202" s="44"/>
      <c r="JX202" s="44"/>
      <c r="JY202" s="44"/>
      <c r="JZ202" s="44"/>
      <c r="KA202" s="44"/>
      <c r="KB202" s="44"/>
      <c r="KC202" s="44"/>
      <c r="KD202" s="44"/>
      <c r="KE202" s="44"/>
      <c r="KF202" s="44"/>
      <c r="KG202" s="44"/>
      <c r="KH202" s="44"/>
      <c r="KI202" s="44"/>
      <c r="KJ202" s="44"/>
      <c r="KK202" s="44"/>
      <c r="KL202" s="44"/>
      <c r="KM202" s="44"/>
      <c r="KN202" s="44"/>
      <c r="KO202" s="44"/>
      <c r="KP202" s="44"/>
      <c r="KQ202" s="44"/>
      <c r="KR202" s="44"/>
      <c r="KS202" s="44"/>
      <c r="KT202" s="44"/>
      <c r="KU202" s="44"/>
      <c r="KV202" s="44"/>
      <c r="KW202" s="44"/>
      <c r="KX202" s="44"/>
      <c r="KY202" s="44"/>
      <c r="KZ202" s="44"/>
      <c r="LA202" s="44"/>
      <c r="LB202" s="44"/>
      <c r="LC202" s="44"/>
      <c r="LD202" s="44"/>
      <c r="LE202" s="44"/>
      <c r="LF202" s="44"/>
      <c r="LG202" s="44"/>
      <c r="LH202" s="44"/>
      <c r="LI202" s="44"/>
      <c r="LJ202" s="44"/>
      <c r="LK202" s="44"/>
      <c r="LL202" s="44"/>
      <c r="LM202" s="44"/>
      <c r="LN202" s="44"/>
      <c r="LO202" s="44"/>
      <c r="LP202" s="44"/>
      <c r="LQ202" s="44"/>
      <c r="LR202" s="44"/>
      <c r="LS202" s="44"/>
      <c r="LT202" s="44"/>
      <c r="LU202" s="44"/>
      <c r="LV202" s="44"/>
      <c r="LW202" s="44"/>
      <c r="LX202" s="44"/>
      <c r="LY202" s="44"/>
      <c r="LZ202" s="44"/>
      <c r="MA202" s="44"/>
      <c r="MB202" s="44"/>
      <c r="MC202" s="44"/>
      <c r="MD202" s="44"/>
      <c r="ME202" s="44"/>
      <c r="MF202" s="44"/>
      <c r="MG202" s="44"/>
      <c r="MH202" s="44"/>
      <c r="MI202" s="44"/>
      <c r="MJ202" s="44"/>
      <c r="MK202" s="44"/>
      <c r="ML202" s="44"/>
      <c r="MM202" s="44"/>
      <c r="MN202" s="44"/>
      <c r="MO202" s="44"/>
      <c r="MP202" s="44"/>
      <c r="MQ202" s="44"/>
      <c r="MR202" s="44"/>
      <c r="MS202" s="44"/>
      <c r="MT202" s="44"/>
      <c r="MU202" s="44"/>
      <c r="MV202" s="44"/>
      <c r="MW202" s="44"/>
      <c r="MX202" s="44"/>
      <c r="MY202" s="44"/>
      <c r="MZ202" s="44"/>
      <c r="NA202" s="44"/>
      <c r="NB202" s="44"/>
      <c r="NC202" s="44"/>
      <c r="ND202" s="44"/>
      <c r="NE202" s="44"/>
      <c r="NF202" s="44"/>
      <c r="NG202" s="44"/>
      <c r="NH202" s="44"/>
      <c r="NI202" s="44"/>
      <c r="NJ202" s="44"/>
      <c r="NK202" s="44"/>
      <c r="NL202" s="44"/>
      <c r="NM202" s="44"/>
      <c r="NN202" s="44"/>
      <c r="NO202" s="44"/>
      <c r="NP202" s="44"/>
      <c r="NQ202" s="44"/>
      <c r="NR202" s="44"/>
      <c r="NS202" s="44"/>
      <c r="NT202" s="44"/>
      <c r="NU202" s="44"/>
      <c r="NV202" s="44"/>
      <c r="NW202" s="44"/>
      <c r="NX202" s="44"/>
      <c r="NY202" s="44"/>
      <c r="NZ202" s="44"/>
      <c r="OA202" s="44"/>
      <c r="OB202" s="44"/>
      <c r="OC202" s="44"/>
      <c r="OD202" s="44"/>
      <c r="OE202" s="44"/>
      <c r="OF202" s="44"/>
      <c r="OG202" s="44"/>
      <c r="OH202" s="44"/>
      <c r="OI202" s="44"/>
      <c r="OJ202" s="44"/>
      <c r="OK202" s="44"/>
      <c r="OL202" s="44"/>
      <c r="OM202" s="44"/>
      <c r="ON202" s="44"/>
      <c r="OO202" s="44"/>
      <c r="OP202" s="44"/>
      <c r="OQ202" s="44"/>
      <c r="OR202" s="44"/>
      <c r="OS202" s="44"/>
      <c r="OT202" s="44"/>
      <c r="OU202" s="44"/>
      <c r="OV202" s="44"/>
      <c r="OW202" s="44"/>
      <c r="OX202" s="44"/>
      <c r="OY202" s="44"/>
      <c r="OZ202" s="44"/>
      <c r="PA202" s="44"/>
      <c r="PB202" s="44"/>
      <c r="PC202" s="44"/>
      <c r="PD202" s="44"/>
      <c r="PE202" s="44"/>
      <c r="PF202" s="44"/>
      <c r="PG202" s="44"/>
      <c r="PH202" s="44"/>
      <c r="PI202" s="44"/>
      <c r="PJ202" s="44"/>
      <c r="PK202" s="44"/>
      <c r="PL202" s="44"/>
      <c r="PM202" s="44"/>
      <c r="PN202" s="44"/>
      <c r="PO202" s="44"/>
      <c r="PP202" s="44"/>
      <c r="PQ202" s="44"/>
      <c r="PR202" s="44"/>
      <c r="PS202" s="44"/>
      <c r="PT202" s="44"/>
      <c r="PU202" s="44"/>
      <c r="PV202" s="44"/>
      <c r="PW202" s="44"/>
      <c r="PX202" s="44"/>
      <c r="PY202" s="44"/>
      <c r="PZ202" s="44"/>
      <c r="QA202" s="44"/>
      <c r="QB202" s="44"/>
      <c r="QC202" s="44"/>
      <c r="QD202" s="44"/>
      <c r="QE202" s="44"/>
      <c r="QF202" s="44"/>
      <c r="QG202" s="44"/>
      <c r="QH202" s="44"/>
      <c r="QI202" s="44"/>
      <c r="QJ202" s="44"/>
      <c r="QK202" s="44"/>
      <c r="QL202" s="44"/>
      <c r="QM202" s="44"/>
      <c r="QN202" s="44"/>
      <c r="QO202" s="44"/>
      <c r="QP202" s="44"/>
      <c r="QQ202" s="44"/>
      <c r="QR202" s="44"/>
      <c r="QS202" s="44"/>
      <c r="QT202" s="44"/>
      <c r="QU202" s="44"/>
      <c r="QV202" s="44"/>
      <c r="QW202" s="44"/>
      <c r="QX202" s="44"/>
      <c r="QY202" s="44"/>
      <c r="QZ202" s="44"/>
      <c r="RA202" s="44"/>
      <c r="RB202" s="44"/>
      <c r="RC202" s="44"/>
      <c r="RD202" s="44"/>
      <c r="RE202" s="44"/>
      <c r="RF202" s="44"/>
      <c r="RG202" s="44"/>
      <c r="RH202" s="44"/>
      <c r="RI202" s="44"/>
      <c r="RJ202" s="44"/>
      <c r="RK202" s="44"/>
      <c r="RL202" s="44"/>
      <c r="RM202" s="44"/>
      <c r="RN202" s="44"/>
      <c r="RO202" s="44"/>
      <c r="RP202" s="44"/>
      <c r="RQ202" s="44"/>
      <c r="RR202" s="44"/>
      <c r="RS202" s="44"/>
      <c r="RT202" s="44"/>
      <c r="RU202" s="44"/>
      <c r="RV202" s="44"/>
      <c r="RW202" s="44"/>
      <c r="RX202" s="44"/>
      <c r="RY202" s="44"/>
      <c r="RZ202" s="44"/>
      <c r="SA202" s="44"/>
      <c r="SB202" s="44"/>
      <c r="SC202" s="44"/>
      <c r="SD202" s="44"/>
      <c r="SE202" s="44"/>
      <c r="SF202" s="44"/>
      <c r="SG202" s="44"/>
      <c r="SH202" s="44"/>
      <c r="SI202" s="44"/>
      <c r="SJ202" s="44"/>
      <c r="SK202" s="44"/>
      <c r="SL202" s="44"/>
      <c r="SM202" s="44"/>
      <c r="SN202" s="44"/>
      <c r="SO202" s="44"/>
      <c r="SP202" s="44"/>
      <c r="SQ202" s="44"/>
      <c r="SR202" s="44"/>
      <c r="SS202" s="44"/>
      <c r="ST202" s="44"/>
      <c r="SU202" s="44"/>
      <c r="SV202" s="44"/>
      <c r="SW202" s="44"/>
      <c r="SX202" s="44"/>
      <c r="SY202" s="44"/>
      <c r="SZ202" s="44"/>
      <c r="TA202" s="44"/>
      <c r="TB202" s="44"/>
      <c r="TC202" s="44"/>
      <c r="TD202" s="44"/>
      <c r="TE202" s="44"/>
      <c r="TF202" s="44"/>
      <c r="TG202" s="44"/>
      <c r="TH202" s="44"/>
      <c r="TI202" s="44"/>
      <c r="TJ202" s="44"/>
      <c r="TK202" s="44"/>
      <c r="TL202" s="44"/>
      <c r="TM202" s="44"/>
      <c r="TN202" s="44"/>
      <c r="TO202" s="44"/>
      <c r="TP202" s="44"/>
      <c r="TQ202" s="44"/>
      <c r="TR202" s="44"/>
      <c r="TS202" s="44"/>
      <c r="TT202" s="44"/>
      <c r="TU202" s="44"/>
      <c r="TV202" s="44"/>
      <c r="TW202" s="44"/>
      <c r="TX202" s="44"/>
      <c r="TY202" s="44"/>
      <c r="TZ202" s="44"/>
      <c r="UA202" s="44"/>
      <c r="UB202" s="44"/>
      <c r="UC202" s="44"/>
      <c r="UD202" s="44"/>
      <c r="UE202" s="44"/>
      <c r="UF202" s="44"/>
      <c r="UG202" s="44"/>
      <c r="UH202" s="44"/>
      <c r="UI202" s="44"/>
      <c r="UJ202" s="44"/>
      <c r="UK202" s="44"/>
      <c r="UL202" s="44"/>
      <c r="UM202" s="44"/>
      <c r="UN202" s="44"/>
      <c r="UO202" s="44"/>
      <c r="UP202" s="44"/>
      <c r="UQ202" s="44"/>
      <c r="UR202" s="44"/>
      <c r="US202" s="44"/>
      <c r="UT202" s="44"/>
      <c r="UU202" s="44"/>
      <c r="UV202" s="44"/>
      <c r="UW202" s="44"/>
      <c r="UX202" s="44"/>
      <c r="UY202" s="44"/>
      <c r="UZ202" s="44"/>
      <c r="VA202" s="44"/>
      <c r="VB202" s="44"/>
      <c r="VC202" s="44"/>
      <c r="VD202" s="44"/>
      <c r="VE202" s="44"/>
      <c r="VF202" s="44"/>
      <c r="VG202" s="44"/>
      <c r="VH202" s="44"/>
      <c r="VI202" s="44"/>
      <c r="VJ202" s="44"/>
      <c r="VK202" s="44"/>
      <c r="VL202" s="44"/>
      <c r="VM202" s="44"/>
      <c r="VN202" s="44"/>
      <c r="VO202" s="44"/>
      <c r="VP202" s="44"/>
      <c r="VQ202" s="44"/>
      <c r="VR202" s="44"/>
      <c r="VS202" s="44"/>
      <c r="VT202" s="44"/>
      <c r="VU202" s="44"/>
      <c r="VV202" s="44"/>
      <c r="VW202" s="44"/>
      <c r="VX202" s="44"/>
      <c r="VY202" s="44"/>
      <c r="VZ202" s="44"/>
      <c r="WA202" s="44"/>
      <c r="WB202" s="44"/>
      <c r="WC202" s="44"/>
      <c r="WD202" s="44"/>
      <c r="WE202" s="44"/>
      <c r="WF202" s="44"/>
      <c r="WG202" s="44"/>
      <c r="WH202" s="44"/>
      <c r="WI202" s="44"/>
      <c r="WJ202" s="44"/>
      <c r="WK202" s="44"/>
      <c r="WL202" s="44"/>
      <c r="WM202" s="44"/>
      <c r="WN202" s="44"/>
      <c r="WO202" s="44"/>
      <c r="WP202" s="44"/>
      <c r="WQ202" s="44"/>
      <c r="WR202" s="44"/>
      <c r="WS202" s="44"/>
      <c r="WT202" s="44"/>
      <c r="WU202" s="44"/>
      <c r="WV202" s="44"/>
      <c r="WW202" s="44"/>
      <c r="WX202" s="44"/>
      <c r="WY202" s="44"/>
      <c r="WZ202" s="44"/>
      <c r="XA202" s="44"/>
      <c r="XB202" s="44"/>
      <c r="XC202" s="44"/>
      <c r="XD202" s="44"/>
      <c r="XE202" s="44"/>
      <c r="XF202" s="44"/>
      <c r="XG202" s="44"/>
      <c r="XH202" s="44"/>
      <c r="XI202" s="44"/>
      <c r="XJ202" s="44"/>
      <c r="XK202" s="44"/>
      <c r="XL202" s="44"/>
      <c r="XM202" s="44"/>
      <c r="XN202" s="44"/>
      <c r="XO202" s="44"/>
      <c r="XP202" s="44"/>
      <c r="XQ202" s="44"/>
      <c r="XR202" s="44"/>
      <c r="XS202" s="44"/>
      <c r="XT202" s="44"/>
      <c r="XU202" s="44"/>
      <c r="XV202" s="44"/>
      <c r="XW202" s="44"/>
      <c r="XX202" s="44"/>
      <c r="XY202" s="44"/>
      <c r="XZ202" s="44"/>
      <c r="YA202" s="44"/>
      <c r="YB202" s="44"/>
      <c r="YC202" s="44"/>
      <c r="YD202" s="44"/>
      <c r="YE202" s="44"/>
      <c r="YF202" s="44"/>
      <c r="YG202" s="44"/>
      <c r="YH202" s="44"/>
      <c r="YI202" s="44"/>
      <c r="YJ202" s="44"/>
      <c r="YK202" s="44"/>
      <c r="YL202" s="44"/>
      <c r="YM202" s="44"/>
      <c r="YN202" s="44"/>
      <c r="YO202" s="44"/>
      <c r="YP202" s="44"/>
      <c r="YQ202" s="44"/>
      <c r="YR202" s="44"/>
    </row>
    <row r="203" spans="1:668" s="57" customFormat="1" ht="15.75" x14ac:dyDescent="0.25">
      <c r="A203" s="44"/>
      <c r="B203" s="2"/>
      <c r="C203" s="2"/>
      <c r="D203" s="1"/>
      <c r="E203" s="1"/>
      <c r="F203" s="48"/>
      <c r="G203" s="48"/>
      <c r="H203" s="48"/>
      <c r="I203" s="48"/>
      <c r="J203" s="48"/>
      <c r="K203" s="48"/>
      <c r="L203" s="66"/>
      <c r="O203" s="44"/>
      <c r="P203" s="44"/>
      <c r="Q203" s="44"/>
      <c r="R203" s="44"/>
      <c r="S203" s="44"/>
      <c r="T203" s="44"/>
      <c r="U203" s="44"/>
      <c r="V203" s="44"/>
      <c r="W203" s="44"/>
      <c r="X203" s="44"/>
      <c r="Y203" s="44"/>
      <c r="Z203" s="44"/>
      <c r="AA203" s="44"/>
      <c r="AB203" s="44"/>
      <c r="AC203" s="44"/>
      <c r="AD203" s="44"/>
      <c r="AE203" s="44"/>
      <c r="AF203" s="44"/>
      <c r="AG203" s="44"/>
      <c r="AH203" s="44"/>
      <c r="AI203" s="44"/>
      <c r="AJ203" s="44"/>
      <c r="AK203" s="44"/>
      <c r="AL203" s="44"/>
      <c r="AM203" s="44"/>
      <c r="AN203" s="44"/>
      <c r="AO203" s="44"/>
      <c r="AP203" s="44"/>
      <c r="AQ203" s="44"/>
      <c r="AR203" s="44"/>
      <c r="AS203" s="44"/>
      <c r="AT203" s="44"/>
      <c r="AU203" s="44"/>
      <c r="AV203" s="44"/>
      <c r="AW203" s="44"/>
      <c r="AX203" s="44"/>
      <c r="AY203" s="44"/>
      <c r="AZ203" s="44"/>
      <c r="BA203" s="44"/>
      <c r="BB203" s="44"/>
      <c r="BC203" s="44"/>
      <c r="BD203" s="44"/>
      <c r="BE203" s="44"/>
      <c r="BF203" s="44"/>
      <c r="BG203" s="44"/>
      <c r="BH203" s="44"/>
      <c r="BI203" s="44"/>
      <c r="BJ203" s="44"/>
      <c r="BK203" s="44"/>
      <c r="BL203" s="44"/>
      <c r="BM203" s="44"/>
      <c r="BN203" s="44"/>
      <c r="BO203" s="44"/>
      <c r="BP203" s="44"/>
      <c r="BQ203" s="44"/>
      <c r="BR203" s="44"/>
      <c r="BS203" s="44"/>
      <c r="BT203" s="44"/>
      <c r="BU203" s="44"/>
      <c r="BV203" s="44"/>
      <c r="BW203" s="44"/>
      <c r="BX203" s="44"/>
      <c r="BY203" s="44"/>
      <c r="BZ203" s="44"/>
      <c r="CA203" s="44"/>
      <c r="CB203" s="44"/>
      <c r="CC203" s="44"/>
      <c r="CD203" s="44"/>
      <c r="CE203" s="44"/>
      <c r="CF203" s="44"/>
      <c r="CG203" s="44"/>
      <c r="CH203" s="44"/>
      <c r="CI203" s="44"/>
      <c r="CJ203" s="44"/>
      <c r="CK203" s="44"/>
      <c r="CL203" s="44"/>
      <c r="CM203" s="44"/>
      <c r="CN203" s="44"/>
      <c r="CO203" s="44"/>
      <c r="CP203" s="44"/>
      <c r="CQ203" s="44"/>
      <c r="CR203" s="44"/>
      <c r="CS203" s="44"/>
      <c r="CT203" s="44"/>
      <c r="CU203" s="44"/>
      <c r="CV203" s="44"/>
      <c r="CW203" s="44"/>
      <c r="CX203" s="44"/>
      <c r="CY203" s="44"/>
      <c r="CZ203" s="44"/>
      <c r="DA203" s="44"/>
      <c r="DB203" s="44"/>
      <c r="DC203" s="44"/>
      <c r="DD203" s="44"/>
      <c r="DE203" s="44"/>
      <c r="DF203" s="44"/>
      <c r="DG203" s="44"/>
      <c r="DH203" s="44"/>
      <c r="DI203" s="44"/>
      <c r="DJ203" s="44"/>
      <c r="DK203" s="44"/>
      <c r="DL203" s="44"/>
      <c r="DM203" s="44"/>
      <c r="DN203" s="44"/>
      <c r="DO203" s="44"/>
      <c r="DP203" s="44"/>
      <c r="DQ203" s="44"/>
      <c r="DR203" s="44"/>
      <c r="DS203" s="44"/>
      <c r="DT203" s="44"/>
      <c r="DU203" s="44"/>
      <c r="DV203" s="44"/>
      <c r="DW203" s="44"/>
      <c r="DX203" s="44"/>
      <c r="DY203" s="44"/>
      <c r="DZ203" s="44"/>
      <c r="EA203" s="44"/>
      <c r="EB203" s="44"/>
      <c r="EC203" s="44"/>
      <c r="ED203" s="44"/>
      <c r="EE203" s="44"/>
      <c r="EF203" s="44"/>
      <c r="EG203" s="44"/>
      <c r="EH203" s="44"/>
      <c r="EI203" s="44"/>
      <c r="EJ203" s="44"/>
      <c r="EK203" s="44"/>
      <c r="EL203" s="44"/>
      <c r="EM203" s="44"/>
      <c r="EN203" s="44"/>
      <c r="EO203" s="44"/>
      <c r="EP203" s="44"/>
      <c r="EQ203" s="44"/>
      <c r="ER203" s="44"/>
      <c r="ES203" s="44"/>
      <c r="ET203" s="44"/>
      <c r="EU203" s="44"/>
      <c r="EV203" s="44"/>
      <c r="EW203" s="44"/>
      <c r="EX203" s="44"/>
      <c r="EY203" s="44"/>
      <c r="EZ203" s="44"/>
      <c r="FA203" s="44"/>
      <c r="FB203" s="44"/>
      <c r="FC203" s="44"/>
      <c r="FD203" s="44"/>
      <c r="FE203" s="44"/>
      <c r="FF203" s="44"/>
      <c r="FG203" s="44"/>
      <c r="FH203" s="44"/>
      <c r="FI203" s="44"/>
      <c r="FJ203" s="44"/>
      <c r="FK203" s="44"/>
      <c r="FL203" s="44"/>
      <c r="FM203" s="44"/>
      <c r="FN203" s="44"/>
      <c r="FO203" s="44"/>
      <c r="FP203" s="44"/>
      <c r="FQ203" s="44"/>
      <c r="FR203" s="44"/>
      <c r="FS203" s="44"/>
      <c r="FT203" s="44"/>
      <c r="FU203" s="44"/>
      <c r="FV203" s="44"/>
      <c r="FW203" s="44"/>
      <c r="FX203" s="44"/>
      <c r="FY203" s="44"/>
      <c r="FZ203" s="44"/>
      <c r="GA203" s="44"/>
      <c r="GB203" s="44"/>
      <c r="GC203" s="44"/>
      <c r="GD203" s="44"/>
      <c r="GE203" s="44"/>
      <c r="GF203" s="44"/>
      <c r="GG203" s="44"/>
      <c r="GH203" s="44"/>
      <c r="GI203" s="44"/>
      <c r="GJ203" s="44"/>
      <c r="GK203" s="44"/>
      <c r="GL203" s="44"/>
      <c r="GM203" s="44"/>
      <c r="GN203" s="44"/>
      <c r="GO203" s="44"/>
      <c r="GP203" s="44"/>
      <c r="GQ203" s="44"/>
      <c r="GR203" s="44"/>
      <c r="GS203" s="44"/>
      <c r="GT203" s="44"/>
      <c r="GU203" s="44"/>
      <c r="GV203" s="44"/>
      <c r="GW203" s="44"/>
      <c r="GX203" s="44"/>
      <c r="GY203" s="44"/>
      <c r="GZ203" s="44"/>
      <c r="HA203" s="44"/>
      <c r="HB203" s="44"/>
      <c r="HC203" s="44"/>
      <c r="HD203" s="44"/>
      <c r="HE203" s="44"/>
      <c r="HF203" s="44"/>
      <c r="HG203" s="44"/>
      <c r="HH203" s="44"/>
      <c r="HI203" s="44"/>
      <c r="HJ203" s="44"/>
      <c r="HK203" s="44"/>
      <c r="HL203" s="44"/>
      <c r="HM203" s="44"/>
      <c r="HN203" s="44"/>
      <c r="HO203" s="44"/>
      <c r="HP203" s="44"/>
      <c r="HQ203" s="44"/>
      <c r="HR203" s="44"/>
      <c r="HS203" s="44"/>
      <c r="HT203" s="44"/>
      <c r="HU203" s="44"/>
      <c r="HV203" s="44"/>
      <c r="HW203" s="44"/>
      <c r="HX203" s="44"/>
      <c r="HY203" s="44"/>
      <c r="HZ203" s="44"/>
      <c r="IA203" s="44"/>
      <c r="IB203" s="44"/>
      <c r="IC203" s="44"/>
      <c r="ID203" s="44"/>
      <c r="IE203" s="44"/>
      <c r="IF203" s="44"/>
      <c r="IG203" s="44"/>
      <c r="IH203" s="44"/>
      <c r="II203" s="44"/>
      <c r="IJ203" s="44"/>
      <c r="IK203" s="44"/>
      <c r="IL203" s="44"/>
      <c r="IM203" s="44"/>
      <c r="IN203" s="44"/>
      <c r="IO203" s="44"/>
      <c r="IP203" s="44"/>
      <c r="IQ203" s="44"/>
      <c r="IR203" s="44"/>
      <c r="IS203" s="44"/>
      <c r="IT203" s="44"/>
      <c r="IU203" s="44"/>
      <c r="IV203" s="44"/>
      <c r="IW203" s="44"/>
      <c r="IX203" s="44"/>
      <c r="IY203" s="44"/>
      <c r="IZ203" s="44"/>
      <c r="JA203" s="44"/>
      <c r="JB203" s="44"/>
      <c r="JC203" s="44"/>
      <c r="JD203" s="44"/>
      <c r="JE203" s="44"/>
      <c r="JF203" s="44"/>
      <c r="JG203" s="44"/>
      <c r="JH203" s="44"/>
      <c r="JI203" s="44"/>
      <c r="JJ203" s="44"/>
      <c r="JK203" s="44"/>
      <c r="JL203" s="44"/>
      <c r="JM203" s="44"/>
      <c r="JN203" s="44"/>
      <c r="JO203" s="44"/>
      <c r="JP203" s="44"/>
      <c r="JQ203" s="44"/>
      <c r="JR203" s="44"/>
      <c r="JS203" s="44"/>
      <c r="JT203" s="44"/>
      <c r="JU203" s="44"/>
      <c r="JV203" s="44"/>
      <c r="JW203" s="44"/>
      <c r="JX203" s="44"/>
      <c r="JY203" s="44"/>
      <c r="JZ203" s="44"/>
      <c r="KA203" s="44"/>
      <c r="KB203" s="44"/>
      <c r="KC203" s="44"/>
      <c r="KD203" s="44"/>
      <c r="KE203" s="44"/>
      <c r="KF203" s="44"/>
      <c r="KG203" s="44"/>
      <c r="KH203" s="44"/>
      <c r="KI203" s="44"/>
      <c r="KJ203" s="44"/>
      <c r="KK203" s="44"/>
      <c r="KL203" s="44"/>
      <c r="KM203" s="44"/>
      <c r="KN203" s="44"/>
      <c r="KO203" s="44"/>
      <c r="KP203" s="44"/>
      <c r="KQ203" s="44"/>
      <c r="KR203" s="44"/>
      <c r="KS203" s="44"/>
      <c r="KT203" s="44"/>
      <c r="KU203" s="44"/>
      <c r="KV203" s="44"/>
      <c r="KW203" s="44"/>
      <c r="KX203" s="44"/>
      <c r="KY203" s="44"/>
      <c r="KZ203" s="44"/>
      <c r="LA203" s="44"/>
      <c r="LB203" s="44"/>
      <c r="LC203" s="44"/>
      <c r="LD203" s="44"/>
      <c r="LE203" s="44"/>
      <c r="LF203" s="44"/>
      <c r="LG203" s="44"/>
      <c r="LH203" s="44"/>
      <c r="LI203" s="44"/>
      <c r="LJ203" s="44"/>
      <c r="LK203" s="44"/>
      <c r="LL203" s="44"/>
      <c r="LM203" s="44"/>
      <c r="LN203" s="44"/>
      <c r="LO203" s="44"/>
      <c r="LP203" s="44"/>
      <c r="LQ203" s="44"/>
      <c r="LR203" s="44"/>
      <c r="LS203" s="44"/>
      <c r="LT203" s="44"/>
      <c r="LU203" s="44"/>
      <c r="LV203" s="44"/>
      <c r="LW203" s="44"/>
      <c r="LX203" s="44"/>
      <c r="LY203" s="44"/>
      <c r="LZ203" s="44"/>
      <c r="MA203" s="44"/>
      <c r="MB203" s="44"/>
      <c r="MC203" s="44"/>
      <c r="MD203" s="44"/>
      <c r="ME203" s="44"/>
      <c r="MF203" s="44"/>
      <c r="MG203" s="44"/>
      <c r="MH203" s="44"/>
      <c r="MI203" s="44"/>
      <c r="MJ203" s="44"/>
      <c r="MK203" s="44"/>
      <c r="ML203" s="44"/>
      <c r="MM203" s="44"/>
      <c r="MN203" s="44"/>
      <c r="MO203" s="44"/>
      <c r="MP203" s="44"/>
      <c r="MQ203" s="44"/>
      <c r="MR203" s="44"/>
      <c r="MS203" s="44"/>
      <c r="MT203" s="44"/>
      <c r="MU203" s="44"/>
      <c r="MV203" s="44"/>
      <c r="MW203" s="44"/>
      <c r="MX203" s="44"/>
      <c r="MY203" s="44"/>
      <c r="MZ203" s="44"/>
      <c r="NA203" s="44"/>
      <c r="NB203" s="44"/>
      <c r="NC203" s="44"/>
      <c r="ND203" s="44"/>
      <c r="NE203" s="44"/>
      <c r="NF203" s="44"/>
      <c r="NG203" s="44"/>
      <c r="NH203" s="44"/>
      <c r="NI203" s="44"/>
      <c r="NJ203" s="44"/>
      <c r="NK203" s="44"/>
      <c r="NL203" s="44"/>
      <c r="NM203" s="44"/>
      <c r="NN203" s="44"/>
      <c r="NO203" s="44"/>
      <c r="NP203" s="44"/>
      <c r="NQ203" s="44"/>
      <c r="NR203" s="44"/>
      <c r="NS203" s="44"/>
      <c r="NT203" s="44"/>
      <c r="NU203" s="44"/>
      <c r="NV203" s="44"/>
      <c r="NW203" s="44"/>
      <c r="NX203" s="44"/>
      <c r="NY203" s="44"/>
      <c r="NZ203" s="44"/>
      <c r="OA203" s="44"/>
      <c r="OB203" s="44"/>
      <c r="OC203" s="44"/>
      <c r="OD203" s="44"/>
      <c r="OE203" s="44"/>
      <c r="OF203" s="44"/>
      <c r="OG203" s="44"/>
      <c r="OH203" s="44"/>
      <c r="OI203" s="44"/>
      <c r="OJ203" s="44"/>
      <c r="OK203" s="44"/>
      <c r="OL203" s="44"/>
      <c r="OM203" s="44"/>
      <c r="ON203" s="44"/>
      <c r="OO203" s="44"/>
      <c r="OP203" s="44"/>
      <c r="OQ203" s="44"/>
      <c r="OR203" s="44"/>
      <c r="OS203" s="44"/>
      <c r="OT203" s="44"/>
      <c r="OU203" s="44"/>
      <c r="OV203" s="44"/>
      <c r="OW203" s="44"/>
      <c r="OX203" s="44"/>
      <c r="OY203" s="44"/>
      <c r="OZ203" s="44"/>
      <c r="PA203" s="44"/>
      <c r="PB203" s="44"/>
      <c r="PC203" s="44"/>
      <c r="PD203" s="44"/>
      <c r="PE203" s="44"/>
      <c r="PF203" s="44"/>
      <c r="PG203" s="44"/>
      <c r="PH203" s="44"/>
      <c r="PI203" s="44"/>
      <c r="PJ203" s="44"/>
      <c r="PK203" s="44"/>
      <c r="PL203" s="44"/>
      <c r="PM203" s="44"/>
      <c r="PN203" s="44"/>
      <c r="PO203" s="44"/>
      <c r="PP203" s="44"/>
      <c r="PQ203" s="44"/>
      <c r="PR203" s="44"/>
      <c r="PS203" s="44"/>
      <c r="PT203" s="44"/>
      <c r="PU203" s="44"/>
      <c r="PV203" s="44"/>
      <c r="PW203" s="44"/>
      <c r="PX203" s="44"/>
      <c r="PY203" s="44"/>
      <c r="PZ203" s="44"/>
      <c r="QA203" s="44"/>
      <c r="QB203" s="44"/>
      <c r="QC203" s="44"/>
      <c r="QD203" s="44"/>
      <c r="QE203" s="44"/>
      <c r="QF203" s="44"/>
      <c r="QG203" s="44"/>
      <c r="QH203" s="44"/>
      <c r="QI203" s="44"/>
      <c r="QJ203" s="44"/>
      <c r="QK203" s="44"/>
      <c r="QL203" s="44"/>
      <c r="QM203" s="44"/>
      <c r="QN203" s="44"/>
      <c r="QO203" s="44"/>
      <c r="QP203" s="44"/>
      <c r="QQ203" s="44"/>
      <c r="QR203" s="44"/>
      <c r="QS203" s="44"/>
      <c r="QT203" s="44"/>
      <c r="QU203" s="44"/>
      <c r="QV203" s="44"/>
      <c r="QW203" s="44"/>
      <c r="QX203" s="44"/>
      <c r="QY203" s="44"/>
      <c r="QZ203" s="44"/>
      <c r="RA203" s="44"/>
      <c r="RB203" s="44"/>
      <c r="RC203" s="44"/>
      <c r="RD203" s="44"/>
      <c r="RE203" s="44"/>
      <c r="RF203" s="44"/>
      <c r="RG203" s="44"/>
      <c r="RH203" s="44"/>
      <c r="RI203" s="44"/>
      <c r="RJ203" s="44"/>
      <c r="RK203" s="44"/>
      <c r="RL203" s="44"/>
      <c r="RM203" s="44"/>
      <c r="RN203" s="44"/>
      <c r="RO203" s="44"/>
      <c r="RP203" s="44"/>
      <c r="RQ203" s="44"/>
      <c r="RR203" s="44"/>
      <c r="RS203" s="44"/>
      <c r="RT203" s="44"/>
      <c r="RU203" s="44"/>
      <c r="RV203" s="44"/>
      <c r="RW203" s="44"/>
      <c r="RX203" s="44"/>
      <c r="RY203" s="44"/>
      <c r="RZ203" s="44"/>
      <c r="SA203" s="44"/>
      <c r="SB203" s="44"/>
      <c r="SC203" s="44"/>
      <c r="SD203" s="44"/>
      <c r="SE203" s="44"/>
      <c r="SF203" s="44"/>
      <c r="SG203" s="44"/>
      <c r="SH203" s="44"/>
      <c r="SI203" s="44"/>
      <c r="SJ203" s="44"/>
      <c r="SK203" s="44"/>
      <c r="SL203" s="44"/>
      <c r="SM203" s="44"/>
      <c r="SN203" s="44"/>
      <c r="SO203" s="44"/>
      <c r="SP203" s="44"/>
      <c r="SQ203" s="44"/>
      <c r="SR203" s="44"/>
      <c r="SS203" s="44"/>
      <c r="ST203" s="44"/>
      <c r="SU203" s="44"/>
      <c r="SV203" s="44"/>
      <c r="SW203" s="44"/>
      <c r="SX203" s="44"/>
      <c r="SY203" s="44"/>
      <c r="SZ203" s="44"/>
      <c r="TA203" s="44"/>
      <c r="TB203" s="44"/>
      <c r="TC203" s="44"/>
      <c r="TD203" s="44"/>
      <c r="TE203" s="44"/>
      <c r="TF203" s="44"/>
      <c r="TG203" s="44"/>
      <c r="TH203" s="44"/>
      <c r="TI203" s="44"/>
      <c r="TJ203" s="44"/>
      <c r="TK203" s="44"/>
      <c r="TL203" s="44"/>
      <c r="TM203" s="44"/>
      <c r="TN203" s="44"/>
      <c r="TO203" s="44"/>
      <c r="TP203" s="44"/>
      <c r="TQ203" s="44"/>
      <c r="TR203" s="44"/>
      <c r="TS203" s="44"/>
      <c r="TT203" s="44"/>
      <c r="TU203" s="44"/>
      <c r="TV203" s="44"/>
      <c r="TW203" s="44"/>
      <c r="TX203" s="44"/>
      <c r="TY203" s="44"/>
      <c r="TZ203" s="44"/>
      <c r="UA203" s="44"/>
      <c r="UB203" s="44"/>
      <c r="UC203" s="44"/>
      <c r="UD203" s="44"/>
      <c r="UE203" s="44"/>
      <c r="UF203" s="44"/>
      <c r="UG203" s="44"/>
      <c r="UH203" s="44"/>
      <c r="UI203" s="44"/>
      <c r="UJ203" s="44"/>
      <c r="UK203" s="44"/>
      <c r="UL203" s="44"/>
      <c r="UM203" s="44"/>
      <c r="UN203" s="44"/>
      <c r="UO203" s="44"/>
      <c r="UP203" s="44"/>
      <c r="UQ203" s="44"/>
      <c r="UR203" s="44"/>
      <c r="US203" s="44"/>
      <c r="UT203" s="44"/>
      <c r="UU203" s="44"/>
      <c r="UV203" s="44"/>
      <c r="UW203" s="44"/>
      <c r="UX203" s="44"/>
      <c r="UY203" s="44"/>
      <c r="UZ203" s="44"/>
      <c r="VA203" s="44"/>
      <c r="VB203" s="44"/>
      <c r="VC203" s="44"/>
      <c r="VD203" s="44"/>
      <c r="VE203" s="44"/>
      <c r="VF203" s="44"/>
      <c r="VG203" s="44"/>
      <c r="VH203" s="44"/>
      <c r="VI203" s="44"/>
      <c r="VJ203" s="44"/>
      <c r="VK203" s="44"/>
      <c r="VL203" s="44"/>
      <c r="VM203" s="44"/>
      <c r="VN203" s="44"/>
      <c r="VO203" s="44"/>
      <c r="VP203" s="44"/>
      <c r="VQ203" s="44"/>
      <c r="VR203" s="44"/>
      <c r="VS203" s="44"/>
      <c r="VT203" s="44"/>
      <c r="VU203" s="44"/>
      <c r="VV203" s="44"/>
      <c r="VW203" s="44"/>
      <c r="VX203" s="44"/>
      <c r="VY203" s="44"/>
      <c r="VZ203" s="44"/>
      <c r="WA203" s="44"/>
      <c r="WB203" s="44"/>
      <c r="WC203" s="44"/>
      <c r="WD203" s="44"/>
      <c r="WE203" s="44"/>
      <c r="WF203" s="44"/>
      <c r="WG203" s="44"/>
      <c r="WH203" s="44"/>
      <c r="WI203" s="44"/>
      <c r="WJ203" s="44"/>
      <c r="WK203" s="44"/>
      <c r="WL203" s="44"/>
      <c r="WM203" s="44"/>
      <c r="WN203" s="44"/>
      <c r="WO203" s="44"/>
      <c r="WP203" s="44"/>
      <c r="WQ203" s="44"/>
      <c r="WR203" s="44"/>
      <c r="WS203" s="44"/>
      <c r="WT203" s="44"/>
      <c r="WU203" s="44"/>
      <c r="WV203" s="44"/>
      <c r="WW203" s="44"/>
      <c r="WX203" s="44"/>
      <c r="WY203" s="44"/>
      <c r="WZ203" s="44"/>
      <c r="XA203" s="44"/>
      <c r="XB203" s="44"/>
      <c r="XC203" s="44"/>
      <c r="XD203" s="44"/>
      <c r="XE203" s="44"/>
      <c r="XF203" s="44"/>
      <c r="XG203" s="44"/>
      <c r="XH203" s="44"/>
      <c r="XI203" s="44"/>
      <c r="XJ203" s="44"/>
      <c r="XK203" s="44"/>
      <c r="XL203" s="44"/>
      <c r="XM203" s="44"/>
      <c r="XN203" s="44"/>
      <c r="XO203" s="44"/>
      <c r="XP203" s="44"/>
      <c r="XQ203" s="44"/>
      <c r="XR203" s="44"/>
      <c r="XS203" s="44"/>
      <c r="XT203" s="44"/>
      <c r="XU203" s="44"/>
      <c r="XV203" s="44"/>
      <c r="XW203" s="44"/>
      <c r="XX203" s="44"/>
      <c r="XY203" s="44"/>
      <c r="XZ203" s="44"/>
      <c r="YA203" s="44"/>
      <c r="YB203" s="44"/>
      <c r="YC203" s="44"/>
      <c r="YD203" s="44"/>
      <c r="YE203" s="44"/>
      <c r="YF203" s="44"/>
      <c r="YG203" s="44"/>
      <c r="YH203" s="44"/>
      <c r="YI203" s="44"/>
      <c r="YJ203" s="44"/>
      <c r="YK203" s="44"/>
      <c r="YL203" s="44"/>
      <c r="YM203" s="44"/>
      <c r="YN203" s="44"/>
      <c r="YO203" s="44"/>
      <c r="YP203" s="44"/>
      <c r="YQ203" s="44"/>
      <c r="YR203" s="44"/>
    </row>
    <row r="204" spans="1:668" s="57" customFormat="1" ht="15.75" x14ac:dyDescent="0.25">
      <c r="A204" s="44"/>
      <c r="B204" s="2"/>
      <c r="C204" s="2"/>
      <c r="D204" s="1"/>
      <c r="E204" s="1"/>
      <c r="F204" s="48"/>
      <c r="G204" s="48"/>
      <c r="H204" s="48"/>
      <c r="I204" s="48"/>
      <c r="J204" s="48"/>
      <c r="K204" s="48"/>
      <c r="L204" s="66"/>
      <c r="O204" s="44"/>
      <c r="P204" s="44"/>
      <c r="Q204" s="44"/>
      <c r="R204" s="44"/>
      <c r="S204" s="44"/>
      <c r="T204" s="44"/>
      <c r="U204" s="44"/>
      <c r="V204" s="44"/>
      <c r="W204" s="44"/>
      <c r="X204" s="44"/>
      <c r="Y204" s="44"/>
      <c r="Z204" s="44"/>
      <c r="AA204" s="44"/>
      <c r="AB204" s="44"/>
      <c r="AC204" s="44"/>
      <c r="AD204" s="44"/>
      <c r="AE204" s="44"/>
      <c r="AF204" s="44"/>
      <c r="AG204" s="44"/>
      <c r="AH204" s="44"/>
      <c r="AI204" s="44"/>
      <c r="AJ204" s="44"/>
      <c r="AK204" s="44"/>
      <c r="AL204" s="44"/>
      <c r="AM204" s="44"/>
      <c r="AN204" s="44"/>
      <c r="AO204" s="44"/>
      <c r="AP204" s="44"/>
      <c r="AQ204" s="44"/>
      <c r="AR204" s="44"/>
      <c r="AS204" s="44"/>
      <c r="AT204" s="44"/>
      <c r="AU204" s="44"/>
      <c r="AV204" s="44"/>
      <c r="AW204" s="44"/>
      <c r="AX204" s="44"/>
      <c r="AY204" s="44"/>
      <c r="AZ204" s="44"/>
      <c r="BA204" s="44"/>
      <c r="BB204" s="44"/>
      <c r="BC204" s="44"/>
      <c r="BD204" s="44"/>
      <c r="BE204" s="44"/>
      <c r="BF204" s="44"/>
      <c r="BG204" s="44"/>
      <c r="BH204" s="44"/>
      <c r="BI204" s="44"/>
      <c r="BJ204" s="44"/>
      <c r="BK204" s="44"/>
      <c r="BL204" s="44"/>
      <c r="BM204" s="44"/>
      <c r="BN204" s="44"/>
      <c r="BO204" s="44"/>
      <c r="BP204" s="44"/>
      <c r="BQ204" s="44"/>
      <c r="BR204" s="44"/>
      <c r="BS204" s="44"/>
      <c r="BT204" s="44"/>
      <c r="BU204" s="44"/>
      <c r="BV204" s="44"/>
      <c r="BW204" s="44"/>
      <c r="BX204" s="44"/>
      <c r="BY204" s="44"/>
      <c r="BZ204" s="44"/>
      <c r="CA204" s="44"/>
      <c r="CB204" s="44"/>
      <c r="CC204" s="44"/>
      <c r="CD204" s="44"/>
      <c r="CE204" s="44"/>
      <c r="CF204" s="44"/>
      <c r="CG204" s="44"/>
      <c r="CH204" s="44"/>
      <c r="CI204" s="44"/>
      <c r="CJ204" s="44"/>
      <c r="CK204" s="44"/>
      <c r="CL204" s="44"/>
      <c r="CM204" s="44"/>
      <c r="CN204" s="44"/>
      <c r="CO204" s="44"/>
      <c r="CP204" s="44"/>
      <c r="CQ204" s="44"/>
      <c r="CR204" s="44"/>
      <c r="CS204" s="44"/>
      <c r="CT204" s="44"/>
      <c r="CU204" s="44"/>
      <c r="CV204" s="44"/>
      <c r="CW204" s="44"/>
      <c r="CX204" s="44"/>
      <c r="CY204" s="44"/>
      <c r="CZ204" s="44"/>
      <c r="DA204" s="44"/>
      <c r="DB204" s="44"/>
      <c r="DC204" s="44"/>
      <c r="DD204" s="44"/>
      <c r="DE204" s="44"/>
      <c r="DF204" s="44"/>
      <c r="DG204" s="44"/>
      <c r="DH204" s="44"/>
      <c r="DI204" s="44"/>
      <c r="DJ204" s="44"/>
      <c r="DK204" s="44"/>
      <c r="DL204" s="44"/>
      <c r="DM204" s="44"/>
      <c r="DN204" s="44"/>
      <c r="DO204" s="44"/>
      <c r="DP204" s="44"/>
      <c r="DQ204" s="44"/>
      <c r="DR204" s="44"/>
      <c r="DS204" s="44"/>
      <c r="DT204" s="44"/>
      <c r="DU204" s="44"/>
      <c r="DV204" s="44"/>
      <c r="DW204" s="44"/>
      <c r="DX204" s="44"/>
      <c r="DY204" s="44"/>
      <c r="DZ204" s="44"/>
      <c r="EA204" s="44"/>
      <c r="EB204" s="44"/>
      <c r="EC204" s="44"/>
      <c r="ED204" s="44"/>
      <c r="EE204" s="44"/>
      <c r="EF204" s="44"/>
      <c r="EG204" s="44"/>
      <c r="EH204" s="44"/>
      <c r="EI204" s="44"/>
      <c r="EJ204" s="44"/>
      <c r="EK204" s="44"/>
      <c r="EL204" s="44"/>
      <c r="EM204" s="44"/>
      <c r="EN204" s="44"/>
      <c r="EO204" s="44"/>
      <c r="EP204" s="44"/>
      <c r="EQ204" s="44"/>
      <c r="ER204" s="44"/>
      <c r="ES204" s="44"/>
      <c r="ET204" s="44"/>
      <c r="EU204" s="44"/>
      <c r="EV204" s="44"/>
      <c r="EW204" s="44"/>
      <c r="EX204" s="44"/>
      <c r="EY204" s="44"/>
      <c r="EZ204" s="44"/>
      <c r="FA204" s="44"/>
      <c r="FB204" s="44"/>
      <c r="FC204" s="44"/>
      <c r="FD204" s="44"/>
      <c r="FE204" s="44"/>
      <c r="FF204" s="44"/>
      <c r="FG204" s="44"/>
      <c r="FH204" s="44"/>
      <c r="FI204" s="44"/>
      <c r="FJ204" s="44"/>
      <c r="FK204" s="44"/>
      <c r="FL204" s="44"/>
      <c r="FM204" s="44"/>
      <c r="FN204" s="44"/>
      <c r="FO204" s="44"/>
      <c r="FP204" s="44"/>
      <c r="FQ204" s="44"/>
      <c r="FR204" s="44"/>
      <c r="FS204" s="44"/>
      <c r="FT204" s="44"/>
      <c r="FU204" s="44"/>
      <c r="FV204" s="44"/>
      <c r="FW204" s="44"/>
      <c r="FX204" s="44"/>
      <c r="FY204" s="44"/>
      <c r="FZ204" s="44"/>
      <c r="GA204" s="44"/>
      <c r="GB204" s="44"/>
      <c r="GC204" s="44"/>
      <c r="GD204" s="44"/>
      <c r="GE204" s="44"/>
      <c r="GF204" s="44"/>
      <c r="GG204" s="44"/>
      <c r="GH204" s="44"/>
      <c r="GI204" s="44"/>
      <c r="GJ204" s="44"/>
      <c r="GK204" s="44"/>
      <c r="GL204" s="44"/>
      <c r="GM204" s="44"/>
      <c r="GN204" s="44"/>
      <c r="GO204" s="44"/>
      <c r="GP204" s="44"/>
      <c r="GQ204" s="44"/>
      <c r="GR204" s="44"/>
      <c r="GS204" s="44"/>
      <c r="GT204" s="44"/>
      <c r="GU204" s="44"/>
      <c r="GV204" s="44"/>
      <c r="GW204" s="44"/>
      <c r="GX204" s="44"/>
      <c r="GY204" s="44"/>
      <c r="GZ204" s="44"/>
      <c r="HA204" s="44"/>
      <c r="HB204" s="44"/>
      <c r="HC204" s="44"/>
      <c r="HD204" s="44"/>
      <c r="HE204" s="44"/>
      <c r="HF204" s="44"/>
      <c r="HG204" s="44"/>
      <c r="HH204" s="44"/>
      <c r="HI204" s="44"/>
      <c r="HJ204" s="44"/>
      <c r="HK204" s="44"/>
      <c r="HL204" s="44"/>
      <c r="HM204" s="44"/>
      <c r="HN204" s="44"/>
      <c r="HO204" s="44"/>
      <c r="HP204" s="44"/>
      <c r="HQ204" s="44"/>
      <c r="HR204" s="44"/>
      <c r="HS204" s="44"/>
      <c r="HT204" s="44"/>
      <c r="HU204" s="44"/>
      <c r="HV204" s="44"/>
      <c r="HW204" s="44"/>
      <c r="HX204" s="44"/>
      <c r="HY204" s="44"/>
      <c r="HZ204" s="44"/>
      <c r="IA204" s="44"/>
      <c r="IB204" s="44"/>
      <c r="IC204" s="44"/>
      <c r="ID204" s="44"/>
      <c r="IE204" s="44"/>
      <c r="IF204" s="44"/>
      <c r="IG204" s="44"/>
      <c r="IH204" s="44"/>
      <c r="II204" s="44"/>
      <c r="IJ204" s="44"/>
      <c r="IK204" s="44"/>
      <c r="IL204" s="44"/>
      <c r="IM204" s="44"/>
      <c r="IN204" s="44"/>
      <c r="IO204" s="44"/>
      <c r="IP204" s="44"/>
      <c r="IQ204" s="44"/>
      <c r="IR204" s="44"/>
      <c r="IS204" s="44"/>
      <c r="IT204" s="44"/>
      <c r="IU204" s="44"/>
      <c r="IV204" s="44"/>
      <c r="IW204" s="44"/>
      <c r="IX204" s="44"/>
      <c r="IY204" s="44"/>
      <c r="IZ204" s="44"/>
      <c r="JA204" s="44"/>
      <c r="JB204" s="44"/>
      <c r="JC204" s="44"/>
      <c r="JD204" s="44"/>
      <c r="JE204" s="44"/>
      <c r="JF204" s="44"/>
      <c r="JG204" s="44"/>
      <c r="JH204" s="44"/>
      <c r="JI204" s="44"/>
      <c r="JJ204" s="44"/>
      <c r="JK204" s="44"/>
      <c r="JL204" s="44"/>
      <c r="JM204" s="44"/>
      <c r="JN204" s="44"/>
      <c r="JO204" s="44"/>
      <c r="JP204" s="44"/>
      <c r="JQ204" s="44"/>
      <c r="JR204" s="44"/>
      <c r="JS204" s="44"/>
      <c r="JT204" s="44"/>
      <c r="JU204" s="44"/>
      <c r="JV204" s="44"/>
      <c r="JW204" s="44"/>
      <c r="JX204" s="44"/>
      <c r="JY204" s="44"/>
      <c r="JZ204" s="44"/>
      <c r="KA204" s="44"/>
      <c r="KB204" s="44"/>
      <c r="KC204" s="44"/>
      <c r="KD204" s="44"/>
      <c r="KE204" s="44"/>
      <c r="KF204" s="44"/>
      <c r="KG204" s="44"/>
      <c r="KH204" s="44"/>
      <c r="KI204" s="44"/>
      <c r="KJ204" s="44"/>
      <c r="KK204" s="44"/>
      <c r="KL204" s="44"/>
      <c r="KM204" s="44"/>
      <c r="KN204" s="44"/>
      <c r="KO204" s="44"/>
      <c r="KP204" s="44"/>
      <c r="KQ204" s="44"/>
      <c r="KR204" s="44"/>
      <c r="KS204" s="44"/>
      <c r="KT204" s="44"/>
      <c r="KU204" s="44"/>
      <c r="KV204" s="44"/>
      <c r="KW204" s="44"/>
      <c r="KX204" s="44"/>
      <c r="KY204" s="44"/>
      <c r="KZ204" s="44"/>
      <c r="LA204" s="44"/>
      <c r="LB204" s="44"/>
      <c r="LC204" s="44"/>
      <c r="LD204" s="44"/>
      <c r="LE204" s="44"/>
      <c r="LF204" s="44"/>
      <c r="LG204" s="44"/>
      <c r="LH204" s="44"/>
      <c r="LI204" s="44"/>
      <c r="LJ204" s="44"/>
      <c r="LK204" s="44"/>
      <c r="LL204" s="44"/>
      <c r="LM204" s="44"/>
      <c r="LN204" s="44"/>
      <c r="LO204" s="44"/>
      <c r="LP204" s="44"/>
      <c r="LQ204" s="44"/>
      <c r="LR204" s="44"/>
      <c r="LS204" s="44"/>
      <c r="LT204" s="44"/>
      <c r="LU204" s="44"/>
      <c r="LV204" s="44"/>
      <c r="LW204" s="44"/>
      <c r="LX204" s="44"/>
      <c r="LY204" s="44"/>
      <c r="LZ204" s="44"/>
      <c r="MA204" s="44"/>
      <c r="MB204" s="44"/>
      <c r="MC204" s="44"/>
      <c r="MD204" s="44"/>
      <c r="ME204" s="44"/>
      <c r="MF204" s="44"/>
      <c r="MG204" s="44"/>
      <c r="MH204" s="44"/>
      <c r="MI204" s="44"/>
      <c r="MJ204" s="44"/>
      <c r="MK204" s="44"/>
      <c r="ML204" s="44"/>
      <c r="MM204" s="44"/>
      <c r="MN204" s="44"/>
      <c r="MO204" s="44"/>
      <c r="MP204" s="44"/>
      <c r="MQ204" s="44"/>
      <c r="MR204" s="44"/>
      <c r="MS204" s="44"/>
      <c r="MT204" s="44"/>
      <c r="MU204" s="44"/>
      <c r="MV204" s="44"/>
      <c r="MW204" s="44"/>
      <c r="MX204" s="44"/>
      <c r="MY204" s="44"/>
      <c r="MZ204" s="44"/>
      <c r="NA204" s="44"/>
      <c r="NB204" s="44"/>
      <c r="NC204" s="44"/>
      <c r="ND204" s="44"/>
      <c r="NE204" s="44"/>
      <c r="NF204" s="44"/>
      <c r="NG204" s="44"/>
      <c r="NH204" s="44"/>
      <c r="NI204" s="44"/>
      <c r="NJ204" s="44"/>
      <c r="NK204" s="44"/>
      <c r="NL204" s="44"/>
      <c r="NM204" s="44"/>
      <c r="NN204" s="44"/>
      <c r="NO204" s="44"/>
      <c r="NP204" s="44"/>
      <c r="NQ204" s="44"/>
      <c r="NR204" s="44"/>
      <c r="NS204" s="44"/>
      <c r="NT204" s="44"/>
      <c r="NU204" s="44"/>
      <c r="NV204" s="44"/>
      <c r="NW204" s="44"/>
      <c r="NX204" s="44"/>
      <c r="NY204" s="44"/>
      <c r="NZ204" s="44"/>
      <c r="OA204" s="44"/>
      <c r="OB204" s="44"/>
      <c r="OC204" s="44"/>
      <c r="OD204" s="44"/>
      <c r="OE204" s="44"/>
      <c r="OF204" s="44"/>
      <c r="OG204" s="44"/>
      <c r="OH204" s="44"/>
      <c r="OI204" s="44"/>
      <c r="OJ204" s="44"/>
      <c r="OK204" s="44"/>
      <c r="OL204" s="44"/>
      <c r="OM204" s="44"/>
      <c r="ON204" s="44"/>
      <c r="OO204" s="44"/>
      <c r="OP204" s="44"/>
      <c r="OQ204" s="44"/>
      <c r="OR204" s="44"/>
      <c r="OS204" s="44"/>
      <c r="OT204" s="44"/>
      <c r="OU204" s="44"/>
      <c r="OV204" s="44"/>
      <c r="OW204" s="44"/>
      <c r="OX204" s="44"/>
      <c r="OY204" s="44"/>
      <c r="OZ204" s="44"/>
      <c r="PA204" s="44"/>
      <c r="PB204" s="44"/>
      <c r="PC204" s="44"/>
      <c r="PD204" s="44"/>
      <c r="PE204" s="44"/>
      <c r="PF204" s="44"/>
      <c r="PG204" s="44"/>
      <c r="PH204" s="44"/>
      <c r="PI204" s="44"/>
      <c r="PJ204" s="44"/>
      <c r="PK204" s="44"/>
      <c r="PL204" s="44"/>
      <c r="PM204" s="44"/>
      <c r="PN204" s="44"/>
      <c r="PO204" s="44"/>
      <c r="PP204" s="44"/>
      <c r="PQ204" s="44"/>
      <c r="PR204" s="44"/>
      <c r="PS204" s="44"/>
      <c r="PT204" s="44"/>
      <c r="PU204" s="44"/>
      <c r="PV204" s="44"/>
      <c r="PW204" s="44"/>
      <c r="PX204" s="44"/>
      <c r="PY204" s="44"/>
      <c r="PZ204" s="44"/>
      <c r="QA204" s="44"/>
      <c r="QB204" s="44"/>
      <c r="QC204" s="44"/>
      <c r="QD204" s="44"/>
      <c r="QE204" s="44"/>
      <c r="QF204" s="44"/>
      <c r="QG204" s="44"/>
      <c r="QH204" s="44"/>
      <c r="QI204" s="44"/>
      <c r="QJ204" s="44"/>
      <c r="QK204" s="44"/>
      <c r="QL204" s="44"/>
      <c r="QM204" s="44"/>
      <c r="QN204" s="44"/>
      <c r="QO204" s="44"/>
      <c r="QP204" s="44"/>
      <c r="QQ204" s="44"/>
      <c r="QR204" s="44"/>
      <c r="QS204" s="44"/>
      <c r="QT204" s="44"/>
      <c r="QU204" s="44"/>
      <c r="QV204" s="44"/>
      <c r="QW204" s="44"/>
      <c r="QX204" s="44"/>
      <c r="QY204" s="44"/>
      <c r="QZ204" s="44"/>
      <c r="RA204" s="44"/>
      <c r="RB204" s="44"/>
      <c r="RC204" s="44"/>
      <c r="RD204" s="44"/>
      <c r="RE204" s="44"/>
      <c r="RF204" s="44"/>
      <c r="RG204" s="44"/>
      <c r="RH204" s="44"/>
      <c r="RI204" s="44"/>
      <c r="RJ204" s="44"/>
      <c r="RK204" s="44"/>
      <c r="RL204" s="44"/>
      <c r="RM204" s="44"/>
      <c r="RN204" s="44"/>
      <c r="RO204" s="44"/>
      <c r="RP204" s="44"/>
      <c r="RQ204" s="44"/>
      <c r="RR204" s="44"/>
      <c r="RS204" s="44"/>
      <c r="RT204" s="44"/>
      <c r="RU204" s="44"/>
      <c r="RV204" s="44"/>
      <c r="RW204" s="44"/>
      <c r="RX204" s="44"/>
      <c r="RY204" s="44"/>
      <c r="RZ204" s="44"/>
      <c r="SA204" s="44"/>
      <c r="SB204" s="44"/>
      <c r="SC204" s="44"/>
      <c r="SD204" s="44"/>
      <c r="SE204" s="44"/>
      <c r="SF204" s="44"/>
      <c r="SG204" s="44"/>
      <c r="SH204" s="44"/>
      <c r="SI204" s="44"/>
      <c r="SJ204" s="44"/>
      <c r="SK204" s="44"/>
      <c r="SL204" s="44"/>
      <c r="SM204" s="44"/>
      <c r="SN204" s="44"/>
      <c r="SO204" s="44"/>
      <c r="SP204" s="44"/>
      <c r="SQ204" s="44"/>
      <c r="SR204" s="44"/>
      <c r="SS204" s="44"/>
      <c r="ST204" s="44"/>
      <c r="SU204" s="44"/>
      <c r="SV204" s="44"/>
      <c r="SW204" s="44"/>
      <c r="SX204" s="44"/>
      <c r="SY204" s="44"/>
      <c r="SZ204" s="44"/>
      <c r="TA204" s="44"/>
      <c r="TB204" s="44"/>
      <c r="TC204" s="44"/>
      <c r="TD204" s="44"/>
      <c r="TE204" s="44"/>
      <c r="TF204" s="44"/>
      <c r="TG204" s="44"/>
      <c r="TH204" s="44"/>
      <c r="TI204" s="44"/>
      <c r="TJ204" s="44"/>
      <c r="TK204" s="44"/>
      <c r="TL204" s="44"/>
      <c r="TM204" s="44"/>
      <c r="TN204" s="44"/>
      <c r="TO204" s="44"/>
      <c r="TP204" s="44"/>
      <c r="TQ204" s="44"/>
      <c r="TR204" s="44"/>
      <c r="TS204" s="44"/>
      <c r="TT204" s="44"/>
      <c r="TU204" s="44"/>
      <c r="TV204" s="44"/>
      <c r="TW204" s="44"/>
      <c r="TX204" s="44"/>
      <c r="TY204" s="44"/>
      <c r="TZ204" s="44"/>
      <c r="UA204" s="44"/>
      <c r="UB204" s="44"/>
      <c r="UC204" s="44"/>
      <c r="UD204" s="44"/>
      <c r="UE204" s="44"/>
      <c r="UF204" s="44"/>
      <c r="UG204" s="44"/>
      <c r="UH204" s="44"/>
      <c r="UI204" s="44"/>
      <c r="UJ204" s="44"/>
      <c r="UK204" s="44"/>
      <c r="UL204" s="44"/>
      <c r="UM204" s="44"/>
      <c r="UN204" s="44"/>
      <c r="UO204" s="44"/>
      <c r="UP204" s="44"/>
      <c r="UQ204" s="44"/>
      <c r="UR204" s="44"/>
      <c r="US204" s="44"/>
      <c r="UT204" s="44"/>
      <c r="UU204" s="44"/>
      <c r="UV204" s="44"/>
      <c r="UW204" s="44"/>
      <c r="UX204" s="44"/>
      <c r="UY204" s="44"/>
      <c r="UZ204" s="44"/>
      <c r="VA204" s="44"/>
      <c r="VB204" s="44"/>
      <c r="VC204" s="44"/>
      <c r="VD204" s="44"/>
      <c r="VE204" s="44"/>
      <c r="VF204" s="44"/>
      <c r="VG204" s="44"/>
      <c r="VH204" s="44"/>
      <c r="VI204" s="44"/>
      <c r="VJ204" s="44"/>
      <c r="VK204" s="44"/>
      <c r="VL204" s="44"/>
      <c r="VM204" s="44"/>
      <c r="VN204" s="44"/>
      <c r="VO204" s="44"/>
      <c r="VP204" s="44"/>
      <c r="VQ204" s="44"/>
      <c r="VR204" s="44"/>
      <c r="VS204" s="44"/>
      <c r="VT204" s="44"/>
      <c r="VU204" s="44"/>
      <c r="VV204" s="44"/>
      <c r="VW204" s="44"/>
      <c r="VX204" s="44"/>
      <c r="VY204" s="44"/>
      <c r="VZ204" s="44"/>
      <c r="WA204" s="44"/>
      <c r="WB204" s="44"/>
      <c r="WC204" s="44"/>
      <c r="WD204" s="44"/>
      <c r="WE204" s="44"/>
      <c r="WF204" s="44"/>
      <c r="WG204" s="44"/>
      <c r="WH204" s="44"/>
      <c r="WI204" s="44"/>
      <c r="WJ204" s="44"/>
      <c r="WK204" s="44"/>
      <c r="WL204" s="44"/>
      <c r="WM204" s="44"/>
      <c r="WN204" s="44"/>
      <c r="WO204" s="44"/>
      <c r="WP204" s="44"/>
      <c r="WQ204" s="44"/>
      <c r="WR204" s="44"/>
      <c r="WS204" s="44"/>
      <c r="WT204" s="44"/>
      <c r="WU204" s="44"/>
      <c r="WV204" s="44"/>
      <c r="WW204" s="44"/>
      <c r="WX204" s="44"/>
      <c r="WY204" s="44"/>
      <c r="WZ204" s="44"/>
      <c r="XA204" s="44"/>
      <c r="XB204" s="44"/>
      <c r="XC204" s="44"/>
      <c r="XD204" s="44"/>
      <c r="XE204" s="44"/>
      <c r="XF204" s="44"/>
      <c r="XG204" s="44"/>
      <c r="XH204" s="44"/>
      <c r="XI204" s="44"/>
      <c r="XJ204" s="44"/>
      <c r="XK204" s="44"/>
      <c r="XL204" s="44"/>
      <c r="XM204" s="44"/>
      <c r="XN204" s="44"/>
      <c r="XO204" s="44"/>
      <c r="XP204" s="44"/>
      <c r="XQ204" s="44"/>
      <c r="XR204" s="44"/>
      <c r="XS204" s="44"/>
      <c r="XT204" s="44"/>
      <c r="XU204" s="44"/>
      <c r="XV204" s="44"/>
      <c r="XW204" s="44"/>
      <c r="XX204" s="44"/>
      <c r="XY204" s="44"/>
      <c r="XZ204" s="44"/>
      <c r="YA204" s="44"/>
      <c r="YB204" s="44"/>
      <c r="YC204" s="44"/>
      <c r="YD204" s="44"/>
      <c r="YE204" s="44"/>
      <c r="YF204" s="44"/>
      <c r="YG204" s="44"/>
      <c r="YH204" s="44"/>
      <c r="YI204" s="44"/>
      <c r="YJ204" s="44"/>
      <c r="YK204" s="44"/>
      <c r="YL204" s="44"/>
      <c r="YM204" s="44"/>
      <c r="YN204" s="44"/>
      <c r="YO204" s="44"/>
      <c r="YP204" s="44"/>
      <c r="YQ204" s="44"/>
      <c r="YR204" s="44"/>
    </row>
    <row r="205" spans="1:668" s="57" customFormat="1" ht="15.75" x14ac:dyDescent="0.25">
      <c r="A205" s="44"/>
      <c r="B205" s="2"/>
      <c r="C205" s="2"/>
      <c r="D205" s="1"/>
      <c r="E205" s="1"/>
      <c r="F205" s="48"/>
      <c r="G205" s="48"/>
      <c r="H205" s="48"/>
      <c r="I205" s="48"/>
      <c r="J205" s="48"/>
      <c r="K205" s="48"/>
      <c r="L205" s="66"/>
      <c r="O205" s="44"/>
      <c r="P205" s="44"/>
      <c r="Q205" s="44"/>
      <c r="R205" s="44"/>
      <c r="S205" s="44"/>
      <c r="T205" s="44"/>
      <c r="U205" s="44"/>
      <c r="V205" s="44"/>
      <c r="W205" s="44"/>
      <c r="X205" s="44"/>
      <c r="Y205" s="44"/>
      <c r="Z205" s="44"/>
      <c r="AA205" s="44"/>
      <c r="AB205" s="44"/>
      <c r="AC205" s="44"/>
      <c r="AD205" s="44"/>
      <c r="AE205" s="44"/>
      <c r="AF205" s="44"/>
      <c r="AG205" s="44"/>
      <c r="AH205" s="44"/>
      <c r="AI205" s="44"/>
      <c r="AJ205" s="44"/>
      <c r="AK205" s="44"/>
      <c r="AL205" s="44"/>
      <c r="AM205" s="44"/>
      <c r="AN205" s="44"/>
      <c r="AO205" s="44"/>
      <c r="AP205" s="44"/>
      <c r="AQ205" s="44"/>
      <c r="AR205" s="44"/>
      <c r="AS205" s="44"/>
      <c r="AT205" s="44"/>
      <c r="AU205" s="44"/>
      <c r="AV205" s="44"/>
      <c r="AW205" s="44"/>
      <c r="AX205" s="44"/>
      <c r="AY205" s="44"/>
      <c r="AZ205" s="44"/>
      <c r="BA205" s="44"/>
      <c r="BB205" s="44"/>
      <c r="BC205" s="44"/>
      <c r="BD205" s="44"/>
      <c r="BE205" s="44"/>
      <c r="BF205" s="44"/>
      <c r="BG205" s="44"/>
      <c r="BH205" s="44"/>
      <c r="BI205" s="44"/>
      <c r="BJ205" s="44"/>
      <c r="BK205" s="44"/>
      <c r="BL205" s="44"/>
      <c r="BM205" s="44"/>
      <c r="BN205" s="44"/>
      <c r="BO205" s="44"/>
      <c r="BP205" s="44"/>
      <c r="BQ205" s="44"/>
      <c r="BR205" s="44"/>
      <c r="BS205" s="44"/>
      <c r="BT205" s="44"/>
      <c r="BU205" s="44"/>
      <c r="BV205" s="44"/>
      <c r="BW205" s="44"/>
      <c r="BX205" s="44"/>
      <c r="BY205" s="44"/>
      <c r="BZ205" s="44"/>
      <c r="CA205" s="44"/>
      <c r="CB205" s="44"/>
      <c r="CC205" s="44"/>
      <c r="CD205" s="44"/>
      <c r="CE205" s="44"/>
      <c r="CF205" s="44"/>
      <c r="CG205" s="44"/>
      <c r="CH205" s="44"/>
      <c r="CI205" s="44"/>
      <c r="CJ205" s="44"/>
      <c r="CK205" s="44"/>
      <c r="CL205" s="44"/>
      <c r="CM205" s="44"/>
      <c r="CN205" s="44"/>
      <c r="CO205" s="44"/>
      <c r="CP205" s="44"/>
      <c r="CQ205" s="44"/>
      <c r="CR205" s="44"/>
      <c r="CS205" s="44"/>
      <c r="CT205" s="44"/>
      <c r="CU205" s="44"/>
      <c r="CV205" s="44"/>
      <c r="CW205" s="44"/>
      <c r="CX205" s="44"/>
      <c r="CY205" s="44"/>
      <c r="CZ205" s="44"/>
      <c r="DA205" s="44"/>
      <c r="DB205" s="44"/>
      <c r="DC205" s="44"/>
      <c r="DD205" s="44"/>
      <c r="DE205" s="44"/>
      <c r="DF205" s="44"/>
      <c r="DG205" s="44"/>
      <c r="DH205" s="44"/>
      <c r="DI205" s="44"/>
      <c r="DJ205" s="44"/>
      <c r="DK205" s="44"/>
      <c r="DL205" s="44"/>
      <c r="DM205" s="44"/>
      <c r="DN205" s="44"/>
      <c r="DO205" s="44"/>
      <c r="DP205" s="44"/>
      <c r="DQ205" s="44"/>
      <c r="DR205" s="44"/>
      <c r="DS205" s="44"/>
      <c r="DT205" s="44"/>
      <c r="DU205" s="44"/>
      <c r="DV205" s="44"/>
      <c r="DW205" s="44"/>
      <c r="DX205" s="44"/>
      <c r="DY205" s="44"/>
      <c r="DZ205" s="44"/>
      <c r="EA205" s="44"/>
      <c r="EB205" s="44"/>
      <c r="EC205" s="44"/>
      <c r="ED205" s="44"/>
      <c r="EE205" s="44"/>
      <c r="EF205" s="44"/>
      <c r="EG205" s="44"/>
      <c r="EH205" s="44"/>
      <c r="EI205" s="44"/>
      <c r="EJ205" s="44"/>
      <c r="EK205" s="44"/>
      <c r="EL205" s="44"/>
      <c r="EM205" s="44"/>
      <c r="EN205" s="44"/>
      <c r="EO205" s="44"/>
      <c r="EP205" s="44"/>
      <c r="EQ205" s="44"/>
      <c r="ER205" s="44"/>
      <c r="ES205" s="44"/>
      <c r="ET205" s="44"/>
      <c r="EU205" s="44"/>
      <c r="EV205" s="44"/>
      <c r="EW205" s="44"/>
      <c r="EX205" s="44"/>
      <c r="EY205" s="44"/>
      <c r="EZ205" s="44"/>
      <c r="FA205" s="44"/>
      <c r="FB205" s="44"/>
      <c r="FC205" s="44"/>
      <c r="FD205" s="44"/>
      <c r="FE205" s="44"/>
      <c r="FF205" s="44"/>
      <c r="FG205" s="44"/>
      <c r="FH205" s="44"/>
      <c r="FI205" s="44"/>
      <c r="FJ205" s="44"/>
      <c r="FK205" s="44"/>
      <c r="FL205" s="44"/>
      <c r="FM205" s="44"/>
      <c r="FN205" s="44"/>
      <c r="FO205" s="44"/>
      <c r="FP205" s="44"/>
      <c r="FQ205" s="44"/>
      <c r="FR205" s="44"/>
      <c r="FS205" s="44"/>
      <c r="FT205" s="44"/>
      <c r="FU205" s="44"/>
      <c r="FV205" s="44"/>
      <c r="FW205" s="44"/>
      <c r="FX205" s="44"/>
      <c r="FY205" s="44"/>
      <c r="FZ205" s="44"/>
      <c r="GA205" s="44"/>
      <c r="GB205" s="44"/>
      <c r="GC205" s="44"/>
      <c r="GD205" s="44"/>
      <c r="GE205" s="44"/>
      <c r="GF205" s="44"/>
      <c r="GG205" s="44"/>
      <c r="GH205" s="44"/>
      <c r="GI205" s="44"/>
      <c r="GJ205" s="44"/>
      <c r="GK205" s="44"/>
      <c r="GL205" s="44"/>
      <c r="GM205" s="44"/>
      <c r="GN205" s="44"/>
      <c r="GO205" s="44"/>
      <c r="GP205" s="44"/>
      <c r="GQ205" s="44"/>
      <c r="GR205" s="44"/>
      <c r="GS205" s="44"/>
      <c r="GT205" s="44"/>
      <c r="GU205" s="44"/>
      <c r="GV205" s="44"/>
      <c r="GW205" s="44"/>
      <c r="GX205" s="44"/>
      <c r="GY205" s="44"/>
      <c r="GZ205" s="44"/>
      <c r="HA205" s="44"/>
      <c r="HB205" s="44"/>
      <c r="HC205" s="44"/>
      <c r="HD205" s="44"/>
      <c r="HE205" s="44"/>
      <c r="HF205" s="44"/>
      <c r="HG205" s="44"/>
      <c r="HH205" s="44"/>
      <c r="HI205" s="44"/>
      <c r="HJ205" s="44"/>
      <c r="HK205" s="44"/>
      <c r="HL205" s="44"/>
      <c r="HM205" s="44"/>
      <c r="HN205" s="44"/>
      <c r="HO205" s="44"/>
      <c r="HP205" s="44"/>
      <c r="HQ205" s="44"/>
      <c r="HR205" s="44"/>
      <c r="HS205" s="44"/>
      <c r="HT205" s="44"/>
      <c r="HU205" s="44"/>
      <c r="HV205" s="44"/>
      <c r="HW205" s="44"/>
      <c r="HX205" s="44"/>
      <c r="HY205" s="44"/>
      <c r="HZ205" s="44"/>
      <c r="IA205" s="44"/>
      <c r="IB205" s="44"/>
      <c r="IC205" s="44"/>
      <c r="ID205" s="44"/>
      <c r="IE205" s="44"/>
      <c r="IF205" s="44"/>
      <c r="IG205" s="44"/>
      <c r="IH205" s="44"/>
      <c r="II205" s="44"/>
      <c r="IJ205" s="44"/>
      <c r="IK205" s="44"/>
      <c r="IL205" s="44"/>
      <c r="IM205" s="44"/>
      <c r="IN205" s="44"/>
      <c r="IO205" s="44"/>
      <c r="IP205" s="44"/>
      <c r="IQ205" s="44"/>
      <c r="IR205" s="44"/>
      <c r="IS205" s="44"/>
      <c r="IT205" s="44"/>
      <c r="IU205" s="44"/>
      <c r="IV205" s="44"/>
      <c r="IW205" s="44"/>
      <c r="IX205" s="44"/>
      <c r="IY205" s="44"/>
      <c r="IZ205" s="44"/>
      <c r="JA205" s="44"/>
      <c r="JB205" s="44"/>
      <c r="JC205" s="44"/>
      <c r="JD205" s="44"/>
      <c r="JE205" s="44"/>
      <c r="JF205" s="44"/>
      <c r="JG205" s="44"/>
      <c r="JH205" s="44"/>
      <c r="JI205" s="44"/>
      <c r="JJ205" s="44"/>
      <c r="JK205" s="44"/>
      <c r="JL205" s="44"/>
      <c r="JM205" s="44"/>
      <c r="JN205" s="44"/>
      <c r="JO205" s="44"/>
      <c r="JP205" s="44"/>
      <c r="JQ205" s="44"/>
      <c r="JR205" s="44"/>
      <c r="JS205" s="44"/>
      <c r="JT205" s="44"/>
      <c r="JU205" s="44"/>
      <c r="JV205" s="44"/>
      <c r="JW205" s="44"/>
      <c r="JX205" s="44"/>
      <c r="JY205" s="44"/>
      <c r="JZ205" s="44"/>
      <c r="KA205" s="44"/>
      <c r="KB205" s="44"/>
      <c r="KC205" s="44"/>
      <c r="KD205" s="44"/>
      <c r="KE205" s="44"/>
      <c r="KF205" s="44"/>
      <c r="KG205" s="44"/>
      <c r="KH205" s="44"/>
      <c r="KI205" s="44"/>
      <c r="KJ205" s="44"/>
      <c r="KK205" s="44"/>
      <c r="KL205" s="44"/>
      <c r="KM205" s="44"/>
      <c r="KN205" s="44"/>
      <c r="KO205" s="44"/>
      <c r="KP205" s="44"/>
      <c r="KQ205" s="44"/>
      <c r="KR205" s="44"/>
      <c r="KS205" s="44"/>
      <c r="KT205" s="44"/>
      <c r="KU205" s="44"/>
      <c r="KV205" s="44"/>
      <c r="KW205" s="44"/>
      <c r="KX205" s="44"/>
      <c r="KY205" s="44"/>
      <c r="KZ205" s="44"/>
      <c r="LA205" s="44"/>
      <c r="LB205" s="44"/>
      <c r="LC205" s="44"/>
      <c r="LD205" s="44"/>
      <c r="LE205" s="44"/>
      <c r="LF205" s="44"/>
      <c r="LG205" s="44"/>
      <c r="LH205" s="44"/>
      <c r="LI205" s="44"/>
      <c r="LJ205" s="44"/>
      <c r="LK205" s="44"/>
      <c r="LL205" s="44"/>
      <c r="LM205" s="44"/>
      <c r="LN205" s="44"/>
      <c r="LO205" s="44"/>
      <c r="LP205" s="44"/>
      <c r="LQ205" s="44"/>
      <c r="LR205" s="44"/>
      <c r="LS205" s="44"/>
      <c r="LT205" s="44"/>
      <c r="LU205" s="44"/>
      <c r="LV205" s="44"/>
      <c r="LW205" s="44"/>
      <c r="LX205" s="44"/>
      <c r="LY205" s="44"/>
      <c r="LZ205" s="44"/>
      <c r="MA205" s="44"/>
      <c r="MB205" s="44"/>
      <c r="MC205" s="44"/>
      <c r="MD205" s="44"/>
      <c r="ME205" s="44"/>
      <c r="MF205" s="44"/>
      <c r="MG205" s="44"/>
      <c r="MH205" s="44"/>
      <c r="MI205" s="44"/>
      <c r="MJ205" s="44"/>
      <c r="MK205" s="44"/>
      <c r="ML205" s="44"/>
      <c r="MM205" s="44"/>
      <c r="MN205" s="44"/>
      <c r="MO205" s="44"/>
      <c r="MP205" s="44"/>
      <c r="MQ205" s="44"/>
      <c r="MR205" s="44"/>
      <c r="MS205" s="44"/>
      <c r="MT205" s="44"/>
      <c r="MU205" s="44"/>
      <c r="MV205" s="44"/>
      <c r="MW205" s="44"/>
      <c r="MX205" s="44"/>
      <c r="MY205" s="44"/>
      <c r="MZ205" s="44"/>
      <c r="NA205" s="44"/>
      <c r="NB205" s="44"/>
      <c r="NC205" s="44"/>
      <c r="ND205" s="44"/>
      <c r="NE205" s="44"/>
      <c r="NF205" s="44"/>
      <c r="NG205" s="44"/>
      <c r="NH205" s="44"/>
      <c r="NI205" s="44"/>
      <c r="NJ205" s="44"/>
      <c r="NK205" s="44"/>
      <c r="NL205" s="44"/>
      <c r="NM205" s="44"/>
      <c r="NN205" s="44"/>
      <c r="NO205" s="44"/>
      <c r="NP205" s="44"/>
      <c r="NQ205" s="44"/>
      <c r="NR205" s="44"/>
      <c r="NS205" s="44"/>
      <c r="NT205" s="44"/>
      <c r="NU205" s="44"/>
      <c r="NV205" s="44"/>
      <c r="NW205" s="44"/>
      <c r="NX205" s="44"/>
      <c r="NY205" s="44"/>
      <c r="NZ205" s="44"/>
      <c r="OA205" s="44"/>
      <c r="OB205" s="44"/>
      <c r="OC205" s="44"/>
      <c r="OD205" s="44"/>
      <c r="OE205" s="44"/>
      <c r="OF205" s="44"/>
      <c r="OG205" s="44"/>
      <c r="OH205" s="44"/>
      <c r="OI205" s="44"/>
      <c r="OJ205" s="44"/>
      <c r="OK205" s="44"/>
      <c r="OL205" s="44"/>
      <c r="OM205" s="44"/>
      <c r="ON205" s="44"/>
      <c r="OO205" s="44"/>
      <c r="OP205" s="44"/>
      <c r="OQ205" s="44"/>
      <c r="OR205" s="44"/>
      <c r="OS205" s="44"/>
      <c r="OT205" s="44"/>
      <c r="OU205" s="44"/>
      <c r="OV205" s="44"/>
      <c r="OW205" s="44"/>
      <c r="OX205" s="44"/>
      <c r="OY205" s="44"/>
      <c r="OZ205" s="44"/>
      <c r="PA205" s="44"/>
      <c r="PB205" s="44"/>
      <c r="PC205" s="44"/>
      <c r="PD205" s="44"/>
      <c r="PE205" s="44"/>
      <c r="PF205" s="44"/>
      <c r="PG205" s="44"/>
      <c r="PH205" s="44"/>
      <c r="PI205" s="44"/>
      <c r="PJ205" s="44"/>
      <c r="PK205" s="44"/>
      <c r="PL205" s="44"/>
      <c r="PM205" s="44"/>
      <c r="PN205" s="44"/>
      <c r="PO205" s="44"/>
      <c r="PP205" s="44"/>
      <c r="PQ205" s="44"/>
      <c r="PR205" s="44"/>
      <c r="PS205" s="44"/>
      <c r="PT205" s="44"/>
      <c r="PU205" s="44"/>
      <c r="PV205" s="44"/>
      <c r="PW205" s="44"/>
      <c r="PX205" s="44"/>
      <c r="PY205" s="44"/>
      <c r="PZ205" s="44"/>
      <c r="QA205" s="44"/>
      <c r="QB205" s="44"/>
      <c r="QC205" s="44"/>
      <c r="QD205" s="44"/>
      <c r="QE205" s="44"/>
      <c r="QF205" s="44"/>
      <c r="QG205" s="44"/>
      <c r="QH205" s="44"/>
      <c r="QI205" s="44"/>
      <c r="QJ205" s="44"/>
      <c r="QK205" s="44"/>
      <c r="QL205" s="44"/>
      <c r="QM205" s="44"/>
      <c r="QN205" s="44"/>
      <c r="QO205" s="44"/>
      <c r="QP205" s="44"/>
      <c r="QQ205" s="44"/>
      <c r="QR205" s="44"/>
      <c r="QS205" s="44"/>
      <c r="QT205" s="44"/>
      <c r="QU205" s="44"/>
      <c r="QV205" s="44"/>
      <c r="QW205" s="44"/>
      <c r="QX205" s="44"/>
      <c r="QY205" s="44"/>
      <c r="QZ205" s="44"/>
      <c r="RA205" s="44"/>
      <c r="RB205" s="44"/>
      <c r="RC205" s="44"/>
      <c r="RD205" s="44"/>
      <c r="RE205" s="44"/>
      <c r="RF205" s="44"/>
      <c r="RG205" s="44"/>
      <c r="RH205" s="44"/>
      <c r="RI205" s="44"/>
      <c r="RJ205" s="44"/>
      <c r="RK205" s="44"/>
      <c r="RL205" s="44"/>
      <c r="RM205" s="44"/>
      <c r="RN205" s="44"/>
      <c r="RO205" s="44"/>
      <c r="RP205" s="44"/>
      <c r="RQ205" s="44"/>
      <c r="RR205" s="44"/>
      <c r="RS205" s="44"/>
      <c r="RT205" s="44"/>
      <c r="RU205" s="44"/>
      <c r="RV205" s="44"/>
      <c r="RW205" s="44"/>
      <c r="RX205" s="44"/>
      <c r="RY205" s="44"/>
      <c r="RZ205" s="44"/>
      <c r="SA205" s="44"/>
      <c r="SB205" s="44"/>
      <c r="SC205" s="44"/>
      <c r="SD205" s="44"/>
      <c r="SE205" s="44"/>
      <c r="SF205" s="44"/>
      <c r="SG205" s="44"/>
      <c r="SH205" s="44"/>
      <c r="SI205" s="44"/>
      <c r="SJ205" s="44"/>
      <c r="SK205" s="44"/>
      <c r="SL205" s="44"/>
      <c r="SM205" s="44"/>
      <c r="SN205" s="44"/>
      <c r="SO205" s="44"/>
      <c r="SP205" s="44"/>
      <c r="SQ205" s="44"/>
      <c r="SR205" s="44"/>
      <c r="SS205" s="44"/>
      <c r="ST205" s="44"/>
      <c r="SU205" s="44"/>
      <c r="SV205" s="44"/>
      <c r="SW205" s="44"/>
      <c r="SX205" s="44"/>
      <c r="SY205" s="44"/>
      <c r="SZ205" s="44"/>
      <c r="TA205" s="44"/>
      <c r="TB205" s="44"/>
      <c r="TC205" s="44"/>
      <c r="TD205" s="44"/>
      <c r="TE205" s="44"/>
      <c r="TF205" s="44"/>
      <c r="TG205" s="44"/>
      <c r="TH205" s="44"/>
      <c r="TI205" s="44"/>
      <c r="TJ205" s="44"/>
      <c r="TK205" s="44"/>
      <c r="TL205" s="44"/>
      <c r="TM205" s="44"/>
      <c r="TN205" s="44"/>
      <c r="TO205" s="44"/>
      <c r="TP205" s="44"/>
      <c r="TQ205" s="44"/>
      <c r="TR205" s="44"/>
      <c r="TS205" s="44"/>
      <c r="TT205" s="44"/>
      <c r="TU205" s="44"/>
      <c r="TV205" s="44"/>
      <c r="TW205" s="44"/>
      <c r="TX205" s="44"/>
      <c r="TY205" s="44"/>
      <c r="TZ205" s="44"/>
      <c r="UA205" s="44"/>
      <c r="UB205" s="44"/>
      <c r="UC205" s="44"/>
      <c r="UD205" s="44"/>
      <c r="UE205" s="44"/>
      <c r="UF205" s="44"/>
      <c r="UG205" s="44"/>
      <c r="UH205" s="44"/>
      <c r="UI205" s="44"/>
      <c r="UJ205" s="44"/>
      <c r="UK205" s="44"/>
      <c r="UL205" s="44"/>
      <c r="UM205" s="44"/>
      <c r="UN205" s="44"/>
      <c r="UO205" s="44"/>
      <c r="UP205" s="44"/>
      <c r="UQ205" s="44"/>
      <c r="UR205" s="44"/>
      <c r="US205" s="44"/>
      <c r="UT205" s="44"/>
      <c r="UU205" s="44"/>
      <c r="UV205" s="44"/>
      <c r="UW205" s="44"/>
      <c r="UX205" s="44"/>
      <c r="UY205" s="44"/>
      <c r="UZ205" s="44"/>
      <c r="VA205" s="44"/>
      <c r="VB205" s="44"/>
      <c r="VC205" s="44"/>
      <c r="VD205" s="44"/>
      <c r="VE205" s="44"/>
      <c r="VF205" s="44"/>
      <c r="VG205" s="44"/>
      <c r="VH205" s="44"/>
      <c r="VI205" s="44"/>
      <c r="VJ205" s="44"/>
      <c r="VK205" s="44"/>
      <c r="VL205" s="44"/>
      <c r="VM205" s="44"/>
      <c r="VN205" s="44"/>
      <c r="VO205" s="44"/>
      <c r="VP205" s="44"/>
      <c r="VQ205" s="44"/>
      <c r="VR205" s="44"/>
      <c r="VS205" s="44"/>
      <c r="VT205" s="44"/>
      <c r="VU205" s="44"/>
      <c r="VV205" s="44"/>
      <c r="VW205" s="44"/>
      <c r="VX205" s="44"/>
      <c r="VY205" s="44"/>
      <c r="VZ205" s="44"/>
      <c r="WA205" s="44"/>
      <c r="WB205" s="44"/>
      <c r="WC205" s="44"/>
      <c r="WD205" s="44"/>
      <c r="WE205" s="44"/>
      <c r="WF205" s="44"/>
      <c r="WG205" s="44"/>
      <c r="WH205" s="44"/>
      <c r="WI205" s="44"/>
      <c r="WJ205" s="44"/>
      <c r="WK205" s="44"/>
      <c r="WL205" s="44"/>
      <c r="WM205" s="44"/>
      <c r="WN205" s="44"/>
      <c r="WO205" s="44"/>
      <c r="WP205" s="44"/>
      <c r="WQ205" s="44"/>
      <c r="WR205" s="44"/>
      <c r="WS205" s="44"/>
      <c r="WT205" s="44"/>
      <c r="WU205" s="44"/>
      <c r="WV205" s="44"/>
      <c r="WW205" s="44"/>
      <c r="WX205" s="44"/>
      <c r="WY205" s="44"/>
      <c r="WZ205" s="44"/>
      <c r="XA205" s="44"/>
      <c r="XB205" s="44"/>
      <c r="XC205" s="44"/>
      <c r="XD205" s="44"/>
      <c r="XE205" s="44"/>
      <c r="XF205" s="44"/>
      <c r="XG205" s="44"/>
      <c r="XH205" s="44"/>
      <c r="XI205" s="44"/>
      <c r="XJ205" s="44"/>
      <c r="XK205" s="44"/>
      <c r="XL205" s="44"/>
      <c r="XM205" s="44"/>
      <c r="XN205" s="44"/>
      <c r="XO205" s="44"/>
      <c r="XP205" s="44"/>
      <c r="XQ205" s="44"/>
      <c r="XR205" s="44"/>
      <c r="XS205" s="44"/>
      <c r="XT205" s="44"/>
      <c r="XU205" s="44"/>
      <c r="XV205" s="44"/>
      <c r="XW205" s="44"/>
      <c r="XX205" s="44"/>
      <c r="XY205" s="44"/>
      <c r="XZ205" s="44"/>
      <c r="YA205" s="44"/>
      <c r="YB205" s="44"/>
      <c r="YC205" s="44"/>
      <c r="YD205" s="44"/>
      <c r="YE205" s="44"/>
      <c r="YF205" s="44"/>
      <c r="YG205" s="44"/>
      <c r="YH205" s="44"/>
      <c r="YI205" s="44"/>
      <c r="YJ205" s="44"/>
      <c r="YK205" s="44"/>
      <c r="YL205" s="44"/>
      <c r="YM205" s="44"/>
      <c r="YN205" s="44"/>
      <c r="YO205" s="44"/>
      <c r="YP205" s="44"/>
      <c r="YQ205" s="44"/>
      <c r="YR205" s="44"/>
    </row>
    <row r="206" spans="1:668" s="57" customFormat="1" ht="15.75" x14ac:dyDescent="0.25">
      <c r="A206" s="44"/>
      <c r="B206" s="2"/>
      <c r="C206" s="2"/>
      <c r="D206" s="1"/>
      <c r="E206" s="1"/>
      <c r="F206" s="48"/>
      <c r="G206" s="48"/>
      <c r="H206" s="48"/>
      <c r="I206" s="48"/>
      <c r="J206" s="48"/>
      <c r="K206" s="48"/>
      <c r="L206" s="66"/>
      <c r="O206" s="44"/>
      <c r="P206" s="44"/>
      <c r="Q206" s="44"/>
      <c r="R206" s="44"/>
      <c r="S206" s="44"/>
      <c r="T206" s="44"/>
      <c r="U206" s="44"/>
      <c r="V206" s="44"/>
      <c r="W206" s="44"/>
      <c r="X206" s="44"/>
      <c r="Y206" s="44"/>
      <c r="Z206" s="44"/>
      <c r="AA206" s="44"/>
      <c r="AB206" s="44"/>
      <c r="AC206" s="44"/>
      <c r="AD206" s="44"/>
      <c r="AE206" s="44"/>
      <c r="AF206" s="44"/>
      <c r="AG206" s="44"/>
      <c r="AH206" s="44"/>
      <c r="AI206" s="44"/>
      <c r="AJ206" s="44"/>
      <c r="AK206" s="44"/>
      <c r="AL206" s="44"/>
      <c r="AM206" s="44"/>
      <c r="AN206" s="44"/>
      <c r="AO206" s="44"/>
      <c r="AP206" s="44"/>
      <c r="AQ206" s="44"/>
      <c r="AR206" s="44"/>
      <c r="AS206" s="44"/>
      <c r="AT206" s="44"/>
      <c r="AU206" s="44"/>
      <c r="AV206" s="44"/>
      <c r="AW206" s="44"/>
      <c r="AX206" s="44"/>
      <c r="AY206" s="44"/>
      <c r="AZ206" s="44"/>
      <c r="BA206" s="44"/>
      <c r="BB206" s="44"/>
      <c r="BC206" s="44"/>
      <c r="BD206" s="44"/>
      <c r="BE206" s="44"/>
      <c r="BF206" s="44"/>
      <c r="BG206" s="44"/>
      <c r="BH206" s="44"/>
      <c r="BI206" s="44"/>
      <c r="BJ206" s="44"/>
      <c r="BK206" s="44"/>
      <c r="BL206" s="44"/>
      <c r="BM206" s="44"/>
      <c r="BN206" s="44"/>
      <c r="BO206" s="44"/>
      <c r="BP206" s="44"/>
      <c r="BQ206" s="44"/>
      <c r="BR206" s="44"/>
      <c r="BS206" s="44"/>
      <c r="BT206" s="44"/>
      <c r="BU206" s="44"/>
      <c r="BV206" s="44"/>
      <c r="BW206" s="44"/>
      <c r="BX206" s="44"/>
      <c r="BY206" s="44"/>
      <c r="BZ206" s="44"/>
      <c r="CA206" s="44"/>
      <c r="CB206" s="44"/>
      <c r="CC206" s="44"/>
      <c r="CD206" s="44"/>
      <c r="CE206" s="44"/>
      <c r="CF206" s="44"/>
      <c r="CG206" s="44"/>
      <c r="CH206" s="44"/>
      <c r="CI206" s="44"/>
      <c r="CJ206" s="44"/>
      <c r="CK206" s="44"/>
      <c r="CL206" s="44"/>
      <c r="CM206" s="44"/>
      <c r="CN206" s="44"/>
      <c r="CO206" s="44"/>
      <c r="CP206" s="44"/>
      <c r="CQ206" s="44"/>
      <c r="CR206" s="44"/>
      <c r="CS206" s="44"/>
      <c r="CT206" s="44"/>
      <c r="CU206" s="44"/>
      <c r="CV206" s="44"/>
      <c r="CW206" s="44"/>
      <c r="CX206" s="44"/>
      <c r="CY206" s="44"/>
      <c r="CZ206" s="44"/>
      <c r="DA206" s="44"/>
      <c r="DB206" s="44"/>
      <c r="DC206" s="44"/>
      <c r="DD206" s="44"/>
      <c r="DE206" s="44"/>
      <c r="DF206" s="44"/>
      <c r="DG206" s="44"/>
      <c r="DH206" s="44"/>
      <c r="DI206" s="44"/>
      <c r="DJ206" s="44"/>
      <c r="DK206" s="44"/>
      <c r="DL206" s="44"/>
      <c r="DM206" s="44"/>
      <c r="DN206" s="44"/>
      <c r="DO206" s="44"/>
      <c r="DP206" s="44"/>
      <c r="DQ206" s="44"/>
      <c r="DR206" s="44"/>
      <c r="DS206" s="44"/>
      <c r="DT206" s="44"/>
      <c r="DU206" s="44"/>
      <c r="DV206" s="44"/>
      <c r="DW206" s="44"/>
      <c r="DX206" s="44"/>
      <c r="DY206" s="44"/>
      <c r="DZ206" s="44"/>
      <c r="EA206" s="44"/>
      <c r="EB206" s="44"/>
      <c r="EC206" s="44"/>
      <c r="ED206" s="44"/>
      <c r="EE206" s="44"/>
      <c r="EF206" s="44"/>
      <c r="EG206" s="44"/>
      <c r="EH206" s="44"/>
      <c r="EI206" s="44"/>
      <c r="EJ206" s="44"/>
      <c r="EK206" s="44"/>
      <c r="EL206" s="44"/>
      <c r="EM206" s="44"/>
      <c r="EN206" s="44"/>
      <c r="EO206" s="44"/>
      <c r="EP206" s="44"/>
      <c r="EQ206" s="44"/>
      <c r="ER206" s="44"/>
      <c r="ES206" s="44"/>
      <c r="ET206" s="44"/>
      <c r="EU206" s="44"/>
      <c r="EV206" s="44"/>
      <c r="EW206" s="44"/>
      <c r="EX206" s="44"/>
      <c r="EY206" s="44"/>
      <c r="EZ206" s="44"/>
      <c r="FA206" s="44"/>
      <c r="FB206" s="44"/>
      <c r="FC206" s="44"/>
      <c r="FD206" s="44"/>
      <c r="FE206" s="44"/>
      <c r="FF206" s="44"/>
      <c r="FG206" s="44"/>
      <c r="FH206" s="44"/>
      <c r="FI206" s="44"/>
      <c r="FJ206" s="44"/>
      <c r="FK206" s="44"/>
      <c r="FL206" s="44"/>
      <c r="FM206" s="44"/>
      <c r="FN206" s="44"/>
      <c r="FO206" s="44"/>
      <c r="FP206" s="44"/>
      <c r="FQ206" s="44"/>
      <c r="FR206" s="44"/>
      <c r="FS206" s="44"/>
      <c r="FT206" s="44"/>
      <c r="FU206" s="44"/>
      <c r="FV206" s="44"/>
      <c r="FW206" s="44"/>
      <c r="FX206" s="44"/>
      <c r="FY206" s="44"/>
      <c r="FZ206" s="44"/>
      <c r="GA206" s="44"/>
      <c r="GB206" s="44"/>
      <c r="GC206" s="44"/>
      <c r="GD206" s="44"/>
      <c r="GE206" s="44"/>
      <c r="GF206" s="44"/>
      <c r="GG206" s="44"/>
      <c r="GH206" s="44"/>
      <c r="GI206" s="44"/>
      <c r="GJ206" s="44"/>
      <c r="GK206" s="44"/>
      <c r="GL206" s="44"/>
      <c r="GM206" s="44"/>
      <c r="GN206" s="44"/>
      <c r="GO206" s="44"/>
      <c r="GP206" s="44"/>
      <c r="GQ206" s="44"/>
      <c r="GR206" s="44"/>
      <c r="GS206" s="44"/>
      <c r="GT206" s="44"/>
      <c r="GU206" s="44"/>
      <c r="GV206" s="44"/>
      <c r="GW206" s="44"/>
      <c r="GX206" s="44"/>
      <c r="GY206" s="44"/>
      <c r="GZ206" s="44"/>
      <c r="HA206" s="44"/>
      <c r="HB206" s="44"/>
      <c r="HC206" s="44"/>
      <c r="HD206" s="44"/>
      <c r="HE206" s="44"/>
      <c r="HF206" s="44"/>
      <c r="HG206" s="44"/>
      <c r="HH206" s="44"/>
      <c r="HI206" s="44"/>
      <c r="HJ206" s="44"/>
      <c r="HK206" s="44"/>
      <c r="HL206" s="44"/>
      <c r="HM206" s="44"/>
      <c r="HN206" s="44"/>
      <c r="HO206" s="44"/>
      <c r="HP206" s="44"/>
      <c r="HQ206" s="44"/>
      <c r="HR206" s="44"/>
      <c r="HS206" s="44"/>
      <c r="HT206" s="44"/>
      <c r="HU206" s="44"/>
      <c r="HV206" s="44"/>
      <c r="HW206" s="44"/>
      <c r="HX206" s="44"/>
      <c r="HY206" s="44"/>
      <c r="HZ206" s="44"/>
      <c r="IA206" s="44"/>
      <c r="IB206" s="44"/>
      <c r="IC206" s="44"/>
      <c r="ID206" s="44"/>
      <c r="IE206" s="44"/>
      <c r="IF206" s="44"/>
      <c r="IG206" s="44"/>
      <c r="IH206" s="44"/>
      <c r="II206" s="44"/>
      <c r="IJ206" s="44"/>
      <c r="IK206" s="44"/>
      <c r="IL206" s="44"/>
      <c r="IM206" s="44"/>
      <c r="IN206" s="44"/>
      <c r="IO206" s="44"/>
      <c r="IP206" s="44"/>
      <c r="IQ206" s="44"/>
      <c r="IR206" s="44"/>
      <c r="IS206" s="44"/>
      <c r="IT206" s="44"/>
      <c r="IU206" s="44"/>
      <c r="IV206" s="44"/>
      <c r="IW206" s="44"/>
      <c r="IX206" s="44"/>
      <c r="IY206" s="44"/>
      <c r="IZ206" s="44"/>
      <c r="JA206" s="44"/>
      <c r="JB206" s="44"/>
      <c r="JC206" s="44"/>
      <c r="JD206" s="44"/>
      <c r="JE206" s="44"/>
      <c r="JF206" s="44"/>
      <c r="JG206" s="44"/>
      <c r="JH206" s="44"/>
      <c r="JI206" s="44"/>
      <c r="JJ206" s="44"/>
      <c r="JK206" s="44"/>
      <c r="JL206" s="44"/>
      <c r="JM206" s="44"/>
      <c r="JN206" s="44"/>
      <c r="JO206" s="44"/>
      <c r="JP206" s="44"/>
      <c r="JQ206" s="44"/>
      <c r="JR206" s="44"/>
      <c r="JS206" s="44"/>
      <c r="JT206" s="44"/>
      <c r="JU206" s="44"/>
      <c r="JV206" s="44"/>
      <c r="JW206" s="44"/>
      <c r="JX206" s="44"/>
      <c r="JY206" s="44"/>
      <c r="JZ206" s="44"/>
      <c r="KA206" s="44"/>
      <c r="KB206" s="44"/>
      <c r="KC206" s="44"/>
      <c r="KD206" s="44"/>
      <c r="KE206" s="44"/>
      <c r="KF206" s="44"/>
      <c r="KG206" s="44"/>
      <c r="KH206" s="44"/>
      <c r="KI206" s="44"/>
      <c r="KJ206" s="44"/>
      <c r="KK206" s="44"/>
      <c r="KL206" s="44"/>
      <c r="KM206" s="44"/>
      <c r="KN206" s="44"/>
      <c r="KO206" s="44"/>
      <c r="KP206" s="44"/>
      <c r="KQ206" s="44"/>
      <c r="KR206" s="44"/>
      <c r="KS206" s="44"/>
      <c r="KT206" s="44"/>
      <c r="KU206" s="44"/>
      <c r="KV206" s="44"/>
      <c r="KW206" s="44"/>
      <c r="KX206" s="44"/>
      <c r="KY206" s="44"/>
      <c r="KZ206" s="44"/>
      <c r="LA206" s="44"/>
      <c r="LB206" s="44"/>
      <c r="LC206" s="44"/>
      <c r="LD206" s="44"/>
      <c r="LE206" s="44"/>
      <c r="LF206" s="44"/>
      <c r="LG206" s="44"/>
      <c r="LH206" s="44"/>
      <c r="LI206" s="44"/>
      <c r="LJ206" s="44"/>
      <c r="LK206" s="44"/>
      <c r="LL206" s="44"/>
      <c r="LM206" s="44"/>
      <c r="LN206" s="44"/>
      <c r="LO206" s="44"/>
      <c r="LP206" s="44"/>
      <c r="LQ206" s="44"/>
      <c r="LR206" s="44"/>
      <c r="LS206" s="44"/>
      <c r="LT206" s="44"/>
      <c r="LU206" s="44"/>
      <c r="LV206" s="44"/>
      <c r="LW206" s="44"/>
      <c r="LX206" s="44"/>
      <c r="LY206" s="44"/>
      <c r="LZ206" s="44"/>
      <c r="MA206" s="44"/>
      <c r="MB206" s="44"/>
      <c r="MC206" s="44"/>
      <c r="MD206" s="44"/>
      <c r="ME206" s="44"/>
      <c r="MF206" s="44"/>
      <c r="MG206" s="44"/>
      <c r="MH206" s="44"/>
      <c r="MI206" s="44"/>
      <c r="MJ206" s="44"/>
      <c r="MK206" s="44"/>
      <c r="ML206" s="44"/>
      <c r="MM206" s="44"/>
      <c r="MN206" s="44"/>
      <c r="MO206" s="44"/>
      <c r="MP206" s="44"/>
      <c r="MQ206" s="44"/>
      <c r="MR206" s="44"/>
      <c r="MS206" s="44"/>
      <c r="MT206" s="44"/>
      <c r="MU206" s="44"/>
      <c r="MV206" s="44"/>
      <c r="MW206" s="44"/>
      <c r="MX206" s="44"/>
      <c r="MY206" s="44"/>
      <c r="MZ206" s="44"/>
      <c r="NA206" s="44"/>
      <c r="NB206" s="44"/>
      <c r="NC206" s="44"/>
      <c r="ND206" s="44"/>
      <c r="NE206" s="44"/>
      <c r="NF206" s="44"/>
      <c r="NG206" s="44"/>
      <c r="NH206" s="44"/>
      <c r="NI206" s="44"/>
      <c r="NJ206" s="44"/>
      <c r="NK206" s="44"/>
      <c r="NL206" s="44"/>
      <c r="NM206" s="44"/>
      <c r="NN206" s="44"/>
      <c r="NO206" s="44"/>
      <c r="NP206" s="44"/>
      <c r="NQ206" s="44"/>
      <c r="NR206" s="44"/>
      <c r="NS206" s="44"/>
      <c r="NT206" s="44"/>
      <c r="NU206" s="44"/>
      <c r="NV206" s="44"/>
      <c r="NW206" s="44"/>
      <c r="NX206" s="44"/>
      <c r="NY206" s="44"/>
      <c r="NZ206" s="44"/>
      <c r="OA206" s="44"/>
      <c r="OB206" s="44"/>
      <c r="OC206" s="44"/>
      <c r="OD206" s="44"/>
      <c r="OE206" s="44"/>
      <c r="OF206" s="44"/>
      <c r="OG206" s="44"/>
      <c r="OH206" s="44"/>
      <c r="OI206" s="44"/>
      <c r="OJ206" s="44"/>
      <c r="OK206" s="44"/>
      <c r="OL206" s="44"/>
      <c r="OM206" s="44"/>
      <c r="ON206" s="44"/>
      <c r="OO206" s="44"/>
      <c r="OP206" s="44"/>
      <c r="OQ206" s="44"/>
      <c r="OR206" s="44"/>
      <c r="OS206" s="44"/>
      <c r="OT206" s="44"/>
      <c r="OU206" s="44"/>
      <c r="OV206" s="44"/>
      <c r="OW206" s="44"/>
      <c r="OX206" s="44"/>
      <c r="OY206" s="44"/>
      <c r="OZ206" s="44"/>
      <c r="PA206" s="44"/>
      <c r="PB206" s="44"/>
      <c r="PC206" s="44"/>
      <c r="PD206" s="44"/>
      <c r="PE206" s="44"/>
      <c r="PF206" s="44"/>
      <c r="PG206" s="44"/>
      <c r="PH206" s="44"/>
      <c r="PI206" s="44"/>
      <c r="PJ206" s="44"/>
      <c r="PK206" s="44"/>
      <c r="PL206" s="44"/>
      <c r="PM206" s="44"/>
      <c r="PN206" s="44"/>
      <c r="PO206" s="44"/>
      <c r="PP206" s="44"/>
      <c r="PQ206" s="44"/>
      <c r="PR206" s="44"/>
      <c r="PS206" s="44"/>
      <c r="PT206" s="44"/>
      <c r="PU206" s="44"/>
      <c r="PV206" s="44"/>
      <c r="PW206" s="44"/>
      <c r="PX206" s="44"/>
      <c r="PY206" s="44"/>
      <c r="PZ206" s="44"/>
      <c r="QA206" s="44"/>
      <c r="QB206" s="44"/>
      <c r="QC206" s="44"/>
      <c r="QD206" s="44"/>
      <c r="QE206" s="44"/>
      <c r="QF206" s="44"/>
      <c r="QG206" s="44"/>
      <c r="QH206" s="44"/>
      <c r="QI206" s="44"/>
      <c r="QJ206" s="44"/>
      <c r="QK206" s="44"/>
      <c r="QL206" s="44"/>
      <c r="QM206" s="44"/>
      <c r="QN206" s="44"/>
      <c r="QO206" s="44"/>
      <c r="QP206" s="44"/>
      <c r="QQ206" s="44"/>
      <c r="QR206" s="44"/>
      <c r="QS206" s="44"/>
      <c r="QT206" s="44"/>
      <c r="QU206" s="44"/>
      <c r="QV206" s="44"/>
      <c r="QW206" s="44"/>
      <c r="QX206" s="44"/>
      <c r="QY206" s="44"/>
      <c r="QZ206" s="44"/>
      <c r="RA206" s="44"/>
      <c r="RB206" s="44"/>
      <c r="RC206" s="44"/>
      <c r="RD206" s="44"/>
      <c r="RE206" s="44"/>
      <c r="RF206" s="44"/>
      <c r="RG206" s="44"/>
      <c r="RH206" s="44"/>
      <c r="RI206" s="44"/>
      <c r="RJ206" s="44"/>
      <c r="RK206" s="44"/>
      <c r="RL206" s="44"/>
      <c r="RM206" s="44"/>
      <c r="RN206" s="44"/>
      <c r="RO206" s="44"/>
      <c r="RP206" s="44"/>
      <c r="RQ206" s="44"/>
      <c r="RR206" s="44"/>
      <c r="RS206" s="44"/>
      <c r="RT206" s="44"/>
      <c r="RU206" s="44"/>
      <c r="RV206" s="44"/>
      <c r="RW206" s="44"/>
      <c r="RX206" s="44"/>
      <c r="RY206" s="44"/>
      <c r="RZ206" s="44"/>
      <c r="SA206" s="44"/>
      <c r="SB206" s="44"/>
      <c r="SC206" s="44"/>
      <c r="SD206" s="44"/>
      <c r="SE206" s="44"/>
      <c r="SF206" s="44"/>
      <c r="SG206" s="44"/>
      <c r="SH206" s="44"/>
      <c r="SI206" s="44"/>
      <c r="SJ206" s="44"/>
      <c r="SK206" s="44"/>
      <c r="SL206" s="44"/>
      <c r="SM206" s="44"/>
      <c r="SN206" s="44"/>
      <c r="SO206" s="44"/>
      <c r="SP206" s="44"/>
      <c r="SQ206" s="44"/>
      <c r="SR206" s="44"/>
      <c r="SS206" s="44"/>
      <c r="ST206" s="44"/>
      <c r="SU206" s="44"/>
      <c r="SV206" s="44"/>
      <c r="SW206" s="44"/>
      <c r="SX206" s="44"/>
      <c r="SY206" s="44"/>
      <c r="SZ206" s="44"/>
      <c r="TA206" s="44"/>
      <c r="TB206" s="44"/>
      <c r="TC206" s="44"/>
      <c r="TD206" s="44"/>
      <c r="TE206" s="44"/>
      <c r="TF206" s="44"/>
      <c r="TG206" s="44"/>
      <c r="TH206" s="44"/>
      <c r="TI206" s="44"/>
      <c r="TJ206" s="44"/>
      <c r="TK206" s="44"/>
      <c r="TL206" s="44"/>
      <c r="TM206" s="44"/>
      <c r="TN206" s="44"/>
      <c r="TO206" s="44"/>
      <c r="TP206" s="44"/>
      <c r="TQ206" s="44"/>
      <c r="TR206" s="44"/>
      <c r="TS206" s="44"/>
      <c r="TT206" s="44"/>
      <c r="TU206" s="44"/>
      <c r="TV206" s="44"/>
      <c r="TW206" s="44"/>
      <c r="TX206" s="44"/>
      <c r="TY206" s="44"/>
      <c r="TZ206" s="44"/>
      <c r="UA206" s="44"/>
      <c r="UB206" s="44"/>
      <c r="UC206" s="44"/>
      <c r="UD206" s="44"/>
      <c r="UE206" s="44"/>
      <c r="UF206" s="44"/>
      <c r="UG206" s="44"/>
      <c r="UH206" s="44"/>
      <c r="UI206" s="44"/>
      <c r="UJ206" s="44"/>
      <c r="UK206" s="44"/>
      <c r="UL206" s="44"/>
      <c r="UM206" s="44"/>
      <c r="UN206" s="44"/>
      <c r="UO206" s="44"/>
      <c r="UP206" s="44"/>
      <c r="UQ206" s="44"/>
      <c r="UR206" s="44"/>
      <c r="US206" s="44"/>
      <c r="UT206" s="44"/>
      <c r="UU206" s="44"/>
      <c r="UV206" s="44"/>
      <c r="UW206" s="44"/>
      <c r="UX206" s="44"/>
      <c r="UY206" s="44"/>
      <c r="UZ206" s="44"/>
      <c r="VA206" s="44"/>
      <c r="VB206" s="44"/>
      <c r="VC206" s="44"/>
      <c r="VD206" s="44"/>
      <c r="VE206" s="44"/>
      <c r="VF206" s="44"/>
      <c r="VG206" s="44"/>
      <c r="VH206" s="44"/>
      <c r="VI206" s="44"/>
      <c r="VJ206" s="44"/>
      <c r="VK206" s="44"/>
      <c r="VL206" s="44"/>
      <c r="VM206" s="44"/>
      <c r="VN206" s="44"/>
      <c r="VO206" s="44"/>
      <c r="VP206" s="44"/>
      <c r="VQ206" s="44"/>
      <c r="VR206" s="44"/>
      <c r="VS206" s="44"/>
      <c r="VT206" s="44"/>
      <c r="VU206" s="44"/>
      <c r="VV206" s="44"/>
      <c r="VW206" s="44"/>
      <c r="VX206" s="44"/>
      <c r="VY206" s="44"/>
      <c r="VZ206" s="44"/>
      <c r="WA206" s="44"/>
      <c r="WB206" s="44"/>
      <c r="WC206" s="44"/>
      <c r="WD206" s="44"/>
      <c r="WE206" s="44"/>
      <c r="WF206" s="44"/>
      <c r="WG206" s="44"/>
      <c r="WH206" s="44"/>
      <c r="WI206" s="44"/>
      <c r="WJ206" s="44"/>
      <c r="WK206" s="44"/>
      <c r="WL206" s="44"/>
      <c r="WM206" s="44"/>
      <c r="WN206" s="44"/>
      <c r="WO206" s="44"/>
      <c r="WP206" s="44"/>
      <c r="WQ206" s="44"/>
      <c r="WR206" s="44"/>
      <c r="WS206" s="44"/>
      <c r="WT206" s="44"/>
      <c r="WU206" s="44"/>
      <c r="WV206" s="44"/>
      <c r="WW206" s="44"/>
      <c r="WX206" s="44"/>
      <c r="WY206" s="44"/>
      <c r="WZ206" s="44"/>
      <c r="XA206" s="44"/>
      <c r="XB206" s="44"/>
      <c r="XC206" s="44"/>
      <c r="XD206" s="44"/>
      <c r="XE206" s="44"/>
      <c r="XF206" s="44"/>
      <c r="XG206" s="44"/>
      <c r="XH206" s="44"/>
      <c r="XI206" s="44"/>
      <c r="XJ206" s="44"/>
      <c r="XK206" s="44"/>
      <c r="XL206" s="44"/>
      <c r="XM206" s="44"/>
      <c r="XN206" s="44"/>
      <c r="XO206" s="44"/>
      <c r="XP206" s="44"/>
      <c r="XQ206" s="44"/>
      <c r="XR206" s="44"/>
      <c r="XS206" s="44"/>
      <c r="XT206" s="44"/>
      <c r="XU206" s="44"/>
      <c r="XV206" s="44"/>
      <c r="XW206" s="44"/>
      <c r="XX206" s="44"/>
      <c r="XY206" s="44"/>
      <c r="XZ206" s="44"/>
      <c r="YA206" s="44"/>
      <c r="YB206" s="44"/>
      <c r="YC206" s="44"/>
      <c r="YD206" s="44"/>
      <c r="YE206" s="44"/>
      <c r="YF206" s="44"/>
      <c r="YG206" s="44"/>
      <c r="YH206" s="44"/>
      <c r="YI206" s="44"/>
      <c r="YJ206" s="44"/>
      <c r="YK206" s="44"/>
      <c r="YL206" s="44"/>
      <c r="YM206" s="44"/>
      <c r="YN206" s="44"/>
      <c r="YO206" s="44"/>
      <c r="YP206" s="44"/>
      <c r="YQ206" s="44"/>
      <c r="YR206" s="44"/>
    </row>
    <row r="207" spans="1:668" s="57" customFormat="1" ht="15.75" x14ac:dyDescent="0.25">
      <c r="A207" s="44"/>
      <c r="B207" s="2"/>
      <c r="C207" s="2"/>
      <c r="D207" s="1"/>
      <c r="E207" s="1"/>
      <c r="F207" s="48"/>
      <c r="G207" s="48"/>
      <c r="H207" s="48"/>
      <c r="I207" s="48"/>
      <c r="J207" s="48"/>
      <c r="K207" s="48"/>
      <c r="L207" s="66"/>
      <c r="O207" s="44"/>
      <c r="P207" s="44"/>
      <c r="Q207" s="44"/>
      <c r="R207" s="44"/>
      <c r="S207" s="44"/>
      <c r="T207" s="44"/>
      <c r="U207" s="44"/>
      <c r="V207" s="44"/>
      <c r="W207" s="44"/>
      <c r="X207" s="44"/>
      <c r="Y207" s="44"/>
      <c r="Z207" s="44"/>
      <c r="AA207" s="44"/>
      <c r="AB207" s="44"/>
      <c r="AC207" s="44"/>
      <c r="AD207" s="44"/>
      <c r="AE207" s="44"/>
      <c r="AF207" s="44"/>
      <c r="AG207" s="44"/>
      <c r="AH207" s="44"/>
      <c r="AI207" s="44"/>
      <c r="AJ207" s="44"/>
      <c r="AK207" s="44"/>
      <c r="AL207" s="44"/>
      <c r="AM207" s="44"/>
      <c r="AN207" s="44"/>
      <c r="AO207" s="44"/>
      <c r="AP207" s="44"/>
      <c r="AQ207" s="44"/>
      <c r="AR207" s="44"/>
      <c r="AS207" s="44"/>
      <c r="AT207" s="44"/>
      <c r="AU207" s="44"/>
      <c r="AV207" s="44"/>
      <c r="AW207" s="44"/>
      <c r="AX207" s="44"/>
      <c r="AY207" s="44"/>
      <c r="AZ207" s="44"/>
      <c r="BA207" s="44"/>
      <c r="BB207" s="44"/>
      <c r="BC207" s="44"/>
      <c r="BD207" s="44"/>
      <c r="BE207" s="44"/>
      <c r="BF207" s="44"/>
      <c r="BG207" s="44"/>
      <c r="BH207" s="44"/>
      <c r="BI207" s="44"/>
      <c r="BJ207" s="44"/>
      <c r="BK207" s="44"/>
      <c r="BL207" s="44"/>
      <c r="BM207" s="44"/>
      <c r="BN207" s="44"/>
      <c r="BO207" s="44"/>
      <c r="BP207" s="44"/>
      <c r="BQ207" s="44"/>
      <c r="BR207" s="44"/>
      <c r="BS207" s="44"/>
      <c r="BT207" s="44"/>
      <c r="BU207" s="44"/>
      <c r="BV207" s="44"/>
      <c r="BW207" s="44"/>
      <c r="BX207" s="44"/>
      <c r="BY207" s="44"/>
      <c r="BZ207" s="44"/>
      <c r="CA207" s="44"/>
      <c r="CB207" s="44"/>
      <c r="CC207" s="44"/>
      <c r="CD207" s="44"/>
      <c r="CE207" s="44"/>
      <c r="CF207" s="44"/>
      <c r="CG207" s="44"/>
      <c r="CH207" s="44"/>
      <c r="CI207" s="44"/>
      <c r="CJ207" s="44"/>
      <c r="CK207" s="44"/>
      <c r="CL207" s="44"/>
      <c r="CM207" s="44"/>
      <c r="CN207" s="44"/>
      <c r="CO207" s="44"/>
      <c r="CP207" s="44"/>
      <c r="CQ207" s="44"/>
      <c r="CR207" s="44"/>
      <c r="CS207" s="44"/>
      <c r="CT207" s="44"/>
      <c r="CU207" s="44"/>
      <c r="CV207" s="44"/>
      <c r="CW207" s="44"/>
      <c r="CX207" s="44"/>
      <c r="CY207" s="44"/>
      <c r="CZ207" s="44"/>
      <c r="DA207" s="44"/>
      <c r="DB207" s="44"/>
      <c r="DC207" s="44"/>
      <c r="DD207" s="44"/>
      <c r="DE207" s="44"/>
      <c r="DF207" s="44"/>
      <c r="DG207" s="44"/>
      <c r="DH207" s="44"/>
      <c r="DI207" s="44"/>
      <c r="DJ207" s="44"/>
      <c r="DK207" s="44"/>
      <c r="DL207" s="44"/>
      <c r="DM207" s="44"/>
      <c r="DN207" s="44"/>
      <c r="DO207" s="44"/>
      <c r="DP207" s="44"/>
      <c r="DQ207" s="44"/>
      <c r="DR207" s="44"/>
      <c r="DS207" s="44"/>
      <c r="DT207" s="44"/>
      <c r="DU207" s="44"/>
      <c r="DV207" s="44"/>
      <c r="DW207" s="44"/>
      <c r="DX207" s="44"/>
      <c r="DY207" s="44"/>
      <c r="DZ207" s="44"/>
      <c r="EA207" s="44"/>
      <c r="EB207" s="44"/>
      <c r="EC207" s="44"/>
      <c r="ED207" s="44"/>
      <c r="EE207" s="44"/>
      <c r="EF207" s="44"/>
      <c r="EG207" s="44"/>
      <c r="EH207" s="44"/>
      <c r="EI207" s="44"/>
      <c r="EJ207" s="44"/>
      <c r="EK207" s="44"/>
      <c r="EL207" s="44"/>
      <c r="EM207" s="44"/>
      <c r="EN207" s="44"/>
      <c r="EO207" s="44"/>
      <c r="EP207" s="44"/>
      <c r="EQ207" s="44"/>
      <c r="ER207" s="44"/>
      <c r="ES207" s="44"/>
      <c r="ET207" s="44"/>
      <c r="EU207" s="44"/>
      <c r="EV207" s="44"/>
      <c r="EW207" s="44"/>
      <c r="EX207" s="44"/>
      <c r="EY207" s="44"/>
      <c r="EZ207" s="44"/>
      <c r="FA207" s="44"/>
      <c r="FB207" s="44"/>
      <c r="FC207" s="44"/>
      <c r="FD207" s="44"/>
      <c r="FE207" s="44"/>
      <c r="FF207" s="44"/>
      <c r="FG207" s="44"/>
      <c r="FH207" s="44"/>
      <c r="FI207" s="44"/>
      <c r="FJ207" s="44"/>
      <c r="FK207" s="44"/>
      <c r="FL207" s="44"/>
      <c r="FM207" s="44"/>
      <c r="FN207" s="44"/>
      <c r="FO207" s="44"/>
      <c r="FP207" s="44"/>
      <c r="FQ207" s="44"/>
      <c r="FR207" s="44"/>
      <c r="FS207" s="44"/>
      <c r="FT207" s="44"/>
      <c r="FU207" s="44"/>
      <c r="FV207" s="44"/>
      <c r="FW207" s="44"/>
      <c r="FX207" s="44"/>
      <c r="FY207" s="44"/>
      <c r="FZ207" s="44"/>
      <c r="GA207" s="44"/>
      <c r="GB207" s="44"/>
      <c r="GC207" s="44"/>
      <c r="GD207" s="44"/>
      <c r="GE207" s="44"/>
      <c r="GF207" s="44"/>
      <c r="GG207" s="44"/>
      <c r="GH207" s="44"/>
      <c r="GI207" s="44"/>
      <c r="GJ207" s="44"/>
      <c r="GK207" s="44"/>
      <c r="GL207" s="44"/>
      <c r="GM207" s="44"/>
      <c r="GN207" s="44"/>
      <c r="GO207" s="44"/>
      <c r="GP207" s="44"/>
      <c r="GQ207" s="44"/>
      <c r="GR207" s="44"/>
      <c r="GS207" s="44"/>
      <c r="GT207" s="44"/>
      <c r="GU207" s="44"/>
      <c r="GV207" s="44"/>
      <c r="GW207" s="44"/>
      <c r="GX207" s="44"/>
      <c r="GY207" s="44"/>
      <c r="GZ207" s="44"/>
      <c r="HA207" s="44"/>
      <c r="HB207" s="44"/>
      <c r="HC207" s="44"/>
      <c r="HD207" s="44"/>
      <c r="HE207" s="44"/>
      <c r="HF207" s="44"/>
      <c r="HG207" s="44"/>
      <c r="HH207" s="44"/>
      <c r="HI207" s="44"/>
      <c r="HJ207" s="44"/>
      <c r="HK207" s="44"/>
      <c r="HL207" s="44"/>
      <c r="HM207" s="44"/>
      <c r="HN207" s="44"/>
      <c r="HO207" s="44"/>
      <c r="HP207" s="44"/>
      <c r="HQ207" s="44"/>
      <c r="HR207" s="44"/>
      <c r="HS207" s="44"/>
      <c r="HT207" s="44"/>
      <c r="HU207" s="44"/>
      <c r="HV207" s="44"/>
      <c r="HW207" s="44"/>
      <c r="HX207" s="44"/>
      <c r="HY207" s="44"/>
      <c r="HZ207" s="44"/>
      <c r="IA207" s="44"/>
      <c r="IB207" s="44"/>
      <c r="IC207" s="44"/>
      <c r="ID207" s="44"/>
      <c r="IE207" s="44"/>
      <c r="IF207" s="44"/>
      <c r="IG207" s="44"/>
      <c r="IH207" s="44"/>
      <c r="II207" s="44"/>
      <c r="IJ207" s="44"/>
      <c r="IK207" s="44"/>
      <c r="IL207" s="44"/>
      <c r="IM207" s="44"/>
      <c r="IN207" s="44"/>
      <c r="IO207" s="44"/>
      <c r="IP207" s="44"/>
      <c r="IQ207" s="44"/>
      <c r="IR207" s="44"/>
      <c r="IS207" s="44"/>
      <c r="IT207" s="44"/>
      <c r="IU207" s="44"/>
      <c r="IV207" s="44"/>
      <c r="IW207" s="44"/>
      <c r="IX207" s="44"/>
      <c r="IY207" s="44"/>
      <c r="IZ207" s="44"/>
      <c r="JA207" s="44"/>
      <c r="JB207" s="44"/>
      <c r="JC207" s="44"/>
      <c r="JD207" s="44"/>
      <c r="JE207" s="44"/>
      <c r="JF207" s="44"/>
      <c r="JG207" s="44"/>
      <c r="JH207" s="44"/>
      <c r="JI207" s="44"/>
      <c r="JJ207" s="44"/>
      <c r="JK207" s="44"/>
      <c r="JL207" s="44"/>
      <c r="JM207" s="44"/>
      <c r="JN207" s="44"/>
      <c r="JO207" s="44"/>
      <c r="JP207" s="44"/>
      <c r="JQ207" s="44"/>
      <c r="JR207" s="44"/>
      <c r="JS207" s="44"/>
      <c r="JT207" s="44"/>
      <c r="JU207" s="44"/>
      <c r="JV207" s="44"/>
      <c r="JW207" s="44"/>
      <c r="JX207" s="44"/>
      <c r="JY207" s="44"/>
      <c r="JZ207" s="44"/>
      <c r="KA207" s="44"/>
      <c r="KB207" s="44"/>
      <c r="KC207" s="44"/>
      <c r="KD207" s="44"/>
      <c r="KE207" s="44"/>
      <c r="KF207" s="44"/>
      <c r="KG207" s="44"/>
      <c r="KH207" s="44"/>
      <c r="KI207" s="44"/>
      <c r="KJ207" s="44"/>
      <c r="KK207" s="44"/>
      <c r="KL207" s="44"/>
      <c r="KM207" s="44"/>
      <c r="KN207" s="44"/>
      <c r="KO207" s="44"/>
      <c r="KP207" s="44"/>
      <c r="KQ207" s="44"/>
      <c r="KR207" s="44"/>
      <c r="KS207" s="44"/>
      <c r="KT207" s="44"/>
      <c r="KU207" s="44"/>
      <c r="KV207" s="44"/>
      <c r="KW207" s="44"/>
      <c r="KX207" s="44"/>
      <c r="KY207" s="44"/>
      <c r="KZ207" s="44"/>
      <c r="LA207" s="44"/>
      <c r="LB207" s="44"/>
      <c r="LC207" s="44"/>
      <c r="LD207" s="44"/>
      <c r="LE207" s="44"/>
      <c r="LF207" s="44"/>
      <c r="LG207" s="44"/>
      <c r="LH207" s="44"/>
      <c r="LI207" s="44"/>
      <c r="LJ207" s="44"/>
      <c r="LK207" s="44"/>
      <c r="LL207" s="44"/>
      <c r="LM207" s="44"/>
      <c r="LN207" s="44"/>
      <c r="LO207" s="44"/>
      <c r="LP207" s="44"/>
      <c r="LQ207" s="44"/>
      <c r="LR207" s="44"/>
      <c r="LS207" s="44"/>
      <c r="LT207" s="44"/>
      <c r="LU207" s="44"/>
      <c r="LV207" s="44"/>
      <c r="LW207" s="44"/>
      <c r="LX207" s="44"/>
      <c r="LY207" s="44"/>
      <c r="LZ207" s="44"/>
      <c r="MA207" s="44"/>
      <c r="MB207" s="44"/>
      <c r="MC207" s="44"/>
      <c r="MD207" s="44"/>
      <c r="ME207" s="44"/>
      <c r="MF207" s="44"/>
      <c r="MG207" s="44"/>
      <c r="MH207" s="44"/>
      <c r="MI207" s="44"/>
      <c r="MJ207" s="44"/>
      <c r="MK207" s="44"/>
      <c r="ML207" s="44"/>
      <c r="MM207" s="44"/>
      <c r="MN207" s="44"/>
      <c r="MO207" s="44"/>
      <c r="MP207" s="44"/>
      <c r="MQ207" s="44"/>
      <c r="MR207" s="44"/>
      <c r="MS207" s="44"/>
      <c r="MT207" s="44"/>
      <c r="MU207" s="44"/>
      <c r="MV207" s="44"/>
      <c r="MW207" s="44"/>
      <c r="MX207" s="44"/>
      <c r="MY207" s="44"/>
      <c r="MZ207" s="44"/>
      <c r="NA207" s="44"/>
      <c r="NB207" s="44"/>
      <c r="NC207" s="44"/>
      <c r="ND207" s="44"/>
      <c r="NE207" s="44"/>
      <c r="NF207" s="44"/>
      <c r="NG207" s="44"/>
      <c r="NH207" s="44"/>
      <c r="NI207" s="44"/>
      <c r="NJ207" s="44"/>
      <c r="NK207" s="44"/>
      <c r="NL207" s="44"/>
      <c r="NM207" s="44"/>
      <c r="NN207" s="44"/>
      <c r="NO207" s="44"/>
      <c r="NP207" s="44"/>
      <c r="NQ207" s="44"/>
      <c r="NR207" s="44"/>
      <c r="NS207" s="44"/>
      <c r="NT207" s="44"/>
      <c r="NU207" s="44"/>
      <c r="NV207" s="44"/>
      <c r="NW207" s="44"/>
      <c r="NX207" s="44"/>
      <c r="NY207" s="44"/>
      <c r="NZ207" s="44"/>
      <c r="OA207" s="44"/>
      <c r="OB207" s="44"/>
      <c r="OC207" s="44"/>
      <c r="OD207" s="44"/>
      <c r="OE207" s="44"/>
      <c r="OF207" s="44"/>
      <c r="OG207" s="44"/>
      <c r="OH207" s="44"/>
      <c r="OI207" s="44"/>
      <c r="OJ207" s="44"/>
      <c r="OK207" s="44"/>
      <c r="OL207" s="44"/>
      <c r="OM207" s="44"/>
      <c r="ON207" s="44"/>
      <c r="OO207" s="44"/>
      <c r="OP207" s="44"/>
      <c r="OQ207" s="44"/>
      <c r="OR207" s="44"/>
      <c r="OS207" s="44"/>
      <c r="OT207" s="44"/>
      <c r="OU207" s="44"/>
      <c r="OV207" s="44"/>
      <c r="OW207" s="44"/>
      <c r="OX207" s="44"/>
      <c r="OY207" s="44"/>
      <c r="OZ207" s="44"/>
      <c r="PA207" s="44"/>
      <c r="PB207" s="44"/>
      <c r="PC207" s="44"/>
      <c r="PD207" s="44"/>
      <c r="PE207" s="44"/>
      <c r="PF207" s="44"/>
      <c r="PG207" s="44"/>
      <c r="PH207" s="44"/>
      <c r="PI207" s="44"/>
      <c r="PJ207" s="44"/>
      <c r="PK207" s="44"/>
      <c r="PL207" s="44"/>
      <c r="PM207" s="44"/>
      <c r="PN207" s="44"/>
      <c r="PO207" s="44"/>
      <c r="PP207" s="44"/>
      <c r="PQ207" s="44"/>
      <c r="PR207" s="44"/>
      <c r="PS207" s="44"/>
      <c r="PT207" s="44"/>
      <c r="PU207" s="44"/>
      <c r="PV207" s="44"/>
      <c r="PW207" s="44"/>
      <c r="PX207" s="44"/>
      <c r="PY207" s="44"/>
      <c r="PZ207" s="44"/>
      <c r="QA207" s="44"/>
      <c r="QB207" s="44"/>
      <c r="QC207" s="44"/>
      <c r="QD207" s="44"/>
      <c r="QE207" s="44"/>
      <c r="QF207" s="44"/>
      <c r="QG207" s="44"/>
      <c r="QH207" s="44"/>
      <c r="QI207" s="44"/>
      <c r="QJ207" s="44"/>
      <c r="QK207" s="44"/>
      <c r="QL207" s="44"/>
      <c r="QM207" s="44"/>
      <c r="QN207" s="44"/>
      <c r="QO207" s="44"/>
      <c r="QP207" s="44"/>
      <c r="QQ207" s="44"/>
      <c r="QR207" s="44"/>
      <c r="QS207" s="44"/>
      <c r="QT207" s="44"/>
      <c r="QU207" s="44"/>
      <c r="QV207" s="44"/>
      <c r="QW207" s="44"/>
      <c r="QX207" s="44"/>
      <c r="QY207" s="44"/>
      <c r="QZ207" s="44"/>
      <c r="RA207" s="44"/>
      <c r="RB207" s="44"/>
      <c r="RC207" s="44"/>
      <c r="RD207" s="44"/>
      <c r="RE207" s="44"/>
      <c r="RF207" s="44"/>
      <c r="RG207" s="44"/>
      <c r="RH207" s="44"/>
      <c r="RI207" s="44"/>
      <c r="RJ207" s="44"/>
      <c r="RK207" s="44"/>
      <c r="RL207" s="44"/>
      <c r="RM207" s="44"/>
      <c r="RN207" s="44"/>
      <c r="RO207" s="44"/>
      <c r="RP207" s="44"/>
      <c r="RQ207" s="44"/>
      <c r="RR207" s="44"/>
      <c r="RS207" s="44"/>
      <c r="RT207" s="44"/>
      <c r="RU207" s="44"/>
      <c r="RV207" s="44"/>
      <c r="RW207" s="44"/>
      <c r="RX207" s="44"/>
      <c r="RY207" s="44"/>
      <c r="RZ207" s="44"/>
      <c r="SA207" s="44"/>
      <c r="SB207" s="44"/>
      <c r="SC207" s="44"/>
      <c r="SD207" s="44"/>
      <c r="SE207" s="44"/>
      <c r="SF207" s="44"/>
      <c r="SG207" s="44"/>
      <c r="SH207" s="44"/>
      <c r="SI207" s="44"/>
      <c r="SJ207" s="44"/>
      <c r="SK207" s="44"/>
      <c r="SL207" s="44"/>
      <c r="SM207" s="44"/>
      <c r="SN207" s="44"/>
      <c r="SO207" s="44"/>
      <c r="SP207" s="44"/>
      <c r="SQ207" s="44"/>
      <c r="SR207" s="44"/>
      <c r="SS207" s="44"/>
      <c r="ST207" s="44"/>
      <c r="SU207" s="44"/>
      <c r="SV207" s="44"/>
      <c r="SW207" s="44"/>
      <c r="SX207" s="44"/>
      <c r="SY207" s="44"/>
      <c r="SZ207" s="44"/>
      <c r="TA207" s="44"/>
      <c r="TB207" s="44"/>
      <c r="TC207" s="44"/>
      <c r="TD207" s="44"/>
      <c r="TE207" s="44"/>
      <c r="TF207" s="44"/>
      <c r="TG207" s="44"/>
      <c r="TH207" s="44"/>
      <c r="TI207" s="44"/>
      <c r="TJ207" s="44"/>
      <c r="TK207" s="44"/>
      <c r="TL207" s="44"/>
      <c r="TM207" s="44"/>
      <c r="TN207" s="44"/>
      <c r="TO207" s="44"/>
      <c r="TP207" s="44"/>
      <c r="TQ207" s="44"/>
      <c r="TR207" s="44"/>
      <c r="TS207" s="44"/>
      <c r="TT207" s="44"/>
      <c r="TU207" s="44"/>
      <c r="TV207" s="44"/>
      <c r="TW207" s="44"/>
      <c r="TX207" s="44"/>
      <c r="TY207" s="44"/>
      <c r="TZ207" s="44"/>
      <c r="UA207" s="44"/>
      <c r="UB207" s="44"/>
      <c r="UC207" s="44"/>
      <c r="UD207" s="44"/>
      <c r="UE207" s="44"/>
      <c r="UF207" s="44"/>
      <c r="UG207" s="44"/>
      <c r="UH207" s="44"/>
      <c r="UI207" s="44"/>
      <c r="UJ207" s="44"/>
      <c r="UK207" s="44"/>
      <c r="UL207" s="44"/>
      <c r="UM207" s="44"/>
      <c r="UN207" s="44"/>
      <c r="UO207" s="44"/>
      <c r="UP207" s="44"/>
      <c r="UQ207" s="44"/>
      <c r="UR207" s="44"/>
      <c r="US207" s="44"/>
      <c r="UT207" s="44"/>
      <c r="UU207" s="44"/>
      <c r="UV207" s="44"/>
      <c r="UW207" s="44"/>
      <c r="UX207" s="44"/>
      <c r="UY207" s="44"/>
      <c r="UZ207" s="44"/>
      <c r="VA207" s="44"/>
      <c r="VB207" s="44"/>
      <c r="VC207" s="44"/>
      <c r="VD207" s="44"/>
      <c r="VE207" s="44"/>
      <c r="VF207" s="44"/>
      <c r="VG207" s="44"/>
      <c r="VH207" s="44"/>
      <c r="VI207" s="44"/>
      <c r="VJ207" s="44"/>
      <c r="VK207" s="44"/>
      <c r="VL207" s="44"/>
      <c r="VM207" s="44"/>
      <c r="VN207" s="44"/>
      <c r="VO207" s="44"/>
      <c r="VP207" s="44"/>
      <c r="VQ207" s="44"/>
      <c r="VR207" s="44"/>
      <c r="VS207" s="44"/>
      <c r="VT207" s="44"/>
      <c r="VU207" s="44"/>
      <c r="VV207" s="44"/>
      <c r="VW207" s="44"/>
      <c r="VX207" s="44"/>
      <c r="VY207" s="44"/>
      <c r="VZ207" s="44"/>
      <c r="WA207" s="44"/>
      <c r="WB207" s="44"/>
      <c r="WC207" s="44"/>
      <c r="WD207" s="44"/>
      <c r="WE207" s="44"/>
      <c r="WF207" s="44"/>
      <c r="WG207" s="44"/>
      <c r="WH207" s="44"/>
      <c r="WI207" s="44"/>
      <c r="WJ207" s="44"/>
      <c r="WK207" s="44"/>
      <c r="WL207" s="44"/>
      <c r="WM207" s="44"/>
      <c r="WN207" s="44"/>
      <c r="WO207" s="44"/>
      <c r="WP207" s="44"/>
      <c r="WQ207" s="44"/>
      <c r="WR207" s="44"/>
      <c r="WS207" s="44"/>
      <c r="WT207" s="44"/>
      <c r="WU207" s="44"/>
      <c r="WV207" s="44"/>
      <c r="WW207" s="44"/>
      <c r="WX207" s="44"/>
      <c r="WY207" s="44"/>
      <c r="WZ207" s="44"/>
      <c r="XA207" s="44"/>
      <c r="XB207" s="44"/>
      <c r="XC207" s="44"/>
      <c r="XD207" s="44"/>
      <c r="XE207" s="44"/>
      <c r="XF207" s="44"/>
      <c r="XG207" s="44"/>
      <c r="XH207" s="44"/>
      <c r="XI207" s="44"/>
      <c r="XJ207" s="44"/>
      <c r="XK207" s="44"/>
      <c r="XL207" s="44"/>
      <c r="XM207" s="44"/>
      <c r="XN207" s="44"/>
      <c r="XO207" s="44"/>
      <c r="XP207" s="44"/>
      <c r="XQ207" s="44"/>
      <c r="XR207" s="44"/>
      <c r="XS207" s="44"/>
      <c r="XT207" s="44"/>
      <c r="XU207" s="44"/>
      <c r="XV207" s="44"/>
      <c r="XW207" s="44"/>
      <c r="XX207" s="44"/>
      <c r="XY207" s="44"/>
      <c r="XZ207" s="44"/>
      <c r="YA207" s="44"/>
      <c r="YB207" s="44"/>
      <c r="YC207" s="44"/>
      <c r="YD207" s="44"/>
      <c r="YE207" s="44"/>
      <c r="YF207" s="44"/>
      <c r="YG207" s="44"/>
      <c r="YH207" s="44"/>
      <c r="YI207" s="44"/>
      <c r="YJ207" s="44"/>
      <c r="YK207" s="44"/>
      <c r="YL207" s="44"/>
      <c r="YM207" s="44"/>
      <c r="YN207" s="44"/>
      <c r="YO207" s="44"/>
      <c r="YP207" s="44"/>
      <c r="YQ207" s="44"/>
      <c r="YR207" s="44"/>
    </row>
    <row r="208" spans="1:668" s="57" customFormat="1" ht="15.75" x14ac:dyDescent="0.25">
      <c r="A208" s="44"/>
      <c r="B208" s="2"/>
      <c r="C208" s="2"/>
      <c r="D208" s="1"/>
      <c r="E208" s="1"/>
      <c r="F208" s="48"/>
      <c r="G208" s="48"/>
      <c r="H208" s="48"/>
      <c r="I208" s="48"/>
      <c r="J208" s="48"/>
      <c r="K208" s="48"/>
      <c r="L208" s="66"/>
      <c r="O208" s="44"/>
      <c r="P208" s="44"/>
      <c r="Q208" s="44"/>
      <c r="R208" s="44"/>
      <c r="S208" s="44"/>
      <c r="T208" s="44"/>
      <c r="U208" s="44"/>
      <c r="V208" s="44"/>
      <c r="W208" s="44"/>
      <c r="X208" s="44"/>
      <c r="Y208" s="44"/>
      <c r="Z208" s="44"/>
      <c r="AA208" s="44"/>
      <c r="AB208" s="44"/>
      <c r="AC208" s="44"/>
      <c r="AD208" s="44"/>
      <c r="AE208" s="44"/>
      <c r="AF208" s="44"/>
      <c r="AG208" s="44"/>
      <c r="AH208" s="44"/>
      <c r="AI208" s="44"/>
      <c r="AJ208" s="44"/>
      <c r="AK208" s="44"/>
      <c r="AL208" s="44"/>
      <c r="AM208" s="44"/>
      <c r="AN208" s="44"/>
      <c r="AO208" s="44"/>
      <c r="AP208" s="44"/>
      <c r="AQ208" s="44"/>
      <c r="AR208" s="44"/>
      <c r="AS208" s="44"/>
      <c r="AT208" s="44"/>
      <c r="AU208" s="44"/>
      <c r="AV208" s="44"/>
      <c r="AW208" s="44"/>
      <c r="AX208" s="44"/>
      <c r="AY208" s="44"/>
      <c r="AZ208" s="44"/>
      <c r="BA208" s="44"/>
      <c r="BB208" s="44"/>
      <c r="BC208" s="44"/>
      <c r="BD208" s="44"/>
      <c r="BE208" s="44"/>
      <c r="BF208" s="44"/>
      <c r="BG208" s="44"/>
      <c r="BH208" s="44"/>
      <c r="BI208" s="44"/>
      <c r="BJ208" s="44"/>
      <c r="BK208" s="44"/>
      <c r="BL208" s="44"/>
      <c r="BM208" s="44"/>
      <c r="BN208" s="44"/>
      <c r="BO208" s="44"/>
      <c r="BP208" s="44"/>
      <c r="BQ208" s="44"/>
      <c r="BR208" s="44"/>
      <c r="BS208" s="44"/>
      <c r="BT208" s="44"/>
      <c r="BU208" s="44"/>
      <c r="BV208" s="44"/>
      <c r="BW208" s="44"/>
      <c r="BX208" s="44"/>
      <c r="BY208" s="44"/>
      <c r="BZ208" s="44"/>
      <c r="CA208" s="44"/>
      <c r="CB208" s="44"/>
      <c r="CC208" s="44"/>
      <c r="CD208" s="44"/>
      <c r="CE208" s="44"/>
      <c r="CF208" s="44"/>
      <c r="CG208" s="44"/>
      <c r="CH208" s="44"/>
      <c r="CI208" s="44"/>
      <c r="CJ208" s="44"/>
      <c r="CK208" s="44"/>
      <c r="CL208" s="44"/>
      <c r="CM208" s="44"/>
      <c r="CN208" s="44"/>
      <c r="CO208" s="44"/>
      <c r="CP208" s="44"/>
      <c r="CQ208" s="44"/>
      <c r="CR208" s="44"/>
      <c r="CS208" s="44"/>
      <c r="CT208" s="44"/>
      <c r="CU208" s="44"/>
      <c r="CV208" s="44"/>
      <c r="CW208" s="44"/>
      <c r="CX208" s="44"/>
      <c r="CY208" s="44"/>
      <c r="CZ208" s="44"/>
      <c r="DA208" s="44"/>
      <c r="DB208" s="44"/>
      <c r="DC208" s="44"/>
      <c r="DD208" s="44"/>
      <c r="DE208" s="44"/>
      <c r="DF208" s="44"/>
      <c r="DG208" s="44"/>
      <c r="DH208" s="44"/>
      <c r="DI208" s="44"/>
      <c r="DJ208" s="44"/>
      <c r="DK208" s="44"/>
      <c r="DL208" s="44"/>
      <c r="DM208" s="44"/>
      <c r="DN208" s="44"/>
      <c r="DO208" s="44"/>
      <c r="DP208" s="44"/>
      <c r="DQ208" s="44"/>
      <c r="DR208" s="44"/>
      <c r="DS208" s="44"/>
      <c r="DT208" s="44"/>
      <c r="DU208" s="44"/>
      <c r="DV208" s="44"/>
      <c r="DW208" s="44"/>
      <c r="DX208" s="44"/>
      <c r="DY208" s="44"/>
      <c r="DZ208" s="44"/>
      <c r="EA208" s="44"/>
      <c r="EB208" s="44"/>
      <c r="EC208" s="44"/>
      <c r="ED208" s="44"/>
      <c r="EE208" s="44"/>
      <c r="EF208" s="44"/>
      <c r="EG208" s="44"/>
      <c r="EH208" s="44"/>
      <c r="EI208" s="44"/>
      <c r="EJ208" s="44"/>
      <c r="EK208" s="44"/>
      <c r="EL208" s="44"/>
      <c r="EM208" s="44"/>
      <c r="EN208" s="44"/>
      <c r="EO208" s="44"/>
      <c r="EP208" s="44"/>
      <c r="EQ208" s="44"/>
      <c r="ER208" s="44"/>
      <c r="ES208" s="44"/>
      <c r="ET208" s="44"/>
      <c r="EU208" s="44"/>
      <c r="EV208" s="44"/>
      <c r="EW208" s="44"/>
      <c r="EX208" s="44"/>
      <c r="EY208" s="44"/>
      <c r="EZ208" s="44"/>
      <c r="FA208" s="44"/>
      <c r="FB208" s="44"/>
      <c r="FC208" s="44"/>
      <c r="FD208" s="44"/>
      <c r="FE208" s="44"/>
      <c r="FF208" s="44"/>
      <c r="FG208" s="44"/>
      <c r="FH208" s="44"/>
      <c r="FI208" s="44"/>
      <c r="FJ208" s="44"/>
      <c r="FK208" s="44"/>
      <c r="FL208" s="44"/>
      <c r="FM208" s="44"/>
      <c r="FN208" s="44"/>
      <c r="FO208" s="44"/>
      <c r="FP208" s="44"/>
      <c r="FQ208" s="44"/>
      <c r="FR208" s="44"/>
      <c r="FS208" s="44"/>
      <c r="FT208" s="44"/>
      <c r="FU208" s="44"/>
      <c r="FV208" s="44"/>
      <c r="FW208" s="44"/>
      <c r="FX208" s="44"/>
      <c r="FY208" s="44"/>
      <c r="FZ208" s="44"/>
      <c r="GA208" s="44"/>
      <c r="GB208" s="44"/>
      <c r="GC208" s="44"/>
      <c r="GD208" s="44"/>
      <c r="GE208" s="44"/>
      <c r="GF208" s="44"/>
      <c r="GG208" s="44"/>
      <c r="GH208" s="44"/>
      <c r="GI208" s="44"/>
      <c r="GJ208" s="44"/>
      <c r="GK208" s="44"/>
      <c r="GL208" s="44"/>
      <c r="GM208" s="44"/>
      <c r="GN208" s="44"/>
      <c r="GO208" s="44"/>
      <c r="GP208" s="44"/>
      <c r="GQ208" s="44"/>
      <c r="GR208" s="44"/>
      <c r="GS208" s="44"/>
      <c r="GT208" s="44"/>
      <c r="GU208" s="44"/>
      <c r="GV208" s="44"/>
      <c r="GW208" s="44"/>
      <c r="GX208" s="44"/>
      <c r="GY208" s="44"/>
      <c r="GZ208" s="44"/>
      <c r="HA208" s="44"/>
      <c r="HB208" s="44"/>
      <c r="HC208" s="44"/>
      <c r="HD208" s="44"/>
      <c r="HE208" s="44"/>
      <c r="HF208" s="44"/>
      <c r="HG208" s="44"/>
      <c r="HH208" s="44"/>
      <c r="HI208" s="44"/>
      <c r="HJ208" s="44"/>
      <c r="HK208" s="44"/>
      <c r="HL208" s="44"/>
      <c r="HM208" s="44"/>
      <c r="HN208" s="44"/>
      <c r="HO208" s="44"/>
      <c r="HP208" s="44"/>
      <c r="HQ208" s="44"/>
      <c r="HR208" s="44"/>
      <c r="HS208" s="44"/>
      <c r="HT208" s="44"/>
      <c r="HU208" s="44"/>
      <c r="HV208" s="44"/>
      <c r="HW208" s="44"/>
      <c r="HX208" s="44"/>
      <c r="HY208" s="44"/>
      <c r="HZ208" s="44"/>
      <c r="IA208" s="44"/>
      <c r="IB208" s="44"/>
      <c r="IC208" s="44"/>
      <c r="ID208" s="44"/>
      <c r="IE208" s="44"/>
      <c r="IF208" s="44"/>
      <c r="IG208" s="44"/>
      <c r="IH208" s="44"/>
      <c r="II208" s="44"/>
      <c r="IJ208" s="44"/>
      <c r="IK208" s="44"/>
      <c r="IL208" s="44"/>
      <c r="IM208" s="44"/>
      <c r="IN208" s="44"/>
      <c r="IO208" s="44"/>
      <c r="IP208" s="44"/>
      <c r="IQ208" s="44"/>
      <c r="IR208" s="44"/>
      <c r="IS208" s="44"/>
      <c r="IT208" s="44"/>
      <c r="IU208" s="44"/>
      <c r="IV208" s="44"/>
      <c r="IW208" s="44"/>
      <c r="IX208" s="44"/>
      <c r="IY208" s="44"/>
      <c r="IZ208" s="44"/>
      <c r="JA208" s="44"/>
      <c r="JB208" s="44"/>
      <c r="JC208" s="44"/>
      <c r="JD208" s="44"/>
      <c r="JE208" s="44"/>
      <c r="JF208" s="44"/>
      <c r="JG208" s="44"/>
      <c r="JH208" s="44"/>
      <c r="JI208" s="44"/>
      <c r="JJ208" s="44"/>
      <c r="JK208" s="44"/>
      <c r="JL208" s="44"/>
      <c r="JM208" s="44"/>
      <c r="JN208" s="44"/>
      <c r="JO208" s="44"/>
      <c r="JP208" s="44"/>
      <c r="JQ208" s="44"/>
      <c r="JR208" s="44"/>
      <c r="JS208" s="44"/>
      <c r="JT208" s="44"/>
      <c r="JU208" s="44"/>
      <c r="JV208" s="44"/>
      <c r="JW208" s="44"/>
      <c r="JX208" s="44"/>
      <c r="JY208" s="44"/>
      <c r="JZ208" s="44"/>
      <c r="KA208" s="44"/>
      <c r="KB208" s="44"/>
      <c r="KC208" s="44"/>
      <c r="KD208" s="44"/>
      <c r="KE208" s="44"/>
      <c r="KF208" s="44"/>
      <c r="KG208" s="44"/>
      <c r="KH208" s="44"/>
      <c r="KI208" s="44"/>
      <c r="KJ208" s="44"/>
      <c r="KK208" s="44"/>
      <c r="KL208" s="44"/>
      <c r="KM208" s="44"/>
      <c r="KN208" s="44"/>
      <c r="KO208" s="44"/>
      <c r="KP208" s="44"/>
      <c r="KQ208" s="44"/>
      <c r="KR208" s="44"/>
      <c r="KS208" s="44"/>
      <c r="KT208" s="44"/>
      <c r="KU208" s="44"/>
      <c r="KV208" s="44"/>
      <c r="KW208" s="44"/>
      <c r="KX208" s="44"/>
      <c r="KY208" s="44"/>
      <c r="KZ208" s="44"/>
      <c r="LA208" s="44"/>
      <c r="LB208" s="44"/>
      <c r="LC208" s="44"/>
      <c r="LD208" s="44"/>
      <c r="LE208" s="44"/>
      <c r="LF208" s="44"/>
      <c r="LG208" s="44"/>
      <c r="LH208" s="44"/>
      <c r="LI208" s="44"/>
      <c r="LJ208" s="44"/>
      <c r="LK208" s="44"/>
      <c r="LL208" s="44"/>
      <c r="LM208" s="44"/>
      <c r="LN208" s="44"/>
      <c r="LO208" s="44"/>
      <c r="LP208" s="44"/>
      <c r="LQ208" s="44"/>
      <c r="LR208" s="44"/>
      <c r="LS208" s="44"/>
      <c r="LT208" s="44"/>
      <c r="LU208" s="44"/>
      <c r="LV208" s="44"/>
      <c r="LW208" s="44"/>
      <c r="LX208" s="44"/>
      <c r="LY208" s="44"/>
      <c r="LZ208" s="44"/>
      <c r="MA208" s="44"/>
      <c r="MB208" s="44"/>
      <c r="MC208" s="44"/>
      <c r="MD208" s="44"/>
      <c r="ME208" s="44"/>
      <c r="MF208" s="44"/>
      <c r="MG208" s="44"/>
      <c r="MH208" s="44"/>
      <c r="MI208" s="44"/>
      <c r="MJ208" s="44"/>
      <c r="MK208" s="44"/>
      <c r="ML208" s="44"/>
      <c r="MM208" s="44"/>
      <c r="MN208" s="44"/>
      <c r="MO208" s="44"/>
      <c r="MP208" s="44"/>
      <c r="MQ208" s="44"/>
      <c r="MR208" s="44"/>
      <c r="MS208" s="44"/>
      <c r="MT208" s="44"/>
      <c r="MU208" s="44"/>
      <c r="MV208" s="44"/>
      <c r="MW208" s="44"/>
      <c r="MX208" s="44"/>
      <c r="MY208" s="44"/>
      <c r="MZ208" s="44"/>
      <c r="NA208" s="44"/>
      <c r="NB208" s="44"/>
      <c r="NC208" s="44"/>
      <c r="ND208" s="44"/>
      <c r="NE208" s="44"/>
      <c r="NF208" s="44"/>
      <c r="NG208" s="44"/>
      <c r="NH208" s="44"/>
      <c r="NI208" s="44"/>
      <c r="NJ208" s="44"/>
      <c r="NK208" s="44"/>
      <c r="NL208" s="44"/>
      <c r="NM208" s="44"/>
      <c r="NN208" s="44"/>
      <c r="NO208" s="44"/>
      <c r="NP208" s="44"/>
      <c r="NQ208" s="44"/>
      <c r="NR208" s="44"/>
      <c r="NS208" s="44"/>
      <c r="NT208" s="44"/>
      <c r="NU208" s="44"/>
      <c r="NV208" s="44"/>
      <c r="NW208" s="44"/>
      <c r="NX208" s="44"/>
      <c r="NY208" s="44"/>
      <c r="NZ208" s="44"/>
      <c r="OA208" s="44"/>
      <c r="OB208" s="44"/>
      <c r="OC208" s="44"/>
      <c r="OD208" s="44"/>
      <c r="OE208" s="44"/>
      <c r="OF208" s="44"/>
      <c r="OG208" s="44"/>
      <c r="OH208" s="44"/>
      <c r="OI208" s="44"/>
      <c r="OJ208" s="44"/>
      <c r="OK208" s="44"/>
      <c r="OL208" s="44"/>
      <c r="OM208" s="44"/>
      <c r="ON208" s="44"/>
      <c r="OO208" s="44"/>
      <c r="OP208" s="44"/>
      <c r="OQ208" s="44"/>
      <c r="OR208" s="44"/>
      <c r="OS208" s="44"/>
      <c r="OT208" s="44"/>
      <c r="OU208" s="44"/>
      <c r="OV208" s="44"/>
      <c r="OW208" s="44"/>
      <c r="OX208" s="44"/>
      <c r="OY208" s="44"/>
      <c r="OZ208" s="44"/>
      <c r="PA208" s="44"/>
      <c r="PB208" s="44"/>
      <c r="PC208" s="44"/>
      <c r="PD208" s="44"/>
      <c r="PE208" s="44"/>
      <c r="PF208" s="44"/>
      <c r="PG208" s="44"/>
      <c r="PH208" s="44"/>
      <c r="PI208" s="44"/>
      <c r="PJ208" s="44"/>
      <c r="PK208" s="44"/>
      <c r="PL208" s="44"/>
      <c r="PM208" s="44"/>
      <c r="PN208" s="44"/>
      <c r="PO208" s="44"/>
      <c r="PP208" s="44"/>
      <c r="PQ208" s="44"/>
      <c r="PR208" s="44"/>
      <c r="PS208" s="44"/>
      <c r="PT208" s="44"/>
      <c r="PU208" s="44"/>
      <c r="PV208" s="44"/>
      <c r="PW208" s="44"/>
      <c r="PX208" s="44"/>
      <c r="PY208" s="44"/>
      <c r="PZ208" s="44"/>
      <c r="QA208" s="44"/>
      <c r="QB208" s="44"/>
      <c r="QC208" s="44"/>
      <c r="QD208" s="44"/>
      <c r="QE208" s="44"/>
      <c r="QF208" s="44"/>
      <c r="QG208" s="44"/>
      <c r="QH208" s="44"/>
      <c r="QI208" s="44"/>
      <c r="QJ208" s="44"/>
      <c r="QK208" s="44"/>
      <c r="QL208" s="44"/>
      <c r="QM208" s="44"/>
      <c r="QN208" s="44"/>
      <c r="QO208" s="44"/>
      <c r="QP208" s="44"/>
      <c r="QQ208" s="44"/>
      <c r="QR208" s="44"/>
      <c r="QS208" s="44"/>
      <c r="QT208" s="44"/>
      <c r="QU208" s="44"/>
      <c r="QV208" s="44"/>
      <c r="QW208" s="44"/>
      <c r="QX208" s="44"/>
      <c r="QY208" s="44"/>
      <c r="QZ208" s="44"/>
      <c r="RA208" s="44"/>
      <c r="RB208" s="44"/>
      <c r="RC208" s="44"/>
      <c r="RD208" s="44"/>
      <c r="RE208" s="44"/>
      <c r="RF208" s="44"/>
      <c r="RG208" s="44"/>
      <c r="RH208" s="44"/>
      <c r="RI208" s="44"/>
      <c r="RJ208" s="44"/>
      <c r="RK208" s="44"/>
      <c r="RL208" s="44"/>
      <c r="RM208" s="44"/>
      <c r="RN208" s="44"/>
      <c r="RO208" s="44"/>
      <c r="RP208" s="44"/>
      <c r="RQ208" s="44"/>
      <c r="RR208" s="44"/>
      <c r="RS208" s="44"/>
      <c r="RT208" s="44"/>
      <c r="RU208" s="44"/>
      <c r="RV208" s="44"/>
      <c r="RW208" s="44"/>
      <c r="RX208" s="44"/>
      <c r="RY208" s="44"/>
      <c r="RZ208" s="44"/>
      <c r="SA208" s="44"/>
      <c r="SB208" s="44"/>
      <c r="SC208" s="44"/>
      <c r="SD208" s="44"/>
      <c r="SE208" s="44"/>
      <c r="SF208" s="44"/>
      <c r="SG208" s="44"/>
      <c r="SH208" s="44"/>
      <c r="SI208" s="44"/>
      <c r="SJ208" s="44"/>
      <c r="SK208" s="44"/>
      <c r="SL208" s="44"/>
      <c r="SM208" s="44"/>
      <c r="SN208" s="44"/>
      <c r="SO208" s="44"/>
      <c r="SP208" s="44"/>
      <c r="SQ208" s="44"/>
      <c r="SR208" s="44"/>
      <c r="SS208" s="44"/>
      <c r="ST208" s="44"/>
      <c r="SU208" s="44"/>
      <c r="SV208" s="44"/>
      <c r="SW208" s="44"/>
      <c r="SX208" s="44"/>
      <c r="SY208" s="44"/>
      <c r="SZ208" s="44"/>
      <c r="TA208" s="44"/>
      <c r="TB208" s="44"/>
      <c r="TC208" s="44"/>
      <c r="TD208" s="44"/>
      <c r="TE208" s="44"/>
      <c r="TF208" s="44"/>
      <c r="TG208" s="44"/>
      <c r="TH208" s="44"/>
      <c r="TI208" s="44"/>
      <c r="TJ208" s="44"/>
      <c r="TK208" s="44"/>
      <c r="TL208" s="44"/>
      <c r="TM208" s="44"/>
      <c r="TN208" s="44"/>
      <c r="TO208" s="44"/>
      <c r="TP208" s="44"/>
      <c r="TQ208" s="44"/>
      <c r="TR208" s="44"/>
      <c r="TS208" s="44"/>
      <c r="TT208" s="44"/>
      <c r="TU208" s="44"/>
      <c r="TV208" s="44"/>
      <c r="TW208" s="44"/>
      <c r="TX208" s="44"/>
      <c r="TY208" s="44"/>
      <c r="TZ208" s="44"/>
      <c r="UA208" s="44"/>
      <c r="UB208" s="44"/>
      <c r="UC208" s="44"/>
      <c r="UD208" s="44"/>
      <c r="UE208" s="44"/>
      <c r="UF208" s="44"/>
      <c r="UG208" s="44"/>
      <c r="UH208" s="44"/>
      <c r="UI208" s="44"/>
      <c r="UJ208" s="44"/>
      <c r="UK208" s="44"/>
      <c r="UL208" s="44"/>
      <c r="UM208" s="44"/>
      <c r="UN208" s="44"/>
      <c r="UO208" s="44"/>
      <c r="UP208" s="44"/>
      <c r="UQ208" s="44"/>
      <c r="UR208" s="44"/>
      <c r="US208" s="44"/>
      <c r="UT208" s="44"/>
      <c r="UU208" s="44"/>
      <c r="UV208" s="44"/>
      <c r="UW208" s="44"/>
      <c r="UX208" s="44"/>
      <c r="UY208" s="44"/>
      <c r="UZ208" s="44"/>
      <c r="VA208" s="44"/>
      <c r="VB208" s="44"/>
      <c r="VC208" s="44"/>
      <c r="VD208" s="44"/>
      <c r="VE208" s="44"/>
      <c r="VF208" s="44"/>
      <c r="VG208" s="44"/>
      <c r="VH208" s="44"/>
      <c r="VI208" s="44"/>
      <c r="VJ208" s="44"/>
      <c r="VK208" s="44"/>
      <c r="VL208" s="44"/>
      <c r="VM208" s="44"/>
      <c r="VN208" s="44"/>
      <c r="VO208" s="44"/>
      <c r="VP208" s="44"/>
      <c r="VQ208" s="44"/>
      <c r="VR208" s="44"/>
      <c r="VS208" s="44"/>
      <c r="VT208" s="44"/>
      <c r="VU208" s="44"/>
      <c r="VV208" s="44"/>
      <c r="VW208" s="44"/>
      <c r="VX208" s="44"/>
      <c r="VY208" s="44"/>
      <c r="VZ208" s="44"/>
      <c r="WA208" s="44"/>
      <c r="WB208" s="44"/>
      <c r="WC208" s="44"/>
      <c r="WD208" s="44"/>
      <c r="WE208" s="44"/>
      <c r="WF208" s="44"/>
      <c r="WG208" s="44"/>
      <c r="WH208" s="44"/>
      <c r="WI208" s="44"/>
      <c r="WJ208" s="44"/>
      <c r="WK208" s="44"/>
      <c r="WL208" s="44"/>
      <c r="WM208" s="44"/>
      <c r="WN208" s="44"/>
      <c r="WO208" s="44"/>
      <c r="WP208" s="44"/>
      <c r="WQ208" s="44"/>
      <c r="WR208" s="44"/>
      <c r="WS208" s="44"/>
      <c r="WT208" s="44"/>
      <c r="WU208" s="44"/>
      <c r="WV208" s="44"/>
      <c r="WW208" s="44"/>
      <c r="WX208" s="44"/>
      <c r="WY208" s="44"/>
      <c r="WZ208" s="44"/>
      <c r="XA208" s="44"/>
      <c r="XB208" s="44"/>
      <c r="XC208" s="44"/>
      <c r="XD208" s="44"/>
      <c r="XE208" s="44"/>
      <c r="XF208" s="44"/>
      <c r="XG208" s="44"/>
      <c r="XH208" s="44"/>
      <c r="XI208" s="44"/>
      <c r="XJ208" s="44"/>
      <c r="XK208" s="44"/>
      <c r="XL208" s="44"/>
      <c r="XM208" s="44"/>
      <c r="XN208" s="44"/>
      <c r="XO208" s="44"/>
      <c r="XP208" s="44"/>
      <c r="XQ208" s="44"/>
      <c r="XR208" s="44"/>
      <c r="XS208" s="44"/>
      <c r="XT208" s="44"/>
      <c r="XU208" s="44"/>
      <c r="XV208" s="44"/>
      <c r="XW208" s="44"/>
      <c r="XX208" s="44"/>
      <c r="XY208" s="44"/>
      <c r="XZ208" s="44"/>
      <c r="YA208" s="44"/>
      <c r="YB208" s="44"/>
      <c r="YC208" s="44"/>
      <c r="YD208" s="44"/>
      <c r="YE208" s="44"/>
      <c r="YF208" s="44"/>
      <c r="YG208" s="44"/>
      <c r="YH208" s="44"/>
      <c r="YI208" s="44"/>
      <c r="YJ208" s="44"/>
      <c r="YK208" s="44"/>
      <c r="YL208" s="44"/>
      <c r="YM208" s="44"/>
      <c r="YN208" s="44"/>
      <c r="YO208" s="44"/>
      <c r="YP208" s="44"/>
      <c r="YQ208" s="44"/>
      <c r="YR208" s="44"/>
    </row>
    <row r="209" spans="1:668" s="57" customFormat="1" ht="15.75" x14ac:dyDescent="0.25">
      <c r="A209" s="44"/>
      <c r="B209" s="2"/>
      <c r="C209" s="2"/>
      <c r="D209" s="1"/>
      <c r="E209" s="1"/>
      <c r="F209" s="48"/>
      <c r="G209" s="48"/>
      <c r="H209" s="48"/>
      <c r="I209" s="48"/>
      <c r="J209" s="48"/>
      <c r="K209" s="48"/>
      <c r="L209" s="66"/>
      <c r="O209" s="44"/>
      <c r="P209" s="44"/>
      <c r="Q209" s="44"/>
      <c r="R209" s="44"/>
      <c r="S209" s="44"/>
      <c r="T209" s="44"/>
      <c r="U209" s="44"/>
      <c r="V209" s="44"/>
      <c r="W209" s="44"/>
      <c r="X209" s="44"/>
      <c r="Y209" s="44"/>
      <c r="Z209" s="44"/>
      <c r="AA209" s="44"/>
      <c r="AB209" s="44"/>
      <c r="AC209" s="44"/>
      <c r="AD209" s="44"/>
      <c r="AE209" s="44"/>
      <c r="AF209" s="44"/>
      <c r="AG209" s="44"/>
      <c r="AH209" s="44"/>
      <c r="AI209" s="44"/>
      <c r="AJ209" s="44"/>
      <c r="AK209" s="44"/>
      <c r="AL209" s="44"/>
      <c r="AM209" s="44"/>
      <c r="AN209" s="44"/>
      <c r="AO209" s="44"/>
      <c r="AP209" s="44"/>
      <c r="AQ209" s="44"/>
      <c r="AR209" s="44"/>
      <c r="AS209" s="44"/>
      <c r="AT209" s="44"/>
      <c r="AU209" s="44"/>
      <c r="AV209" s="44"/>
      <c r="AW209" s="44"/>
      <c r="AX209" s="44"/>
      <c r="AY209" s="44"/>
      <c r="AZ209" s="44"/>
      <c r="BA209" s="44"/>
      <c r="BB209" s="44"/>
      <c r="BC209" s="44"/>
      <c r="BD209" s="44"/>
      <c r="BE209" s="44"/>
      <c r="BF209" s="44"/>
      <c r="BG209" s="44"/>
      <c r="BH209" s="44"/>
      <c r="BI209" s="44"/>
      <c r="BJ209" s="44"/>
      <c r="BK209" s="44"/>
      <c r="BL209" s="44"/>
      <c r="BM209" s="44"/>
      <c r="BN209" s="44"/>
      <c r="BO209" s="44"/>
      <c r="BP209" s="44"/>
      <c r="BQ209" s="44"/>
      <c r="BR209" s="44"/>
      <c r="BS209" s="44"/>
      <c r="BT209" s="44"/>
      <c r="BU209" s="44"/>
      <c r="BV209" s="44"/>
      <c r="BW209" s="44"/>
      <c r="BX209" s="44"/>
      <c r="BY209" s="44"/>
      <c r="BZ209" s="44"/>
      <c r="CA209" s="44"/>
      <c r="CB209" s="44"/>
      <c r="CC209" s="44"/>
      <c r="CD209" s="44"/>
      <c r="CE209" s="44"/>
      <c r="CF209" s="44"/>
      <c r="CG209" s="44"/>
      <c r="CH209" s="44"/>
      <c r="CI209" s="44"/>
      <c r="CJ209" s="44"/>
      <c r="CK209" s="44"/>
      <c r="CL209" s="44"/>
      <c r="CM209" s="44"/>
      <c r="CN209" s="44"/>
      <c r="CO209" s="44"/>
      <c r="CP209" s="44"/>
      <c r="CQ209" s="44"/>
      <c r="CR209" s="44"/>
      <c r="CS209" s="44"/>
      <c r="CT209" s="44"/>
      <c r="CU209" s="44"/>
      <c r="CV209" s="44"/>
      <c r="CW209" s="44"/>
      <c r="CX209" s="44"/>
      <c r="CY209" s="44"/>
      <c r="CZ209" s="44"/>
      <c r="DA209" s="44"/>
      <c r="DB209" s="44"/>
      <c r="DC209" s="44"/>
      <c r="DD209" s="44"/>
      <c r="DE209" s="44"/>
      <c r="DF209" s="44"/>
      <c r="DG209" s="44"/>
      <c r="DH209" s="44"/>
      <c r="DI209" s="44"/>
      <c r="DJ209" s="44"/>
      <c r="DK209" s="44"/>
      <c r="DL209" s="44"/>
      <c r="DM209" s="44"/>
      <c r="DN209" s="44"/>
      <c r="DO209" s="44"/>
      <c r="DP209" s="44"/>
      <c r="DQ209" s="44"/>
      <c r="DR209" s="44"/>
      <c r="DS209" s="44"/>
      <c r="DT209" s="44"/>
      <c r="DU209" s="44"/>
      <c r="DV209" s="44"/>
      <c r="DW209" s="44"/>
      <c r="DX209" s="44"/>
      <c r="DY209" s="44"/>
      <c r="DZ209" s="44"/>
      <c r="EA209" s="44"/>
      <c r="EB209" s="44"/>
      <c r="EC209" s="44"/>
      <c r="ED209" s="44"/>
      <c r="EE209" s="44"/>
      <c r="EF209" s="44"/>
      <c r="EG209" s="44"/>
      <c r="EH209" s="44"/>
      <c r="EI209" s="44"/>
      <c r="EJ209" s="44"/>
      <c r="EK209" s="44"/>
      <c r="EL209" s="44"/>
      <c r="EM209" s="44"/>
      <c r="EN209" s="44"/>
      <c r="EO209" s="44"/>
      <c r="EP209" s="44"/>
      <c r="EQ209" s="44"/>
      <c r="ER209" s="44"/>
      <c r="ES209" s="44"/>
      <c r="ET209" s="44"/>
      <c r="EU209" s="44"/>
      <c r="EV209" s="44"/>
      <c r="EW209" s="44"/>
      <c r="EX209" s="44"/>
      <c r="EY209" s="44"/>
      <c r="EZ209" s="44"/>
      <c r="FA209" s="44"/>
      <c r="FB209" s="44"/>
      <c r="FC209" s="44"/>
      <c r="FD209" s="44"/>
      <c r="FE209" s="44"/>
      <c r="FF209" s="44"/>
      <c r="FG209" s="44"/>
      <c r="FH209" s="44"/>
      <c r="FI209" s="44"/>
      <c r="FJ209" s="44"/>
      <c r="FK209" s="44"/>
      <c r="FL209" s="44"/>
      <c r="FM209" s="44"/>
      <c r="FN209" s="44"/>
      <c r="FO209" s="44"/>
      <c r="FP209" s="44"/>
      <c r="FQ209" s="44"/>
      <c r="FR209" s="44"/>
      <c r="FS209" s="44"/>
      <c r="FT209" s="44"/>
      <c r="FU209" s="44"/>
      <c r="FV209" s="44"/>
      <c r="FW209" s="44"/>
      <c r="FX209" s="44"/>
      <c r="FY209" s="44"/>
      <c r="FZ209" s="44"/>
      <c r="GA209" s="44"/>
      <c r="GB209" s="44"/>
      <c r="GC209" s="44"/>
      <c r="GD209" s="44"/>
      <c r="GE209" s="44"/>
      <c r="GF209" s="44"/>
      <c r="GG209" s="44"/>
      <c r="GH209" s="44"/>
      <c r="GI209" s="44"/>
      <c r="GJ209" s="44"/>
      <c r="GK209" s="44"/>
      <c r="GL209" s="44"/>
      <c r="GM209" s="44"/>
      <c r="GN209" s="44"/>
      <c r="GO209" s="44"/>
      <c r="GP209" s="44"/>
      <c r="GQ209" s="44"/>
      <c r="GR209" s="44"/>
      <c r="GS209" s="44"/>
      <c r="GT209" s="44"/>
      <c r="GU209" s="44"/>
      <c r="GV209" s="44"/>
      <c r="GW209" s="44"/>
      <c r="GX209" s="44"/>
      <c r="GY209" s="44"/>
      <c r="GZ209" s="44"/>
      <c r="HA209" s="44"/>
      <c r="HB209" s="44"/>
      <c r="HC209" s="44"/>
      <c r="HD209" s="44"/>
      <c r="HE209" s="44"/>
      <c r="HF209" s="44"/>
      <c r="HG209" s="44"/>
      <c r="HH209" s="44"/>
      <c r="HI209" s="44"/>
      <c r="HJ209" s="44"/>
      <c r="HK209" s="44"/>
      <c r="HL209" s="44"/>
      <c r="HM209" s="44"/>
      <c r="HN209" s="44"/>
      <c r="HO209" s="44"/>
      <c r="HP209" s="44"/>
      <c r="HQ209" s="44"/>
      <c r="HR209" s="44"/>
      <c r="HS209" s="44"/>
      <c r="HT209" s="44"/>
      <c r="HU209" s="44"/>
      <c r="HV209" s="44"/>
      <c r="HW209" s="44"/>
      <c r="HX209" s="44"/>
      <c r="HY209" s="44"/>
      <c r="HZ209" s="44"/>
      <c r="IA209" s="44"/>
      <c r="IB209" s="44"/>
      <c r="IC209" s="44"/>
      <c r="ID209" s="44"/>
      <c r="IE209" s="44"/>
      <c r="IF209" s="44"/>
      <c r="IG209" s="44"/>
      <c r="IH209" s="44"/>
      <c r="II209" s="44"/>
      <c r="IJ209" s="44"/>
      <c r="IK209" s="44"/>
      <c r="IL209" s="44"/>
      <c r="IM209" s="44"/>
      <c r="IN209" s="44"/>
      <c r="IO209" s="44"/>
      <c r="IP209" s="44"/>
      <c r="IQ209" s="44"/>
      <c r="IR209" s="44"/>
      <c r="IS209" s="44"/>
      <c r="IT209" s="44"/>
      <c r="IU209" s="44"/>
      <c r="IV209" s="44"/>
      <c r="IW209" s="44"/>
      <c r="IX209" s="44"/>
      <c r="IY209" s="44"/>
      <c r="IZ209" s="44"/>
      <c r="JA209" s="44"/>
      <c r="JB209" s="44"/>
      <c r="JC209" s="44"/>
      <c r="JD209" s="44"/>
      <c r="JE209" s="44"/>
      <c r="JF209" s="44"/>
      <c r="JG209" s="44"/>
      <c r="JH209" s="44"/>
      <c r="JI209" s="44"/>
      <c r="JJ209" s="44"/>
      <c r="JK209" s="44"/>
      <c r="JL209" s="44"/>
      <c r="JM209" s="44"/>
      <c r="JN209" s="44"/>
      <c r="JO209" s="44"/>
      <c r="JP209" s="44"/>
      <c r="JQ209" s="44"/>
      <c r="JR209" s="44"/>
      <c r="JS209" s="44"/>
      <c r="JT209" s="44"/>
      <c r="JU209" s="44"/>
      <c r="JV209" s="44"/>
      <c r="JW209" s="44"/>
      <c r="JX209" s="44"/>
      <c r="JY209" s="44"/>
      <c r="JZ209" s="44"/>
      <c r="KA209" s="44"/>
      <c r="KB209" s="44"/>
      <c r="KC209" s="44"/>
      <c r="KD209" s="44"/>
      <c r="KE209" s="44"/>
      <c r="KF209" s="44"/>
      <c r="KG209" s="44"/>
      <c r="KH209" s="44"/>
      <c r="KI209" s="44"/>
      <c r="KJ209" s="44"/>
      <c r="KK209" s="44"/>
      <c r="KL209" s="44"/>
      <c r="KM209" s="44"/>
      <c r="KN209" s="44"/>
      <c r="KO209" s="44"/>
      <c r="KP209" s="44"/>
      <c r="KQ209" s="44"/>
      <c r="KR209" s="44"/>
      <c r="KS209" s="44"/>
      <c r="KT209" s="44"/>
      <c r="KU209" s="44"/>
      <c r="KV209" s="44"/>
      <c r="KW209" s="44"/>
      <c r="KX209" s="44"/>
      <c r="KY209" s="44"/>
      <c r="KZ209" s="44"/>
      <c r="LA209" s="44"/>
      <c r="LB209" s="44"/>
      <c r="LC209" s="44"/>
      <c r="LD209" s="44"/>
      <c r="LE209" s="44"/>
      <c r="LF209" s="44"/>
      <c r="LG209" s="44"/>
      <c r="LH209" s="44"/>
      <c r="LI209" s="44"/>
      <c r="LJ209" s="44"/>
      <c r="LK209" s="44"/>
      <c r="LL209" s="44"/>
      <c r="LM209" s="44"/>
      <c r="LN209" s="44"/>
      <c r="LO209" s="44"/>
      <c r="LP209" s="44"/>
      <c r="LQ209" s="44"/>
      <c r="LR209" s="44"/>
      <c r="LS209" s="44"/>
      <c r="LT209" s="44"/>
      <c r="LU209" s="44"/>
      <c r="LV209" s="44"/>
      <c r="LW209" s="44"/>
      <c r="LX209" s="44"/>
      <c r="LY209" s="44"/>
      <c r="LZ209" s="44"/>
      <c r="MA209" s="44"/>
      <c r="MB209" s="44"/>
      <c r="MC209" s="44"/>
      <c r="MD209" s="44"/>
      <c r="ME209" s="44"/>
      <c r="MF209" s="44"/>
      <c r="MG209" s="44"/>
      <c r="MH209" s="44"/>
      <c r="MI209" s="44"/>
      <c r="MJ209" s="44"/>
      <c r="MK209" s="44"/>
      <c r="ML209" s="44"/>
      <c r="MM209" s="44"/>
      <c r="MN209" s="44"/>
      <c r="MO209" s="44"/>
      <c r="MP209" s="44"/>
      <c r="MQ209" s="44"/>
      <c r="MR209" s="44"/>
      <c r="MS209" s="44"/>
      <c r="MT209" s="44"/>
      <c r="MU209" s="44"/>
      <c r="MV209" s="44"/>
      <c r="MW209" s="44"/>
      <c r="MX209" s="44"/>
      <c r="MY209" s="44"/>
      <c r="MZ209" s="44"/>
      <c r="NA209" s="44"/>
      <c r="NB209" s="44"/>
      <c r="NC209" s="44"/>
      <c r="ND209" s="44"/>
      <c r="NE209" s="44"/>
      <c r="NF209" s="44"/>
      <c r="NG209" s="44"/>
      <c r="NH209" s="44"/>
      <c r="NI209" s="44"/>
      <c r="NJ209" s="44"/>
      <c r="NK209" s="44"/>
      <c r="NL209" s="44"/>
      <c r="NM209" s="44"/>
      <c r="NN209" s="44"/>
      <c r="NO209" s="44"/>
      <c r="NP209" s="44"/>
      <c r="NQ209" s="44"/>
      <c r="NR209" s="44"/>
      <c r="NS209" s="44"/>
      <c r="NT209" s="44"/>
      <c r="NU209" s="44"/>
      <c r="NV209" s="44"/>
      <c r="NW209" s="44"/>
      <c r="NX209" s="44"/>
      <c r="NY209" s="44"/>
      <c r="NZ209" s="44"/>
      <c r="OA209" s="44"/>
      <c r="OB209" s="44"/>
      <c r="OC209" s="44"/>
      <c r="OD209" s="44"/>
      <c r="OE209" s="44"/>
      <c r="OF209" s="44"/>
      <c r="OG209" s="44"/>
      <c r="OH209" s="44"/>
      <c r="OI209" s="44"/>
      <c r="OJ209" s="44"/>
      <c r="OK209" s="44"/>
      <c r="OL209" s="44"/>
      <c r="OM209" s="44"/>
      <c r="ON209" s="44"/>
      <c r="OO209" s="44"/>
      <c r="OP209" s="44"/>
      <c r="OQ209" s="44"/>
      <c r="OR209" s="44"/>
      <c r="OS209" s="44"/>
      <c r="OT209" s="44"/>
      <c r="OU209" s="44"/>
      <c r="OV209" s="44"/>
      <c r="OW209" s="44"/>
      <c r="OX209" s="44"/>
      <c r="OY209" s="44"/>
      <c r="OZ209" s="44"/>
      <c r="PA209" s="44"/>
      <c r="PB209" s="44"/>
      <c r="PC209" s="44"/>
      <c r="PD209" s="44"/>
      <c r="PE209" s="44"/>
      <c r="PF209" s="44"/>
      <c r="PG209" s="44"/>
      <c r="PH209" s="44"/>
      <c r="PI209" s="44"/>
      <c r="PJ209" s="44"/>
      <c r="PK209" s="44"/>
      <c r="PL209" s="44"/>
      <c r="PM209" s="44"/>
      <c r="PN209" s="44"/>
      <c r="PO209" s="44"/>
      <c r="PP209" s="44"/>
      <c r="PQ209" s="44"/>
      <c r="PR209" s="44"/>
      <c r="PS209" s="44"/>
      <c r="PT209" s="44"/>
      <c r="PU209" s="44"/>
      <c r="PV209" s="44"/>
      <c r="PW209" s="44"/>
      <c r="PX209" s="44"/>
      <c r="PY209" s="44"/>
      <c r="PZ209" s="44"/>
      <c r="QA209" s="44"/>
      <c r="QB209" s="44"/>
      <c r="QC209" s="44"/>
      <c r="QD209" s="44"/>
      <c r="QE209" s="44"/>
      <c r="QF209" s="44"/>
      <c r="QG209" s="44"/>
      <c r="QH209" s="44"/>
      <c r="QI209" s="44"/>
      <c r="QJ209" s="44"/>
      <c r="QK209" s="44"/>
      <c r="QL209" s="44"/>
      <c r="QM209" s="44"/>
      <c r="QN209" s="44"/>
      <c r="QO209" s="44"/>
      <c r="QP209" s="44"/>
      <c r="QQ209" s="44"/>
      <c r="QR209" s="44"/>
      <c r="QS209" s="44"/>
      <c r="QT209" s="44"/>
      <c r="QU209" s="44"/>
      <c r="QV209" s="44"/>
      <c r="QW209" s="44"/>
      <c r="QX209" s="44"/>
      <c r="QY209" s="44"/>
      <c r="QZ209" s="44"/>
      <c r="RA209" s="44"/>
      <c r="RB209" s="44"/>
      <c r="RC209" s="44"/>
      <c r="RD209" s="44"/>
      <c r="RE209" s="44"/>
      <c r="RF209" s="44"/>
      <c r="RG209" s="44"/>
      <c r="RH209" s="44"/>
      <c r="RI209" s="44"/>
      <c r="RJ209" s="44"/>
      <c r="RK209" s="44"/>
      <c r="RL209" s="44"/>
      <c r="RM209" s="44"/>
      <c r="RN209" s="44"/>
      <c r="RO209" s="44"/>
      <c r="RP209" s="44"/>
      <c r="RQ209" s="44"/>
      <c r="RR209" s="44"/>
      <c r="RS209" s="44"/>
      <c r="RT209" s="44"/>
      <c r="RU209" s="44"/>
      <c r="RV209" s="44"/>
      <c r="RW209" s="44"/>
      <c r="RX209" s="44"/>
      <c r="RY209" s="44"/>
      <c r="RZ209" s="44"/>
      <c r="SA209" s="44"/>
      <c r="SB209" s="44"/>
      <c r="SC209" s="44"/>
      <c r="SD209" s="44"/>
      <c r="SE209" s="44"/>
      <c r="SF209" s="44"/>
      <c r="SG209" s="44"/>
      <c r="SH209" s="44"/>
      <c r="SI209" s="44"/>
      <c r="SJ209" s="44"/>
      <c r="SK209" s="44"/>
      <c r="SL209" s="44"/>
      <c r="SM209" s="44"/>
      <c r="SN209" s="44"/>
      <c r="SO209" s="44"/>
      <c r="SP209" s="44"/>
      <c r="SQ209" s="44"/>
      <c r="SR209" s="44"/>
      <c r="SS209" s="44"/>
      <c r="ST209" s="44"/>
      <c r="SU209" s="44"/>
      <c r="SV209" s="44"/>
      <c r="SW209" s="44"/>
      <c r="SX209" s="44"/>
      <c r="SY209" s="44"/>
      <c r="SZ209" s="44"/>
      <c r="TA209" s="44"/>
      <c r="TB209" s="44"/>
      <c r="TC209" s="44"/>
      <c r="TD209" s="44"/>
      <c r="TE209" s="44"/>
      <c r="TF209" s="44"/>
      <c r="TG209" s="44"/>
      <c r="TH209" s="44"/>
      <c r="TI209" s="44"/>
      <c r="TJ209" s="44"/>
      <c r="TK209" s="44"/>
      <c r="TL209" s="44"/>
      <c r="TM209" s="44"/>
      <c r="TN209" s="44"/>
      <c r="TO209" s="44"/>
      <c r="TP209" s="44"/>
      <c r="TQ209" s="44"/>
      <c r="TR209" s="44"/>
      <c r="TS209" s="44"/>
      <c r="TT209" s="44"/>
      <c r="TU209" s="44"/>
      <c r="TV209" s="44"/>
      <c r="TW209" s="44"/>
      <c r="TX209" s="44"/>
      <c r="TY209" s="44"/>
      <c r="TZ209" s="44"/>
      <c r="UA209" s="44"/>
      <c r="UB209" s="44"/>
      <c r="UC209" s="44"/>
      <c r="UD209" s="44"/>
      <c r="UE209" s="44"/>
      <c r="UF209" s="44"/>
      <c r="UG209" s="44"/>
      <c r="UH209" s="44"/>
      <c r="UI209" s="44"/>
      <c r="UJ209" s="44"/>
      <c r="UK209" s="44"/>
      <c r="UL209" s="44"/>
      <c r="UM209" s="44"/>
      <c r="UN209" s="44"/>
      <c r="UO209" s="44"/>
      <c r="UP209" s="44"/>
      <c r="UQ209" s="44"/>
      <c r="UR209" s="44"/>
      <c r="US209" s="44"/>
      <c r="UT209" s="44"/>
      <c r="UU209" s="44"/>
      <c r="UV209" s="44"/>
      <c r="UW209" s="44"/>
      <c r="UX209" s="44"/>
      <c r="UY209" s="44"/>
      <c r="UZ209" s="44"/>
      <c r="VA209" s="44"/>
      <c r="VB209" s="44"/>
      <c r="VC209" s="44"/>
      <c r="VD209" s="44"/>
      <c r="VE209" s="44"/>
      <c r="VF209" s="44"/>
      <c r="VG209" s="44"/>
      <c r="VH209" s="44"/>
      <c r="VI209" s="44"/>
      <c r="VJ209" s="44"/>
      <c r="VK209" s="44"/>
      <c r="VL209" s="44"/>
      <c r="VM209" s="44"/>
      <c r="VN209" s="44"/>
      <c r="VO209" s="44"/>
      <c r="VP209" s="44"/>
      <c r="VQ209" s="44"/>
      <c r="VR209" s="44"/>
      <c r="VS209" s="44"/>
      <c r="VT209" s="44"/>
      <c r="VU209" s="44"/>
      <c r="VV209" s="44"/>
      <c r="VW209" s="44"/>
      <c r="VX209" s="44"/>
      <c r="VY209" s="44"/>
      <c r="VZ209" s="44"/>
      <c r="WA209" s="44"/>
      <c r="WB209" s="44"/>
      <c r="WC209" s="44"/>
      <c r="WD209" s="44"/>
      <c r="WE209" s="44"/>
      <c r="WF209" s="44"/>
      <c r="WG209" s="44"/>
      <c r="WH209" s="44"/>
      <c r="WI209" s="44"/>
      <c r="WJ209" s="44"/>
      <c r="WK209" s="44"/>
      <c r="WL209" s="44"/>
      <c r="WM209" s="44"/>
      <c r="WN209" s="44"/>
      <c r="WO209" s="44"/>
      <c r="WP209" s="44"/>
      <c r="WQ209" s="44"/>
      <c r="WR209" s="44"/>
      <c r="WS209" s="44"/>
      <c r="WT209" s="44"/>
      <c r="WU209" s="44"/>
      <c r="WV209" s="44"/>
      <c r="WW209" s="44"/>
      <c r="WX209" s="44"/>
      <c r="WY209" s="44"/>
      <c r="WZ209" s="44"/>
      <c r="XA209" s="44"/>
      <c r="XB209" s="44"/>
      <c r="XC209" s="44"/>
      <c r="XD209" s="44"/>
      <c r="XE209" s="44"/>
      <c r="XF209" s="44"/>
      <c r="XG209" s="44"/>
      <c r="XH209" s="44"/>
      <c r="XI209" s="44"/>
      <c r="XJ209" s="44"/>
      <c r="XK209" s="44"/>
      <c r="XL209" s="44"/>
      <c r="XM209" s="44"/>
      <c r="XN209" s="44"/>
      <c r="XO209" s="44"/>
      <c r="XP209" s="44"/>
      <c r="XQ209" s="44"/>
      <c r="XR209" s="44"/>
      <c r="XS209" s="44"/>
      <c r="XT209" s="44"/>
      <c r="XU209" s="44"/>
      <c r="XV209" s="44"/>
      <c r="XW209" s="44"/>
      <c r="XX209" s="44"/>
      <c r="XY209" s="44"/>
      <c r="XZ209" s="44"/>
      <c r="YA209" s="44"/>
      <c r="YB209" s="44"/>
      <c r="YC209" s="44"/>
      <c r="YD209" s="44"/>
      <c r="YE209" s="44"/>
      <c r="YF209" s="44"/>
      <c r="YG209" s="44"/>
      <c r="YH209" s="44"/>
      <c r="YI209" s="44"/>
      <c r="YJ209" s="44"/>
      <c r="YK209" s="44"/>
      <c r="YL209" s="44"/>
      <c r="YM209" s="44"/>
      <c r="YN209" s="44"/>
      <c r="YO209" s="44"/>
      <c r="YP209" s="44"/>
      <c r="YQ209" s="44"/>
      <c r="YR209" s="44"/>
    </row>
    <row r="210" spans="1:668" x14ac:dyDescent="0.25">
      <c r="B210" s="2"/>
      <c r="C210" s="2"/>
      <c r="D210" s="1"/>
      <c r="E210" s="1"/>
    </row>
    <row r="211" spans="1:668" x14ac:dyDescent="0.25">
      <c r="B211" s="2"/>
      <c r="C211" s="2"/>
      <c r="D211" s="1"/>
      <c r="E211" s="1"/>
    </row>
    <row r="212" spans="1:668" x14ac:dyDescent="0.25">
      <c r="B212" s="2"/>
      <c r="C212" s="2"/>
      <c r="D212" s="1"/>
      <c r="E212" s="1"/>
    </row>
    <row r="213" spans="1:668" x14ac:dyDescent="0.25">
      <c r="B213" s="2"/>
      <c r="C213" s="2"/>
      <c r="D213" s="1"/>
      <c r="E213" s="1"/>
    </row>
    <row r="214" spans="1:668" x14ac:dyDescent="0.25">
      <c r="B214" s="2"/>
      <c r="C214" s="2"/>
      <c r="D214" s="1"/>
      <c r="E214" s="1"/>
    </row>
    <row r="215" spans="1:668" x14ac:dyDescent="0.25">
      <c r="B215" s="2"/>
      <c r="C215" s="2"/>
      <c r="D215" s="1"/>
      <c r="E215" s="1"/>
    </row>
    <row r="216" spans="1:668" x14ac:dyDescent="0.25">
      <c r="B216" s="2"/>
      <c r="C216" s="2"/>
      <c r="D216" s="1"/>
      <c r="E216" s="1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18">
    <mergeCell ref="A9:L9"/>
    <mergeCell ref="C7:C8"/>
    <mergeCell ref="A6:L6"/>
    <mergeCell ref="A7:A8"/>
    <mergeCell ref="B7:B8"/>
    <mergeCell ref="F7:F8"/>
    <mergeCell ref="G7:G8"/>
    <mergeCell ref="H7:H8"/>
    <mergeCell ref="I7:I8"/>
    <mergeCell ref="J7:J8"/>
    <mergeCell ref="K7:K8"/>
    <mergeCell ref="L7:L8"/>
    <mergeCell ref="D7:D8"/>
    <mergeCell ref="E7:E8"/>
    <mergeCell ref="A2:L2"/>
    <mergeCell ref="A3:L3"/>
    <mergeCell ref="A4:L4"/>
    <mergeCell ref="A5:L5"/>
  </mergeCells>
  <pageMargins left="0.70866141732283461" right="0.70866141732283461" top="0.74803149606299213" bottom="0.74803149606299213" header="0.31496062992125984" footer="0.31496062992125984"/>
  <pageSetup paperSize="8" scale="68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2022-01-03T18:14:17Z</cp:lastPrinted>
  <dcterms:created xsi:type="dcterms:W3CDTF">2017-01-31T14:28:02Z</dcterms:created>
  <dcterms:modified xsi:type="dcterms:W3CDTF">2022-04-01T17:56:52Z</dcterms:modified>
</cp:coreProperties>
</file>