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Document'!$A$9:$I$166</definedName>
  </definedNames>
  <calcPr calcId="125725"/>
</workbook>
</file>

<file path=xl/calcChain.xml><?xml version="1.0" encoding="utf-8"?>
<calcChain xmlns="http://schemas.openxmlformats.org/spreadsheetml/2006/main">
  <c r="D121" i="1"/>
  <c r="E121"/>
  <c r="F121"/>
  <c r="G121"/>
  <c r="H121"/>
  <c r="I121"/>
  <c r="C121"/>
  <c r="B121"/>
  <c r="C115"/>
  <c r="D115"/>
  <c r="E115"/>
  <c r="F115"/>
  <c r="G115"/>
  <c r="H115"/>
  <c r="I115"/>
  <c r="D78"/>
  <c r="E78"/>
  <c r="F78"/>
  <c r="G78"/>
  <c r="C78"/>
  <c r="G50"/>
  <c r="H49"/>
  <c r="I49" s="1"/>
  <c r="F50"/>
  <c r="E50"/>
  <c r="D50"/>
  <c r="C50"/>
  <c r="G29"/>
  <c r="F29"/>
  <c r="E29"/>
  <c r="D29"/>
  <c r="C29"/>
  <c r="H28"/>
  <c r="H29" s="1"/>
  <c r="G25"/>
  <c r="F25"/>
  <c r="E25"/>
  <c r="D25"/>
  <c r="C25"/>
  <c r="H24"/>
  <c r="H25" s="1"/>
  <c r="H48"/>
  <c r="I48" s="1"/>
  <c r="H45"/>
  <c r="I45" s="1"/>
  <c r="H46"/>
  <c r="I46" s="1"/>
  <c r="H47"/>
  <c r="I47" s="1"/>
  <c r="I28" l="1"/>
  <c r="I29" s="1"/>
  <c r="I24"/>
  <c r="I25" s="1"/>
  <c r="D21"/>
  <c r="E21"/>
  <c r="F21"/>
  <c r="G21"/>
  <c r="H20"/>
  <c r="I20" s="1"/>
  <c r="H67"/>
  <c r="C21"/>
  <c r="I67" l="1"/>
  <c r="I21"/>
  <c r="H21"/>
  <c r="G97"/>
  <c r="F97"/>
  <c r="E97"/>
  <c r="D97"/>
  <c r="C97"/>
  <c r="E64"/>
  <c r="F64"/>
  <c r="G64"/>
  <c r="H62"/>
  <c r="I62" s="1"/>
  <c r="H63"/>
  <c r="I63" s="1"/>
  <c r="D64"/>
  <c r="C64"/>
  <c r="D54"/>
  <c r="E54"/>
  <c r="F54"/>
  <c r="G54"/>
  <c r="C54"/>
  <c r="F13"/>
  <c r="D13"/>
  <c r="C13"/>
  <c r="D37"/>
  <c r="E37"/>
  <c r="F37"/>
  <c r="G37"/>
  <c r="C37"/>
  <c r="C119"/>
  <c r="E13"/>
  <c r="D119"/>
  <c r="E119"/>
  <c r="F119"/>
  <c r="G119"/>
  <c r="C110"/>
  <c r="D110"/>
  <c r="E110"/>
  <c r="F110"/>
  <c r="G110"/>
  <c r="C88"/>
  <c r="D88"/>
  <c r="E88"/>
  <c r="F88"/>
  <c r="G88"/>
  <c r="C84"/>
  <c r="D84"/>
  <c r="E84"/>
  <c r="F84"/>
  <c r="G84"/>
  <c r="C59"/>
  <c r="D59"/>
  <c r="E59"/>
  <c r="F59"/>
  <c r="G59"/>
  <c r="C41"/>
  <c r="D41"/>
  <c r="E41"/>
  <c r="F41"/>
  <c r="G41"/>
  <c r="C17"/>
  <c r="D17"/>
  <c r="E17"/>
  <c r="F17"/>
  <c r="G17"/>
  <c r="G13"/>
  <c r="H118"/>
  <c r="I118" s="1"/>
  <c r="H109"/>
  <c r="I109" s="1"/>
  <c r="H108"/>
  <c r="I108" s="1"/>
  <c r="H107"/>
  <c r="I107" s="1"/>
  <c r="H106"/>
  <c r="I106" s="1"/>
  <c r="H105"/>
  <c r="I105" s="1"/>
  <c r="H104"/>
  <c r="I104" s="1"/>
  <c r="H103"/>
  <c r="I103" s="1"/>
  <c r="H102"/>
  <c r="I102" s="1"/>
  <c r="H101"/>
  <c r="I101" s="1"/>
  <c r="H100"/>
  <c r="I100" s="1"/>
  <c r="H92"/>
  <c r="I92" s="1"/>
  <c r="H91"/>
  <c r="I91" s="1"/>
  <c r="H87"/>
  <c r="I87" s="1"/>
  <c r="H83"/>
  <c r="I83" s="1"/>
  <c r="H82"/>
  <c r="I82" s="1"/>
  <c r="H77"/>
  <c r="I77" s="1"/>
  <c r="H53"/>
  <c r="I53" s="1"/>
  <c r="H76"/>
  <c r="I76" s="1"/>
  <c r="H75"/>
  <c r="I75" s="1"/>
  <c r="H74"/>
  <c r="I74" s="1"/>
  <c r="H73"/>
  <c r="I73" s="1"/>
  <c r="H72"/>
  <c r="I72" s="1"/>
  <c r="H71"/>
  <c r="I71" s="1"/>
  <c r="H70"/>
  <c r="I70" s="1"/>
  <c r="H69"/>
  <c r="I69" s="1"/>
  <c r="H68"/>
  <c r="I68" s="1"/>
  <c r="H58"/>
  <c r="I58" s="1"/>
  <c r="H57"/>
  <c r="I57" s="1"/>
  <c r="H44"/>
  <c r="H50" s="1"/>
  <c r="H40"/>
  <c r="I40" s="1"/>
  <c r="H36"/>
  <c r="I36" s="1"/>
  <c r="H35"/>
  <c r="I35" s="1"/>
  <c r="H32"/>
  <c r="I32" s="1"/>
  <c r="H16"/>
  <c r="I16" s="1"/>
  <c r="H11"/>
  <c r="I11" s="1"/>
  <c r="I13" s="1"/>
  <c r="I78" l="1"/>
  <c r="H78"/>
  <c r="I44"/>
  <c r="I50" s="1"/>
  <c r="I97"/>
  <c r="H97"/>
  <c r="I64"/>
  <c r="I54"/>
  <c r="H64"/>
  <c r="H54"/>
  <c r="H13"/>
  <c r="I37"/>
  <c r="H37"/>
  <c r="H88"/>
  <c r="H110"/>
  <c r="H119"/>
  <c r="H17"/>
  <c r="H59"/>
  <c r="H84"/>
  <c r="I41"/>
  <c r="I59"/>
  <c r="I110"/>
  <c r="I119"/>
  <c r="I17"/>
  <c r="I84"/>
  <c r="H41"/>
  <c r="I88"/>
</calcChain>
</file>

<file path=xl/sharedStrings.xml><?xml version="1.0" encoding="utf-8"?>
<sst xmlns="http://schemas.openxmlformats.org/spreadsheetml/2006/main" count="163" uniqueCount="117">
  <si>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</si>
  <si>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</si>
  <si>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</si>
  <si>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</si>
  <si>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</si>
  <si>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</si>
  <si>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</si>
  <si>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</si>
  <si>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FRANKLYN DARIO FRIAS PUELLO</t>
  </si>
  <si>
    <t>ENLACE COMUNIC. CON LOS MEDIO</t>
  </si>
  <si>
    <t>AUXILIAR</t>
  </si>
  <si>
    <t>CHOFER</t>
  </si>
  <si>
    <t xml:space="preserve">Subtotal </t>
  </si>
  <si>
    <t>ANALISTA</t>
  </si>
  <si>
    <t>DEPARTAMENTO DE TECNOLOGIA DE LA INFORMACION- ONE</t>
  </si>
  <si>
    <t>YANIRA CRISTINA DE LA CRUZ PERALTA</t>
  </si>
  <si>
    <t>DIGITADOR (A)</t>
  </si>
  <si>
    <t>DIGITADOR</t>
  </si>
  <si>
    <t>AUXILIAR ADMINISTRATIVO (A)</t>
  </si>
  <si>
    <t>TECNICO</t>
  </si>
  <si>
    <t>SECCION DE SERVICIOS GENERALES- ONE</t>
  </si>
  <si>
    <t>JOSE NICOLAS TAVERAS MONTAS</t>
  </si>
  <si>
    <t>AYUDANTE MANTENIMIENTO</t>
  </si>
  <si>
    <t>JEORGE LEONARDO SANCHEZ BONILLA</t>
  </si>
  <si>
    <t>DIRECCION DE CENSOS Y ENCUESTAS- ONE</t>
  </si>
  <si>
    <t>MARIA CRISTINA SANTIAGO TAVARES</t>
  </si>
  <si>
    <t>DEPARTAMENTO DE CENSOS- ONE</t>
  </si>
  <si>
    <t>JHENSY JAFRINEO SANDOVAL MORAN</t>
  </si>
  <si>
    <t>COORDINADOR DE DIGITACION</t>
  </si>
  <si>
    <t>SUPERVISORA</t>
  </si>
  <si>
    <t>DIVISION DE OFICINAS TERRITORIALES- ONE</t>
  </si>
  <si>
    <t>DIVISION DE INFRAESTRUCTURA ESTADISTICA Y ENCUESTA ECONOMICA- ONE</t>
  </si>
  <si>
    <t>SUPERVISOR (A)</t>
  </si>
  <si>
    <t>JACQUELINE MERCEDES VALLEJO NOBOA</t>
  </si>
  <si>
    <t>MIGUEL ANTONIO MARTINEZ ASENCIO</t>
  </si>
  <si>
    <t>ENCUESTADOR</t>
  </si>
  <si>
    <t>DIVISION DE INDICES DE PRECIOS Y ESTADISTICAS COYUNTURALES-ONE</t>
  </si>
  <si>
    <t>DEPARTAMENTO DE ESTADISTICAS DEMOGRAFICAS, SOCIALES Y CULTURALES- ONE</t>
  </si>
  <si>
    <t>EMIRCI ANTONIA MEDINA CUEVAS</t>
  </si>
  <si>
    <t>ENCUESTADORA</t>
  </si>
  <si>
    <t>ANTHONY ENCARNACION CESAR</t>
  </si>
  <si>
    <t>IZA MARIA DE LOS SANTOS DURAN</t>
  </si>
  <si>
    <t>MARTINA HERNANDEZ MORENO</t>
  </si>
  <si>
    <t>NIULKYS DEL CARMEN CARMONA MARIA</t>
  </si>
  <si>
    <t>OLGA LIDIA GUZMAN FRIAS</t>
  </si>
  <si>
    <t>CATTY SELMO CANDELARIO</t>
  </si>
  <si>
    <t>DAYGORO ARIEL DIAZ SORIANO</t>
  </si>
  <si>
    <t>LUIS GUILLERMO SUED BAEZ</t>
  </si>
  <si>
    <t>PATRICIA TERESA LIBERATO GOMEZ</t>
  </si>
  <si>
    <t>DINANYELI DE REGLA CRUZ GUERRERO</t>
  </si>
  <si>
    <t>MARIA MARGARITA MARRERO MARTINEZ</t>
  </si>
  <si>
    <t>DIVISIÓN DE ESTADISTICAS DEMOGRAFICAS Y SOCIALES- ONE</t>
  </si>
  <si>
    <t>HOCHI CAROLINA KEPPIS MARCHENA</t>
  </si>
  <si>
    <t>REYMI NOEL TORIBIO RAMOS</t>
  </si>
  <si>
    <t>DIRECCION DE COORDINACION DEL SISTEMA NACIONAL ESTADISTICO (SEN)- ONE</t>
  </si>
  <si>
    <t>MERCEDES INES DE LOS SANTOS DIAZ</t>
  </si>
  <si>
    <t>SOPORTE ADMINISTRATIVO</t>
  </si>
  <si>
    <t>CRISTOBALINA MERCEDES CASTRO</t>
  </si>
  <si>
    <t>AUXILIAR DE OFICINAS TERRITOR</t>
  </si>
  <si>
    <t>JUANA DOMINGA LEBRON RIVERAS</t>
  </si>
  <si>
    <t>DIVISION DE OPERACIONES CARTOGRAFICAS- ONE</t>
  </si>
  <si>
    <t>HOLY LEIDY GARCIA CASTILLO</t>
  </si>
  <si>
    <t>ELIZABETH MERCEDES CASTRO LOPEZ</t>
  </si>
  <si>
    <t>CLENDIS PAULINO BRITO</t>
  </si>
  <si>
    <t>JHONNY RAFAEL PERDOMO BASILIO</t>
  </si>
  <si>
    <t>JOHAN MARCOS SEGURA CHARLES</t>
  </si>
  <si>
    <t>EDITOR DE PLANOS</t>
  </si>
  <si>
    <t>MARIANELA BELTRE GARCES</t>
  </si>
  <si>
    <t>PERLA EVALINA ROSARIO GUERRERO</t>
  </si>
  <si>
    <t>ROBERT IVAN PEREZ RODRIGUEZ</t>
  </si>
  <si>
    <t>SILENNY PAYAN ABREU</t>
  </si>
  <si>
    <t>WILMA ALEXANDER ARIAS CASTRO</t>
  </si>
  <si>
    <t>DIGITALIZADOR</t>
  </si>
  <si>
    <t>DIVISION DE PUBLICACIONES-ONE</t>
  </si>
  <si>
    <t>CAMILO CACERES VARGAS</t>
  </si>
  <si>
    <t>DISEÑADOR GRAFICO</t>
  </si>
  <si>
    <t>Sueldo Bruto</t>
  </si>
  <si>
    <t>OFICINA NACIONAL DE ESTADÍSTICA</t>
  </si>
  <si>
    <t>Santo Domingo, República Dominicana</t>
  </si>
  <si>
    <t>ÁREA ORGANIZACIONAL</t>
  </si>
  <si>
    <t>Nomina de Empleados Contratados</t>
  </si>
  <si>
    <t xml:space="preserve">Total Contratados: </t>
  </si>
  <si>
    <t>MINISTERIO DE ECONOMÍA, PLANIFICACIÓN Y DESARROLLO</t>
  </si>
  <si>
    <t>DIRECCION DE ESTADISTICAS CONTINUAS- ONE</t>
  </si>
  <si>
    <t>MARY CRUZ MADE DE LOS SANTOS</t>
  </si>
  <si>
    <t>WINSTON ANTONIO VALDEZ RUMALDO</t>
  </si>
  <si>
    <t>ANDRES ANIBAL MEDINA CUEVA</t>
  </si>
  <si>
    <t>MAYORDOMO</t>
  </si>
  <si>
    <t xml:space="preserve">RAMIREZ POLANCO VASQUEZ </t>
  </si>
  <si>
    <t>RHADAMES MESA</t>
  </si>
  <si>
    <t>GABRIELA FERREIRAS HARGUINDEGUY</t>
  </si>
  <si>
    <t>ANA ARGELIA HERNANDEZ DE LA CRUZ</t>
  </si>
  <si>
    <t>ARTURO JOSE CUELLO FELIZ</t>
  </si>
  <si>
    <t>DIVISION DE PROCESAMIENTO DE DATOS- ONE</t>
  </si>
  <si>
    <t>SANTOS ZALDIVAL FERNANDEZ</t>
  </si>
  <si>
    <t>ENCARGADO (A)</t>
  </si>
  <si>
    <t>VIVIAN NATHALY SANCHEZ</t>
  </si>
  <si>
    <t>FIORDALIZA MATEO LANDA</t>
  </si>
  <si>
    <t>JULIO ALBERTO ALVAREZ DE MAIO</t>
  </si>
  <si>
    <t>COORDINADOR ADMINISTRATIVO</t>
  </si>
  <si>
    <t>DARIO ANTONIO LOPEZ VILLAR</t>
  </si>
  <si>
    <t>DEPARTAMENTO DE COMUNICACIONES- ONE</t>
  </si>
  <si>
    <t>JEAN CARLOS NUÑEZ</t>
  </si>
  <si>
    <t>AUXILIAR DE PUBLICIDAD Y PROM</t>
  </si>
  <si>
    <t>Mes de marzo 2018</t>
  </si>
  <si>
    <t>SECCION DE CONTABILIDAD- ONE</t>
  </si>
  <si>
    <t>YISELINA ROSARIO MATEO</t>
  </si>
  <si>
    <t>AUXILIAR DE CONTABILIDAD</t>
  </si>
  <si>
    <t>DIVISION ADMINISTRATIVA- ONE</t>
  </si>
  <si>
    <t>ESTHER MARISELA RIO MEJIA</t>
  </si>
  <si>
    <t>MARIA INES PEREZ PEÑA</t>
  </si>
  <si>
    <t>ANALISTA EXPLOTACION DE INFOR</t>
  </si>
  <si>
    <t>RAMONA LOPEZ MELLA</t>
  </si>
  <si>
    <t>ISIS JORGELINA DEL CARMEN BOURDIER</t>
  </si>
  <si>
    <t>COORDINADOR DE OFICINA PROVIN</t>
  </si>
  <si>
    <t>BELKYS MARIA DIAZ GARCIA</t>
  </si>
  <si>
    <t>AUXILIAR ADMINISTRATIVO I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</si>
</sst>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0" fontId="0" fillId="0" borderId="0" xfId="0" applyFont="1" applyBorder="1" applyAlignment="1">
      <alignment horizontal="left" vertical="center"/>
    </xf>
    <xf numFmtId="0" fontId="16" fillId="0" borderId="0" xfId="0" applyFont="1" applyFill="1"/>
    <xf numFmtId="0" fontId="16" fillId="0" borderId="0" xfId="0" applyFont="1"/>
    <xf numFmtId="4" fontId="0" fillId="0" borderId="0" xfId="0" applyNumberFormat="1" applyFont="1"/>
    <xf numFmtId="43" fontId="22" fillId="36" borderId="0" xfId="1" applyFont="1" applyFill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972109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121"/>
  <sheetViews>
    <sheetView showGridLines="0" tabSelected="1" zoomScale="80" zoomScaleNormal="80" workbookViewId="0">
      <pane ySplit="8" topLeftCell="A9" activePane="bottomLeft" state="frozen"/>
      <selection pane="bottomLeft" activeCell="B105" sqref="B105"/>
    </sheetView>
  </sheetViews>
  <sheetFormatPr baseColWidth="10" defaultRowHeight="15"/>
  <cols>
    <col min="1" max="1" width="40.7109375" customWidth="1"/>
    <col min="2" max="2" width="40.7109375" style="3" customWidth="1"/>
    <col min="3" max="5" width="18.7109375" style="1" customWidth="1"/>
    <col min="6" max="6" width="18.140625" style="1" customWidth="1"/>
    <col min="7" max="7" width="17.140625" style="1" customWidth="1"/>
    <col min="8" max="9" width="18.7109375" style="1" customWidth="1"/>
  </cols>
  <sheetData>
    <row r="1" spans="1:9">
      <c r="A1" s="15"/>
      <c r="B1" s="15"/>
      <c r="C1" s="15"/>
      <c r="D1" s="15"/>
      <c r="E1" s="15"/>
      <c r="F1" s="15"/>
      <c r="G1" s="15"/>
      <c r="H1" s="15"/>
      <c r="I1" s="15"/>
    </row>
    <row r="2" spans="1:9" ht="26.25">
      <c r="A2" s="16" t="s">
        <v>82</v>
      </c>
      <c r="B2" s="17"/>
      <c r="C2" s="17"/>
      <c r="D2" s="17"/>
      <c r="E2" s="17"/>
      <c r="F2" s="17"/>
      <c r="G2" s="17"/>
      <c r="H2" s="17"/>
      <c r="I2" s="17"/>
    </row>
    <row r="3" spans="1:9" ht="26.25">
      <c r="A3" s="16" t="s">
        <v>77</v>
      </c>
      <c r="B3" s="17"/>
      <c r="C3" s="17"/>
      <c r="D3" s="17"/>
      <c r="E3" s="17"/>
      <c r="F3" s="17"/>
      <c r="G3" s="17"/>
      <c r="H3" s="17"/>
      <c r="I3" s="17"/>
    </row>
    <row r="4" spans="1:9" ht="20.25">
      <c r="A4" s="18" t="s">
        <v>78</v>
      </c>
      <c r="B4" s="19"/>
      <c r="C4" s="19"/>
      <c r="D4" s="19"/>
      <c r="E4" s="19"/>
      <c r="F4" s="19"/>
      <c r="G4" s="19"/>
      <c r="H4" s="19"/>
      <c r="I4" s="19"/>
    </row>
    <row r="5" spans="1:9" ht="20.25">
      <c r="A5" s="18" t="s">
        <v>80</v>
      </c>
      <c r="B5" s="19"/>
      <c r="C5" s="19"/>
      <c r="D5" s="19"/>
      <c r="E5" s="19"/>
      <c r="F5" s="19"/>
      <c r="G5" s="19"/>
      <c r="H5" s="19"/>
      <c r="I5" s="19"/>
    </row>
    <row r="6" spans="1:9" ht="21" thickBot="1">
      <c r="A6" s="18" t="s">
        <v>104</v>
      </c>
      <c r="B6" s="19"/>
      <c r="C6" s="19"/>
      <c r="D6" s="19"/>
      <c r="E6" s="19"/>
      <c r="F6" s="19"/>
      <c r="G6" s="19"/>
      <c r="H6" s="19"/>
      <c r="I6" s="19"/>
    </row>
    <row r="7" spans="1:9">
      <c r="A7" s="20" t="s">
        <v>79</v>
      </c>
      <c r="B7" s="22" t="s">
        <v>0</v>
      </c>
      <c r="C7" s="24" t="s">
        <v>76</v>
      </c>
      <c r="D7" s="26" t="s">
        <v>1</v>
      </c>
      <c r="E7" s="24" t="s">
        <v>2</v>
      </c>
      <c r="F7" s="26" t="s">
        <v>3</v>
      </c>
      <c r="G7" s="24" t="s">
        <v>4</v>
      </c>
      <c r="H7" s="24" t="s">
        <v>5</v>
      </c>
      <c r="I7" s="28" t="s">
        <v>6</v>
      </c>
    </row>
    <row r="8" spans="1:9" ht="15.75" thickBot="1">
      <c r="A8" s="21"/>
      <c r="B8" s="23"/>
      <c r="C8" s="25"/>
      <c r="D8" s="27"/>
      <c r="E8" s="25"/>
      <c r="F8" s="27"/>
      <c r="G8" s="25"/>
      <c r="H8" s="25"/>
      <c r="I8" s="29"/>
    </row>
    <row r="10" spans="1:9">
      <c r="A10" s="13" t="s">
        <v>7</v>
      </c>
      <c r="B10" s="13"/>
      <c r="C10" s="13"/>
      <c r="D10" s="13"/>
      <c r="E10" s="13"/>
      <c r="F10" s="13"/>
      <c r="G10" s="13"/>
      <c r="H10" s="13"/>
      <c r="I10" s="13"/>
    </row>
    <row r="11" spans="1:9">
      <c r="A11" t="s">
        <v>8</v>
      </c>
      <c r="B11" t="s">
        <v>9</v>
      </c>
      <c r="C11" s="1">
        <v>23000</v>
      </c>
      <c r="D11" s="1">
        <v>660.1</v>
      </c>
      <c r="E11" s="1">
        <v>0</v>
      </c>
      <c r="F11" s="1">
        <v>699.2</v>
      </c>
      <c r="G11" s="1">
        <v>0</v>
      </c>
      <c r="H11" s="1">
        <f>D11+E11+F11+G11</f>
        <v>1359.3000000000002</v>
      </c>
      <c r="I11" s="1">
        <f>C11-H11</f>
        <v>21640.7</v>
      </c>
    </row>
    <row r="12" spans="1:9">
      <c r="A12" t="s">
        <v>86</v>
      </c>
      <c r="B12" s="3" t="s">
        <v>87</v>
      </c>
      <c r="C12" s="1">
        <v>15000</v>
      </c>
      <c r="D12" s="1">
        <v>430.5</v>
      </c>
      <c r="E12" s="1">
        <v>0</v>
      </c>
      <c r="F12" s="1">
        <v>456</v>
      </c>
      <c r="G12" s="1">
        <v>0</v>
      </c>
      <c r="H12" s="1">
        <v>886.5</v>
      </c>
      <c r="I12" s="1">
        <v>14113.5</v>
      </c>
    </row>
    <row r="13" spans="1:9">
      <c r="A13" s="6" t="s">
        <v>12</v>
      </c>
      <c r="B13" s="6">
        <v>2</v>
      </c>
      <c r="C13" s="2">
        <f>SUM(C11:C12)</f>
        <v>38000</v>
      </c>
      <c r="D13" s="2">
        <f>SUM(D11:D12)</f>
        <v>1090.5999999999999</v>
      </c>
      <c r="E13" s="2">
        <f>SUM(E11:E11)</f>
        <v>0</v>
      </c>
      <c r="F13" s="2">
        <f>SUM(F11:F12)</f>
        <v>1155.2</v>
      </c>
      <c r="G13" s="2">
        <f>SUM(G11)</f>
        <v>0</v>
      </c>
      <c r="H13" s="2">
        <f>SUM(H11:H12)</f>
        <v>2245.8000000000002</v>
      </c>
      <c r="I13" s="2">
        <f>SUM(I11:I12)</f>
        <v>35754.199999999997</v>
      </c>
    </row>
    <row r="14" spans="1:9">
      <c r="B14"/>
    </row>
    <row r="15" spans="1:9">
      <c r="A15" s="13" t="s">
        <v>14</v>
      </c>
      <c r="B15" s="13"/>
      <c r="C15" s="13"/>
      <c r="D15" s="13"/>
      <c r="E15" s="13"/>
      <c r="F15" s="13"/>
      <c r="G15" s="13"/>
      <c r="H15" s="13"/>
      <c r="I15" s="13"/>
    </row>
    <row r="16" spans="1:9">
      <c r="A16" t="s">
        <v>15</v>
      </c>
      <c r="B16" t="s">
        <v>16</v>
      </c>
      <c r="C16" s="1">
        <v>17000</v>
      </c>
      <c r="D16" s="1">
        <v>487.9</v>
      </c>
      <c r="E16" s="1">
        <v>0</v>
      </c>
      <c r="F16" s="1">
        <v>516.79999999999995</v>
      </c>
      <c r="G16" s="1">
        <v>0</v>
      </c>
      <c r="H16" s="1">
        <f>D16+E16+F16+G16</f>
        <v>1004.6999999999999</v>
      </c>
      <c r="I16" s="1">
        <f>C16-H16</f>
        <v>15995.3</v>
      </c>
    </row>
    <row r="17" spans="1:125">
      <c r="A17" s="6" t="s">
        <v>12</v>
      </c>
      <c r="B17" s="6">
        <v>1</v>
      </c>
      <c r="C17" s="2">
        <f t="shared" ref="C17:I17" si="0">SUM(C16:C16)</f>
        <v>17000</v>
      </c>
      <c r="D17" s="2">
        <f t="shared" si="0"/>
        <v>487.9</v>
      </c>
      <c r="E17" s="2">
        <f t="shared" si="0"/>
        <v>0</v>
      </c>
      <c r="F17" s="2">
        <f t="shared" si="0"/>
        <v>516.79999999999995</v>
      </c>
      <c r="G17" s="2">
        <f t="shared" si="0"/>
        <v>0</v>
      </c>
      <c r="H17" s="2">
        <f t="shared" si="0"/>
        <v>1004.6999999999999</v>
      </c>
      <c r="I17" s="2">
        <f t="shared" si="0"/>
        <v>15995.3</v>
      </c>
    </row>
    <row r="18" spans="1:125" ht="15.75" customHeight="1">
      <c r="B18"/>
    </row>
    <row r="19" spans="1:125" s="10" customFormat="1">
      <c r="A19" s="14" t="s">
        <v>93</v>
      </c>
      <c r="B19" s="14"/>
      <c r="C19" s="14"/>
      <c r="D19" s="14"/>
      <c r="E19" s="14"/>
      <c r="F19" s="14"/>
      <c r="G19" s="14"/>
      <c r="H19" s="14"/>
      <c r="I19" s="14"/>
      <c r="J19" s="14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  <c r="BM19" s="9"/>
      <c r="BN19" s="9"/>
      <c r="BO19" s="9"/>
      <c r="BP19" s="9"/>
      <c r="BQ19" s="9"/>
      <c r="BR19" s="9"/>
      <c r="BS19" s="9"/>
      <c r="BT19" s="9"/>
      <c r="BU19" s="9"/>
      <c r="BV19" s="9"/>
      <c r="BW19" s="9"/>
      <c r="BX19" s="9"/>
      <c r="BY19" s="9"/>
      <c r="BZ19" s="9"/>
      <c r="CA19" s="9"/>
      <c r="CB19" s="9"/>
      <c r="CC19" s="9"/>
      <c r="CD19" s="9"/>
      <c r="CE19" s="9"/>
      <c r="CF19" s="9"/>
      <c r="CG19" s="9"/>
      <c r="CH19" s="9"/>
      <c r="CI19" s="9"/>
      <c r="CJ19" s="9"/>
      <c r="CK19" s="9"/>
      <c r="CL19" s="9"/>
      <c r="CM19" s="9"/>
      <c r="CN19" s="9"/>
      <c r="CO19" s="9"/>
      <c r="CP19" s="9"/>
      <c r="CQ19" s="9"/>
      <c r="CR19" s="9"/>
      <c r="CS19" s="9"/>
      <c r="CT19" s="9"/>
      <c r="CU19" s="9"/>
      <c r="CV19" s="9"/>
      <c r="CW19" s="9"/>
      <c r="CX19" s="9"/>
      <c r="CY19" s="9"/>
      <c r="CZ19" s="9"/>
      <c r="DA19" s="9"/>
      <c r="DB19" s="9"/>
      <c r="DC19" s="9"/>
      <c r="DD19" s="9"/>
      <c r="DE19" s="9"/>
      <c r="DF19" s="9"/>
      <c r="DG19" s="9"/>
      <c r="DH19" s="9"/>
      <c r="DI19" s="9"/>
      <c r="DJ19" s="9"/>
      <c r="DK19" s="9"/>
      <c r="DL19" s="9"/>
      <c r="DM19" s="9"/>
      <c r="DN19" s="9"/>
      <c r="DO19" s="9"/>
      <c r="DP19" s="9"/>
      <c r="DQ19" s="9"/>
      <c r="DR19" s="9"/>
      <c r="DS19" s="9"/>
      <c r="DT19" s="9"/>
      <c r="DU19" s="9"/>
    </row>
    <row r="20" spans="1:125" s="10" customFormat="1">
      <c r="A20" t="s">
        <v>94</v>
      </c>
      <c r="B20" t="s">
        <v>95</v>
      </c>
      <c r="C20" s="1">
        <v>90000</v>
      </c>
      <c r="D20" s="1">
        <v>2583</v>
      </c>
      <c r="E20" s="1">
        <v>9753.1200000000008</v>
      </c>
      <c r="F20" s="1">
        <v>2736</v>
      </c>
      <c r="G20" s="1">
        <v>0</v>
      </c>
      <c r="H20" s="1">
        <f t="shared" ref="H20" si="1">+D20+E20+F20+G20</f>
        <v>15072.12</v>
      </c>
      <c r="I20" s="1">
        <f t="shared" ref="I20" si="2">C20-H20</f>
        <v>74927.88</v>
      </c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</row>
    <row r="21" spans="1:125" s="10" customFormat="1">
      <c r="A21" s="6" t="s">
        <v>12</v>
      </c>
      <c r="B21" s="6">
        <v>1</v>
      </c>
      <c r="C21" s="2">
        <f>SUM(C20:C20)</f>
        <v>90000</v>
      </c>
      <c r="D21" s="2">
        <f>SUM(D20:D20)</f>
        <v>2583</v>
      </c>
      <c r="E21" s="2">
        <f>SUM(E20:E20)</f>
        <v>9753.1200000000008</v>
      </c>
      <c r="F21" s="2">
        <f>SUM(F20:F20)</f>
        <v>2736</v>
      </c>
      <c r="G21" s="2">
        <f>SUM(G20:G20)</f>
        <v>0</v>
      </c>
      <c r="H21" s="2">
        <f>SUM(H20:H20)</f>
        <v>15072.12</v>
      </c>
      <c r="I21" s="2">
        <f>SUM(I20:I20)</f>
        <v>74927.88</v>
      </c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  <c r="BM21" s="9"/>
      <c r="BN21" s="9"/>
      <c r="BO21" s="9"/>
      <c r="BP21" s="9"/>
      <c r="BQ21" s="9"/>
      <c r="BR21" s="9"/>
      <c r="BS21" s="9"/>
      <c r="BT21" s="9"/>
      <c r="BU21" s="9"/>
      <c r="BV21" s="9"/>
      <c r="BW21" s="9"/>
      <c r="BX21" s="9"/>
      <c r="BY21" s="9"/>
      <c r="BZ21" s="9"/>
      <c r="CA21" s="9"/>
      <c r="CB21" s="9"/>
      <c r="CC21" s="9"/>
      <c r="CD21" s="9"/>
      <c r="CE21" s="9"/>
      <c r="CF21" s="9"/>
      <c r="CG21" s="9"/>
      <c r="CH21" s="9"/>
      <c r="CI21" s="9"/>
      <c r="CJ21" s="9"/>
      <c r="CK21" s="9"/>
      <c r="CL21" s="9"/>
      <c r="CM21" s="9"/>
      <c r="CN21" s="9"/>
      <c r="CO21" s="9"/>
      <c r="CP21" s="9"/>
      <c r="CQ21" s="9"/>
      <c r="CR21" s="9"/>
      <c r="CS21" s="9"/>
      <c r="CT21" s="9"/>
      <c r="CU21" s="9"/>
      <c r="CV21" s="9"/>
      <c r="CW21" s="9"/>
      <c r="CX21" s="9"/>
      <c r="CY21" s="9"/>
      <c r="CZ21" s="9"/>
      <c r="DA21" s="9"/>
      <c r="DB21" s="9"/>
      <c r="DC21" s="9"/>
      <c r="DD21" s="9"/>
      <c r="DE21" s="9"/>
      <c r="DF21" s="9"/>
      <c r="DG21" s="9"/>
      <c r="DH21" s="9"/>
      <c r="DI21" s="9"/>
      <c r="DJ21" s="9"/>
      <c r="DK21" s="9"/>
      <c r="DL21" s="9"/>
      <c r="DM21" s="9"/>
      <c r="DN21" s="9"/>
      <c r="DO21" s="9"/>
      <c r="DP21" s="9"/>
      <c r="DQ21" s="9"/>
      <c r="DR21" s="9"/>
      <c r="DS21" s="9"/>
      <c r="DT21" s="9"/>
      <c r="DU21" s="9"/>
    </row>
    <row r="22" spans="1:125" s="10" customFormat="1">
      <c r="A22"/>
      <c r="B22"/>
      <c r="C22"/>
      <c r="D22" s="1"/>
      <c r="E22" s="1"/>
      <c r="F22" s="1"/>
      <c r="G22" s="1"/>
      <c r="H22" s="1"/>
      <c r="I22" s="1"/>
      <c r="J22" s="1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  <c r="BI22" s="9"/>
      <c r="BJ22" s="9"/>
      <c r="BK22" s="9"/>
      <c r="BL22" s="9"/>
      <c r="BM22" s="9"/>
      <c r="BN22" s="9"/>
      <c r="BO22" s="9"/>
      <c r="BP22" s="9"/>
      <c r="BQ22" s="9"/>
      <c r="BR22" s="9"/>
      <c r="BS22" s="9"/>
      <c r="BT22" s="9"/>
      <c r="BU22" s="9"/>
      <c r="BV22" s="9"/>
      <c r="BW22" s="9"/>
      <c r="BX22" s="9"/>
      <c r="BY22" s="9"/>
      <c r="BZ22" s="9"/>
      <c r="CA22" s="9"/>
      <c r="CB22" s="9"/>
      <c r="CC22" s="9"/>
      <c r="CD22" s="9"/>
      <c r="CE22" s="9"/>
      <c r="CF22" s="9"/>
      <c r="CG22" s="9"/>
      <c r="CH22" s="9"/>
      <c r="CI22" s="9"/>
      <c r="CJ22" s="9"/>
      <c r="CK22" s="9"/>
      <c r="CL22" s="9"/>
      <c r="CM22" s="9"/>
      <c r="CN22" s="9"/>
      <c r="CO22" s="9"/>
      <c r="CP22" s="9"/>
      <c r="CQ22" s="9"/>
      <c r="CR22" s="9"/>
      <c r="CS22" s="9"/>
      <c r="CT22" s="9"/>
      <c r="CU22" s="9"/>
      <c r="CV22" s="9"/>
      <c r="CW22" s="9"/>
      <c r="CX22" s="9"/>
      <c r="CY22" s="9"/>
      <c r="CZ22" s="9"/>
      <c r="DA22" s="9"/>
      <c r="DB22" s="9"/>
      <c r="DC22" s="9"/>
      <c r="DD22" s="9"/>
      <c r="DE22" s="9"/>
      <c r="DF22" s="9"/>
      <c r="DG22" s="9"/>
      <c r="DH22" s="9"/>
      <c r="DI22" s="9"/>
      <c r="DJ22" s="9"/>
      <c r="DK22" s="9"/>
      <c r="DL22" s="9"/>
      <c r="DM22" s="9"/>
      <c r="DN22" s="9"/>
      <c r="DO22" s="9"/>
      <c r="DP22" s="9"/>
      <c r="DQ22" s="9"/>
      <c r="DR22" s="9"/>
      <c r="DS22" s="9"/>
      <c r="DT22" s="9"/>
      <c r="DU22" s="9"/>
    </row>
    <row r="23" spans="1:125" s="10" customFormat="1">
      <c r="A23" s="14" t="s">
        <v>105</v>
      </c>
      <c r="B23" s="14"/>
      <c r="C23" s="14"/>
      <c r="D23" s="14"/>
      <c r="E23" s="14"/>
      <c r="F23" s="14"/>
      <c r="G23" s="14"/>
      <c r="H23" s="14"/>
      <c r="I23" s="14"/>
      <c r="J23" s="14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  <c r="BM23" s="9"/>
      <c r="BN23" s="9"/>
      <c r="BO23" s="9"/>
      <c r="BP23" s="9"/>
      <c r="BQ23" s="9"/>
      <c r="BR23" s="9"/>
      <c r="BS23" s="9"/>
      <c r="BT23" s="9"/>
      <c r="BU23" s="9"/>
      <c r="BV23" s="9"/>
      <c r="BW23" s="9"/>
      <c r="BX23" s="9"/>
      <c r="BY23" s="9"/>
      <c r="BZ23" s="9"/>
      <c r="CA23" s="9"/>
      <c r="CB23" s="9"/>
      <c r="CC23" s="9"/>
      <c r="CD23" s="9"/>
      <c r="CE23" s="9"/>
      <c r="CF23" s="9"/>
      <c r="CG23" s="9"/>
      <c r="CH23" s="9"/>
      <c r="CI23" s="9"/>
      <c r="CJ23" s="9"/>
      <c r="CK23" s="9"/>
      <c r="CL23" s="9"/>
      <c r="CM23" s="9"/>
      <c r="CN23" s="9"/>
      <c r="CO23" s="9"/>
      <c r="CP23" s="9"/>
      <c r="CQ23" s="9"/>
      <c r="CR23" s="9"/>
      <c r="CS23" s="9"/>
      <c r="CT23" s="9"/>
      <c r="CU23" s="9"/>
      <c r="CV23" s="9"/>
      <c r="CW23" s="9"/>
      <c r="CX23" s="9"/>
      <c r="CY23" s="9"/>
      <c r="CZ23" s="9"/>
      <c r="DA23" s="9"/>
      <c r="DB23" s="9"/>
      <c r="DC23" s="9"/>
      <c r="DD23" s="9"/>
      <c r="DE23" s="9"/>
      <c r="DF23" s="9"/>
      <c r="DG23" s="9"/>
      <c r="DH23" s="9"/>
      <c r="DI23" s="9"/>
      <c r="DJ23" s="9"/>
      <c r="DK23" s="9"/>
      <c r="DL23" s="9"/>
      <c r="DM23" s="9"/>
      <c r="DN23" s="9"/>
      <c r="DO23" s="9"/>
      <c r="DP23" s="9"/>
      <c r="DQ23" s="9"/>
      <c r="DR23" s="9"/>
      <c r="DS23" s="9"/>
      <c r="DT23" s="9"/>
      <c r="DU23" s="9"/>
    </row>
    <row r="24" spans="1:125" s="10" customFormat="1">
      <c r="A24" t="s">
        <v>106</v>
      </c>
      <c r="B24" t="s">
        <v>107</v>
      </c>
      <c r="C24" s="1">
        <v>45000</v>
      </c>
      <c r="D24" s="1">
        <v>1291.5</v>
      </c>
      <c r="E24" s="1">
        <v>1148.33</v>
      </c>
      <c r="F24" s="1">
        <v>1368</v>
      </c>
      <c r="G24" s="1">
        <v>0</v>
      </c>
      <c r="H24" s="1">
        <f t="shared" ref="H24" si="3">+D24+E24+F24+G24</f>
        <v>3807.83</v>
      </c>
      <c r="I24" s="1">
        <f t="shared" ref="I24" si="4">C24-H24</f>
        <v>41192.17</v>
      </c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  <c r="BM24" s="9"/>
      <c r="BN24" s="9"/>
      <c r="BO24" s="9"/>
      <c r="BP24" s="9"/>
      <c r="BQ24" s="9"/>
      <c r="BR24" s="9"/>
      <c r="BS24" s="9"/>
      <c r="BT24" s="9"/>
      <c r="BU24" s="9"/>
      <c r="BV24" s="9"/>
      <c r="BW24" s="9"/>
      <c r="BX24" s="9"/>
      <c r="BY24" s="9"/>
      <c r="BZ24" s="9"/>
      <c r="CA24" s="9"/>
      <c r="CB24" s="9"/>
      <c r="CC24" s="9"/>
      <c r="CD24" s="9"/>
      <c r="CE24" s="9"/>
      <c r="CF24" s="9"/>
      <c r="CG24" s="9"/>
      <c r="CH24" s="9"/>
      <c r="CI24" s="9"/>
      <c r="CJ24" s="9"/>
      <c r="CK24" s="9"/>
      <c r="CL24" s="9"/>
      <c r="CM24" s="9"/>
      <c r="CN24" s="9"/>
      <c r="CO24" s="9"/>
      <c r="CP24" s="9"/>
      <c r="CQ24" s="9"/>
      <c r="CR24" s="9"/>
      <c r="CS24" s="9"/>
      <c r="CT24" s="9"/>
      <c r="CU24" s="9"/>
      <c r="CV24" s="9"/>
      <c r="CW24" s="9"/>
      <c r="CX24" s="9"/>
      <c r="CY24" s="9"/>
      <c r="CZ24" s="9"/>
      <c r="DA24" s="9"/>
      <c r="DB24" s="9"/>
      <c r="DC24" s="9"/>
      <c r="DD24" s="9"/>
      <c r="DE24" s="9"/>
      <c r="DF24" s="9"/>
      <c r="DG24" s="9"/>
      <c r="DH24" s="9"/>
      <c r="DI24" s="9"/>
      <c r="DJ24" s="9"/>
      <c r="DK24" s="9"/>
      <c r="DL24" s="9"/>
      <c r="DM24" s="9"/>
      <c r="DN24" s="9"/>
      <c r="DO24" s="9"/>
      <c r="DP24" s="9"/>
      <c r="DQ24" s="9"/>
      <c r="DR24" s="9"/>
      <c r="DS24" s="9"/>
      <c r="DT24" s="9"/>
      <c r="DU24" s="9"/>
    </row>
    <row r="25" spans="1:125" s="10" customFormat="1">
      <c r="A25" s="6" t="s">
        <v>12</v>
      </c>
      <c r="B25" s="6">
        <v>1</v>
      </c>
      <c r="C25" s="2">
        <f>SUM(C24:C24)</f>
        <v>45000</v>
      </c>
      <c r="D25" s="2">
        <f>SUM(D24:D24)</f>
        <v>1291.5</v>
      </c>
      <c r="E25" s="2">
        <f>SUM(E24:E24)</f>
        <v>1148.33</v>
      </c>
      <c r="F25" s="2">
        <f>SUM(F24:F24)</f>
        <v>1368</v>
      </c>
      <c r="G25" s="2">
        <f>SUM(G24:G24)</f>
        <v>0</v>
      </c>
      <c r="H25" s="2">
        <f>SUM(H24:H24)</f>
        <v>3807.83</v>
      </c>
      <c r="I25" s="2">
        <f>SUM(I24:I24)</f>
        <v>41192.17</v>
      </c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  <c r="BI25" s="9"/>
      <c r="BJ25" s="9"/>
      <c r="BK25" s="9"/>
      <c r="BL25" s="9"/>
      <c r="BM25" s="9"/>
      <c r="BN25" s="9"/>
      <c r="BO25" s="9"/>
      <c r="BP25" s="9"/>
      <c r="BQ25" s="9"/>
      <c r="BR25" s="9"/>
      <c r="BS25" s="9"/>
      <c r="BT25" s="9"/>
      <c r="BU25" s="9"/>
      <c r="BV25" s="9"/>
      <c r="BW25" s="9"/>
      <c r="BX25" s="9"/>
      <c r="BY25" s="9"/>
      <c r="BZ25" s="9"/>
      <c r="CA25" s="9"/>
      <c r="CB25" s="9"/>
      <c r="CC25" s="9"/>
      <c r="CD25" s="9"/>
      <c r="CE25" s="9"/>
      <c r="CF25" s="9"/>
      <c r="CG25" s="9"/>
      <c r="CH25" s="9"/>
      <c r="CI25" s="9"/>
      <c r="CJ25" s="9"/>
      <c r="CK25" s="9"/>
      <c r="CL25" s="9"/>
      <c r="CM25" s="9"/>
      <c r="CN25" s="9"/>
      <c r="CO25" s="9"/>
      <c r="CP25" s="9"/>
      <c r="CQ25" s="9"/>
      <c r="CR25" s="9"/>
      <c r="CS25" s="9"/>
      <c r="CT25" s="9"/>
      <c r="CU25" s="9"/>
      <c r="CV25" s="9"/>
      <c r="CW25" s="9"/>
      <c r="CX25" s="9"/>
      <c r="CY25" s="9"/>
      <c r="CZ25" s="9"/>
      <c r="DA25" s="9"/>
      <c r="DB25" s="9"/>
      <c r="DC25" s="9"/>
      <c r="DD25" s="9"/>
      <c r="DE25" s="9"/>
      <c r="DF25" s="9"/>
      <c r="DG25" s="9"/>
      <c r="DH25" s="9"/>
      <c r="DI25" s="9"/>
      <c r="DJ25" s="9"/>
      <c r="DK25" s="9"/>
      <c r="DL25" s="9"/>
      <c r="DM25" s="9"/>
      <c r="DN25" s="9"/>
      <c r="DO25" s="9"/>
      <c r="DP25" s="9"/>
      <c r="DQ25" s="9"/>
      <c r="DR25" s="9"/>
      <c r="DS25" s="9"/>
      <c r="DT25" s="9"/>
      <c r="DU25" s="9"/>
    </row>
    <row r="26" spans="1:125" s="10" customFormat="1">
      <c r="A26"/>
      <c r="B26"/>
      <c r="C26"/>
      <c r="D26" s="1"/>
      <c r="E26" s="1"/>
      <c r="F26" s="1"/>
      <c r="G26" s="1"/>
      <c r="H26" s="1"/>
      <c r="I26" s="1"/>
      <c r="J26" s="1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9"/>
      <c r="CA26" s="9"/>
      <c r="CB26" s="9"/>
      <c r="CC26" s="9"/>
      <c r="CD26" s="9"/>
      <c r="CE26" s="9"/>
      <c r="CF26" s="9"/>
      <c r="CG26" s="9"/>
      <c r="CH26" s="9"/>
      <c r="CI26" s="9"/>
      <c r="CJ26" s="9"/>
      <c r="CK26" s="9"/>
      <c r="CL26" s="9"/>
      <c r="CM26" s="9"/>
      <c r="CN26" s="9"/>
      <c r="CO26" s="9"/>
      <c r="CP26" s="9"/>
      <c r="CQ26" s="9"/>
      <c r="CR26" s="9"/>
      <c r="CS26" s="9"/>
      <c r="CT26" s="9"/>
      <c r="CU26" s="9"/>
      <c r="CV26" s="9"/>
      <c r="CW26" s="9"/>
      <c r="CX26" s="9"/>
      <c r="CY26" s="9"/>
      <c r="CZ26" s="9"/>
      <c r="DA26" s="9"/>
      <c r="DB26" s="9"/>
      <c r="DC26" s="9"/>
      <c r="DD26" s="9"/>
      <c r="DE26" s="9"/>
      <c r="DF26" s="9"/>
      <c r="DG26" s="9"/>
      <c r="DH26" s="9"/>
      <c r="DI26" s="9"/>
      <c r="DJ26" s="9"/>
      <c r="DK26" s="9"/>
      <c r="DL26" s="9"/>
      <c r="DM26" s="9"/>
      <c r="DN26" s="9"/>
      <c r="DO26" s="9"/>
      <c r="DP26" s="9"/>
      <c r="DQ26" s="9"/>
      <c r="DR26" s="9"/>
      <c r="DS26" s="9"/>
      <c r="DT26" s="9"/>
      <c r="DU26" s="9"/>
    </row>
    <row r="27" spans="1:125" s="10" customFormat="1">
      <c r="A27" s="14" t="s">
        <v>108</v>
      </c>
      <c r="B27" s="14"/>
      <c r="C27" s="14"/>
      <c r="D27" s="14"/>
      <c r="E27" s="14"/>
      <c r="F27" s="14"/>
      <c r="G27" s="14"/>
      <c r="H27" s="14"/>
      <c r="I27" s="14"/>
      <c r="J27" s="14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9"/>
      <c r="CA27" s="9"/>
      <c r="CB27" s="9"/>
      <c r="CC27" s="9"/>
      <c r="CD27" s="9"/>
      <c r="CE27" s="9"/>
      <c r="CF27" s="9"/>
      <c r="CG27" s="9"/>
      <c r="CH27" s="9"/>
      <c r="CI27" s="9"/>
      <c r="CJ27" s="9"/>
      <c r="CK27" s="9"/>
      <c r="CL27" s="9"/>
      <c r="CM27" s="9"/>
      <c r="CN27" s="9"/>
      <c r="CO27" s="9"/>
      <c r="CP27" s="9"/>
      <c r="CQ27" s="9"/>
      <c r="CR27" s="9"/>
      <c r="CS27" s="9"/>
      <c r="CT27" s="9"/>
      <c r="CU27" s="9"/>
      <c r="CV27" s="9"/>
      <c r="CW27" s="9"/>
      <c r="CX27" s="9"/>
      <c r="CY27" s="9"/>
      <c r="CZ27" s="9"/>
      <c r="DA27" s="9"/>
      <c r="DB27" s="9"/>
      <c r="DC27" s="9"/>
      <c r="DD27" s="9"/>
      <c r="DE27" s="9"/>
      <c r="DF27" s="9"/>
      <c r="DG27" s="9"/>
      <c r="DH27" s="9"/>
      <c r="DI27" s="9"/>
      <c r="DJ27" s="9"/>
      <c r="DK27" s="9"/>
      <c r="DL27" s="9"/>
      <c r="DM27" s="9"/>
      <c r="DN27" s="9"/>
      <c r="DO27" s="9"/>
      <c r="DP27" s="9"/>
      <c r="DQ27" s="9"/>
      <c r="DR27" s="9"/>
      <c r="DS27" s="9"/>
      <c r="DT27" s="9"/>
      <c r="DU27" s="9"/>
    </row>
    <row r="28" spans="1:125" s="10" customFormat="1">
      <c r="A28" t="s">
        <v>109</v>
      </c>
      <c r="B28" t="s">
        <v>95</v>
      </c>
      <c r="C28" s="1">
        <v>80000</v>
      </c>
      <c r="D28" s="1">
        <v>2296</v>
      </c>
      <c r="E28" s="1">
        <v>7400.87</v>
      </c>
      <c r="F28" s="1">
        <v>2432</v>
      </c>
      <c r="G28" s="1">
        <v>0</v>
      </c>
      <c r="H28" s="1">
        <f t="shared" ref="H28" si="5">+D28+E28+F28+G28</f>
        <v>12128.869999999999</v>
      </c>
      <c r="I28" s="1">
        <f t="shared" ref="I28" si="6">C28-H28</f>
        <v>67871.13</v>
      </c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  <c r="CD28" s="9"/>
      <c r="CE28" s="9"/>
      <c r="CF28" s="9"/>
      <c r="CG28" s="9"/>
      <c r="CH28" s="9"/>
      <c r="CI28" s="9"/>
      <c r="CJ28" s="9"/>
      <c r="CK28" s="9"/>
      <c r="CL28" s="9"/>
      <c r="CM28" s="9"/>
      <c r="CN28" s="9"/>
      <c r="CO28" s="9"/>
      <c r="CP28" s="9"/>
      <c r="CQ28" s="9"/>
      <c r="CR28" s="9"/>
      <c r="CS28" s="9"/>
      <c r="CT28" s="9"/>
      <c r="CU28" s="9"/>
      <c r="CV28" s="9"/>
      <c r="CW28" s="9"/>
      <c r="CX28" s="9"/>
      <c r="CY28" s="9"/>
      <c r="CZ28" s="9"/>
      <c r="DA28" s="9"/>
      <c r="DB28" s="9"/>
      <c r="DC28" s="9"/>
      <c r="DD28" s="9"/>
      <c r="DE28" s="9"/>
      <c r="DF28" s="9"/>
      <c r="DG28" s="9"/>
      <c r="DH28" s="9"/>
      <c r="DI28" s="9"/>
      <c r="DJ28" s="9"/>
      <c r="DK28" s="9"/>
      <c r="DL28" s="9"/>
      <c r="DM28" s="9"/>
      <c r="DN28" s="9"/>
      <c r="DO28" s="9"/>
      <c r="DP28" s="9"/>
      <c r="DQ28" s="9"/>
      <c r="DR28" s="9"/>
      <c r="DS28" s="9"/>
      <c r="DT28" s="9"/>
      <c r="DU28" s="9"/>
    </row>
    <row r="29" spans="1:125" s="10" customFormat="1">
      <c r="A29" s="6" t="s">
        <v>12</v>
      </c>
      <c r="B29" s="6">
        <v>1</v>
      </c>
      <c r="C29" s="2">
        <f>SUM(C28:C28)</f>
        <v>80000</v>
      </c>
      <c r="D29" s="2">
        <f>SUM(D28:D28)</f>
        <v>2296</v>
      </c>
      <c r="E29" s="2">
        <f>SUM(E28:E28)</f>
        <v>7400.87</v>
      </c>
      <c r="F29" s="2">
        <f>SUM(F28:F28)</f>
        <v>2432</v>
      </c>
      <c r="G29" s="2">
        <f>SUM(G28:G28)</f>
        <v>0</v>
      </c>
      <c r="H29" s="2">
        <f>SUM(H28:H28)</f>
        <v>12128.869999999999</v>
      </c>
      <c r="I29" s="2">
        <f>SUM(I28:I28)</f>
        <v>67871.13</v>
      </c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  <c r="CG29" s="9"/>
      <c r="CH29" s="9"/>
      <c r="CI29" s="9"/>
      <c r="CJ29" s="9"/>
      <c r="CK29" s="9"/>
      <c r="CL29" s="9"/>
      <c r="CM29" s="9"/>
      <c r="CN29" s="9"/>
      <c r="CO29" s="9"/>
      <c r="CP29" s="9"/>
      <c r="CQ29" s="9"/>
      <c r="CR29" s="9"/>
      <c r="CS29" s="9"/>
      <c r="CT29" s="9"/>
      <c r="CU29" s="9"/>
      <c r="CV29" s="9"/>
      <c r="CW29" s="9"/>
      <c r="CX29" s="9"/>
      <c r="CY29" s="9"/>
      <c r="CZ29" s="9"/>
      <c r="DA29" s="9"/>
      <c r="DB29" s="9"/>
      <c r="DC29" s="9"/>
      <c r="DD29" s="9"/>
      <c r="DE29" s="9"/>
      <c r="DF29" s="9"/>
      <c r="DG29" s="9"/>
      <c r="DH29" s="9"/>
      <c r="DI29" s="9"/>
      <c r="DJ29" s="9"/>
      <c r="DK29" s="9"/>
      <c r="DL29" s="9"/>
      <c r="DM29" s="9"/>
      <c r="DN29" s="9"/>
      <c r="DO29" s="9"/>
      <c r="DP29" s="9"/>
      <c r="DQ29" s="9"/>
      <c r="DR29" s="9"/>
      <c r="DS29" s="9"/>
      <c r="DT29" s="9"/>
      <c r="DU29" s="9"/>
    </row>
    <row r="30" spans="1:125" s="10" customFormat="1">
      <c r="A30"/>
      <c r="B30"/>
      <c r="C30"/>
      <c r="D30" s="1"/>
      <c r="E30" s="1"/>
      <c r="F30" s="1"/>
      <c r="G30" s="1"/>
      <c r="H30" s="1"/>
      <c r="I30" s="1"/>
      <c r="J30" s="1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  <c r="BX30" s="9"/>
      <c r="BY30" s="9"/>
      <c r="BZ30" s="9"/>
      <c r="CA30" s="9"/>
      <c r="CB30" s="9"/>
      <c r="CC30" s="9"/>
      <c r="CD30" s="9"/>
      <c r="CE30" s="9"/>
      <c r="CF30" s="9"/>
      <c r="CG30" s="9"/>
      <c r="CH30" s="9"/>
      <c r="CI30" s="9"/>
      <c r="CJ30" s="9"/>
      <c r="CK30" s="9"/>
      <c r="CL30" s="9"/>
      <c r="CM30" s="9"/>
      <c r="CN30" s="9"/>
      <c r="CO30" s="9"/>
      <c r="CP30" s="9"/>
      <c r="CQ30" s="9"/>
      <c r="CR30" s="9"/>
      <c r="CS30" s="9"/>
      <c r="CT30" s="9"/>
      <c r="CU30" s="9"/>
      <c r="CV30" s="9"/>
      <c r="CW30" s="9"/>
      <c r="CX30" s="9"/>
      <c r="CY30" s="9"/>
      <c r="CZ30" s="9"/>
      <c r="DA30" s="9"/>
      <c r="DB30" s="9"/>
      <c r="DC30" s="9"/>
      <c r="DD30" s="9"/>
      <c r="DE30" s="9"/>
      <c r="DF30" s="9"/>
      <c r="DG30" s="9"/>
      <c r="DH30" s="9"/>
      <c r="DI30" s="9"/>
      <c r="DJ30" s="9"/>
      <c r="DK30" s="9"/>
      <c r="DL30" s="9"/>
      <c r="DM30" s="9"/>
      <c r="DN30" s="9"/>
      <c r="DO30" s="9"/>
      <c r="DP30" s="9"/>
      <c r="DQ30" s="9"/>
      <c r="DR30" s="9"/>
      <c r="DS30" s="9"/>
      <c r="DT30" s="9"/>
      <c r="DU30" s="9"/>
    </row>
    <row r="31" spans="1:125">
      <c r="A31" s="13" t="s">
        <v>20</v>
      </c>
      <c r="B31" s="13"/>
      <c r="C31" s="13"/>
      <c r="D31" s="13"/>
      <c r="E31" s="13"/>
      <c r="F31" s="13"/>
      <c r="G31" s="13"/>
      <c r="H31" s="13"/>
      <c r="I31" s="13"/>
    </row>
    <row r="32" spans="1:125">
      <c r="A32" t="s">
        <v>85</v>
      </c>
      <c r="B32" t="s">
        <v>11</v>
      </c>
      <c r="C32" s="1">
        <v>20000</v>
      </c>
      <c r="D32" s="1">
        <v>574</v>
      </c>
      <c r="E32" s="1">
        <v>0</v>
      </c>
      <c r="F32" s="1">
        <v>608</v>
      </c>
      <c r="G32" s="1">
        <v>0</v>
      </c>
      <c r="H32" s="1">
        <f>D32+E32+F32+G32</f>
        <v>1182</v>
      </c>
      <c r="I32" s="1">
        <f>C32-H32</f>
        <v>18818</v>
      </c>
    </row>
    <row r="33" spans="1:9">
      <c r="A33" t="s">
        <v>88</v>
      </c>
      <c r="B33" t="s">
        <v>11</v>
      </c>
      <c r="C33" s="1">
        <v>20000</v>
      </c>
      <c r="D33" s="1">
        <v>574</v>
      </c>
      <c r="E33" s="1">
        <v>0</v>
      </c>
      <c r="F33" s="1">
        <v>608</v>
      </c>
      <c r="G33" s="1">
        <v>0</v>
      </c>
      <c r="H33" s="1">
        <v>1182</v>
      </c>
      <c r="I33" s="1">
        <v>18818</v>
      </c>
    </row>
    <row r="34" spans="1:9">
      <c r="A34" t="s">
        <v>89</v>
      </c>
      <c r="B34" t="s">
        <v>22</v>
      </c>
      <c r="C34" s="1">
        <v>25000</v>
      </c>
      <c r="D34" s="1">
        <v>717.5</v>
      </c>
      <c r="E34" s="1">
        <v>0</v>
      </c>
      <c r="F34" s="1">
        <v>760</v>
      </c>
      <c r="G34" s="1">
        <v>0</v>
      </c>
      <c r="H34" s="1">
        <v>1477.5</v>
      </c>
      <c r="I34" s="1">
        <v>23522.5</v>
      </c>
    </row>
    <row r="35" spans="1:9">
      <c r="A35" t="s">
        <v>21</v>
      </c>
      <c r="B35" t="s">
        <v>22</v>
      </c>
      <c r="C35" s="1">
        <v>13000</v>
      </c>
      <c r="D35" s="1">
        <v>373.1</v>
      </c>
      <c r="E35" s="1">
        <v>0</v>
      </c>
      <c r="F35" s="1">
        <v>395.2</v>
      </c>
      <c r="G35" s="1">
        <v>0</v>
      </c>
      <c r="H35" s="1">
        <f>D35+E35+F35+G35</f>
        <v>768.3</v>
      </c>
      <c r="I35" s="1">
        <f>C35-H35</f>
        <v>12231.7</v>
      </c>
    </row>
    <row r="36" spans="1:9">
      <c r="A36" t="s">
        <v>23</v>
      </c>
      <c r="B36" t="s">
        <v>11</v>
      </c>
      <c r="C36" s="1">
        <v>16700</v>
      </c>
      <c r="D36" s="1">
        <v>479.29</v>
      </c>
      <c r="E36" s="1">
        <v>0</v>
      </c>
      <c r="F36" s="1">
        <v>507.68</v>
      </c>
      <c r="G36" s="1">
        <v>120</v>
      </c>
      <c r="H36" s="1">
        <f>D36+E36+F36+G36</f>
        <v>1106.97</v>
      </c>
      <c r="I36" s="1">
        <f>C36-H36</f>
        <v>15593.03</v>
      </c>
    </row>
    <row r="37" spans="1:9">
      <c r="A37" s="6" t="s">
        <v>12</v>
      </c>
      <c r="B37" s="6">
        <v>5</v>
      </c>
      <c r="C37" s="2">
        <f t="shared" ref="C37:I37" si="7">SUM(C32:C36)</f>
        <v>94700</v>
      </c>
      <c r="D37" s="2">
        <f t="shared" si="7"/>
        <v>2717.89</v>
      </c>
      <c r="E37" s="2">
        <f t="shared" si="7"/>
        <v>0</v>
      </c>
      <c r="F37" s="2">
        <f t="shared" si="7"/>
        <v>2878.8799999999997</v>
      </c>
      <c r="G37" s="2">
        <f t="shared" si="7"/>
        <v>120</v>
      </c>
      <c r="H37" s="2">
        <f t="shared" si="7"/>
        <v>5716.77</v>
      </c>
      <c r="I37" s="2">
        <f t="shared" si="7"/>
        <v>88983.23</v>
      </c>
    </row>
    <row r="38" spans="1:9">
      <c r="B38"/>
    </row>
    <row r="39" spans="1:9">
      <c r="A39" s="13" t="s">
        <v>24</v>
      </c>
      <c r="B39" s="13"/>
      <c r="C39" s="13"/>
      <c r="D39" s="13"/>
      <c r="E39" s="13"/>
      <c r="F39" s="13"/>
      <c r="G39" s="13"/>
      <c r="H39" s="13"/>
      <c r="I39" s="13"/>
    </row>
    <row r="40" spans="1:9">
      <c r="A40" t="s">
        <v>25</v>
      </c>
      <c r="B40" t="s">
        <v>18</v>
      </c>
      <c r="C40" s="1">
        <v>32000</v>
      </c>
      <c r="D40" s="1">
        <v>918.4</v>
      </c>
      <c r="E40" s="1">
        <v>0</v>
      </c>
      <c r="F40" s="1">
        <v>972.8</v>
      </c>
      <c r="G40" s="1">
        <v>1031.6199999999999</v>
      </c>
      <c r="H40" s="1">
        <f>D40+E40+F40+G40</f>
        <v>2922.8199999999997</v>
      </c>
      <c r="I40" s="1">
        <f>C40-H40</f>
        <v>29077.18</v>
      </c>
    </row>
    <row r="41" spans="1:9">
      <c r="A41" s="6" t="s">
        <v>12</v>
      </c>
      <c r="B41" s="6">
        <v>1</v>
      </c>
      <c r="C41" s="2">
        <f t="shared" ref="C41:I41" si="8">SUM(C40:C40)</f>
        <v>32000</v>
      </c>
      <c r="D41" s="2">
        <f t="shared" si="8"/>
        <v>918.4</v>
      </c>
      <c r="E41" s="2">
        <f t="shared" si="8"/>
        <v>0</v>
      </c>
      <c r="F41" s="2">
        <f t="shared" si="8"/>
        <v>972.8</v>
      </c>
      <c r="G41" s="2">
        <f t="shared" si="8"/>
        <v>1031.6199999999999</v>
      </c>
      <c r="H41" s="2">
        <f t="shared" si="8"/>
        <v>2922.8199999999997</v>
      </c>
      <c r="I41" s="2">
        <f t="shared" si="8"/>
        <v>29077.18</v>
      </c>
    </row>
    <row r="42" spans="1:9">
      <c r="B42"/>
    </row>
    <row r="43" spans="1:9" ht="14.25" customHeight="1">
      <c r="A43" s="13" t="s">
        <v>26</v>
      </c>
      <c r="B43" s="13"/>
      <c r="C43" s="13"/>
      <c r="D43" s="13"/>
      <c r="E43" s="13"/>
      <c r="F43" s="13"/>
      <c r="G43" s="13"/>
      <c r="H43" s="13"/>
      <c r="I43" s="13"/>
    </row>
    <row r="44" spans="1:9">
      <c r="A44" t="s">
        <v>27</v>
      </c>
      <c r="B44" t="s">
        <v>28</v>
      </c>
      <c r="C44" s="1">
        <v>40000</v>
      </c>
      <c r="D44" s="1">
        <v>1148</v>
      </c>
      <c r="E44" s="1">
        <v>442.65</v>
      </c>
      <c r="F44" s="1">
        <v>1216</v>
      </c>
      <c r="G44" s="1">
        <v>0</v>
      </c>
      <c r="H44" s="1">
        <f>D44+E44+F44+G44</f>
        <v>2806.65</v>
      </c>
      <c r="I44" s="1">
        <f>C44-H44</f>
        <v>37193.35</v>
      </c>
    </row>
    <row r="45" spans="1:9">
      <c r="A45" t="s">
        <v>98</v>
      </c>
      <c r="B45" t="s">
        <v>99</v>
      </c>
      <c r="C45" s="1">
        <v>75000</v>
      </c>
      <c r="D45" s="1">
        <v>2152.5</v>
      </c>
      <c r="E45" s="1">
        <v>6309.38</v>
      </c>
      <c r="F45" s="1">
        <v>2280</v>
      </c>
      <c r="G45" s="1">
        <v>0</v>
      </c>
      <c r="H45" s="1">
        <f>D45+E45+F45+G45</f>
        <v>10741.880000000001</v>
      </c>
      <c r="I45" s="1">
        <f>C45-H45</f>
        <v>64258.119999999995</v>
      </c>
    </row>
    <row r="46" spans="1:9">
      <c r="A46" t="s">
        <v>97</v>
      </c>
      <c r="B46" t="s">
        <v>10</v>
      </c>
      <c r="C46" s="1">
        <v>40000</v>
      </c>
      <c r="D46" s="1">
        <v>1148</v>
      </c>
      <c r="E46" s="1">
        <v>442.65</v>
      </c>
      <c r="F46" s="1">
        <v>1216</v>
      </c>
      <c r="G46" s="1">
        <v>0</v>
      </c>
      <c r="H46" s="1">
        <f t="shared" ref="H46" si="9">D46+E46+F46+G46</f>
        <v>2806.65</v>
      </c>
      <c r="I46" s="1">
        <f t="shared" ref="I46" si="10">C46-H46</f>
        <v>37193.35</v>
      </c>
    </row>
    <row r="47" spans="1:9">
      <c r="A47" t="s">
        <v>96</v>
      </c>
      <c r="B47" t="s">
        <v>10</v>
      </c>
      <c r="C47" s="11">
        <v>35000</v>
      </c>
      <c r="D47" s="1">
        <v>1004.5</v>
      </c>
      <c r="E47" s="1">
        <v>0</v>
      </c>
      <c r="F47" s="1">
        <v>1064</v>
      </c>
      <c r="G47" s="1">
        <v>0</v>
      </c>
      <c r="H47" s="1">
        <f>D47+E47+F47+G47</f>
        <v>2068.5</v>
      </c>
      <c r="I47" s="1">
        <f>C47-H47</f>
        <v>32931.5</v>
      </c>
    </row>
    <row r="48" spans="1:9">
      <c r="A48" t="s">
        <v>100</v>
      </c>
      <c r="B48" s="3" t="s">
        <v>95</v>
      </c>
      <c r="C48" s="1">
        <v>150000</v>
      </c>
      <c r="D48" s="1">
        <v>4305</v>
      </c>
      <c r="E48" s="1">
        <v>24107.84</v>
      </c>
      <c r="F48" s="1">
        <v>3595.1</v>
      </c>
      <c r="G48" s="1">
        <v>0</v>
      </c>
      <c r="H48" s="1">
        <f>D48+E48+F48+G48</f>
        <v>32007.94</v>
      </c>
      <c r="I48" s="1">
        <f>C48-H48</f>
        <v>117992.06</v>
      </c>
    </row>
    <row r="49" spans="1:9">
      <c r="A49" t="s">
        <v>110</v>
      </c>
      <c r="B49" s="3" t="s">
        <v>111</v>
      </c>
      <c r="C49" s="1">
        <v>50000</v>
      </c>
      <c r="D49" s="1">
        <v>1435</v>
      </c>
      <c r="E49" s="1">
        <v>1854</v>
      </c>
      <c r="F49" s="1">
        <v>1520</v>
      </c>
      <c r="G49" s="1">
        <v>0</v>
      </c>
      <c r="H49" s="1">
        <f>D49+E49+F49+G49</f>
        <v>4809</v>
      </c>
      <c r="I49" s="1">
        <f>C49-H49</f>
        <v>45191</v>
      </c>
    </row>
    <row r="50" spans="1:9">
      <c r="A50" s="6" t="s">
        <v>12</v>
      </c>
      <c r="B50" s="6">
        <v>6</v>
      </c>
      <c r="C50" s="2">
        <f>SUM(C44:C49)</f>
        <v>390000</v>
      </c>
      <c r="D50" s="2">
        <f>SUM(D44:D49)</f>
        <v>11193</v>
      </c>
      <c r="E50" s="2">
        <f>SUM(E44:E49)</f>
        <v>33156.520000000004</v>
      </c>
      <c r="F50" s="2">
        <f>SUM(F44:F49)</f>
        <v>10891.1</v>
      </c>
      <c r="G50" s="2">
        <f>SUM(G44:G49)</f>
        <v>0</v>
      </c>
      <c r="H50" s="2">
        <f>SUM(H44:H49)</f>
        <v>55240.619999999995</v>
      </c>
      <c r="I50" s="2">
        <f>SUM(I44:I49)</f>
        <v>334759.38</v>
      </c>
    </row>
    <row r="51" spans="1:9">
      <c r="B51"/>
    </row>
    <row r="52" spans="1:9">
      <c r="A52" s="13" t="s">
        <v>83</v>
      </c>
      <c r="B52" s="13"/>
      <c r="C52" s="13"/>
      <c r="D52" s="13"/>
      <c r="E52" s="13"/>
      <c r="F52" s="13"/>
      <c r="G52" s="13"/>
      <c r="H52" s="13"/>
      <c r="I52" s="13"/>
    </row>
    <row r="53" spans="1:9">
      <c r="A53" t="s">
        <v>49</v>
      </c>
      <c r="B53" t="s">
        <v>18</v>
      </c>
      <c r="C53" s="1">
        <v>22500</v>
      </c>
      <c r="D53" s="1">
        <v>645.75</v>
      </c>
      <c r="E53" s="1">
        <v>0</v>
      </c>
      <c r="F53" s="1">
        <v>684</v>
      </c>
      <c r="G53" s="1">
        <v>0</v>
      </c>
      <c r="H53" s="1">
        <f>D53+E53+F53+G53</f>
        <v>1329.75</v>
      </c>
      <c r="I53" s="1">
        <f>C53-H53</f>
        <v>21170.25</v>
      </c>
    </row>
    <row r="54" spans="1:9">
      <c r="A54" s="6" t="s">
        <v>12</v>
      </c>
      <c r="B54" s="6">
        <v>1</v>
      </c>
      <c r="C54" s="2">
        <f t="shared" ref="C54:I54" si="11">SUM(C53:C53)</f>
        <v>22500</v>
      </c>
      <c r="D54" s="2">
        <f t="shared" si="11"/>
        <v>645.75</v>
      </c>
      <c r="E54" s="2">
        <f t="shared" si="11"/>
        <v>0</v>
      </c>
      <c r="F54" s="2">
        <f t="shared" si="11"/>
        <v>684</v>
      </c>
      <c r="G54" s="2">
        <f t="shared" si="11"/>
        <v>0</v>
      </c>
      <c r="H54" s="2">
        <f t="shared" si="11"/>
        <v>1329.75</v>
      </c>
      <c r="I54" s="2">
        <f t="shared" si="11"/>
        <v>21170.25</v>
      </c>
    </row>
    <row r="55" spans="1:9">
      <c r="B55"/>
    </row>
    <row r="56" spans="1:9">
      <c r="A56" s="13" t="s">
        <v>31</v>
      </c>
      <c r="B56" s="13"/>
      <c r="C56" s="13"/>
      <c r="D56" s="13"/>
      <c r="E56" s="13"/>
      <c r="F56" s="13"/>
      <c r="G56" s="13"/>
      <c r="H56" s="13"/>
      <c r="I56" s="13"/>
    </row>
    <row r="57" spans="1:9">
      <c r="A57" t="s">
        <v>33</v>
      </c>
      <c r="B57" t="s">
        <v>29</v>
      </c>
      <c r="C57" s="1">
        <v>23000</v>
      </c>
      <c r="D57" s="1">
        <v>660.1</v>
      </c>
      <c r="E57" s="1">
        <v>0</v>
      </c>
      <c r="F57" s="1">
        <v>699.2</v>
      </c>
      <c r="G57" s="1">
        <v>0</v>
      </c>
      <c r="H57" s="1">
        <f>D57+E57+F57+G57</f>
        <v>1359.3000000000002</v>
      </c>
      <c r="I57" s="1">
        <f>C57-H57</f>
        <v>21640.7</v>
      </c>
    </row>
    <row r="58" spans="1:9">
      <c r="A58" t="s">
        <v>34</v>
      </c>
      <c r="B58" t="s">
        <v>35</v>
      </c>
      <c r="C58" s="1">
        <v>15000</v>
      </c>
      <c r="D58" s="1">
        <v>430.5</v>
      </c>
      <c r="E58" s="1">
        <v>0</v>
      </c>
      <c r="F58" s="1">
        <v>456</v>
      </c>
      <c r="G58" s="1">
        <v>0</v>
      </c>
      <c r="H58" s="1">
        <f>D58+E58+F58+G58</f>
        <v>886.5</v>
      </c>
      <c r="I58" s="1">
        <f>C58-H58</f>
        <v>14113.5</v>
      </c>
    </row>
    <row r="59" spans="1:9">
      <c r="A59" s="6" t="s">
        <v>12</v>
      </c>
      <c r="B59" s="6">
        <v>2</v>
      </c>
      <c r="C59" s="2">
        <f t="shared" ref="C59:I59" si="12">SUM(C57:C58)</f>
        <v>38000</v>
      </c>
      <c r="D59" s="2">
        <f t="shared" si="12"/>
        <v>1090.5999999999999</v>
      </c>
      <c r="E59" s="2">
        <f t="shared" si="12"/>
        <v>0</v>
      </c>
      <c r="F59" s="2">
        <f t="shared" si="12"/>
        <v>1155.2</v>
      </c>
      <c r="G59" s="2">
        <f t="shared" si="12"/>
        <v>0</v>
      </c>
      <c r="H59" s="2">
        <f t="shared" si="12"/>
        <v>2245.8000000000002</v>
      </c>
      <c r="I59" s="2">
        <f t="shared" si="12"/>
        <v>35754.199999999997</v>
      </c>
    </row>
    <row r="60" spans="1:9">
      <c r="B60"/>
    </row>
    <row r="61" spans="1:9">
      <c r="A61" s="13" t="s">
        <v>36</v>
      </c>
      <c r="B61" s="13"/>
      <c r="C61" s="13"/>
      <c r="D61" s="13"/>
      <c r="E61" s="13"/>
      <c r="F61" s="13"/>
      <c r="G61" s="13"/>
      <c r="H61" s="13"/>
      <c r="I61" s="13"/>
    </row>
    <row r="62" spans="1:9">
      <c r="A62" s="8" t="s">
        <v>90</v>
      </c>
      <c r="B62" s="8" t="s">
        <v>13</v>
      </c>
      <c r="C62" s="1">
        <v>35000</v>
      </c>
      <c r="D62" s="1">
        <v>1004.5</v>
      </c>
      <c r="E62" s="1">
        <v>0</v>
      </c>
      <c r="F62" s="1">
        <v>1064</v>
      </c>
      <c r="G62" s="1">
        <v>0</v>
      </c>
      <c r="H62" s="1">
        <f>D62+E62+F62+G62</f>
        <v>2068.5</v>
      </c>
      <c r="I62" s="1">
        <f>C62-H62</f>
        <v>32931.5</v>
      </c>
    </row>
    <row r="63" spans="1:9">
      <c r="A63" s="8" t="s">
        <v>91</v>
      </c>
      <c r="B63" s="8" t="s">
        <v>13</v>
      </c>
      <c r="C63" s="1">
        <v>35000</v>
      </c>
      <c r="D63" s="1">
        <v>1004.5</v>
      </c>
      <c r="E63" s="1">
        <v>0</v>
      </c>
      <c r="F63" s="1">
        <v>1064</v>
      </c>
      <c r="G63" s="1">
        <v>0</v>
      </c>
      <c r="H63" s="1">
        <f>D63+E63+F63+G63</f>
        <v>2068.5</v>
      </c>
      <c r="I63" s="1">
        <f>C63-H63</f>
        <v>32931.5</v>
      </c>
    </row>
    <row r="64" spans="1:9">
      <c r="A64" s="6" t="s">
        <v>12</v>
      </c>
      <c r="B64" s="6">
        <v>2</v>
      </c>
      <c r="C64" s="2">
        <f t="shared" ref="C64:I64" si="13">SUM(C62:C63)</f>
        <v>70000</v>
      </c>
      <c r="D64" s="2">
        <f t="shared" si="13"/>
        <v>2009</v>
      </c>
      <c r="E64" s="2">
        <f t="shared" si="13"/>
        <v>0</v>
      </c>
      <c r="F64" s="2">
        <f t="shared" si="13"/>
        <v>2128</v>
      </c>
      <c r="G64" s="2">
        <f t="shared" si="13"/>
        <v>0</v>
      </c>
      <c r="H64" s="2">
        <f t="shared" si="13"/>
        <v>4137</v>
      </c>
      <c r="I64" s="2">
        <f t="shared" si="13"/>
        <v>65863</v>
      </c>
    </row>
    <row r="65" spans="1:9">
      <c r="B65"/>
    </row>
    <row r="66" spans="1:9">
      <c r="A66" s="13" t="s">
        <v>37</v>
      </c>
      <c r="B66" s="13"/>
      <c r="C66" s="13"/>
      <c r="D66" s="13"/>
      <c r="E66" s="13"/>
      <c r="F66" s="13"/>
      <c r="G66" s="13"/>
      <c r="H66" s="13"/>
      <c r="I66" s="13"/>
    </row>
    <row r="67" spans="1:9">
      <c r="A67" t="s">
        <v>46</v>
      </c>
      <c r="B67" t="s">
        <v>35</v>
      </c>
      <c r="C67" s="1">
        <v>22000</v>
      </c>
      <c r="D67" s="1">
        <v>631.4</v>
      </c>
      <c r="E67" s="1">
        <v>0</v>
      </c>
      <c r="F67" s="1">
        <v>668.8</v>
      </c>
      <c r="G67" s="1">
        <v>0</v>
      </c>
      <c r="H67" s="1">
        <f>+D67+E67+F67+G67</f>
        <v>1300.1999999999998</v>
      </c>
      <c r="I67" s="1">
        <f>C67-H67</f>
        <v>20699.8</v>
      </c>
    </row>
    <row r="68" spans="1:9">
      <c r="A68" t="s">
        <v>38</v>
      </c>
      <c r="B68" t="s">
        <v>39</v>
      </c>
      <c r="C68" s="1">
        <v>15000</v>
      </c>
      <c r="D68" s="1">
        <v>430.5</v>
      </c>
      <c r="E68" s="1">
        <v>0</v>
      </c>
      <c r="F68" s="1">
        <v>456</v>
      </c>
      <c r="G68" s="1">
        <v>0</v>
      </c>
      <c r="H68" s="1">
        <f t="shared" ref="H68:H77" si="14">D68+E68+F68+G68</f>
        <v>886.5</v>
      </c>
      <c r="I68" s="1">
        <f t="shared" ref="I68:I77" si="15">C68-H68</f>
        <v>14113.5</v>
      </c>
    </row>
    <row r="69" spans="1:9">
      <c r="A69" t="s">
        <v>40</v>
      </c>
      <c r="B69" t="s">
        <v>32</v>
      </c>
      <c r="C69" s="1">
        <v>23000</v>
      </c>
      <c r="D69" s="1">
        <v>660.1</v>
      </c>
      <c r="E69" s="1">
        <v>0</v>
      </c>
      <c r="F69" s="1">
        <v>699.2</v>
      </c>
      <c r="G69" s="1">
        <v>0</v>
      </c>
      <c r="H69" s="1">
        <f t="shared" si="14"/>
        <v>1359.3000000000002</v>
      </c>
      <c r="I69" s="1">
        <f t="shared" si="15"/>
        <v>21640.7</v>
      </c>
    </row>
    <row r="70" spans="1:9">
      <c r="A70" t="s">
        <v>41</v>
      </c>
      <c r="B70" t="s">
        <v>39</v>
      </c>
      <c r="C70" s="1">
        <v>15000</v>
      </c>
      <c r="D70" s="1">
        <v>430.5</v>
      </c>
      <c r="E70" s="1">
        <v>0</v>
      </c>
      <c r="F70" s="1">
        <v>456</v>
      </c>
      <c r="G70" s="1">
        <v>0</v>
      </c>
      <c r="H70" s="1">
        <f t="shared" si="14"/>
        <v>886.5</v>
      </c>
      <c r="I70" s="1">
        <f t="shared" si="15"/>
        <v>14113.5</v>
      </c>
    </row>
    <row r="71" spans="1:9">
      <c r="A71" t="s">
        <v>42</v>
      </c>
      <c r="B71" t="s">
        <v>39</v>
      </c>
      <c r="C71" s="1">
        <v>15000</v>
      </c>
      <c r="D71" s="1">
        <v>430.5</v>
      </c>
      <c r="E71" s="1">
        <v>0</v>
      </c>
      <c r="F71" s="1">
        <v>456</v>
      </c>
      <c r="G71" s="1">
        <v>0</v>
      </c>
      <c r="H71" s="1">
        <f t="shared" si="14"/>
        <v>886.5</v>
      </c>
      <c r="I71" s="1">
        <f t="shared" si="15"/>
        <v>14113.5</v>
      </c>
    </row>
    <row r="72" spans="1:9">
      <c r="A72" t="s">
        <v>43</v>
      </c>
      <c r="B72" t="s">
        <v>39</v>
      </c>
      <c r="C72" s="1">
        <v>15000</v>
      </c>
      <c r="D72" s="1">
        <v>430.5</v>
      </c>
      <c r="E72" s="1">
        <v>0</v>
      </c>
      <c r="F72" s="1">
        <v>456</v>
      </c>
      <c r="G72" s="1">
        <v>0</v>
      </c>
      <c r="H72" s="1">
        <f t="shared" si="14"/>
        <v>886.5</v>
      </c>
      <c r="I72" s="1">
        <f t="shared" si="15"/>
        <v>14113.5</v>
      </c>
    </row>
    <row r="73" spans="1:9">
      <c r="A73" t="s">
        <v>44</v>
      </c>
      <c r="B73" t="s">
        <v>16</v>
      </c>
      <c r="C73" s="1">
        <v>20000</v>
      </c>
      <c r="D73" s="1">
        <v>574</v>
      </c>
      <c r="E73" s="1">
        <v>0</v>
      </c>
      <c r="F73" s="1">
        <v>608</v>
      </c>
      <c r="G73" s="1">
        <v>0</v>
      </c>
      <c r="H73" s="1">
        <f t="shared" si="14"/>
        <v>1182</v>
      </c>
      <c r="I73" s="1">
        <f t="shared" si="15"/>
        <v>18818</v>
      </c>
    </row>
    <row r="74" spans="1:9">
      <c r="A74" t="s">
        <v>45</v>
      </c>
      <c r="B74" t="s">
        <v>39</v>
      </c>
      <c r="C74" s="1">
        <v>15000</v>
      </c>
      <c r="D74" s="1">
        <v>430.5</v>
      </c>
      <c r="E74" s="1">
        <v>0</v>
      </c>
      <c r="F74" s="1">
        <v>456</v>
      </c>
      <c r="G74" s="1">
        <v>0</v>
      </c>
      <c r="H74" s="1">
        <f t="shared" si="14"/>
        <v>886.5</v>
      </c>
      <c r="I74" s="1">
        <f t="shared" si="15"/>
        <v>14113.5</v>
      </c>
    </row>
    <row r="75" spans="1:9">
      <c r="A75" t="s">
        <v>47</v>
      </c>
      <c r="B75" t="s">
        <v>17</v>
      </c>
      <c r="C75" s="1">
        <v>20000</v>
      </c>
      <c r="D75" s="1">
        <v>574</v>
      </c>
      <c r="E75" s="1">
        <v>0</v>
      </c>
      <c r="F75" s="1">
        <v>608</v>
      </c>
      <c r="G75" s="1">
        <v>0</v>
      </c>
      <c r="H75" s="1">
        <f t="shared" si="14"/>
        <v>1182</v>
      </c>
      <c r="I75" s="1">
        <f t="shared" si="15"/>
        <v>18818</v>
      </c>
    </row>
    <row r="76" spans="1:9">
      <c r="A76" t="s">
        <v>48</v>
      </c>
      <c r="B76" t="s">
        <v>13</v>
      </c>
      <c r="C76" s="1">
        <v>35000</v>
      </c>
      <c r="D76" s="1">
        <v>1004.5</v>
      </c>
      <c r="E76" s="1">
        <v>0</v>
      </c>
      <c r="F76" s="1">
        <v>1064</v>
      </c>
      <c r="G76" s="1">
        <v>0</v>
      </c>
      <c r="H76" s="1">
        <f t="shared" si="14"/>
        <v>2068.5</v>
      </c>
      <c r="I76" s="1">
        <f t="shared" si="15"/>
        <v>32931.5</v>
      </c>
    </row>
    <row r="77" spans="1:9">
      <c r="A77" t="s">
        <v>50</v>
      </c>
      <c r="B77" t="s">
        <v>29</v>
      </c>
      <c r="C77" s="1">
        <v>23000</v>
      </c>
      <c r="D77" s="1">
        <v>660.1</v>
      </c>
      <c r="E77" s="1">
        <v>0</v>
      </c>
      <c r="F77" s="1">
        <v>699.2</v>
      </c>
      <c r="G77" s="1">
        <v>0</v>
      </c>
      <c r="H77" s="1">
        <f t="shared" si="14"/>
        <v>1359.3000000000002</v>
      </c>
      <c r="I77" s="1">
        <f t="shared" si="15"/>
        <v>21640.7</v>
      </c>
    </row>
    <row r="78" spans="1:9">
      <c r="A78" s="6" t="s">
        <v>12</v>
      </c>
      <c r="B78" s="6">
        <v>11</v>
      </c>
      <c r="C78" s="2">
        <f>SUM(C67:C77)</f>
        <v>218000</v>
      </c>
      <c r="D78" s="2">
        <f>SUM(D67:D77)</f>
        <v>6256.6</v>
      </c>
      <c r="E78" s="2">
        <f>SUM(E67:E77)</f>
        <v>0</v>
      </c>
      <c r="F78" s="2">
        <f>SUM(F67:F77)</f>
        <v>6627.2</v>
      </c>
      <c r="G78" s="2">
        <f>SUM(G67:G77)</f>
        <v>0</v>
      </c>
      <c r="H78" s="2">
        <f>SUM(H67:H77)</f>
        <v>12883.8</v>
      </c>
      <c r="I78" s="2">
        <f>SUM(I67:I77)</f>
        <v>205116.2</v>
      </c>
    </row>
    <row r="79" spans="1:9">
      <c r="B79"/>
    </row>
    <row r="80" spans="1:9">
      <c r="B80"/>
    </row>
    <row r="81" spans="1:9">
      <c r="A81" s="13" t="s">
        <v>51</v>
      </c>
      <c r="B81" s="13"/>
      <c r="C81" s="13"/>
      <c r="D81" s="13"/>
      <c r="E81" s="13"/>
      <c r="F81" s="13"/>
      <c r="G81" s="13"/>
      <c r="H81" s="13"/>
      <c r="I81" s="13"/>
    </row>
    <row r="82" spans="1:9">
      <c r="A82" t="s">
        <v>52</v>
      </c>
      <c r="B82" t="s">
        <v>19</v>
      </c>
      <c r="C82" s="1">
        <v>25500</v>
      </c>
      <c r="D82" s="1">
        <v>731.85</v>
      </c>
      <c r="E82" s="1">
        <v>0</v>
      </c>
      <c r="F82" s="1">
        <v>775.2</v>
      </c>
      <c r="G82" s="1">
        <v>0</v>
      </c>
      <c r="H82" s="1">
        <f>D82+E82+F82+G82</f>
        <v>1507.0500000000002</v>
      </c>
      <c r="I82" s="1">
        <f>C82-H82</f>
        <v>23992.95</v>
      </c>
    </row>
    <row r="83" spans="1:9">
      <c r="A83" t="s">
        <v>53</v>
      </c>
      <c r="B83" t="s">
        <v>19</v>
      </c>
      <c r="C83" s="1">
        <v>25500</v>
      </c>
      <c r="D83" s="1">
        <v>731.85</v>
      </c>
      <c r="E83" s="1">
        <v>0</v>
      </c>
      <c r="F83" s="1">
        <v>775.2</v>
      </c>
      <c r="G83" s="1">
        <v>0</v>
      </c>
      <c r="H83" s="1">
        <f>D83+E83+F83+G83</f>
        <v>1507.0500000000002</v>
      </c>
      <c r="I83" s="1">
        <f>C83-H83</f>
        <v>23992.95</v>
      </c>
    </row>
    <row r="84" spans="1:9">
      <c r="A84" s="6" t="s">
        <v>12</v>
      </c>
      <c r="B84" s="6">
        <v>2</v>
      </c>
      <c r="C84" s="2">
        <f t="shared" ref="C84:I84" si="16">SUM(C82:C83)</f>
        <v>51000</v>
      </c>
      <c r="D84" s="2">
        <f t="shared" si="16"/>
        <v>1463.7</v>
      </c>
      <c r="E84" s="2">
        <f t="shared" si="16"/>
        <v>0</v>
      </c>
      <c r="F84" s="2">
        <f t="shared" si="16"/>
        <v>1550.4</v>
      </c>
      <c r="G84" s="2">
        <f t="shared" si="16"/>
        <v>0</v>
      </c>
      <c r="H84" s="2">
        <f t="shared" si="16"/>
        <v>3014.1000000000004</v>
      </c>
      <c r="I84" s="2">
        <f t="shared" si="16"/>
        <v>47985.9</v>
      </c>
    </row>
    <row r="85" spans="1:9">
      <c r="B85"/>
    </row>
    <row r="86" spans="1:9">
      <c r="A86" s="13" t="s">
        <v>54</v>
      </c>
      <c r="B86" s="13"/>
      <c r="C86" s="13"/>
      <c r="D86" s="13"/>
      <c r="E86" s="13"/>
      <c r="F86" s="13"/>
      <c r="G86" s="13"/>
      <c r="H86" s="13"/>
      <c r="I86" s="13"/>
    </row>
    <row r="87" spans="1:9">
      <c r="A87" t="s">
        <v>55</v>
      </c>
      <c r="B87" t="s">
        <v>56</v>
      </c>
      <c r="C87" s="1">
        <v>55000</v>
      </c>
      <c r="D87" s="1">
        <v>1578.5</v>
      </c>
      <c r="E87" s="1">
        <v>2559.6799999999998</v>
      </c>
      <c r="F87" s="1">
        <v>1672</v>
      </c>
      <c r="G87" s="1">
        <v>0</v>
      </c>
      <c r="H87" s="1">
        <f>D87+E87+F87+G87</f>
        <v>5810.18</v>
      </c>
      <c r="I87" s="1">
        <f>C87-H87</f>
        <v>49189.82</v>
      </c>
    </row>
    <row r="88" spans="1:9">
      <c r="A88" s="6" t="s">
        <v>12</v>
      </c>
      <c r="B88" s="6">
        <v>1</v>
      </c>
      <c r="C88" s="2">
        <f t="shared" ref="C88:I88" si="17">SUM(C87:C87)</f>
        <v>55000</v>
      </c>
      <c r="D88" s="2">
        <f t="shared" si="17"/>
        <v>1578.5</v>
      </c>
      <c r="E88" s="2">
        <f t="shared" si="17"/>
        <v>2559.6799999999998</v>
      </c>
      <c r="F88" s="2">
        <f t="shared" si="17"/>
        <v>1672</v>
      </c>
      <c r="G88" s="2">
        <f t="shared" si="17"/>
        <v>0</v>
      </c>
      <c r="H88" s="2">
        <f t="shared" si="17"/>
        <v>5810.18</v>
      </c>
      <c r="I88" s="2">
        <f t="shared" si="17"/>
        <v>49189.82</v>
      </c>
    </row>
    <row r="89" spans="1:9">
      <c r="B89"/>
    </row>
    <row r="90" spans="1:9">
      <c r="A90" s="13" t="s">
        <v>30</v>
      </c>
      <c r="B90" s="13"/>
      <c r="C90" s="13"/>
      <c r="D90" s="13"/>
      <c r="E90" s="13"/>
      <c r="F90" s="13"/>
      <c r="G90" s="13"/>
      <c r="H90" s="13"/>
      <c r="I90" s="13"/>
    </row>
    <row r="91" spans="1:9">
      <c r="A91" t="s">
        <v>57</v>
      </c>
      <c r="B91" t="s">
        <v>58</v>
      </c>
      <c r="C91" s="1">
        <v>15000</v>
      </c>
      <c r="D91" s="1">
        <v>430.5</v>
      </c>
      <c r="E91" s="1">
        <v>0</v>
      </c>
      <c r="F91" s="1">
        <v>456</v>
      </c>
      <c r="G91" s="1">
        <v>0</v>
      </c>
      <c r="H91" s="1">
        <f>D91+E91+F91+G91</f>
        <v>886.5</v>
      </c>
      <c r="I91" s="1">
        <f>C91-H91</f>
        <v>14113.5</v>
      </c>
    </row>
    <row r="92" spans="1:9">
      <c r="A92" t="s">
        <v>59</v>
      </c>
      <c r="B92" t="s">
        <v>10</v>
      </c>
      <c r="C92" s="1">
        <v>24000</v>
      </c>
      <c r="D92" s="1">
        <v>688.8</v>
      </c>
      <c r="E92" s="1">
        <v>0</v>
      </c>
      <c r="F92" s="1">
        <v>729.6</v>
      </c>
      <c r="G92" s="1">
        <v>0</v>
      </c>
      <c r="H92" s="1">
        <f>D92+E92+F92+G92</f>
        <v>1418.4</v>
      </c>
      <c r="I92" s="1">
        <f>C92-H92</f>
        <v>22581.599999999999</v>
      </c>
    </row>
    <row r="93" spans="1:9">
      <c r="A93" t="s">
        <v>84</v>
      </c>
      <c r="B93" t="s">
        <v>58</v>
      </c>
      <c r="C93" s="1">
        <v>12100</v>
      </c>
      <c r="D93" s="1">
        <v>347.27</v>
      </c>
      <c r="E93" s="1">
        <v>0</v>
      </c>
      <c r="F93" s="1">
        <v>367.84</v>
      </c>
      <c r="G93" s="1">
        <v>0</v>
      </c>
      <c r="H93" s="1">
        <v>715.11</v>
      </c>
      <c r="I93" s="1">
        <v>11384.89</v>
      </c>
    </row>
    <row r="94" spans="1:9">
      <c r="A94" t="s">
        <v>112</v>
      </c>
      <c r="B94" t="s">
        <v>114</v>
      </c>
      <c r="C94" s="1">
        <v>20000</v>
      </c>
      <c r="D94" s="1">
        <v>574</v>
      </c>
      <c r="E94" s="1">
        <v>0</v>
      </c>
      <c r="F94" s="1">
        <v>608</v>
      </c>
      <c r="G94" s="1">
        <v>0</v>
      </c>
      <c r="H94" s="1">
        <v>1182</v>
      </c>
      <c r="I94" s="1">
        <v>18818</v>
      </c>
    </row>
    <row r="95" spans="1:9">
      <c r="A95" t="s">
        <v>113</v>
      </c>
      <c r="B95" t="s">
        <v>58</v>
      </c>
      <c r="C95" s="1">
        <v>15000</v>
      </c>
      <c r="D95" s="1">
        <v>430</v>
      </c>
      <c r="E95" s="1">
        <v>0</v>
      </c>
      <c r="F95" s="1">
        <v>456</v>
      </c>
      <c r="G95" s="1">
        <v>0</v>
      </c>
      <c r="H95" s="1">
        <v>886.5</v>
      </c>
      <c r="I95" s="1">
        <v>14113.5</v>
      </c>
    </row>
    <row r="96" spans="1:9">
      <c r="A96" t="s">
        <v>92</v>
      </c>
      <c r="B96" s="3" t="s">
        <v>58</v>
      </c>
      <c r="C96" s="1">
        <v>15000</v>
      </c>
      <c r="D96" s="1">
        <v>430.5</v>
      </c>
      <c r="E96" s="1">
        <v>0</v>
      </c>
      <c r="F96" s="1">
        <v>456</v>
      </c>
      <c r="G96" s="1">
        <v>0</v>
      </c>
      <c r="H96" s="1">
        <v>886.5</v>
      </c>
      <c r="I96" s="1">
        <v>14113.5</v>
      </c>
    </row>
    <row r="97" spans="1:9">
      <c r="A97" s="6" t="s">
        <v>12</v>
      </c>
      <c r="B97" s="6">
        <v>6</v>
      </c>
      <c r="C97" s="2">
        <f t="shared" ref="C97:I97" si="18">SUM(C91:C96)</f>
        <v>101100</v>
      </c>
      <c r="D97" s="2">
        <f t="shared" si="18"/>
        <v>2901.0699999999997</v>
      </c>
      <c r="E97" s="2">
        <f t="shared" si="18"/>
        <v>0</v>
      </c>
      <c r="F97" s="2">
        <f t="shared" si="18"/>
        <v>3073.4399999999996</v>
      </c>
      <c r="G97" s="2">
        <f t="shared" si="18"/>
        <v>0</v>
      </c>
      <c r="H97" s="2">
        <f t="shared" si="18"/>
        <v>5975.01</v>
      </c>
      <c r="I97" s="2">
        <f t="shared" si="18"/>
        <v>95124.989999999991</v>
      </c>
    </row>
    <row r="98" spans="1:9">
      <c r="B98"/>
    </row>
    <row r="99" spans="1:9">
      <c r="A99" s="13" t="s">
        <v>60</v>
      </c>
      <c r="B99" s="13"/>
      <c r="C99" s="13"/>
      <c r="D99" s="13"/>
      <c r="E99" s="13"/>
      <c r="F99" s="13"/>
      <c r="G99" s="13"/>
      <c r="H99" s="13"/>
      <c r="I99" s="13"/>
    </row>
    <row r="100" spans="1:9">
      <c r="A100" t="s">
        <v>61</v>
      </c>
      <c r="B100" t="s">
        <v>19</v>
      </c>
      <c r="C100" s="1">
        <v>25000</v>
      </c>
      <c r="D100" s="1">
        <v>717.5</v>
      </c>
      <c r="E100" s="1">
        <v>0</v>
      </c>
      <c r="F100" s="1">
        <v>760</v>
      </c>
      <c r="G100" s="1">
        <v>0</v>
      </c>
      <c r="H100" s="1">
        <f t="shared" ref="H100:H109" si="19">D100+E100+F100+G100</f>
        <v>1477.5</v>
      </c>
      <c r="I100" s="1">
        <f t="shared" ref="I100:I109" si="20">C100-H100</f>
        <v>23522.5</v>
      </c>
    </row>
    <row r="101" spans="1:9">
      <c r="A101" t="s">
        <v>62</v>
      </c>
      <c r="B101" t="s">
        <v>16</v>
      </c>
      <c r="C101" s="1">
        <v>25000</v>
      </c>
      <c r="D101" s="1">
        <v>717.5</v>
      </c>
      <c r="E101" s="1">
        <v>0</v>
      </c>
      <c r="F101" s="1">
        <v>760</v>
      </c>
      <c r="G101" s="1">
        <v>100</v>
      </c>
      <c r="H101" s="1">
        <f t="shared" si="19"/>
        <v>1577.5</v>
      </c>
      <c r="I101" s="1">
        <f t="shared" si="20"/>
        <v>23422.5</v>
      </c>
    </row>
    <row r="102" spans="1:9">
      <c r="A102" t="s">
        <v>63</v>
      </c>
      <c r="B102" t="s">
        <v>16</v>
      </c>
      <c r="C102" s="1">
        <v>25000</v>
      </c>
      <c r="D102" s="1">
        <v>717.5</v>
      </c>
      <c r="E102" s="1">
        <v>0</v>
      </c>
      <c r="F102" s="1">
        <v>760</v>
      </c>
      <c r="G102" s="1">
        <v>0</v>
      </c>
      <c r="H102" s="1">
        <f t="shared" si="19"/>
        <v>1477.5</v>
      </c>
      <c r="I102" s="1">
        <f t="shared" si="20"/>
        <v>23522.5</v>
      </c>
    </row>
    <row r="103" spans="1:9">
      <c r="A103" t="s">
        <v>64</v>
      </c>
      <c r="B103" t="s">
        <v>16</v>
      </c>
      <c r="C103" s="1">
        <v>25000</v>
      </c>
      <c r="D103" s="1">
        <v>717.5</v>
      </c>
      <c r="E103" s="1">
        <v>0</v>
      </c>
      <c r="F103" s="1">
        <v>760</v>
      </c>
      <c r="G103" s="1">
        <v>1031.6199999999999</v>
      </c>
      <c r="H103" s="1">
        <f t="shared" si="19"/>
        <v>2509.12</v>
      </c>
      <c r="I103" s="1">
        <f t="shared" si="20"/>
        <v>22490.880000000001</v>
      </c>
    </row>
    <row r="104" spans="1:9">
      <c r="A104" t="s">
        <v>65</v>
      </c>
      <c r="B104" t="s">
        <v>10</v>
      </c>
      <c r="C104" s="1">
        <v>20000</v>
      </c>
      <c r="D104" s="1">
        <v>574</v>
      </c>
      <c r="E104" s="1">
        <v>0</v>
      </c>
      <c r="F104" s="1">
        <v>608</v>
      </c>
      <c r="G104" s="1">
        <v>0</v>
      </c>
      <c r="H104" s="1">
        <f t="shared" si="19"/>
        <v>1182</v>
      </c>
      <c r="I104" s="1">
        <f t="shared" si="20"/>
        <v>18818</v>
      </c>
    </row>
    <row r="105" spans="1:9">
      <c r="A105" t="s">
        <v>67</v>
      </c>
      <c r="B105" t="s">
        <v>72</v>
      </c>
      <c r="C105" s="1">
        <v>25000</v>
      </c>
      <c r="D105" s="1">
        <v>717.5</v>
      </c>
      <c r="E105" s="1">
        <v>0</v>
      </c>
      <c r="F105" s="1">
        <v>760</v>
      </c>
      <c r="G105" s="1">
        <v>100</v>
      </c>
      <c r="H105" s="1">
        <f t="shared" si="19"/>
        <v>1577.5</v>
      </c>
      <c r="I105" s="1">
        <f t="shared" si="20"/>
        <v>23422.5</v>
      </c>
    </row>
    <row r="106" spans="1:9">
      <c r="A106" t="s">
        <v>68</v>
      </c>
      <c r="B106" t="s">
        <v>29</v>
      </c>
      <c r="C106" s="1">
        <v>35000</v>
      </c>
      <c r="D106" s="1">
        <v>1004.5</v>
      </c>
      <c r="E106" s="1">
        <v>0</v>
      </c>
      <c r="F106" s="1">
        <v>1064</v>
      </c>
      <c r="G106" s="1">
        <v>0</v>
      </c>
      <c r="H106" s="1">
        <f t="shared" si="19"/>
        <v>2068.5</v>
      </c>
      <c r="I106" s="1">
        <f t="shared" si="20"/>
        <v>32931.5</v>
      </c>
    </row>
    <row r="107" spans="1:9">
      <c r="A107" t="s">
        <v>69</v>
      </c>
      <c r="B107" t="s">
        <v>17</v>
      </c>
      <c r="C107" s="1">
        <v>25000</v>
      </c>
      <c r="D107" s="1">
        <v>717.5</v>
      </c>
      <c r="E107" s="1">
        <v>0</v>
      </c>
      <c r="F107" s="1">
        <v>760</v>
      </c>
      <c r="G107" s="1">
        <v>0</v>
      </c>
      <c r="H107" s="1">
        <f t="shared" si="19"/>
        <v>1477.5</v>
      </c>
      <c r="I107" s="1">
        <f t="shared" si="20"/>
        <v>23522.5</v>
      </c>
    </row>
    <row r="108" spans="1:9">
      <c r="A108" t="s">
        <v>70</v>
      </c>
      <c r="B108" t="s">
        <v>16</v>
      </c>
      <c r="C108" s="1">
        <v>25000</v>
      </c>
      <c r="D108" s="1">
        <v>717.5</v>
      </c>
      <c r="E108" s="1">
        <v>0</v>
      </c>
      <c r="F108" s="1">
        <v>760</v>
      </c>
      <c r="G108" s="1">
        <v>0</v>
      </c>
      <c r="H108" s="1">
        <f t="shared" si="19"/>
        <v>1477.5</v>
      </c>
      <c r="I108" s="1">
        <f t="shared" si="20"/>
        <v>23522.5</v>
      </c>
    </row>
    <row r="109" spans="1:9">
      <c r="A109" t="s">
        <v>71</v>
      </c>
      <c r="B109" t="s">
        <v>66</v>
      </c>
      <c r="C109" s="1">
        <v>35000</v>
      </c>
      <c r="D109" s="1">
        <v>1004.5</v>
      </c>
      <c r="E109" s="1">
        <v>0</v>
      </c>
      <c r="F109" s="1">
        <v>1064</v>
      </c>
      <c r="G109" s="1">
        <v>0</v>
      </c>
      <c r="H109" s="1">
        <f t="shared" si="19"/>
        <v>2068.5</v>
      </c>
      <c r="I109" s="1">
        <f t="shared" si="20"/>
        <v>32931.5</v>
      </c>
    </row>
    <row r="110" spans="1:9">
      <c r="A110" s="6" t="s">
        <v>12</v>
      </c>
      <c r="B110" s="6">
        <v>10</v>
      </c>
      <c r="C110" s="2">
        <f t="shared" ref="C110:I110" si="21">SUM(C100:C109)</f>
        <v>265000</v>
      </c>
      <c r="D110" s="2">
        <f t="shared" si="21"/>
        <v>7605.5</v>
      </c>
      <c r="E110" s="2">
        <f t="shared" si="21"/>
        <v>0</v>
      </c>
      <c r="F110" s="2">
        <f t="shared" si="21"/>
        <v>8056</v>
      </c>
      <c r="G110" s="2">
        <f t="shared" si="21"/>
        <v>1231.6199999999999</v>
      </c>
      <c r="H110" s="2">
        <f t="shared" si="21"/>
        <v>16893.12</v>
      </c>
      <c r="I110" s="2">
        <f t="shared" si="21"/>
        <v>248106.88</v>
      </c>
    </row>
    <row r="111" spans="1:9">
      <c r="B111"/>
    </row>
    <row r="112" spans="1:9">
      <c r="A112" s="13" t="s">
        <v>101</v>
      </c>
      <c r="B112" s="13"/>
      <c r="C112" s="13"/>
      <c r="D112" s="13"/>
      <c r="E112" s="13"/>
      <c r="F112" s="13"/>
      <c r="G112" s="13"/>
      <c r="H112" s="13"/>
      <c r="I112" s="13"/>
    </row>
    <row r="113" spans="1:9">
      <c r="A113" t="s">
        <v>102</v>
      </c>
      <c r="B113" t="s">
        <v>103</v>
      </c>
      <c r="C113" s="1">
        <v>25000</v>
      </c>
      <c r="D113" s="1">
        <v>717.5</v>
      </c>
      <c r="E113" s="1">
        <v>0</v>
      </c>
      <c r="F113" s="1">
        <v>760</v>
      </c>
      <c r="G113" s="1">
        <v>0</v>
      </c>
      <c r="H113" s="1">
        <v>1477.5</v>
      </c>
      <c r="I113" s="1">
        <v>23522.5</v>
      </c>
    </row>
    <row r="114" spans="1:9">
      <c r="A114" t="s">
        <v>115</v>
      </c>
      <c r="B114" s="3" t="s">
        <v>116</v>
      </c>
      <c r="C114" s="1">
        <v>35000</v>
      </c>
      <c r="D114" s="1">
        <v>1004.5</v>
      </c>
      <c r="E114" s="1">
        <v>0</v>
      </c>
      <c r="F114" s="1">
        <v>1064</v>
      </c>
      <c r="G114" s="1">
        <v>0</v>
      </c>
      <c r="H114" s="1">
        <v>2068.5</v>
      </c>
      <c r="I114" s="1">
        <v>32931.5</v>
      </c>
    </row>
    <row r="115" spans="1:9">
      <c r="A115" s="6" t="s">
        <v>12</v>
      </c>
      <c r="B115" s="6">
        <v>2</v>
      </c>
      <c r="C115" s="2">
        <f>SUM(C113:C114)</f>
        <v>60000</v>
      </c>
      <c r="D115" s="2">
        <f>SUM(D113:D114)</f>
        <v>1722</v>
      </c>
      <c r="E115" s="2">
        <f>SUM(E113:E114)</f>
        <v>0</v>
      </c>
      <c r="F115" s="2">
        <f>SUM(F113:F114)</f>
        <v>1824</v>
      </c>
      <c r="G115" s="2">
        <f>SUM(G113:G114)</f>
        <v>0</v>
      </c>
      <c r="H115" s="2">
        <f>SUM(H113:H114)</f>
        <v>3546</v>
      </c>
      <c r="I115" s="2">
        <f>SUM(I113:I114)</f>
        <v>56454</v>
      </c>
    </row>
    <row r="116" spans="1:9">
      <c r="B116"/>
    </row>
    <row r="117" spans="1:9">
      <c r="A117" s="13" t="s">
        <v>73</v>
      </c>
      <c r="B117" s="13"/>
      <c r="C117" s="13"/>
      <c r="D117" s="13"/>
      <c r="E117" s="13"/>
      <c r="F117" s="13"/>
      <c r="G117" s="13"/>
      <c r="H117" s="13"/>
      <c r="I117" s="13"/>
    </row>
    <row r="118" spans="1:9">
      <c r="A118" t="s">
        <v>74</v>
      </c>
      <c r="B118" t="s">
        <v>75</v>
      </c>
      <c r="C118" s="1">
        <v>22000</v>
      </c>
      <c r="D118" s="1">
        <v>631.4</v>
      </c>
      <c r="E118" s="1">
        <v>0</v>
      </c>
      <c r="F118" s="1">
        <v>668.8</v>
      </c>
      <c r="G118" s="1">
        <v>0</v>
      </c>
      <c r="H118" s="1">
        <f>D118+E118+F118+G118</f>
        <v>1300.1999999999998</v>
      </c>
      <c r="I118" s="1">
        <f>C118-H118</f>
        <v>20699.8</v>
      </c>
    </row>
    <row r="119" spans="1:9">
      <c r="A119" s="6" t="s">
        <v>12</v>
      </c>
      <c r="B119" s="6">
        <v>1</v>
      </c>
      <c r="C119" s="2">
        <f t="shared" ref="C119:I119" si="22">SUM(C118:C118)</f>
        <v>22000</v>
      </c>
      <c r="D119" s="2">
        <f t="shared" si="22"/>
        <v>631.4</v>
      </c>
      <c r="E119" s="2">
        <f t="shared" si="22"/>
        <v>0</v>
      </c>
      <c r="F119" s="2">
        <f t="shared" si="22"/>
        <v>668.8</v>
      </c>
      <c r="G119" s="2">
        <f t="shared" si="22"/>
        <v>0</v>
      </c>
      <c r="H119" s="2">
        <f t="shared" si="22"/>
        <v>1300.1999999999998</v>
      </c>
      <c r="I119" s="2">
        <f t="shared" si="22"/>
        <v>20699.8</v>
      </c>
    </row>
    <row r="120" spans="1:9">
      <c r="B120"/>
    </row>
    <row r="121" spans="1:9" s="4" customFormat="1" ht="24.95" customHeight="1">
      <c r="A121" s="5" t="s">
        <v>81</v>
      </c>
      <c r="B121" s="7">
        <f>+B119+B115+B110+B97+B88+B84+B78+B64+B59+B54+B50+B41+B37+B29+B25+B21+B17+B13</f>
        <v>56</v>
      </c>
      <c r="C121" s="12">
        <f>+C119+C115+C110+C97+C88+C84+C78+C64+C59+C54+C50+C41+C37+C29+C25+C21+C17+C13</f>
        <v>1689300</v>
      </c>
      <c r="D121" s="12">
        <f t="shared" ref="D121:I121" si="23">+D119+D115+D110+D97+D88+D84+D78+D64+D59+D54+D50+D41+D37+D29+D25+D21+D17+D13</f>
        <v>48482.409999999996</v>
      </c>
      <c r="E121" s="12">
        <f t="shared" si="23"/>
        <v>54018.520000000011</v>
      </c>
      <c r="F121" s="12">
        <f t="shared" si="23"/>
        <v>50389.82</v>
      </c>
      <c r="G121" s="12">
        <f t="shared" si="23"/>
        <v>2383.2399999999998</v>
      </c>
      <c r="H121" s="12">
        <f t="shared" si="23"/>
        <v>155274.49</v>
      </c>
      <c r="I121" s="12">
        <f t="shared" si="23"/>
        <v>1534025.5099999998</v>
      </c>
    </row>
  </sheetData>
  <mergeCells count="33">
    <mergeCell ref="A81:I81"/>
    <mergeCell ref="A86:I86"/>
    <mergeCell ref="A99:I99"/>
    <mergeCell ref="A117:I117"/>
    <mergeCell ref="A90:I90"/>
    <mergeCell ref="A112:I112"/>
    <mergeCell ref="A6:I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A1:I1"/>
    <mergeCell ref="A2:I2"/>
    <mergeCell ref="A3:I3"/>
    <mergeCell ref="A4:I4"/>
    <mergeCell ref="A5:I5"/>
    <mergeCell ref="A66:I66"/>
    <mergeCell ref="A10:I10"/>
    <mergeCell ref="A15:I15"/>
    <mergeCell ref="A56:I56"/>
    <mergeCell ref="A61:I61"/>
    <mergeCell ref="A31:I31"/>
    <mergeCell ref="A39:I39"/>
    <mergeCell ref="A43:I43"/>
    <mergeCell ref="A52:I52"/>
    <mergeCell ref="A19:J19"/>
    <mergeCell ref="A23:J23"/>
    <mergeCell ref="A27:J2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2018-03-20T14:39:32Z</dcterms:modified>
</cp:coreProperties>
</file>