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MAYO 2022\"/>
    </mc:Choice>
  </mc:AlternateContent>
  <bookViews>
    <workbookView xWindow="0" yWindow="0" windowWidth="19200" windowHeight="11595" tabRatio="204"/>
  </bookViews>
  <sheets>
    <sheet name="New Text Document" sheetId="1" r:id="rId1"/>
  </sheets>
  <definedNames>
    <definedName name="_xlnm._FilterDatabase" localSheetId="0" hidden="1">'New Text Document'!$A$9:$L$304</definedName>
    <definedName name="_xlnm.Print_Area" localSheetId="0">'New Text Document'!$A$1:$L$253</definedName>
    <definedName name="_xlnm.Print_Titles" localSheetId="0">'New Text Document'!$1:$8</definedName>
    <definedName name="Z_204BDDCD_F0EA_4D68_8827_ED13C8623E2D_.wvu.Cols" localSheetId="0" hidden="1">'New Text Document'!$AY:$AY</definedName>
    <definedName name="Z_204BDDCD_F0EA_4D68_8827_ED13C8623E2D_.wvu.FilterData" localSheetId="0" hidden="1">'New Text Document'!$A$9:$L$304</definedName>
    <definedName name="Z_204BDDCD_F0EA_4D68_8827_ED13C8623E2D_.wvu.PrintArea" localSheetId="0" hidden="1">'New Text Document'!$A$1:$L$253</definedName>
    <definedName name="Z_204BDDCD_F0EA_4D68_8827_ED13C8623E2D_.wvu.PrintTitles" localSheetId="0" hidden="1">'New Text Document'!$1:$8</definedName>
  </definedNames>
  <calcPr calcId="152511"/>
  <customWorkbookViews>
    <customWorkbookView name="68" guid="{204BDDCD-F0EA-4D68-8827-ED13C8623E2D}" maximized="1" xWindow="-8" yWindow="-8" windowWidth="1296" windowHeight="1000" tabRatio="204" activeSheetId="1"/>
  </customWorkbookViews>
</workbook>
</file>

<file path=xl/calcChain.xml><?xml version="1.0" encoding="utf-8"?>
<calcChain xmlns="http://schemas.openxmlformats.org/spreadsheetml/2006/main">
  <c r="F228" i="1" l="1"/>
  <c r="L228" i="1"/>
  <c r="K228" i="1"/>
  <c r="J228" i="1"/>
  <c r="I228" i="1"/>
  <c r="H228" i="1"/>
  <c r="G228" i="1"/>
  <c r="L216" i="1"/>
  <c r="K216" i="1"/>
  <c r="J216" i="1"/>
  <c r="J235" i="1" s="1"/>
  <c r="I216" i="1"/>
  <c r="H216" i="1"/>
  <c r="G216" i="1"/>
  <c r="F216" i="1"/>
  <c r="L210" i="1"/>
  <c r="K210" i="1"/>
  <c r="J210" i="1"/>
  <c r="I210" i="1"/>
  <c r="H210" i="1"/>
  <c r="G210" i="1"/>
  <c r="F210" i="1"/>
  <c r="L105" i="1"/>
  <c r="K105" i="1"/>
  <c r="J105" i="1"/>
  <c r="I105" i="1"/>
  <c r="H105" i="1"/>
  <c r="F105" i="1"/>
  <c r="K38" i="1" l="1"/>
  <c r="K30" i="1"/>
  <c r="J30" i="1"/>
  <c r="J26" i="1"/>
  <c r="H98" i="1"/>
  <c r="J195" i="1" l="1"/>
  <c r="K195" i="1"/>
  <c r="H195" i="1"/>
  <c r="G117" i="1" l="1"/>
  <c r="G120" i="1"/>
  <c r="F235" i="1"/>
  <c r="G233" i="1"/>
  <c r="H233" i="1"/>
  <c r="I233" i="1"/>
  <c r="J233" i="1"/>
  <c r="K233" i="1"/>
  <c r="L233" i="1"/>
  <c r="F233" i="1"/>
  <c r="B235" i="1"/>
  <c r="G205" i="1"/>
  <c r="H205" i="1"/>
  <c r="I205" i="1"/>
  <c r="J205" i="1"/>
  <c r="K205" i="1"/>
  <c r="L205" i="1"/>
  <c r="F205" i="1"/>
  <c r="G200" i="1"/>
  <c r="H200" i="1"/>
  <c r="I200" i="1"/>
  <c r="J200" i="1"/>
  <c r="K200" i="1"/>
  <c r="L200" i="1"/>
  <c r="F200" i="1"/>
  <c r="I179" i="1"/>
  <c r="L179" i="1"/>
  <c r="K179" i="1"/>
  <c r="J179" i="1"/>
  <c r="H179" i="1"/>
  <c r="G179" i="1"/>
  <c r="F179" i="1"/>
  <c r="H170" i="1"/>
  <c r="J170" i="1"/>
  <c r="K170" i="1"/>
  <c r="L170" i="1"/>
  <c r="F170" i="1"/>
  <c r="I168" i="1"/>
  <c r="G168" i="1"/>
  <c r="H165" i="1"/>
  <c r="J165" i="1"/>
  <c r="K165" i="1"/>
  <c r="F165" i="1"/>
  <c r="L163" i="1"/>
  <c r="L162" i="1"/>
  <c r="G157" i="1"/>
  <c r="H157" i="1"/>
  <c r="I157" i="1"/>
  <c r="J157" i="1"/>
  <c r="K157" i="1"/>
  <c r="L157" i="1"/>
  <c r="F157" i="1"/>
  <c r="L149" i="1"/>
  <c r="K149" i="1"/>
  <c r="J149" i="1"/>
  <c r="I149" i="1"/>
  <c r="H149" i="1"/>
  <c r="G149" i="1"/>
  <c r="F149" i="1"/>
  <c r="L132" i="1"/>
  <c r="K132" i="1"/>
  <c r="J132" i="1"/>
  <c r="H132" i="1"/>
  <c r="F132" i="1"/>
  <c r="I129" i="1"/>
  <c r="G129" i="1"/>
  <c r="G132" i="1" s="1"/>
  <c r="I128" i="1"/>
  <c r="G125" i="1"/>
  <c r="H125" i="1"/>
  <c r="I125" i="1"/>
  <c r="J125" i="1"/>
  <c r="K125" i="1"/>
  <c r="L125" i="1"/>
  <c r="F125" i="1"/>
  <c r="G113" i="1"/>
  <c r="H113" i="1"/>
  <c r="I113" i="1"/>
  <c r="J113" i="1"/>
  <c r="K113" i="1"/>
  <c r="L113" i="1"/>
  <c r="F113" i="1"/>
  <c r="J94" i="1"/>
  <c r="H64" i="1"/>
  <c r="F64" i="1"/>
  <c r="I132" i="1" l="1"/>
  <c r="K33" i="1"/>
  <c r="L33" i="1" s="1"/>
  <c r="J142" i="1" l="1"/>
  <c r="H142" i="1"/>
  <c r="F142" i="1"/>
  <c r="J136" i="1"/>
  <c r="K142" i="1"/>
  <c r="I141" i="1"/>
  <c r="I142" i="1" s="1"/>
  <c r="F120" i="1"/>
  <c r="H120" i="1"/>
  <c r="J120" i="1"/>
  <c r="K120" i="1"/>
  <c r="L120" i="1"/>
  <c r="J64" i="1" l="1"/>
  <c r="K64" i="1"/>
  <c r="L21" i="1"/>
  <c r="F21" i="1"/>
  <c r="F195" i="1" l="1"/>
  <c r="G194" i="1"/>
  <c r="I194" i="1"/>
  <c r="G193" i="1"/>
  <c r="I193" i="1"/>
  <c r="L75" i="1"/>
  <c r="L52" i="1"/>
  <c r="J21" i="1"/>
  <c r="I21" i="1"/>
  <c r="H21" i="1"/>
  <c r="G21" i="1"/>
  <c r="L15" i="1"/>
  <c r="K15" i="1"/>
  <c r="J15" i="1"/>
  <c r="I15" i="1"/>
  <c r="H15" i="1"/>
  <c r="G15" i="1"/>
  <c r="F15" i="1"/>
  <c r="L34" i="1"/>
  <c r="K34" i="1"/>
  <c r="J34" i="1"/>
  <c r="I34" i="1"/>
  <c r="H34" i="1"/>
  <c r="G34" i="1"/>
  <c r="F34" i="1"/>
  <c r="L194" i="1" l="1"/>
  <c r="L184" i="1"/>
  <c r="K184" i="1"/>
  <c r="J184" i="1"/>
  <c r="I184" i="1"/>
  <c r="H184" i="1"/>
  <c r="G184" i="1"/>
  <c r="F184" i="1"/>
  <c r="L98" i="1"/>
  <c r="K98" i="1"/>
  <c r="J98" i="1"/>
  <c r="I98" i="1"/>
  <c r="F98" i="1"/>
  <c r="F26" i="1"/>
  <c r="G26" i="1"/>
  <c r="H26" i="1"/>
  <c r="I26" i="1"/>
  <c r="K26" i="1"/>
  <c r="L26" i="1"/>
  <c r="L174" i="1" l="1"/>
  <c r="L89" i="1"/>
  <c r="L48" i="1"/>
  <c r="L43" i="1"/>
  <c r="L56" i="1"/>
  <c r="L38" i="1"/>
  <c r="L30" i="1"/>
  <c r="L72" i="1" l="1"/>
  <c r="L136" i="1"/>
  <c r="L108" i="1"/>
  <c r="L109" i="1" s="1"/>
  <c r="K109" i="1"/>
  <c r="J109" i="1"/>
  <c r="I109" i="1"/>
  <c r="F109" i="1"/>
  <c r="H109" i="1"/>
  <c r="G109" i="1"/>
  <c r="L164" i="1"/>
  <c r="L231" i="1"/>
  <c r="I30" i="1" l="1"/>
  <c r="H30" i="1"/>
  <c r="G30" i="1"/>
  <c r="F30" i="1"/>
  <c r="G116" i="1" l="1"/>
  <c r="G102" i="1" l="1"/>
  <c r="G101" i="1"/>
  <c r="G105" i="1" s="1"/>
  <c r="G103" i="1"/>
  <c r="K48" i="1"/>
  <c r="H48" i="1"/>
  <c r="F48" i="1"/>
  <c r="J43" i="1"/>
  <c r="I46" i="1"/>
  <c r="G46" i="1"/>
  <c r="K174" i="1" l="1"/>
  <c r="J174" i="1"/>
  <c r="I174" i="1"/>
  <c r="H174" i="1"/>
  <c r="G174" i="1"/>
  <c r="F174" i="1"/>
  <c r="K89" i="1"/>
  <c r="K235" i="1" s="1"/>
  <c r="J89" i="1"/>
  <c r="I89" i="1"/>
  <c r="H89" i="1"/>
  <c r="G89" i="1"/>
  <c r="F89" i="1"/>
  <c r="J56" i="1" l="1"/>
  <c r="I56" i="1"/>
  <c r="H56" i="1"/>
  <c r="G56" i="1"/>
  <c r="F56" i="1"/>
  <c r="J38" i="1"/>
  <c r="I38" i="1"/>
  <c r="H38" i="1"/>
  <c r="G38" i="1"/>
  <c r="F38" i="1"/>
  <c r="H94" i="1" l="1"/>
  <c r="F94" i="1"/>
  <c r="H11" i="1" l="1"/>
  <c r="H235" i="1" s="1"/>
  <c r="J11" i="1"/>
  <c r="H43" i="1"/>
  <c r="H52" i="1"/>
  <c r="J52" i="1"/>
  <c r="I72" i="1"/>
  <c r="J72" i="1"/>
  <c r="H77" i="1"/>
  <c r="J77" i="1"/>
  <c r="G81" i="1"/>
  <c r="H81" i="1"/>
  <c r="I81" i="1"/>
  <c r="H85" i="1"/>
  <c r="J85" i="1"/>
  <c r="F85" i="1"/>
  <c r="F81" i="1"/>
  <c r="F77" i="1"/>
  <c r="F72" i="1"/>
  <c r="F68" i="1"/>
  <c r="F52" i="1"/>
  <c r="F43" i="1"/>
  <c r="F11" i="1"/>
  <c r="I188" i="1"/>
  <c r="G188" i="1"/>
  <c r="I189" i="1"/>
  <c r="G189" i="1"/>
  <c r="I191" i="1"/>
  <c r="G191" i="1"/>
  <c r="I190" i="1"/>
  <c r="G190" i="1"/>
  <c r="I192" i="1"/>
  <c r="G192" i="1"/>
  <c r="I187" i="1"/>
  <c r="G187" i="1"/>
  <c r="K81" i="1"/>
  <c r="I75" i="1"/>
  <c r="G75" i="1"/>
  <c r="J68" i="1"/>
  <c r="H68" i="1"/>
  <c r="I67" i="1"/>
  <c r="I68" i="1" s="1"/>
  <c r="G67" i="1"/>
  <c r="G68" i="1" s="1"/>
  <c r="I59" i="1"/>
  <c r="I64" i="1" s="1"/>
  <c r="G59" i="1"/>
  <c r="G64" i="1" s="1"/>
  <c r="G42" i="1"/>
  <c r="G195" i="1" l="1"/>
  <c r="I195" i="1"/>
  <c r="I235" i="1" s="1"/>
  <c r="L192" i="1"/>
  <c r="L190" i="1"/>
  <c r="L191" i="1"/>
  <c r="L189" i="1"/>
  <c r="K67" i="1"/>
  <c r="L67" i="1" s="1"/>
  <c r="L68" i="1" s="1"/>
  <c r="I161" i="1"/>
  <c r="G161" i="1"/>
  <c r="G47" i="1"/>
  <c r="G48" i="1" s="1"/>
  <c r="I47" i="1"/>
  <c r="I48" i="1" s="1"/>
  <c r="G10" i="1"/>
  <c r="G11" i="1" s="1"/>
  <c r="L188" i="1" l="1"/>
  <c r="L195" i="1" s="1"/>
  <c r="L77" i="1"/>
  <c r="K68" i="1"/>
  <c r="L59" i="1"/>
  <c r="L64" i="1" s="1"/>
  <c r="I160" i="1"/>
  <c r="I165" i="1" s="1"/>
  <c r="G160" i="1"/>
  <c r="G165" i="1" s="1"/>
  <c r="K21" i="1" l="1"/>
  <c r="L161" i="1"/>
  <c r="L165" i="1" s="1"/>
  <c r="L235" i="1" s="1"/>
  <c r="G139" i="1"/>
  <c r="I92" i="1"/>
  <c r="I94" i="1" s="1"/>
  <c r="G92" i="1"/>
  <c r="G94" i="1" s="1"/>
  <c r="G41" i="1"/>
  <c r="G43" i="1" s="1"/>
  <c r="I43" i="1"/>
  <c r="I169" i="1"/>
  <c r="I170" i="1" s="1"/>
  <c r="G169" i="1"/>
  <c r="G170" i="1" s="1"/>
  <c r="G140" i="1"/>
  <c r="L80" i="1"/>
  <c r="L81" i="1" s="1"/>
  <c r="I76" i="1"/>
  <c r="I77" i="1" s="1"/>
  <c r="G76" i="1"/>
  <c r="G77" i="1" s="1"/>
  <c r="G71" i="1"/>
  <c r="G72" i="1" s="1"/>
  <c r="G97" i="1"/>
  <c r="G142" i="1" l="1"/>
  <c r="G235" i="1"/>
  <c r="G98" i="1"/>
  <c r="K11" i="1"/>
  <c r="I11" i="1"/>
  <c r="K77" i="1"/>
  <c r="K94" i="1"/>
  <c r="K43" i="1"/>
  <c r="K72" i="1"/>
  <c r="L11" i="1" l="1"/>
  <c r="L94" i="1"/>
  <c r="L139" i="1"/>
  <c r="L142" i="1" s="1"/>
  <c r="I116" i="1" l="1"/>
  <c r="I117" i="1"/>
  <c r="I84" i="1"/>
  <c r="I85" i="1" s="1"/>
  <c r="G84" i="1"/>
  <c r="G85" i="1" s="1"/>
  <c r="I52" i="1"/>
  <c r="G51" i="1"/>
  <c r="G52" i="1" s="1"/>
  <c r="I120" i="1" l="1"/>
  <c r="K85" i="1"/>
  <c r="K52" i="1"/>
  <c r="L85" i="1" l="1"/>
  <c r="L84" i="1"/>
</calcChain>
</file>

<file path=xl/sharedStrings.xml><?xml version="1.0" encoding="utf-8"?>
<sst xmlns="http://schemas.openxmlformats.org/spreadsheetml/2006/main" count="505" uniqueCount="206">
  <si>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</si>
  <si>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</si>
  <si>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</si>
  <si>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</si>
  <si>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</si>
  <si>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</si>
  <si>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</si>
  <si>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</si>
  <si>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</si>
  <si>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</si>
  <si>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</si>
  <si>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</si>
  <si>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Fecha  Termino</t>
  </si>
  <si>
    <t>Nombre</t>
  </si>
  <si>
    <t xml:space="preserve">Subtotal </t>
  </si>
  <si>
    <t xml:space="preserve">Total general: </t>
  </si>
  <si>
    <t>ANALISTA</t>
  </si>
  <si>
    <t>TECNICO</t>
  </si>
  <si>
    <t>CHARINA RODRIGUEZ</t>
  </si>
  <si>
    <t>LIZZY ALEXANDRA FRIAS NUÑEZ</t>
  </si>
  <si>
    <t>ENCARGADO(A)</t>
  </si>
  <si>
    <t>EDILI PEREZ VALLEJO</t>
  </si>
  <si>
    <t>DEPARTAMENTO DE RECURSOS HUMANOS - ONE</t>
  </si>
  <si>
    <t>AMADA RAMONA MARTINEZ FERREIRAS</t>
  </si>
  <si>
    <t>DIRECTORA ADMINISTRATIVA</t>
  </si>
  <si>
    <t>CLARIBEL VIZCAINO PEGUERO</t>
  </si>
  <si>
    <t>YAJAIRA ANTONIA FELIZ RAMIREZ</t>
  </si>
  <si>
    <t>ENCARGADO (O)</t>
  </si>
  <si>
    <t>CRISTINA CABRERA PEREZ</t>
  </si>
  <si>
    <t>DIRECCION DE ESTADISTICAS ECONOMICAS- ONE</t>
  </si>
  <si>
    <t>AUGUSTO VIRGILIO DE LOS SANTOS ALMANZAR</t>
  </si>
  <si>
    <t>DIRECTOR (A)</t>
  </si>
  <si>
    <t>RAUL EMILIO DESENA GALARZA</t>
  </si>
  <si>
    <t>PERLA MASSIEL ROSARIO FABIAN</t>
  </si>
  <si>
    <t>LEA ELIZABETH PAYANO SANTANA</t>
  </si>
  <si>
    <t>ENCARGADO(A) OFICINA ACCESO</t>
  </si>
  <si>
    <t>LEYDA ALTAGRACIA DAMBLAU</t>
  </si>
  <si>
    <t>TECNICO DE RECURSOS HUMANOS</t>
  </si>
  <si>
    <t>DIOSMARY ELIZABETH VALLEJO ACOSTA</t>
  </si>
  <si>
    <t>ANALISTA CAPACITACION</t>
  </si>
  <si>
    <t>HANSEL ARMANDO DIAZ DIAZ</t>
  </si>
  <si>
    <t>CORINA DEL CARMEN MENA MENA</t>
  </si>
  <si>
    <t>TECNICO CONTABILIDAD</t>
  </si>
  <si>
    <t>NATHALIE GUZMAN BENCOSME</t>
  </si>
  <si>
    <t>FREIDY HINOJOSA SANCHEZ</t>
  </si>
  <si>
    <t>COORDINADOR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</si>
  <si>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</si>
  <si>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</si>
  <si>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</si>
  <si>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</si>
  <si>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</si>
  <si>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</si>
  <si>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</si>
  <si>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</si>
  <si>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</si>
  <si>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</si>
  <si>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</si>
  <si>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</si>
  <si>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DIVISION DE RELACIONES LABORALES Y SOCIALES- ONE</t>
  </si>
  <si>
    <t>ESCUELA NACIONAL DE ESTADISTICA- ONE</t>
  </si>
  <si>
    <t>DIVISION DE COORDINACION ACADEMICA- ONE</t>
  </si>
  <si>
    <t>DIRECCION ADMINISTRATIVA Y FINANCIERA 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</si>
  <si>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</si>
  <si>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</si>
  <si>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</si>
  <si>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</si>
  <si>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</si>
  <si>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</si>
  <si>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</si>
  <si>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</si>
  <si>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</si>
  <si>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</si>
  <si>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</si>
  <si>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</si>
  <si>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</si>
  <si>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 xml:space="preserve">AIMEE ARVEL0 GENAO </t>
  </si>
  <si>
    <t>LUIS MANUEL PEÑA SEGURA</t>
  </si>
  <si>
    <t>DANIEL ALEJANDRO DE OLEO SEGURA</t>
  </si>
  <si>
    <t xml:space="preserve">LORENY TORRES KING </t>
  </si>
  <si>
    <t>DIVISION DE RELACIONES INTERNACIONALES-ONE</t>
  </si>
  <si>
    <t>RUTH NAOMI MATEO ABREU</t>
  </si>
  <si>
    <t>ISMAEL BAUTISTA ROMERO</t>
  </si>
  <si>
    <t>TECNICO DE NOMINAS</t>
  </si>
  <si>
    <t xml:space="preserve">DEPARTAMENTO DE GEOESTADISTICAS-ONE </t>
  </si>
  <si>
    <t>HECTOR ALEXANDER MEJIA</t>
  </si>
  <si>
    <t>DIVINA ROSARIO BERNARD ESPINAL</t>
  </si>
  <si>
    <t>ENCARGADO</t>
  </si>
  <si>
    <t>DIRRECCION DE ESTADISTICAS DEMOGRAFICAS, SOCIALES Y AMBIENTALES- ONE</t>
  </si>
  <si>
    <t>NANCY  MERCEDES MORA ALCANTARA</t>
  </si>
  <si>
    <t>DIVISION DE ESTADISTICAS DE COMERCIO EXTERIOR- ONE</t>
  </si>
  <si>
    <t>LUIS MANUEL ALBURQUERQUE SEGURA</t>
  </si>
  <si>
    <t>COORDINADOR  (A)</t>
  </si>
  <si>
    <t>DIVISION DE FORMULACION Y SEGUIMIENTO PLAN PRODUCCION ESTADISTICA-ONE</t>
  </si>
  <si>
    <t xml:space="preserve">         TECNICO ADMINISTRATIVO</t>
  </si>
  <si>
    <t>DIVISION DE PRESUPUESTO-ONE</t>
  </si>
  <si>
    <t xml:space="preserve">DACHEL  ESTEFANY MONEGRO </t>
  </si>
  <si>
    <t xml:space="preserve">ANALISTA </t>
  </si>
  <si>
    <t>JACMAEL LINARES GOMEZ</t>
  </si>
  <si>
    <t>SOPORTE TECNICO</t>
  </si>
  <si>
    <t xml:space="preserve">JOSE ANTONIO DIAZ RAMIREZ </t>
  </si>
  <si>
    <t>RODOLFO GABRIEL JIMENEZ ARIAS</t>
  </si>
  <si>
    <t xml:space="preserve">SILL NATANAEL BATISTA PERDOMO </t>
  </si>
  <si>
    <t xml:space="preserve">            4/9/2021</t>
  </si>
  <si>
    <t xml:space="preserve">            1/9/2021</t>
  </si>
  <si>
    <t>Genero</t>
  </si>
  <si>
    <t>DIVISION DE ADMINISTRACION DE SERVICIOS TIC- ONE</t>
  </si>
  <si>
    <t>RAVEL ELIAS DOMINGUEZ MEDINA</t>
  </si>
  <si>
    <t>DVISION DE COMUNICACIONES INTERNAS Y EXTERNAS-ONE</t>
  </si>
  <si>
    <t>ANA INMACULADA ARACENA MARTE</t>
  </si>
  <si>
    <t>DIVISION DE OPERACIONES DE ENCUESTA-ONE</t>
  </si>
  <si>
    <t>COORDINADOR DE CAMPO</t>
  </si>
  <si>
    <t>EDUARDO MIGUEL CACERES ROQUE</t>
  </si>
  <si>
    <t>Subtotal</t>
  </si>
  <si>
    <t>CESIMARLIN ALTAGRACIA PEÑA MEJIA</t>
  </si>
  <si>
    <t>CARLOS ALFREDO SOSA DE LA CRUZ</t>
  </si>
  <si>
    <t xml:space="preserve">ROSMEIRY PAMELA REYES DE JESUS </t>
  </si>
  <si>
    <t>N/A</t>
  </si>
  <si>
    <t xml:space="preserve">IDANNA SANCHEZ ENCARNACION </t>
  </si>
  <si>
    <t>TECNICO DE DATOS ESTADISTICOS</t>
  </si>
  <si>
    <t>DEPARTAMENTO DE DESARROLLO E IMPLEMENTACION DE SISTEMAS-ONE</t>
  </si>
  <si>
    <t>DESARROLLADOR DE SISTEMAS</t>
  </si>
  <si>
    <t xml:space="preserve">FERMIN ANTONIO AMADOR FELIZ </t>
  </si>
  <si>
    <t xml:space="preserve">LUIS ARIEL ALEJO APONTE </t>
  </si>
  <si>
    <t>ANALISTA DE RELACIONES INTERN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</si>
  <si>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</si>
  <si>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</si>
  <si>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</si>
  <si>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</si>
  <si>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DIVISION DE SERVICIOS GENERALES</t>
  </si>
  <si>
    <t xml:space="preserve">DIVISION DE ACCESO A LA INFORMACION PUBLICA 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</si>
  <si>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</si>
  <si>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</si>
  <si>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</si>
  <si>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</si>
  <si>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</si>
  <si>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>DIRECCION DE NORMATIVAS Y METODOLOGIA- ONE</t>
  </si>
  <si>
    <t>CRISMAIRY MALENNY JMENEZ MENA</t>
  </si>
  <si>
    <t>COORDINADOR (A)</t>
  </si>
  <si>
    <t>Nómina de Empleados Temporales</t>
  </si>
  <si>
    <t xml:space="preserve">SORILENNY CLARIBEL CUSTODIO BRITO </t>
  </si>
  <si>
    <t xml:space="preserve">            1/2/2022</t>
  </si>
  <si>
    <t xml:space="preserve">COORDINADOR </t>
  </si>
  <si>
    <t>MERILAYNE DEL CARMEN COLLADO RODRIG</t>
  </si>
  <si>
    <t>TECNICO DE ACCESO A LA INFORM</t>
  </si>
  <si>
    <t xml:space="preserve">PERLA PALOMA CASTILLO PUJOLS </t>
  </si>
  <si>
    <t>COORDINADORA</t>
  </si>
  <si>
    <t xml:space="preserve">KARMYGUERHO ANTOINE CORPORAN </t>
  </si>
  <si>
    <t xml:space="preserve">MAFFEL BEATRIZ SANTANA GUZMAN </t>
  </si>
  <si>
    <t>YELUDY MONTERO MEDINA</t>
  </si>
  <si>
    <t>ANALISTA DE INVESTIGACION</t>
  </si>
  <si>
    <t xml:space="preserve">ALEXA CHANEL MARTINEZ GUERRERO </t>
  </si>
  <si>
    <t>ANALISTA DE ESTADISTICAS ESTR</t>
  </si>
  <si>
    <t>RAMON GUILLERMO MENDOZA SANTOS</t>
  </si>
  <si>
    <t>DIMAS YAEL MATIAS APONTE</t>
  </si>
  <si>
    <t>ENCARGADO DIVISION</t>
  </si>
  <si>
    <t>ALEJANDRO DAVID CASTRO GONZALEZ</t>
  </si>
  <si>
    <t xml:space="preserve">DIVISION DE INDICES DE PRODUCCION- ONE </t>
  </si>
  <si>
    <t>LEONALDO JOSE EVE NUÑEZ</t>
  </si>
  <si>
    <t xml:space="preserve">NATHANIEL FRANCISCO DE JESUS REYES </t>
  </si>
  <si>
    <t>YULEIKA INES BERIGUETE RAMIREZ</t>
  </si>
  <si>
    <t>LAURA INOEMA RODRIGUEZ CRUZ</t>
  </si>
  <si>
    <t>TENICO</t>
  </si>
  <si>
    <t xml:space="preserve">ANNIE MALBERIS PAULINO ADON </t>
  </si>
  <si>
    <t>ANALISTA DE METODOLOGIA</t>
  </si>
  <si>
    <t>DEPARTAMENTO DE CALIDAD DE LA PRODUCCION DE ESTADISTICA-ONE</t>
  </si>
  <si>
    <t xml:space="preserve">VICTOR AMBIORIS DIETSCH VARGAS </t>
  </si>
  <si>
    <t>NICODEL SANTANA GALVA</t>
  </si>
  <si>
    <t>TECNICO SECTORIAL</t>
  </si>
  <si>
    <t xml:space="preserve">IVAN ROBINSON PEREZ FAMILIA </t>
  </si>
  <si>
    <t>JHAELVIS ALBERTO TERRERO FERNANDEZ</t>
  </si>
  <si>
    <t>PERLA ERIANNY LEONARDO BENAVIDEZ</t>
  </si>
  <si>
    <t xml:space="preserve">DARWIN JOSE BERROA LOPEZ </t>
  </si>
  <si>
    <t>TECNICO ESTADISTICA SECTOR</t>
  </si>
  <si>
    <t xml:space="preserve">LUISA MARIA GUZMAN VILLAR </t>
  </si>
  <si>
    <t>SECCION DE REGISTRO, CONTROL Y NÓMINAS- ONE</t>
  </si>
  <si>
    <t>DIVISION DE PROCESAMIENTO DE CENSOS Y ENCUESTAS- ONE</t>
  </si>
  <si>
    <t>MARIA VICTORIA DE LA ROSA PAULINO</t>
  </si>
  <si>
    <t>DIVISION DE DISEÑO Y ANALISIS- ONE</t>
  </si>
  <si>
    <t>YSABEL MARTINEZ MOREL</t>
  </si>
  <si>
    <t>ANALISTA DE DISEÑO CONCEPTUAL</t>
  </si>
  <si>
    <t>GABRIELA FIGUEREO RUDECINDO</t>
  </si>
  <si>
    <t xml:space="preserve">ANALISTA  </t>
  </si>
  <si>
    <t>SIMONE ALEXANDRA MORILLO PEREZ</t>
  </si>
  <si>
    <t>NIDIA KATYUSCA SANTANA HEREDIA</t>
  </si>
  <si>
    <t>LEIDY DARHIANA ZABALA DE LOS SANTOS</t>
  </si>
  <si>
    <t>LIBNY MICHOL TALMA MENA</t>
  </si>
  <si>
    <t>ARNALDO ANDRES CASTILLO MANDE</t>
  </si>
  <si>
    <t>KEINA CESARINA VIDAL OGANDO</t>
  </si>
  <si>
    <t>LUIS ALEJANDRO RODRIGUEZ CID</t>
  </si>
  <si>
    <t>PAOLA MINERVA FELIZ FELIZ</t>
  </si>
  <si>
    <t>DIVISION DE ESTADISTICAS SECTORIALES- ONE</t>
  </si>
  <si>
    <t>LEONEL ARMANDO SANCHEZ ALMANZAR</t>
  </si>
  <si>
    <t>YUMIRCA ALTAGRACIA MATOS MELO</t>
  </si>
  <si>
    <t>ANALISTA SECTORIAL</t>
  </si>
  <si>
    <t>DEPARTAMENTO DE METODOLOGIAS- ONE</t>
  </si>
  <si>
    <t>DIVISION DE LEVANTAMIENTO Y ANALISIS OPERACIONES ESTADISTICAS -ONE</t>
  </si>
  <si>
    <t>DEPARTAMENTO DE ARTICULACION DEL SISTEMA ESTADISTICO NACIONAL-ONE</t>
  </si>
  <si>
    <t>ANNEURYS MARMOLEJOS CORDERO</t>
  </si>
  <si>
    <t>CLAUDIA RAFAELINA PELEGRIN GARCIA</t>
  </si>
  <si>
    <t>Mes de Mayo 2022</t>
  </si>
  <si>
    <t>MILTON ELIAS MATEO MOYA</t>
  </si>
  <si>
    <t>JEISSY ELIZABETH PUELLO VASQUEZ</t>
  </si>
  <si>
    <t>DIOMY ALEXANDRA PEREYRA MORA</t>
  </si>
  <si>
    <t xml:space="preserve">DIEGO ARMANDO GOMEZ FERNANDEZ </t>
  </si>
  <si>
    <t xml:space="preserve">OELYS GARCIA DIAZ </t>
  </si>
  <si>
    <t>PERLA MASSIEL ARIAS ARAGONES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</si>
</sst>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.00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16">
    <xf numFmtId="0" fontId="0" fillId="0" borderId="0" xfId="0"/>
    <xf numFmtId="14" fontId="0" fillId="0" borderId="0" xfId="0" applyNumberFormat="1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center" vertical="center"/>
    </xf>
    <xf numFmtId="4" fontId="0" fillId="0" borderId="0" xfId="0" applyNumberFormat="1" applyFont="1" applyBorder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4" fontId="16" fillId="33" borderId="0" xfId="0" applyNumberFormat="1" applyFont="1" applyFill="1" applyAlignment="1">
      <alignment horizontal="center" vertical="center"/>
    </xf>
    <xf numFmtId="0" fontId="0" fillId="0" borderId="0" xfId="0" applyFill="1" applyAlignment="1">
      <alignment horizontal="center"/>
    </xf>
    <xf numFmtId="14" fontId="0" fillId="0" borderId="0" xfId="0" applyNumberFormat="1" applyFont="1" applyAlignment="1">
      <alignment horizontal="center"/>
    </xf>
    <xf numFmtId="14" fontId="0" fillId="0" borderId="0" xfId="0" applyNumberFormat="1" applyFont="1" applyBorder="1" applyAlignment="1">
      <alignment horizontal="center" vertical="center"/>
    </xf>
    <xf numFmtId="4" fontId="16" fillId="0" borderId="0" xfId="0" applyNumberFormat="1" applyFont="1" applyFill="1" applyAlignment="1">
      <alignment horizontal="center" vertical="center"/>
    </xf>
    <xf numFmtId="0" fontId="16" fillId="33" borderId="0" xfId="0" applyFont="1" applyFill="1" applyAlignment="1">
      <alignment horizontal="center"/>
    </xf>
    <xf numFmtId="0" fontId="16" fillId="0" borderId="0" xfId="0" applyFont="1" applyFill="1" applyAlignment="1">
      <alignment horizontal="center"/>
    </xf>
    <xf numFmtId="0" fontId="0" fillId="0" borderId="0" xfId="0" applyNumberFormat="1" applyAlignment="1">
      <alignment horizontal="center"/>
    </xf>
    <xf numFmtId="164" fontId="0" fillId="0" borderId="0" xfId="0" applyNumberFormat="1" applyFont="1" applyBorder="1" applyAlignment="1">
      <alignment horizontal="center" vertical="center"/>
    </xf>
    <xf numFmtId="4" fontId="16" fillId="11" borderId="0" xfId="21" applyNumberFormat="1" applyFont="1" applyAlignment="1">
      <alignment horizontal="center" vertical="center"/>
    </xf>
    <xf numFmtId="0" fontId="0" fillId="38" borderId="0" xfId="0" applyFill="1" applyAlignment="1">
      <alignment horizontal="center"/>
    </xf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 applyAlignment="1">
      <alignment horizontal="center" vertical="center"/>
    </xf>
    <xf numFmtId="0" fontId="0" fillId="38" borderId="0" xfId="0" applyFont="1" applyFill="1" applyAlignment="1">
      <alignment horizontal="center"/>
    </xf>
    <xf numFmtId="4" fontId="0" fillId="38" borderId="0" xfId="0" applyNumberFormat="1" applyFont="1" applyFill="1" applyAlignment="1">
      <alignment horizontal="center" vertical="center"/>
    </xf>
    <xf numFmtId="14" fontId="0" fillId="38" borderId="0" xfId="0" applyNumberFormat="1" applyFont="1" applyFill="1" applyAlignment="1">
      <alignment horizontal="center"/>
    </xf>
    <xf numFmtId="0" fontId="22" fillId="33" borderId="0" xfId="0" applyFont="1" applyFill="1" applyAlignment="1">
      <alignment horizontal="center"/>
    </xf>
    <xf numFmtId="0" fontId="0" fillId="0" borderId="0" xfId="0" applyFont="1" applyFill="1" applyAlignment="1">
      <alignment horizontal="center"/>
    </xf>
    <xf numFmtId="4" fontId="0" fillId="0" borderId="0" xfId="0" applyNumberFormat="1" applyFont="1" applyFill="1" applyAlignment="1">
      <alignment horizontal="center" vertical="center"/>
    </xf>
    <xf numFmtId="14" fontId="0" fillId="0" borderId="0" xfId="0" applyNumberFormat="1" applyFont="1" applyFill="1" applyAlignment="1">
      <alignment horizontal="center"/>
    </xf>
    <xf numFmtId="14" fontId="0" fillId="33" borderId="0" xfId="0" applyNumberFormat="1" applyFont="1" applyFill="1" applyAlignment="1">
      <alignment horizontal="center"/>
    </xf>
    <xf numFmtId="43" fontId="0" fillId="0" borderId="0" xfId="1" applyFont="1" applyBorder="1" applyAlignment="1">
      <alignment horizontal="center"/>
    </xf>
    <xf numFmtId="43" fontId="0" fillId="0" borderId="0" xfId="1" applyFont="1" applyAlignment="1"/>
    <xf numFmtId="43" fontId="19" fillId="35" borderId="0" xfId="1" applyFont="1" applyFill="1" applyAlignment="1"/>
    <xf numFmtId="43" fontId="24" fillId="0" borderId="0" xfId="1" applyFont="1" applyBorder="1" applyAlignment="1"/>
    <xf numFmtId="43" fontId="0" fillId="0" borderId="0" xfId="1" applyFont="1" applyFill="1" applyAlignment="1"/>
    <xf numFmtId="43" fontId="0" fillId="0" borderId="0" xfId="1" applyFont="1" applyBorder="1" applyAlignment="1"/>
    <xf numFmtId="0" fontId="0" fillId="0" borderId="0" xfId="0" applyFont="1" applyAlignment="1">
      <alignment horizontal="center" vertical="center"/>
    </xf>
    <xf numFmtId="2" fontId="0" fillId="0" borderId="0" xfId="0" applyNumberFormat="1" applyFont="1" applyBorder="1" applyAlignment="1">
      <alignment horizontal="center" vertical="center"/>
    </xf>
    <xf numFmtId="2" fontId="1" fillId="0" borderId="0" xfId="1" applyNumberFormat="1" applyFont="1" applyBorder="1" applyAlignment="1">
      <alignment horizontal="center" vertical="center"/>
    </xf>
    <xf numFmtId="0" fontId="0" fillId="36" borderId="19" xfId="0" applyFill="1" applyBorder="1" applyAlignment="1"/>
    <xf numFmtId="0" fontId="0" fillId="36" borderId="20" xfId="0" applyFill="1" applyBorder="1" applyAlignment="1"/>
    <xf numFmtId="0" fontId="0" fillId="38" borderId="0" xfId="0" applyFont="1" applyFill="1" applyBorder="1" applyAlignment="1">
      <alignment horizontal="left" vertical="center"/>
    </xf>
    <xf numFmtId="0" fontId="16" fillId="33" borderId="0" xfId="1" applyNumberFormat="1" applyFont="1" applyFill="1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0" fillId="0" borderId="0" xfId="0" applyAlignment="1"/>
    <xf numFmtId="0" fontId="16" fillId="0" borderId="0" xfId="0" applyFont="1" applyFill="1" applyAlignment="1"/>
    <xf numFmtId="0" fontId="16" fillId="38" borderId="0" xfId="0" applyFont="1" applyFill="1" applyAlignment="1"/>
    <xf numFmtId="0" fontId="16" fillId="33" borderId="0" xfId="0" applyFont="1" applyFill="1" applyAlignment="1"/>
    <xf numFmtId="4" fontId="0" fillId="0" borderId="0" xfId="0" applyNumberFormat="1" applyAlignment="1"/>
    <xf numFmtId="0" fontId="0" fillId="0" borderId="0" xfId="0" applyNumberFormat="1" applyAlignment="1"/>
    <xf numFmtId="2" fontId="0" fillId="0" borderId="0" xfId="1" applyNumberFormat="1" applyFont="1" applyBorder="1" applyAlignment="1">
      <alignment horizontal="center"/>
    </xf>
    <xf numFmtId="0" fontId="0" fillId="0" borderId="0" xfId="0" applyFont="1" applyFill="1" applyAlignment="1"/>
    <xf numFmtId="0" fontId="0" fillId="38" borderId="0" xfId="0" applyFill="1" applyAlignment="1"/>
    <xf numFmtId="0" fontId="0" fillId="38" borderId="0" xfId="0" applyFont="1" applyFill="1" applyAlignment="1"/>
    <xf numFmtId="0" fontId="0" fillId="0" borderId="0" xfId="0" applyFill="1" applyAlignment="1"/>
    <xf numFmtId="0" fontId="23" fillId="38" borderId="0" xfId="0" applyFont="1" applyFill="1" applyAlignment="1"/>
    <xf numFmtId="0" fontId="22" fillId="38" borderId="0" xfId="0" applyFont="1" applyFill="1" applyAlignment="1"/>
    <xf numFmtId="0" fontId="19" fillId="0" borderId="0" xfId="0" applyFont="1" applyAlignment="1"/>
    <xf numFmtId="0" fontId="0" fillId="37" borderId="0" xfId="0" applyFill="1" applyAlignment="1"/>
    <xf numFmtId="4" fontId="0" fillId="0" borderId="0" xfId="0" applyNumberFormat="1" applyFill="1" applyAlignment="1"/>
    <xf numFmtId="14" fontId="0" fillId="0" borderId="0" xfId="0" applyNumberFormat="1" applyFill="1" applyAlignment="1"/>
    <xf numFmtId="4" fontId="16" fillId="0" borderId="0" xfId="0" applyNumberFormat="1" applyFont="1" applyFill="1" applyAlignment="1"/>
    <xf numFmtId="4" fontId="19" fillId="0" borderId="0" xfId="0" applyNumberFormat="1" applyFont="1" applyAlignment="1"/>
    <xf numFmtId="0" fontId="0" fillId="36" borderId="21" xfId="0" applyFill="1" applyBorder="1" applyAlignment="1">
      <alignment wrapText="1"/>
    </xf>
    <xf numFmtId="4" fontId="0" fillId="0" borderId="0" xfId="0" applyNumberFormat="1" applyFont="1" applyBorder="1" applyAlignment="1">
      <alignment horizontal="center" vertical="center" wrapText="1"/>
    </xf>
    <xf numFmtId="4" fontId="16" fillId="33" borderId="0" xfId="0" applyNumberFormat="1" applyFont="1" applyFill="1" applyAlignment="1">
      <alignment horizontal="center" vertical="center" wrapText="1"/>
    </xf>
    <xf numFmtId="4" fontId="0" fillId="0" borderId="0" xfId="0" applyNumberFormat="1" applyAlignment="1">
      <alignment wrapText="1"/>
    </xf>
    <xf numFmtId="0" fontId="16" fillId="0" borderId="0" xfId="0" applyFont="1" applyBorder="1" applyAlignment="1">
      <alignment horizontal="left" vertical="center" wrapText="1"/>
    </xf>
    <xf numFmtId="2" fontId="0" fillId="0" borderId="0" xfId="1" applyNumberFormat="1" applyFont="1" applyBorder="1" applyAlignment="1">
      <alignment horizontal="center" vertical="center" wrapText="1"/>
    </xf>
    <xf numFmtId="4" fontId="0" fillId="38" borderId="0" xfId="0" applyNumberFormat="1" applyFont="1" applyFill="1" applyAlignment="1">
      <alignment horizontal="center" vertical="center" wrapText="1"/>
    </xf>
    <xf numFmtId="4" fontId="16" fillId="38" borderId="0" xfId="0" applyNumberFormat="1" applyFont="1" applyFill="1" applyAlignment="1">
      <alignment horizontal="center" vertical="center" wrapText="1"/>
    </xf>
    <xf numFmtId="4" fontId="16" fillId="0" borderId="0" xfId="0" applyNumberFormat="1" applyFont="1" applyFill="1" applyAlignment="1">
      <alignment horizontal="center" vertical="center" wrapText="1"/>
    </xf>
    <xf numFmtId="4" fontId="0" fillId="0" borderId="0" xfId="0" applyNumberFormat="1" applyFont="1" applyFill="1" applyAlignment="1">
      <alignment horizontal="center" vertical="center" wrapText="1"/>
    </xf>
    <xf numFmtId="0" fontId="16" fillId="0" borderId="0" xfId="0" applyFont="1" applyFill="1" applyAlignment="1">
      <alignment wrapText="1"/>
    </xf>
    <xf numFmtId="0" fontId="0" fillId="0" borderId="0" xfId="0" applyFont="1" applyBorder="1" applyAlignment="1">
      <alignment horizontal="center" vertical="center" wrapText="1"/>
    </xf>
    <xf numFmtId="4" fontId="16" fillId="11" borderId="0" xfId="21" applyNumberFormat="1" applyFont="1" applyAlignment="1">
      <alignment horizontal="center" vertical="center" wrapText="1"/>
    </xf>
    <xf numFmtId="43" fontId="0" fillId="37" borderId="0" xfId="1" applyFont="1" applyFill="1" applyAlignment="1">
      <alignment wrapText="1"/>
    </xf>
    <xf numFmtId="43" fontId="24" fillId="0" borderId="0" xfId="1" applyFont="1" applyBorder="1" applyAlignment="1">
      <alignment horizontal="left" wrapText="1"/>
    </xf>
    <xf numFmtId="43" fontId="0" fillId="0" borderId="0" xfId="1" applyFont="1" applyFill="1" applyAlignment="1">
      <alignment wrapText="1"/>
    </xf>
    <xf numFmtId="4" fontId="0" fillId="0" borderId="0" xfId="0" applyNumberFormat="1" applyFill="1" applyAlignment="1">
      <alignment wrapText="1"/>
    </xf>
    <xf numFmtId="4" fontId="16" fillId="0" borderId="0" xfId="0" applyNumberFormat="1" applyFont="1" applyFill="1" applyAlignment="1">
      <alignment wrapText="1"/>
    </xf>
    <xf numFmtId="4" fontId="0" fillId="0" borderId="0" xfId="0" applyNumberFormat="1" applyAlignment="1">
      <alignment horizontal="center" vertical="center" wrapText="1"/>
    </xf>
    <xf numFmtId="43" fontId="0" fillId="37" borderId="0" xfId="1" applyFont="1" applyFill="1" applyAlignment="1">
      <alignment horizontal="center" wrapText="1"/>
    </xf>
    <xf numFmtId="43" fontId="0" fillId="0" borderId="0" xfId="1" applyFont="1" applyBorder="1" applyAlignment="1">
      <alignment horizontal="center" wrapText="1"/>
    </xf>
    <xf numFmtId="43" fontId="0" fillId="33" borderId="0" xfId="1" applyFont="1" applyFill="1" applyAlignment="1">
      <alignment horizontal="center" wrapText="1"/>
    </xf>
    <xf numFmtId="43" fontId="0" fillId="0" borderId="0" xfId="1" applyFont="1" applyAlignment="1">
      <alignment horizontal="right" wrapText="1"/>
    </xf>
    <xf numFmtId="43" fontId="16" fillId="33" borderId="0" xfId="1" applyFont="1" applyFill="1" applyAlignment="1">
      <alignment horizontal="right" wrapText="1"/>
    </xf>
    <xf numFmtId="43" fontId="16" fillId="37" borderId="0" xfId="1" applyFont="1" applyFill="1" applyAlignment="1">
      <alignment horizontal="right" wrapText="1"/>
    </xf>
    <xf numFmtId="43" fontId="0" fillId="0" borderId="0" xfId="1" applyFont="1" applyBorder="1" applyAlignment="1">
      <alignment horizontal="right" wrapText="1"/>
    </xf>
    <xf numFmtId="0" fontId="16" fillId="0" borderId="0" xfId="0" applyFont="1" applyBorder="1" applyAlignment="1">
      <alignment horizontal="left" vertical="center"/>
    </xf>
    <xf numFmtId="14" fontId="0" fillId="0" borderId="0" xfId="1" applyNumberFormat="1" applyFont="1" applyBorder="1" applyAlignment="1">
      <alignment horizontal="center" vertical="center" wrapText="1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Border="1" applyAlignment="1">
      <alignment horizontal="left" vertical="center"/>
    </xf>
    <xf numFmtId="43" fontId="16" fillId="0" borderId="0" xfId="1" applyFont="1" applyBorder="1" applyAlignment="1"/>
    <xf numFmtId="43" fontId="16" fillId="33" borderId="0" xfId="1" applyFont="1" applyFill="1" applyAlignment="1">
      <alignment horizontal="center" wrapText="1"/>
    </xf>
    <xf numFmtId="43" fontId="16" fillId="37" borderId="0" xfId="1" applyFont="1" applyFill="1" applyAlignment="1">
      <alignment horizontal="center" wrapText="1"/>
    </xf>
    <xf numFmtId="43" fontId="16" fillId="0" borderId="0" xfId="1" applyFont="1" applyAlignment="1">
      <alignment horizontal="center" wrapText="1"/>
    </xf>
    <xf numFmtId="43" fontId="16" fillId="0" borderId="0" xfId="1" applyFont="1" applyAlignment="1">
      <alignment horizontal="right" wrapText="1"/>
    </xf>
    <xf numFmtId="43" fontId="16" fillId="0" borderId="0" xfId="1" applyFont="1" applyAlignment="1">
      <alignment horizontal="right"/>
    </xf>
    <xf numFmtId="0" fontId="0" fillId="0" borderId="0" xfId="0" applyFont="1" applyFill="1" applyBorder="1" applyAlignment="1">
      <alignment horizontal="center" vertical="center"/>
    </xf>
    <xf numFmtId="4" fontId="0" fillId="0" borderId="0" xfId="0" applyNumberFormat="1" applyFont="1" applyFill="1" applyBorder="1" applyAlignment="1">
      <alignment horizontal="center" vertical="center"/>
    </xf>
    <xf numFmtId="14" fontId="0" fillId="0" borderId="0" xfId="0" applyNumberFormat="1" applyFont="1" applyFill="1" applyBorder="1" applyAlignment="1">
      <alignment horizontal="center" vertical="center"/>
    </xf>
    <xf numFmtId="0" fontId="16" fillId="37" borderId="0" xfId="0" applyFont="1" applyFill="1" applyAlignment="1"/>
    <xf numFmtId="4" fontId="0" fillId="37" borderId="0" xfId="0" applyNumberFormat="1" applyFont="1" applyFill="1" applyBorder="1" applyAlignment="1">
      <alignment horizontal="center" vertical="center"/>
    </xf>
    <xf numFmtId="14" fontId="0" fillId="37" borderId="0" xfId="0" applyNumberFormat="1" applyFont="1" applyFill="1" applyBorder="1" applyAlignment="1">
      <alignment horizontal="center" vertical="center"/>
    </xf>
    <xf numFmtId="4" fontId="0" fillId="33" borderId="0" xfId="0" applyNumberFormat="1" applyFont="1" applyFill="1" applyBorder="1" applyAlignment="1">
      <alignment horizontal="center" vertical="center"/>
    </xf>
    <xf numFmtId="14" fontId="0" fillId="33" borderId="0" xfId="0" applyNumberFormat="1" applyFont="1" applyFill="1" applyBorder="1" applyAlignment="1">
      <alignment horizontal="center" vertical="center"/>
    </xf>
    <xf numFmtId="0" fontId="0" fillId="33" borderId="0" xfId="0" applyFill="1" applyAlignment="1"/>
    <xf numFmtId="4" fontId="16" fillId="37" borderId="0" xfId="0" applyNumberFormat="1" applyFont="1" applyFill="1" applyAlignment="1">
      <alignment horizontal="center" vertical="center"/>
    </xf>
    <xf numFmtId="4" fontId="16" fillId="37" borderId="0" xfId="0" applyNumberFormat="1" applyFont="1" applyFill="1" applyAlignment="1">
      <alignment horizontal="center" vertical="center" wrapText="1"/>
    </xf>
    <xf numFmtId="0" fontId="0" fillId="0" borderId="0" xfId="1" applyNumberFormat="1" applyFont="1" applyFill="1" applyAlignment="1">
      <alignment horizontal="center"/>
    </xf>
    <xf numFmtId="43" fontId="0" fillId="0" borderId="0" xfId="1" applyFont="1" applyFill="1" applyAlignment="1">
      <alignment horizontal="center" wrapText="1"/>
    </xf>
    <xf numFmtId="43" fontId="16" fillId="0" borderId="0" xfId="1" applyFont="1" applyFill="1" applyAlignment="1">
      <alignment horizontal="right" wrapText="1"/>
    </xf>
    <xf numFmtId="43" fontId="16" fillId="0" borderId="0" xfId="1" applyFont="1" applyFill="1" applyAlignment="1">
      <alignment horizontal="center" wrapText="1"/>
    </xf>
    <xf numFmtId="0" fontId="19" fillId="0" borderId="0" xfId="0" applyFont="1" applyFill="1" applyAlignment="1"/>
    <xf numFmtId="43" fontId="16" fillId="0" borderId="0" xfId="1" applyFont="1" applyFill="1" applyAlignment="1"/>
    <xf numFmtId="14" fontId="0" fillId="0" borderId="0" xfId="1" applyNumberFormat="1" applyFont="1" applyFill="1" applyAlignment="1">
      <alignment horizontal="center" wrapText="1"/>
    </xf>
    <xf numFmtId="43" fontId="1" fillId="0" borderId="0" xfId="1" applyFont="1" applyFill="1" applyAlignment="1">
      <alignment horizontal="right" wrapText="1"/>
    </xf>
    <xf numFmtId="43" fontId="1" fillId="0" borderId="0" xfId="1" applyFont="1" applyFill="1" applyAlignment="1">
      <alignment horizontal="center" wrapText="1"/>
    </xf>
    <xf numFmtId="0" fontId="0" fillId="33" borderId="0" xfId="0" applyFill="1" applyAlignment="1">
      <alignment horizontal="center"/>
    </xf>
    <xf numFmtId="0" fontId="19" fillId="33" borderId="0" xfId="0" applyFont="1" applyFill="1" applyAlignment="1"/>
    <xf numFmtId="14" fontId="0" fillId="33" borderId="0" xfId="1" applyNumberFormat="1" applyFont="1" applyFill="1" applyAlignment="1">
      <alignment horizontal="center" wrapText="1"/>
    </xf>
    <xf numFmtId="14" fontId="0" fillId="33" borderId="0" xfId="1" applyNumberFormat="1" applyFont="1" applyFill="1" applyAlignment="1">
      <alignment wrapText="1"/>
    </xf>
    <xf numFmtId="0" fontId="22" fillId="0" borderId="0" xfId="0" applyFont="1" applyFill="1" applyAlignment="1">
      <alignment horizontal="center"/>
    </xf>
    <xf numFmtId="0" fontId="16" fillId="0" borderId="0" xfId="1" applyNumberFormat="1" applyFont="1" applyFill="1" applyBorder="1" applyAlignment="1">
      <alignment horizontal="center"/>
    </xf>
    <xf numFmtId="43" fontId="0" fillId="0" borderId="0" xfId="1" applyFont="1" applyFill="1" applyBorder="1" applyAlignment="1">
      <alignment horizontal="center"/>
    </xf>
    <xf numFmtId="43" fontId="16" fillId="0" borderId="0" xfId="1" applyFont="1" applyFill="1" applyBorder="1" applyAlignment="1">
      <alignment horizontal="right" vertical="center"/>
    </xf>
    <xf numFmtId="43" fontId="16" fillId="0" borderId="0" xfId="1" applyFont="1" applyFill="1" applyBorder="1" applyAlignment="1">
      <alignment horizontal="center" wrapText="1"/>
    </xf>
    <xf numFmtId="43" fontId="16" fillId="0" borderId="0" xfId="1" applyFont="1" applyFill="1" applyBorder="1" applyAlignment="1">
      <alignment wrapText="1"/>
    </xf>
    <xf numFmtId="43" fontId="16" fillId="0" borderId="0" xfId="1" applyFont="1" applyFill="1" applyBorder="1" applyAlignment="1">
      <alignment horizontal="right" wrapText="1"/>
    </xf>
    <xf numFmtId="43" fontId="16" fillId="0" borderId="0" xfId="1" applyFont="1" applyFill="1" applyBorder="1" applyAlignment="1">
      <alignment vertical="center" wrapText="1"/>
    </xf>
    <xf numFmtId="43" fontId="0" fillId="0" borderId="0" xfId="1" applyFont="1" applyBorder="1" applyAlignment="1">
      <alignment wrapText="1"/>
    </xf>
    <xf numFmtId="0" fontId="19" fillId="38" borderId="0" xfId="0" applyFont="1" applyFill="1" applyAlignment="1"/>
    <xf numFmtId="0" fontId="0" fillId="37" borderId="0" xfId="0" applyFont="1" applyFill="1" applyAlignment="1"/>
    <xf numFmtId="0" fontId="0" fillId="37" borderId="0" xfId="0" applyFont="1" applyFill="1" applyAlignment="1">
      <alignment horizontal="center"/>
    </xf>
    <xf numFmtId="4" fontId="0" fillId="37" borderId="0" xfId="0" applyNumberFormat="1" applyFont="1" applyFill="1" applyAlignment="1">
      <alignment horizontal="center" vertical="center"/>
    </xf>
    <xf numFmtId="14" fontId="0" fillId="37" borderId="0" xfId="0" applyNumberFormat="1" applyFont="1" applyFill="1" applyAlignment="1">
      <alignment horizontal="center"/>
    </xf>
    <xf numFmtId="0" fontId="19" fillId="37" borderId="0" xfId="0" applyFont="1" applyFill="1" applyAlignment="1"/>
    <xf numFmtId="0" fontId="16" fillId="37" borderId="0" xfId="0" applyFont="1" applyFill="1" applyAlignment="1">
      <alignment horizontal="center"/>
    </xf>
    <xf numFmtId="0" fontId="14" fillId="38" borderId="0" xfId="0" applyFont="1" applyFill="1" applyAlignment="1"/>
    <xf numFmtId="0" fontId="16" fillId="37" borderId="0" xfId="0" applyFont="1" applyFill="1" applyBorder="1" applyAlignment="1">
      <alignment horizontal="center" vertical="center"/>
    </xf>
    <xf numFmtId="0" fontId="16" fillId="33" borderId="0" xfId="0" applyFont="1" applyFill="1" applyBorder="1" applyAlignment="1">
      <alignment horizontal="center" vertical="center"/>
    </xf>
    <xf numFmtId="0" fontId="16" fillId="37" borderId="0" xfId="1" applyNumberFormat="1" applyFont="1" applyFill="1" applyAlignment="1">
      <alignment horizontal="center"/>
    </xf>
    <xf numFmtId="43" fontId="16" fillId="33" borderId="0" xfId="1" applyFont="1" applyFill="1" applyAlignment="1"/>
    <xf numFmtId="43" fontId="16" fillId="33" borderId="0" xfId="1" applyFont="1" applyFill="1" applyAlignment="1">
      <alignment wrapText="1"/>
    </xf>
    <xf numFmtId="0" fontId="0" fillId="38" borderId="0" xfId="0" applyFill="1" applyAlignment="1">
      <alignment horizontal="left"/>
    </xf>
    <xf numFmtId="0" fontId="0" fillId="38" borderId="0" xfId="1" applyNumberFormat="1" applyFont="1" applyFill="1" applyAlignment="1">
      <alignment horizontal="center"/>
    </xf>
    <xf numFmtId="43" fontId="0" fillId="38" borderId="0" xfId="1" applyFont="1" applyFill="1" applyAlignment="1">
      <alignment horizontal="center" wrapText="1"/>
    </xf>
    <xf numFmtId="14" fontId="0" fillId="38" borderId="0" xfId="1" applyNumberFormat="1" applyFont="1" applyFill="1" applyAlignment="1">
      <alignment horizontal="center" wrapText="1"/>
    </xf>
    <xf numFmtId="14" fontId="0" fillId="38" borderId="0" xfId="0" applyNumberFormat="1" applyFont="1" applyFill="1" applyBorder="1" applyAlignment="1">
      <alignment horizontal="center" vertical="center"/>
    </xf>
    <xf numFmtId="43" fontId="1" fillId="38" borderId="0" xfId="1" applyFont="1" applyFill="1" applyAlignment="1">
      <alignment horizontal="right" wrapText="1"/>
    </xf>
    <xf numFmtId="43" fontId="1" fillId="38" borderId="0" xfId="1" applyFont="1" applyFill="1" applyAlignment="1">
      <alignment horizontal="center" wrapText="1"/>
    </xf>
    <xf numFmtId="0" fontId="0" fillId="0" borderId="0" xfId="0" applyNumberFormat="1" applyFont="1" applyBorder="1" applyAlignment="1">
      <alignment horizontal="left" vertical="center"/>
    </xf>
    <xf numFmtId="0" fontId="16" fillId="0" borderId="0" xfId="0" applyFont="1" applyFill="1" applyBorder="1" applyAlignment="1">
      <alignment horizontal="center" vertical="center"/>
    </xf>
    <xf numFmtId="4" fontId="16" fillId="0" borderId="0" xfId="0" applyNumberFormat="1" applyFont="1" applyFill="1" applyBorder="1" applyAlignment="1">
      <alignment horizontal="center" vertical="center"/>
    </xf>
    <xf numFmtId="14" fontId="16" fillId="0" borderId="0" xfId="0" applyNumberFormat="1" applyFont="1" applyFill="1" applyBorder="1" applyAlignment="1">
      <alignment horizontal="center" vertical="center"/>
    </xf>
    <xf numFmtId="4" fontId="16" fillId="37" borderId="0" xfId="0" applyNumberFormat="1" applyFont="1" applyFill="1" applyBorder="1" applyAlignment="1">
      <alignment horizontal="center" vertical="center"/>
    </xf>
    <xf numFmtId="14" fontId="16" fillId="37" borderId="0" xfId="0" applyNumberFormat="1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left" vertical="center" wrapText="1"/>
    </xf>
    <xf numFmtId="0" fontId="0" fillId="33" borderId="0" xfId="0" applyFont="1" applyFill="1" applyAlignment="1"/>
    <xf numFmtId="0" fontId="0" fillId="0" borderId="0" xfId="0" applyFont="1" applyFill="1" applyAlignment="1">
      <alignment horizontal="center" vertical="center"/>
    </xf>
    <xf numFmtId="43" fontId="16" fillId="0" borderId="0" xfId="1" applyFont="1" applyFill="1" applyAlignment="1">
      <alignment vertical="center" wrapText="1"/>
    </xf>
    <xf numFmtId="14" fontId="0" fillId="38" borderId="0" xfId="0" applyNumberFormat="1" applyFont="1" applyFill="1" applyAlignment="1">
      <alignment horizontal="center" vertical="center"/>
    </xf>
    <xf numFmtId="0" fontId="0" fillId="38" borderId="0" xfId="0" applyFont="1" applyFill="1" applyAlignment="1">
      <alignment horizontal="center" vertical="center"/>
    </xf>
    <xf numFmtId="14" fontId="16" fillId="37" borderId="0" xfId="0" applyNumberFormat="1" applyFont="1" applyFill="1" applyAlignment="1">
      <alignment horizontal="center"/>
    </xf>
    <xf numFmtId="0" fontId="16" fillId="37" borderId="0" xfId="0" applyFont="1" applyFill="1" applyAlignment="1">
      <alignment horizontal="center" vertical="center"/>
    </xf>
    <xf numFmtId="0" fontId="25" fillId="37" borderId="0" xfId="0" applyFont="1" applyFill="1" applyAlignment="1"/>
    <xf numFmtId="2" fontId="1" fillId="0" borderId="0" xfId="1" applyNumberFormat="1" applyFont="1" applyFill="1" applyAlignment="1">
      <alignment horizontal="center" vertical="center" wrapText="1"/>
    </xf>
    <xf numFmtId="2" fontId="16" fillId="33" borderId="0" xfId="1" applyNumberFormat="1" applyFont="1" applyFill="1" applyAlignment="1">
      <alignment horizontal="center" vertical="center" wrapText="1"/>
    </xf>
    <xf numFmtId="2" fontId="16" fillId="0" borderId="0" xfId="1" applyNumberFormat="1" applyFont="1" applyFill="1" applyAlignment="1">
      <alignment horizontal="center" vertical="center" wrapText="1"/>
    </xf>
    <xf numFmtId="2" fontId="16" fillId="37" borderId="0" xfId="1" applyNumberFormat="1" applyFont="1" applyFill="1" applyAlignment="1">
      <alignment horizontal="center" vertical="center" wrapText="1"/>
    </xf>
    <xf numFmtId="2" fontId="1" fillId="38" borderId="0" xfId="1" applyNumberFormat="1" applyFont="1" applyFill="1" applyAlignment="1">
      <alignment horizontal="center" vertical="center" wrapText="1"/>
    </xf>
    <xf numFmtId="2" fontId="0" fillId="0" borderId="0" xfId="1" applyNumberFormat="1" applyFont="1" applyAlignment="1">
      <alignment horizontal="center" wrapText="1"/>
    </xf>
    <xf numFmtId="0" fontId="16" fillId="37" borderId="0" xfId="0" applyNumberFormat="1" applyFont="1" applyFill="1" applyAlignment="1">
      <alignment horizontal="center"/>
    </xf>
    <xf numFmtId="0" fontId="16" fillId="37" borderId="0" xfId="0" applyNumberFormat="1" applyFont="1" applyFill="1" applyAlignment="1"/>
    <xf numFmtId="0" fontId="16" fillId="0" borderId="0" xfId="0" applyFont="1" applyFill="1" applyAlignment="1">
      <alignment horizontal="center" vertical="center"/>
    </xf>
    <xf numFmtId="2" fontId="16" fillId="33" borderId="0" xfId="1" applyNumberFormat="1" applyFont="1" applyFill="1" applyAlignment="1">
      <alignment horizontal="center" wrapText="1"/>
    </xf>
    <xf numFmtId="43" fontId="0" fillId="0" borderId="0" xfId="1" applyFont="1" applyAlignment="1">
      <alignment horizontal="center" vertical="center" wrapText="1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43" fontId="16" fillId="37" borderId="0" xfId="1" applyFont="1" applyFill="1" applyAlignment="1"/>
    <xf numFmtId="43" fontId="25" fillId="35" borderId="0" xfId="1" applyFont="1" applyFill="1" applyAlignment="1"/>
    <xf numFmtId="0" fontId="25" fillId="35" borderId="0" xfId="1" applyNumberFormat="1" applyFont="1" applyFill="1" applyAlignment="1">
      <alignment horizontal="center"/>
    </xf>
    <xf numFmtId="43" fontId="25" fillId="35" borderId="0" xfId="1" applyFont="1" applyFill="1" applyAlignment="1">
      <alignment horizontal="right" wrapText="1"/>
    </xf>
    <xf numFmtId="4" fontId="16" fillId="33" borderId="0" xfId="0" applyNumberFormat="1" applyFont="1" applyFill="1" applyAlignment="1">
      <alignment horizontal="center"/>
    </xf>
    <xf numFmtId="2" fontId="0" fillId="0" borderId="0" xfId="1" applyNumberFormat="1" applyFont="1" applyBorder="1" applyAlignment="1">
      <alignment horizontal="center" vertical="center"/>
    </xf>
    <xf numFmtId="0" fontId="0" fillId="0" borderId="0" xfId="1" applyNumberFormat="1" applyFont="1" applyFill="1" applyAlignment="1"/>
    <xf numFmtId="43" fontId="16" fillId="0" borderId="0" xfId="1" applyFont="1" applyFill="1" applyAlignment="1">
      <alignment wrapText="1"/>
    </xf>
    <xf numFmtId="2" fontId="16" fillId="0" borderId="0" xfId="1" applyNumberFormat="1" applyFont="1" applyFill="1" applyAlignment="1">
      <alignment vertical="center" wrapText="1"/>
    </xf>
    <xf numFmtId="0" fontId="0" fillId="36" borderId="20" xfId="0" applyFill="1" applyBorder="1" applyAlignment="1">
      <alignment wrapText="1"/>
    </xf>
    <xf numFmtId="2" fontId="0" fillId="0" borderId="0" xfId="0" applyNumberFormat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43" fontId="24" fillId="0" borderId="0" xfId="1" applyFont="1" applyBorder="1" applyAlignment="1">
      <alignment wrapText="1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16" fillId="0" borderId="0" xfId="0" applyFont="1" applyBorder="1" applyAlignment="1">
      <alignment horizontal="left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 wrapText="1"/>
    </xf>
    <xf numFmtId="4" fontId="18" fillId="34" borderId="17" xfId="1" applyNumberFormat="1" applyFont="1" applyFill="1" applyBorder="1" applyAlignment="1">
      <alignment horizontal="center" vertical="center" wrapText="1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 wrapText="1"/>
    </xf>
    <xf numFmtId="4" fontId="18" fillId="34" borderId="18" xfId="1" applyNumberFormat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332525</xdr:colOff>
      <xdr:row>0</xdr:row>
      <xdr:rowOff>163285</xdr:rowOff>
    </xdr:from>
    <xdr:to>
      <xdr:col>0</xdr:col>
      <xdr:colOff>1645437</xdr:colOff>
      <xdr:row>5</xdr:row>
      <xdr:rowOff>86080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2525" y="163285"/>
          <a:ext cx="1312912" cy="1277131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385422</xdr:colOff>
      <xdr:row>0</xdr:row>
      <xdr:rowOff>142448</xdr:rowOff>
    </xdr:from>
    <xdr:to>
      <xdr:col>11</xdr:col>
      <xdr:colOff>1500907</xdr:colOff>
      <xdr:row>4</xdr:row>
      <xdr:rowOff>221852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771399" y="142448"/>
          <a:ext cx="2350758" cy="118073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653654</xdr:colOff>
      <xdr:row>241</xdr:row>
      <xdr:rowOff>110151</xdr:rowOff>
    </xdr:from>
    <xdr:to>
      <xdr:col>7</xdr:col>
      <xdr:colOff>665611</xdr:colOff>
      <xdr:row>256</xdr:row>
      <xdr:rowOff>148485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07795" y="31319409"/>
          <a:ext cx="8435629" cy="30595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R277"/>
  <sheetViews>
    <sheetView showGridLines="0" tabSelected="1" showWhiteSpace="0" topLeftCell="B196" zoomScale="64" zoomScaleNormal="64" zoomScaleSheetLayoutView="57" zoomScalePageLayoutView="70" workbookViewId="0">
      <selection activeCell="L228" sqref="L228"/>
    </sheetView>
  </sheetViews>
  <sheetFormatPr baseColWidth="10" defaultRowHeight="15" x14ac:dyDescent="0.25"/>
  <cols>
    <col min="1" max="1" width="68.28515625" style="43" customWidth="1"/>
    <col min="2" max="2" width="39.85546875" style="15" customWidth="1"/>
    <col min="3" max="3" width="11.42578125" style="15" customWidth="1"/>
    <col min="4" max="4" width="19.140625" style="48" customWidth="1"/>
    <col min="5" max="5" width="18" style="48" customWidth="1"/>
    <col min="6" max="6" width="20.7109375" style="47" customWidth="1"/>
    <col min="7" max="7" width="16.85546875" style="65" customWidth="1"/>
    <col min="8" max="8" width="17.42578125" style="47" customWidth="1"/>
    <col min="9" max="9" width="17.28515625" style="47" customWidth="1"/>
    <col min="10" max="10" width="16.42578125" style="47" customWidth="1"/>
    <col min="11" max="11" width="18.42578125" style="47" customWidth="1"/>
    <col min="12" max="12" width="24.7109375" style="65" customWidth="1"/>
    <col min="13" max="13" width="17.7109375" style="43" customWidth="1"/>
    <col min="14" max="40" width="11.42578125" style="43"/>
    <col min="41" max="50" width="11.42578125" style="43" customWidth="1"/>
    <col min="51" max="51" width="11.42578125" style="43" hidden="1" customWidth="1"/>
    <col min="52" max="16384" width="11.42578125" style="43"/>
  </cols>
  <sheetData>
    <row r="1" spans="1:236" x14ac:dyDescent="0.25">
      <c r="A1" s="38"/>
      <c r="B1" s="39"/>
      <c r="C1" s="39"/>
      <c r="D1" s="39"/>
      <c r="E1" s="39"/>
      <c r="F1" s="39"/>
      <c r="G1" s="188"/>
      <c r="H1" s="39"/>
      <c r="I1" s="39"/>
      <c r="J1" s="39"/>
      <c r="K1" s="39"/>
      <c r="L1" s="62"/>
    </row>
    <row r="2" spans="1:236" ht="26.25" x14ac:dyDescent="0.4">
      <c r="A2" s="194" t="s">
        <v>10</v>
      </c>
      <c r="B2" s="195"/>
      <c r="C2" s="195"/>
      <c r="D2" s="195"/>
      <c r="E2" s="195"/>
      <c r="F2" s="195"/>
      <c r="G2" s="195"/>
      <c r="H2" s="195"/>
      <c r="I2" s="195"/>
      <c r="J2" s="195"/>
      <c r="K2" s="195"/>
      <c r="L2" s="196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4"/>
      <c r="AA2" s="44"/>
      <c r="AB2" s="44"/>
      <c r="AC2" s="44"/>
      <c r="AD2" s="44"/>
      <c r="AE2" s="44"/>
      <c r="AF2" s="44"/>
      <c r="AG2" s="44"/>
      <c r="AH2" s="44"/>
      <c r="AI2" s="44"/>
      <c r="AJ2" s="44"/>
      <c r="AK2" s="44"/>
      <c r="AL2" s="44"/>
      <c r="AM2" s="44"/>
      <c r="AN2" s="44"/>
      <c r="AO2" s="44"/>
      <c r="AP2" s="44"/>
      <c r="AQ2" s="44"/>
      <c r="AR2" s="44"/>
      <c r="AS2" s="44"/>
      <c r="AT2" s="44"/>
      <c r="AU2" s="44"/>
      <c r="AV2" s="44"/>
      <c r="AW2" s="44"/>
      <c r="AX2" s="44"/>
      <c r="AY2" s="44"/>
      <c r="AZ2" s="44"/>
      <c r="BA2" s="44"/>
      <c r="BB2" s="44"/>
      <c r="BC2" s="44"/>
      <c r="BD2" s="44"/>
      <c r="BE2" s="44"/>
      <c r="BF2" s="44"/>
      <c r="BG2" s="44"/>
      <c r="BH2" s="44"/>
      <c r="BI2" s="44"/>
      <c r="BJ2" s="44"/>
      <c r="BK2" s="44"/>
      <c r="BL2" s="44"/>
      <c r="BM2" s="44"/>
      <c r="BN2" s="44"/>
      <c r="BO2" s="44"/>
      <c r="BP2" s="44"/>
      <c r="BQ2" s="44"/>
      <c r="BR2" s="44"/>
      <c r="BS2" s="44"/>
      <c r="BT2" s="44"/>
      <c r="BU2" s="44"/>
      <c r="BV2" s="44"/>
      <c r="BW2" s="44"/>
      <c r="BX2" s="44"/>
      <c r="BY2" s="44"/>
      <c r="BZ2" s="44"/>
      <c r="CA2" s="44"/>
      <c r="CB2" s="44"/>
      <c r="CC2" s="44"/>
      <c r="CD2" s="44"/>
      <c r="CE2" s="44"/>
      <c r="CF2" s="44"/>
      <c r="CG2" s="44"/>
      <c r="CH2" s="44"/>
      <c r="CI2" s="44"/>
      <c r="CJ2" s="44"/>
      <c r="CK2" s="44"/>
      <c r="CL2" s="44"/>
      <c r="CM2" s="44"/>
      <c r="CN2" s="44"/>
      <c r="CO2" s="44"/>
      <c r="CP2" s="44"/>
      <c r="CQ2" s="44"/>
      <c r="CR2" s="44"/>
      <c r="CS2" s="44"/>
      <c r="CT2" s="44"/>
      <c r="CU2" s="44"/>
      <c r="CV2" s="44"/>
      <c r="CW2" s="44"/>
      <c r="CX2" s="44"/>
      <c r="CY2" s="44"/>
      <c r="CZ2" s="44"/>
      <c r="DA2" s="44"/>
      <c r="DB2" s="44"/>
      <c r="DC2" s="44"/>
      <c r="DD2" s="44"/>
      <c r="DE2" s="44"/>
      <c r="DF2" s="44"/>
      <c r="DG2" s="44"/>
      <c r="DH2" s="44"/>
      <c r="DI2" s="44"/>
      <c r="DJ2" s="44"/>
      <c r="DK2" s="44"/>
      <c r="DL2" s="44"/>
      <c r="DM2" s="44"/>
      <c r="DN2" s="44"/>
      <c r="DO2" s="44"/>
      <c r="DP2" s="44"/>
      <c r="DQ2" s="44"/>
      <c r="DR2" s="44"/>
      <c r="DS2" s="44"/>
      <c r="DT2" s="44"/>
      <c r="DU2" s="44"/>
      <c r="DV2" s="44"/>
      <c r="DW2" s="44"/>
      <c r="DX2" s="44"/>
      <c r="DY2" s="44"/>
      <c r="DZ2" s="44"/>
      <c r="EA2" s="44"/>
      <c r="EB2" s="44"/>
      <c r="EC2" s="44"/>
      <c r="ED2" s="44"/>
      <c r="EE2" s="44"/>
      <c r="EF2" s="44"/>
      <c r="EG2" s="44"/>
      <c r="EH2" s="44"/>
      <c r="EI2" s="44"/>
      <c r="EJ2" s="44"/>
      <c r="EK2" s="44"/>
      <c r="EL2" s="44"/>
      <c r="EM2" s="44"/>
      <c r="EN2" s="44"/>
      <c r="EO2" s="44"/>
      <c r="EP2" s="44"/>
      <c r="EQ2" s="44"/>
      <c r="ER2" s="44"/>
      <c r="ES2" s="44"/>
      <c r="ET2" s="44"/>
      <c r="EU2" s="44"/>
      <c r="EV2" s="44"/>
      <c r="EW2" s="44"/>
      <c r="EX2" s="44"/>
      <c r="EY2" s="44"/>
      <c r="EZ2" s="44"/>
      <c r="FA2" s="44"/>
      <c r="FB2" s="44"/>
      <c r="FC2" s="44"/>
      <c r="FD2" s="44"/>
      <c r="FE2" s="44"/>
      <c r="FF2" s="44"/>
      <c r="FG2" s="44"/>
      <c r="FH2" s="44"/>
      <c r="FI2" s="44"/>
      <c r="FJ2" s="44"/>
      <c r="FK2" s="44"/>
      <c r="FL2" s="44"/>
      <c r="FM2" s="44"/>
      <c r="FN2" s="44"/>
      <c r="FO2" s="44"/>
      <c r="FP2" s="44"/>
      <c r="FQ2" s="44"/>
      <c r="FR2" s="44"/>
      <c r="FS2" s="44"/>
      <c r="FT2" s="44"/>
      <c r="FU2" s="44"/>
      <c r="FV2" s="44"/>
      <c r="FW2" s="44"/>
      <c r="FX2" s="44"/>
      <c r="FY2" s="44"/>
      <c r="FZ2" s="44"/>
      <c r="GA2" s="44"/>
      <c r="GB2" s="44"/>
      <c r="GC2" s="44"/>
      <c r="GD2" s="44"/>
      <c r="GE2" s="44"/>
      <c r="GF2" s="44"/>
      <c r="GG2" s="44"/>
      <c r="GH2" s="44"/>
      <c r="GI2" s="44"/>
      <c r="GJ2" s="44"/>
      <c r="GK2" s="44"/>
      <c r="GL2" s="44"/>
      <c r="GM2" s="44"/>
      <c r="GN2" s="44"/>
      <c r="GO2" s="44"/>
      <c r="GP2" s="44"/>
      <c r="GQ2" s="44"/>
      <c r="GR2" s="44"/>
      <c r="GS2" s="44"/>
      <c r="GT2" s="44"/>
      <c r="GU2" s="44"/>
      <c r="GV2" s="44"/>
      <c r="GW2" s="44"/>
      <c r="GX2" s="44"/>
      <c r="GY2" s="44"/>
      <c r="GZ2" s="44"/>
      <c r="HA2" s="44"/>
      <c r="HB2" s="44"/>
      <c r="HC2" s="44"/>
      <c r="HD2" s="44"/>
      <c r="HE2" s="44"/>
      <c r="HF2" s="44"/>
      <c r="HG2" s="44"/>
      <c r="HH2" s="44"/>
      <c r="HI2" s="44"/>
      <c r="HJ2" s="44"/>
      <c r="HK2" s="44"/>
      <c r="HL2" s="44"/>
      <c r="HM2" s="44"/>
      <c r="HN2" s="44"/>
      <c r="HO2" s="44"/>
      <c r="HP2" s="44"/>
      <c r="HQ2" s="44"/>
      <c r="HR2" s="44"/>
      <c r="HS2" s="44"/>
      <c r="HT2" s="44"/>
      <c r="HU2" s="44"/>
      <c r="HV2" s="44"/>
      <c r="HW2" s="44"/>
      <c r="HX2" s="44"/>
      <c r="HY2" s="44"/>
      <c r="HZ2" s="44"/>
      <c r="IA2" s="44"/>
      <c r="IB2" s="44"/>
    </row>
    <row r="3" spans="1:236" ht="26.25" x14ac:dyDescent="0.4">
      <c r="A3" s="194" t="s">
        <v>8</v>
      </c>
      <c r="B3" s="195"/>
      <c r="C3" s="195"/>
      <c r="D3" s="195"/>
      <c r="E3" s="195"/>
      <c r="F3" s="195"/>
      <c r="G3" s="195"/>
      <c r="H3" s="195"/>
      <c r="I3" s="195"/>
      <c r="J3" s="195"/>
      <c r="K3" s="195"/>
      <c r="L3" s="196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  <c r="AA3" s="44"/>
      <c r="AB3" s="44"/>
      <c r="AC3" s="44"/>
      <c r="AD3" s="44"/>
      <c r="AE3" s="44"/>
      <c r="AF3" s="44"/>
      <c r="AG3" s="44"/>
      <c r="AH3" s="44"/>
      <c r="AI3" s="44"/>
      <c r="AJ3" s="44"/>
      <c r="AK3" s="44"/>
      <c r="AL3" s="44"/>
      <c r="AM3" s="44"/>
      <c r="AN3" s="44"/>
      <c r="AO3" s="44"/>
      <c r="AP3" s="44"/>
      <c r="AQ3" s="44"/>
      <c r="AR3" s="44"/>
      <c r="AS3" s="44"/>
      <c r="AT3" s="44"/>
      <c r="AU3" s="44"/>
      <c r="AV3" s="44"/>
      <c r="AW3" s="44"/>
      <c r="AX3" s="44"/>
      <c r="AY3" s="44"/>
      <c r="AZ3" s="44"/>
      <c r="BA3" s="44"/>
      <c r="BB3" s="44"/>
      <c r="BC3" s="44"/>
      <c r="BD3" s="44"/>
      <c r="BE3" s="44"/>
      <c r="BF3" s="44"/>
      <c r="BG3" s="44"/>
      <c r="BH3" s="44"/>
      <c r="BI3" s="44"/>
      <c r="BJ3" s="44"/>
      <c r="BK3" s="44"/>
      <c r="BL3" s="44"/>
      <c r="BM3" s="44"/>
      <c r="BN3" s="44"/>
      <c r="BO3" s="44"/>
      <c r="BP3" s="44"/>
      <c r="BQ3" s="44"/>
      <c r="BR3" s="44"/>
      <c r="BS3" s="44"/>
      <c r="BT3" s="44"/>
      <c r="BU3" s="44"/>
      <c r="BV3" s="44"/>
      <c r="BW3" s="44"/>
      <c r="BX3" s="44"/>
      <c r="BY3" s="44"/>
      <c r="BZ3" s="44"/>
      <c r="CA3" s="44"/>
      <c r="CB3" s="44"/>
      <c r="CC3" s="44"/>
      <c r="CD3" s="44"/>
      <c r="CE3" s="44"/>
      <c r="CF3" s="44"/>
      <c r="CG3" s="44"/>
      <c r="CH3" s="44"/>
      <c r="CI3" s="44"/>
      <c r="CJ3" s="44"/>
      <c r="CK3" s="44"/>
      <c r="CL3" s="44"/>
      <c r="CM3" s="44"/>
      <c r="CN3" s="44"/>
      <c r="CO3" s="44"/>
      <c r="CP3" s="44"/>
      <c r="CQ3" s="44"/>
      <c r="CR3" s="44"/>
      <c r="CS3" s="44"/>
      <c r="CT3" s="44"/>
      <c r="CU3" s="44"/>
      <c r="CV3" s="44"/>
      <c r="CW3" s="44"/>
      <c r="CX3" s="44"/>
      <c r="CY3" s="44"/>
      <c r="CZ3" s="44"/>
      <c r="DA3" s="44"/>
      <c r="DB3" s="44"/>
      <c r="DC3" s="44"/>
      <c r="DD3" s="44"/>
      <c r="DE3" s="44"/>
      <c r="DF3" s="44"/>
      <c r="DG3" s="44"/>
      <c r="DH3" s="44"/>
      <c r="DI3" s="44"/>
      <c r="DJ3" s="44"/>
      <c r="DK3" s="44"/>
      <c r="DL3" s="44"/>
      <c r="DM3" s="44"/>
      <c r="DN3" s="44"/>
      <c r="DO3" s="44"/>
      <c r="DP3" s="44"/>
      <c r="DQ3" s="44"/>
      <c r="DR3" s="44"/>
      <c r="DS3" s="44"/>
      <c r="DT3" s="44"/>
      <c r="DU3" s="44"/>
      <c r="DV3" s="44"/>
      <c r="DW3" s="44"/>
      <c r="DX3" s="44"/>
      <c r="DY3" s="44"/>
      <c r="DZ3" s="44"/>
      <c r="EA3" s="44"/>
      <c r="EB3" s="44"/>
      <c r="EC3" s="44"/>
      <c r="ED3" s="44"/>
      <c r="EE3" s="44"/>
      <c r="EF3" s="44"/>
      <c r="EG3" s="44"/>
      <c r="EH3" s="44"/>
      <c r="EI3" s="44"/>
      <c r="EJ3" s="44"/>
      <c r="EK3" s="44"/>
      <c r="EL3" s="44"/>
      <c r="EM3" s="44"/>
      <c r="EN3" s="44"/>
      <c r="EO3" s="44"/>
      <c r="EP3" s="44"/>
      <c r="EQ3" s="44"/>
      <c r="ER3" s="44"/>
      <c r="ES3" s="44"/>
      <c r="ET3" s="44"/>
      <c r="EU3" s="44"/>
      <c r="EV3" s="44"/>
      <c r="EW3" s="44"/>
      <c r="EX3" s="44"/>
      <c r="EY3" s="44"/>
      <c r="EZ3" s="44"/>
      <c r="FA3" s="44"/>
      <c r="FB3" s="44"/>
      <c r="FC3" s="44"/>
      <c r="FD3" s="44"/>
      <c r="FE3" s="44"/>
      <c r="FF3" s="44"/>
      <c r="FG3" s="44"/>
      <c r="FH3" s="44"/>
      <c r="FI3" s="44"/>
      <c r="FJ3" s="44"/>
      <c r="FK3" s="44"/>
      <c r="FL3" s="44"/>
      <c r="FM3" s="44"/>
      <c r="FN3" s="44"/>
      <c r="FO3" s="44"/>
      <c r="FP3" s="44"/>
      <c r="FQ3" s="44"/>
      <c r="FR3" s="44"/>
      <c r="FS3" s="44"/>
      <c r="FT3" s="44"/>
      <c r="FU3" s="44"/>
      <c r="FV3" s="44"/>
      <c r="FW3" s="44"/>
      <c r="FX3" s="44"/>
      <c r="FY3" s="44"/>
      <c r="FZ3" s="44"/>
      <c r="GA3" s="44"/>
      <c r="GB3" s="44"/>
      <c r="GC3" s="44"/>
      <c r="GD3" s="44"/>
      <c r="GE3" s="44"/>
      <c r="GF3" s="44"/>
      <c r="GG3" s="44"/>
      <c r="GH3" s="44"/>
      <c r="GI3" s="44"/>
      <c r="GJ3" s="44"/>
      <c r="GK3" s="44"/>
      <c r="GL3" s="44"/>
      <c r="GM3" s="44"/>
      <c r="GN3" s="44"/>
      <c r="GO3" s="44"/>
      <c r="GP3" s="44"/>
      <c r="GQ3" s="44"/>
      <c r="GR3" s="44"/>
      <c r="GS3" s="44"/>
      <c r="GT3" s="44"/>
      <c r="GU3" s="44"/>
      <c r="GV3" s="44"/>
      <c r="GW3" s="44"/>
      <c r="GX3" s="44"/>
      <c r="GY3" s="44"/>
      <c r="GZ3" s="44"/>
      <c r="HA3" s="44"/>
      <c r="HB3" s="44"/>
      <c r="HC3" s="44"/>
      <c r="HD3" s="44"/>
      <c r="HE3" s="44"/>
      <c r="HF3" s="44"/>
      <c r="HG3" s="44"/>
      <c r="HH3" s="44"/>
      <c r="HI3" s="44"/>
      <c r="HJ3" s="44"/>
      <c r="HK3" s="44"/>
      <c r="HL3" s="44"/>
      <c r="HM3" s="44"/>
      <c r="HN3" s="44"/>
      <c r="HO3" s="44"/>
      <c r="HP3" s="44"/>
      <c r="HQ3" s="44"/>
      <c r="HR3" s="44"/>
      <c r="HS3" s="44"/>
      <c r="HT3" s="44"/>
      <c r="HU3" s="44"/>
      <c r="HV3" s="44"/>
      <c r="HW3" s="44"/>
      <c r="HX3" s="44"/>
      <c r="HY3" s="44"/>
      <c r="HZ3" s="44"/>
      <c r="IA3" s="44"/>
      <c r="IB3" s="44"/>
    </row>
    <row r="4" spans="1:236" ht="20.25" x14ac:dyDescent="0.3">
      <c r="A4" s="197" t="s">
        <v>9</v>
      </c>
      <c r="B4" s="198"/>
      <c r="C4" s="198"/>
      <c r="D4" s="198"/>
      <c r="E4" s="198"/>
      <c r="F4" s="198"/>
      <c r="G4" s="198"/>
      <c r="H4" s="198"/>
      <c r="I4" s="198"/>
      <c r="J4" s="198"/>
      <c r="K4" s="198"/>
      <c r="L4" s="199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4"/>
      <c r="AA4" s="44"/>
      <c r="AB4" s="44"/>
      <c r="AC4" s="44"/>
      <c r="AD4" s="44"/>
      <c r="AE4" s="44"/>
      <c r="AF4" s="44"/>
      <c r="AG4" s="44"/>
      <c r="AH4" s="44"/>
      <c r="AI4" s="44"/>
      <c r="AJ4" s="44"/>
      <c r="AK4" s="44"/>
      <c r="AL4" s="44"/>
      <c r="AM4" s="44"/>
      <c r="AN4" s="44"/>
      <c r="AO4" s="44"/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  <c r="BM4" s="44"/>
      <c r="BN4" s="44"/>
      <c r="BO4" s="44"/>
      <c r="BP4" s="44"/>
      <c r="BQ4" s="44"/>
      <c r="BR4" s="44"/>
      <c r="BS4" s="44"/>
      <c r="BT4" s="44"/>
      <c r="BU4" s="44"/>
      <c r="BV4" s="44"/>
      <c r="BW4" s="44"/>
      <c r="BX4" s="44"/>
      <c r="BY4" s="44"/>
      <c r="BZ4" s="44"/>
      <c r="CA4" s="44"/>
      <c r="CB4" s="44"/>
      <c r="CC4" s="44"/>
      <c r="CD4" s="44"/>
      <c r="CE4" s="44"/>
      <c r="CF4" s="44"/>
      <c r="CG4" s="44"/>
      <c r="CH4" s="44"/>
      <c r="CI4" s="44"/>
      <c r="CJ4" s="44"/>
      <c r="CK4" s="44"/>
      <c r="CL4" s="44"/>
      <c r="CM4" s="44"/>
      <c r="CN4" s="44"/>
      <c r="CO4" s="44"/>
      <c r="CP4" s="44"/>
      <c r="CQ4" s="44"/>
      <c r="CR4" s="44"/>
      <c r="CS4" s="44"/>
      <c r="CT4" s="44"/>
      <c r="CU4" s="44"/>
      <c r="CV4" s="44"/>
      <c r="CW4" s="44"/>
      <c r="CX4" s="44"/>
      <c r="CY4" s="44"/>
      <c r="CZ4" s="44"/>
      <c r="DA4" s="44"/>
      <c r="DB4" s="44"/>
      <c r="DC4" s="44"/>
      <c r="DD4" s="44"/>
      <c r="DE4" s="44"/>
      <c r="DF4" s="44"/>
      <c r="DG4" s="44"/>
      <c r="DH4" s="44"/>
      <c r="DI4" s="44"/>
      <c r="DJ4" s="44"/>
      <c r="DK4" s="44"/>
      <c r="DL4" s="44"/>
      <c r="DM4" s="44"/>
      <c r="DN4" s="44"/>
      <c r="DO4" s="44"/>
      <c r="DP4" s="44"/>
      <c r="DQ4" s="44"/>
      <c r="DR4" s="44"/>
      <c r="DS4" s="44"/>
      <c r="DT4" s="44"/>
      <c r="DU4" s="44"/>
      <c r="DV4" s="44"/>
      <c r="DW4" s="44"/>
      <c r="DX4" s="44"/>
      <c r="DY4" s="44"/>
      <c r="DZ4" s="44"/>
      <c r="EA4" s="44"/>
      <c r="EB4" s="44"/>
      <c r="EC4" s="44"/>
      <c r="ED4" s="44"/>
      <c r="EE4" s="44"/>
      <c r="EF4" s="44"/>
      <c r="EG4" s="44"/>
      <c r="EH4" s="44"/>
      <c r="EI4" s="44"/>
      <c r="EJ4" s="44"/>
      <c r="EK4" s="44"/>
      <c r="EL4" s="44"/>
      <c r="EM4" s="44"/>
      <c r="EN4" s="44"/>
      <c r="EO4" s="44"/>
      <c r="EP4" s="44"/>
      <c r="EQ4" s="44"/>
      <c r="ER4" s="44"/>
      <c r="ES4" s="44"/>
      <c r="ET4" s="44"/>
      <c r="EU4" s="44"/>
      <c r="EV4" s="44"/>
      <c r="EW4" s="44"/>
      <c r="EX4" s="44"/>
      <c r="EY4" s="44"/>
      <c r="EZ4" s="44"/>
      <c r="FA4" s="44"/>
      <c r="FB4" s="44"/>
      <c r="FC4" s="44"/>
      <c r="FD4" s="44"/>
      <c r="FE4" s="44"/>
      <c r="FF4" s="44"/>
      <c r="FG4" s="44"/>
      <c r="FH4" s="44"/>
      <c r="FI4" s="44"/>
      <c r="FJ4" s="44"/>
      <c r="FK4" s="44"/>
      <c r="FL4" s="44"/>
      <c r="FM4" s="44"/>
      <c r="FN4" s="44"/>
      <c r="FO4" s="44"/>
      <c r="FP4" s="44"/>
      <c r="FQ4" s="44"/>
      <c r="FR4" s="44"/>
      <c r="FS4" s="44"/>
      <c r="FT4" s="44"/>
      <c r="FU4" s="44"/>
      <c r="FV4" s="44"/>
      <c r="FW4" s="44"/>
      <c r="FX4" s="44"/>
      <c r="FY4" s="44"/>
      <c r="FZ4" s="44"/>
      <c r="GA4" s="44"/>
      <c r="GB4" s="44"/>
      <c r="GC4" s="44"/>
      <c r="GD4" s="44"/>
      <c r="GE4" s="44"/>
      <c r="GF4" s="44"/>
      <c r="GG4" s="44"/>
      <c r="GH4" s="44"/>
      <c r="GI4" s="44"/>
      <c r="GJ4" s="44"/>
      <c r="GK4" s="44"/>
      <c r="GL4" s="44"/>
      <c r="GM4" s="44"/>
      <c r="GN4" s="44"/>
      <c r="GO4" s="44"/>
      <c r="GP4" s="44"/>
      <c r="GQ4" s="44"/>
      <c r="GR4" s="44"/>
      <c r="GS4" s="44"/>
      <c r="GT4" s="44"/>
      <c r="GU4" s="44"/>
      <c r="GV4" s="44"/>
      <c r="GW4" s="44"/>
      <c r="GX4" s="44"/>
      <c r="GY4" s="44"/>
      <c r="GZ4" s="44"/>
      <c r="HA4" s="44"/>
      <c r="HB4" s="44"/>
      <c r="HC4" s="44"/>
      <c r="HD4" s="44"/>
      <c r="HE4" s="44"/>
      <c r="HF4" s="44"/>
      <c r="HG4" s="44"/>
      <c r="HH4" s="44"/>
      <c r="HI4" s="44"/>
      <c r="HJ4" s="44"/>
      <c r="HK4" s="44"/>
      <c r="HL4" s="44"/>
      <c r="HM4" s="44"/>
      <c r="HN4" s="44"/>
      <c r="HO4" s="44"/>
      <c r="HP4" s="44"/>
      <c r="HQ4" s="44"/>
      <c r="HR4" s="44"/>
      <c r="HS4" s="44"/>
      <c r="HT4" s="44"/>
      <c r="HU4" s="44"/>
      <c r="HV4" s="44"/>
      <c r="HW4" s="44"/>
      <c r="HX4" s="44"/>
      <c r="HY4" s="44"/>
      <c r="HZ4" s="44"/>
      <c r="IA4" s="44"/>
      <c r="IB4" s="44"/>
    </row>
    <row r="5" spans="1:236" ht="20.25" x14ac:dyDescent="0.3">
      <c r="A5" s="197" t="s">
        <v>138</v>
      </c>
      <c r="B5" s="198"/>
      <c r="C5" s="198"/>
      <c r="D5" s="198"/>
      <c r="E5" s="198"/>
      <c r="F5" s="198"/>
      <c r="G5" s="198"/>
      <c r="H5" s="198"/>
      <c r="I5" s="198"/>
      <c r="J5" s="198"/>
      <c r="K5" s="198"/>
      <c r="L5" s="199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4"/>
      <c r="AA5" s="44"/>
      <c r="AB5" s="44"/>
      <c r="AC5" s="44"/>
      <c r="AD5" s="44"/>
      <c r="AE5" s="44"/>
      <c r="AF5" s="44"/>
      <c r="AG5" s="44"/>
      <c r="AH5" s="44"/>
      <c r="AI5" s="44"/>
      <c r="AJ5" s="44"/>
      <c r="AK5" s="44"/>
      <c r="AL5" s="44"/>
      <c r="AM5" s="44"/>
      <c r="AN5" s="44"/>
      <c r="AO5" s="44"/>
      <c r="AP5" s="44"/>
      <c r="AQ5" s="44"/>
      <c r="AR5" s="44"/>
      <c r="AS5" s="44"/>
      <c r="AT5" s="44"/>
      <c r="AU5" s="44"/>
      <c r="AV5" s="44"/>
      <c r="AW5" s="44"/>
      <c r="AX5" s="44"/>
      <c r="AY5" s="44"/>
      <c r="AZ5" s="44"/>
      <c r="BA5" s="44"/>
      <c r="BB5" s="44"/>
      <c r="BC5" s="44"/>
      <c r="BD5" s="44"/>
      <c r="BE5" s="44"/>
      <c r="BF5" s="44"/>
      <c r="BG5" s="44"/>
      <c r="BH5" s="44"/>
      <c r="BI5" s="44"/>
      <c r="BJ5" s="44"/>
      <c r="BK5" s="44"/>
      <c r="BL5" s="44"/>
      <c r="BM5" s="44"/>
      <c r="BN5" s="44"/>
      <c r="BO5" s="44"/>
      <c r="BP5" s="44"/>
      <c r="BQ5" s="44"/>
      <c r="BR5" s="44"/>
      <c r="BS5" s="44"/>
      <c r="BT5" s="44"/>
      <c r="BU5" s="44"/>
      <c r="BV5" s="44"/>
      <c r="BW5" s="44"/>
      <c r="BX5" s="44"/>
      <c r="BY5" s="44"/>
      <c r="BZ5" s="44"/>
      <c r="CA5" s="44"/>
      <c r="CB5" s="44"/>
      <c r="CC5" s="44"/>
      <c r="CD5" s="44"/>
      <c r="CE5" s="44"/>
      <c r="CF5" s="44"/>
      <c r="CG5" s="44"/>
      <c r="CH5" s="44"/>
      <c r="CI5" s="44"/>
      <c r="CJ5" s="44"/>
      <c r="CK5" s="44"/>
      <c r="CL5" s="44"/>
      <c r="CM5" s="44"/>
      <c r="CN5" s="44"/>
      <c r="CO5" s="44"/>
      <c r="CP5" s="44"/>
      <c r="CQ5" s="44"/>
      <c r="CR5" s="44"/>
      <c r="CS5" s="44"/>
      <c r="CT5" s="44"/>
      <c r="CU5" s="44"/>
      <c r="CV5" s="44"/>
      <c r="CW5" s="44"/>
      <c r="CX5" s="44"/>
      <c r="CY5" s="44"/>
      <c r="CZ5" s="44"/>
      <c r="DA5" s="44"/>
      <c r="DB5" s="44"/>
      <c r="DC5" s="44"/>
      <c r="DD5" s="44"/>
      <c r="DE5" s="44"/>
      <c r="DF5" s="44"/>
      <c r="DG5" s="44"/>
      <c r="DH5" s="44"/>
      <c r="DI5" s="44"/>
      <c r="DJ5" s="44"/>
      <c r="DK5" s="44"/>
      <c r="DL5" s="44"/>
      <c r="DM5" s="44"/>
      <c r="DN5" s="44"/>
      <c r="DO5" s="44"/>
      <c r="DP5" s="44"/>
      <c r="DQ5" s="44"/>
      <c r="DR5" s="44"/>
      <c r="DS5" s="44"/>
      <c r="DT5" s="44"/>
      <c r="DU5" s="44"/>
      <c r="DV5" s="44"/>
      <c r="DW5" s="44"/>
      <c r="DX5" s="44"/>
      <c r="DY5" s="44"/>
      <c r="DZ5" s="44"/>
      <c r="EA5" s="44"/>
      <c r="EB5" s="44"/>
      <c r="EC5" s="44"/>
      <c r="ED5" s="44"/>
      <c r="EE5" s="44"/>
      <c r="EF5" s="44"/>
      <c r="EG5" s="44"/>
      <c r="EH5" s="44"/>
      <c r="EI5" s="44"/>
      <c r="EJ5" s="44"/>
      <c r="EK5" s="44"/>
      <c r="EL5" s="44"/>
      <c r="EM5" s="44"/>
      <c r="EN5" s="44"/>
      <c r="EO5" s="44"/>
      <c r="EP5" s="44"/>
      <c r="EQ5" s="44"/>
      <c r="ER5" s="44"/>
      <c r="ES5" s="44"/>
      <c r="ET5" s="44"/>
      <c r="EU5" s="44"/>
      <c r="EV5" s="44"/>
      <c r="EW5" s="44"/>
      <c r="EX5" s="44"/>
      <c r="EY5" s="44"/>
      <c r="EZ5" s="44"/>
      <c r="FA5" s="44"/>
      <c r="FB5" s="44"/>
      <c r="FC5" s="44"/>
      <c r="FD5" s="44"/>
      <c r="FE5" s="44"/>
      <c r="FF5" s="44"/>
      <c r="FG5" s="44"/>
      <c r="FH5" s="44"/>
      <c r="FI5" s="44"/>
      <c r="FJ5" s="44"/>
      <c r="FK5" s="44"/>
      <c r="FL5" s="44"/>
      <c r="FM5" s="44"/>
      <c r="FN5" s="44"/>
      <c r="FO5" s="44"/>
      <c r="FP5" s="44"/>
      <c r="FQ5" s="44"/>
      <c r="FR5" s="44"/>
      <c r="FS5" s="44"/>
      <c r="FT5" s="44"/>
      <c r="FU5" s="44"/>
      <c r="FV5" s="44"/>
      <c r="FW5" s="44"/>
      <c r="FX5" s="44"/>
      <c r="FY5" s="44"/>
      <c r="FZ5" s="44"/>
      <c r="GA5" s="44"/>
      <c r="GB5" s="44"/>
      <c r="GC5" s="44"/>
      <c r="GD5" s="44"/>
      <c r="GE5" s="44"/>
      <c r="GF5" s="44"/>
      <c r="GG5" s="44"/>
      <c r="GH5" s="44"/>
      <c r="GI5" s="44"/>
      <c r="GJ5" s="44"/>
      <c r="GK5" s="44"/>
      <c r="GL5" s="44"/>
      <c r="GM5" s="44"/>
      <c r="GN5" s="44"/>
      <c r="GO5" s="44"/>
      <c r="GP5" s="44"/>
      <c r="GQ5" s="44"/>
      <c r="GR5" s="44"/>
      <c r="GS5" s="44"/>
      <c r="GT5" s="44"/>
      <c r="GU5" s="44"/>
      <c r="GV5" s="44"/>
      <c r="GW5" s="44"/>
      <c r="GX5" s="44"/>
      <c r="GY5" s="44"/>
      <c r="GZ5" s="44"/>
      <c r="HA5" s="44"/>
      <c r="HB5" s="44"/>
      <c r="HC5" s="44"/>
      <c r="HD5" s="44"/>
      <c r="HE5" s="44"/>
      <c r="HF5" s="44"/>
      <c r="HG5" s="44"/>
      <c r="HH5" s="44"/>
      <c r="HI5" s="44"/>
      <c r="HJ5" s="44"/>
      <c r="HK5" s="44"/>
      <c r="HL5" s="44"/>
      <c r="HM5" s="44"/>
      <c r="HN5" s="44"/>
      <c r="HO5" s="44"/>
      <c r="HP5" s="44"/>
      <c r="HQ5" s="44"/>
      <c r="HR5" s="44"/>
      <c r="HS5" s="44"/>
      <c r="HT5" s="44"/>
      <c r="HU5" s="44"/>
      <c r="HV5" s="44"/>
      <c r="HW5" s="44"/>
      <c r="HX5" s="44"/>
      <c r="HY5" s="44"/>
      <c r="HZ5" s="44"/>
      <c r="IA5" s="44"/>
      <c r="IB5" s="44"/>
    </row>
    <row r="6" spans="1:236" ht="21" thickBot="1" x14ac:dyDescent="0.35">
      <c r="A6" s="203" t="s">
        <v>199</v>
      </c>
      <c r="B6" s="204"/>
      <c r="C6" s="204"/>
      <c r="D6" s="204"/>
      <c r="E6" s="204"/>
      <c r="F6" s="204"/>
      <c r="G6" s="204"/>
      <c r="H6" s="204"/>
      <c r="I6" s="204"/>
      <c r="J6" s="204"/>
      <c r="K6" s="204"/>
      <c r="L6" s="205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4"/>
      <c r="AA6" s="44"/>
      <c r="AB6" s="44"/>
      <c r="AC6" s="44"/>
      <c r="AD6" s="44"/>
      <c r="AE6" s="44"/>
      <c r="AF6" s="44"/>
      <c r="AG6" s="44"/>
      <c r="AH6" s="44"/>
      <c r="AI6" s="44"/>
      <c r="AJ6" s="44"/>
      <c r="AK6" s="44"/>
      <c r="AL6" s="44"/>
      <c r="AM6" s="44"/>
      <c r="AN6" s="44"/>
      <c r="AO6" s="44"/>
      <c r="AP6" s="44"/>
      <c r="AQ6" s="44"/>
      <c r="AR6" s="44"/>
      <c r="AS6" s="44"/>
      <c r="AT6" s="44"/>
      <c r="AU6" s="44"/>
      <c r="AV6" s="44"/>
      <c r="AW6" s="44"/>
      <c r="AX6" s="44"/>
      <c r="AY6" s="44"/>
      <c r="AZ6" s="44"/>
      <c r="BA6" s="44"/>
      <c r="BB6" s="44"/>
      <c r="BC6" s="44"/>
      <c r="BD6" s="44"/>
      <c r="BE6" s="44"/>
      <c r="BF6" s="44"/>
      <c r="BG6" s="44"/>
      <c r="BH6" s="44"/>
      <c r="BI6" s="44"/>
      <c r="BJ6" s="44"/>
      <c r="BK6" s="44"/>
      <c r="BL6" s="44"/>
      <c r="BM6" s="44"/>
      <c r="BN6" s="44"/>
      <c r="BO6" s="44"/>
      <c r="BP6" s="44"/>
      <c r="BQ6" s="44"/>
      <c r="BR6" s="44"/>
      <c r="BS6" s="44"/>
      <c r="BT6" s="44"/>
      <c r="BU6" s="44"/>
      <c r="BV6" s="44"/>
      <c r="BW6" s="44"/>
      <c r="BX6" s="44"/>
      <c r="BY6" s="44"/>
      <c r="BZ6" s="44"/>
      <c r="CA6" s="44"/>
      <c r="CB6" s="44"/>
      <c r="CC6" s="44"/>
      <c r="CD6" s="44"/>
      <c r="CE6" s="44"/>
      <c r="CF6" s="44"/>
      <c r="CG6" s="44"/>
      <c r="CH6" s="44"/>
      <c r="CI6" s="44"/>
      <c r="CJ6" s="44"/>
      <c r="CK6" s="44"/>
      <c r="CL6" s="44"/>
      <c r="CM6" s="44"/>
      <c r="CN6" s="44"/>
      <c r="CO6" s="44"/>
      <c r="CP6" s="44"/>
      <c r="CQ6" s="44"/>
      <c r="CR6" s="44"/>
      <c r="CS6" s="44"/>
      <c r="CT6" s="44"/>
      <c r="CU6" s="44"/>
      <c r="CV6" s="44"/>
      <c r="CW6" s="44"/>
      <c r="CX6" s="44"/>
      <c r="CY6" s="44"/>
      <c r="CZ6" s="44"/>
      <c r="DA6" s="44"/>
      <c r="DB6" s="44"/>
      <c r="DC6" s="44"/>
      <c r="DD6" s="44"/>
      <c r="DE6" s="44"/>
      <c r="DF6" s="44"/>
      <c r="DG6" s="44"/>
      <c r="DH6" s="44"/>
      <c r="DI6" s="44"/>
      <c r="DJ6" s="44"/>
      <c r="DK6" s="44"/>
      <c r="DL6" s="44"/>
      <c r="DM6" s="44"/>
      <c r="DN6" s="44"/>
      <c r="DO6" s="44"/>
      <c r="DP6" s="44"/>
      <c r="DQ6" s="44"/>
      <c r="DR6" s="44"/>
      <c r="DS6" s="44"/>
      <c r="DT6" s="44"/>
      <c r="DU6" s="44"/>
      <c r="DV6" s="44"/>
      <c r="DW6" s="44"/>
      <c r="DX6" s="44"/>
      <c r="DY6" s="44"/>
      <c r="DZ6" s="44"/>
      <c r="EA6" s="44"/>
      <c r="EB6" s="44"/>
      <c r="EC6" s="44"/>
      <c r="ED6" s="44"/>
      <c r="EE6" s="44"/>
      <c r="EF6" s="44"/>
      <c r="EG6" s="44"/>
      <c r="EH6" s="44"/>
      <c r="EI6" s="44"/>
      <c r="EJ6" s="44"/>
      <c r="EK6" s="44"/>
      <c r="EL6" s="44"/>
      <c r="EM6" s="44"/>
      <c r="EN6" s="44"/>
      <c r="EO6" s="44"/>
      <c r="EP6" s="44"/>
      <c r="EQ6" s="44"/>
      <c r="ER6" s="44"/>
      <c r="ES6" s="44"/>
      <c r="ET6" s="44"/>
      <c r="EU6" s="44"/>
      <c r="EV6" s="44"/>
      <c r="EW6" s="44"/>
      <c r="EX6" s="44"/>
      <c r="EY6" s="44"/>
      <c r="EZ6" s="44"/>
      <c r="FA6" s="44"/>
      <c r="FB6" s="44"/>
      <c r="FC6" s="44"/>
      <c r="FD6" s="44"/>
      <c r="FE6" s="44"/>
      <c r="FF6" s="44"/>
      <c r="FG6" s="44"/>
      <c r="FH6" s="44"/>
      <c r="FI6" s="44"/>
      <c r="FJ6" s="44"/>
      <c r="FK6" s="44"/>
      <c r="FL6" s="44"/>
      <c r="FM6" s="44"/>
      <c r="FN6" s="44"/>
      <c r="FO6" s="44"/>
      <c r="FP6" s="44"/>
      <c r="FQ6" s="44"/>
      <c r="FR6" s="44"/>
      <c r="FS6" s="44"/>
      <c r="FT6" s="44"/>
      <c r="FU6" s="44"/>
      <c r="FV6" s="44"/>
      <c r="FW6" s="44"/>
      <c r="FX6" s="44"/>
      <c r="FY6" s="44"/>
      <c r="FZ6" s="44"/>
      <c r="GA6" s="44"/>
      <c r="GB6" s="44"/>
      <c r="GC6" s="44"/>
      <c r="GD6" s="44"/>
      <c r="GE6" s="44"/>
      <c r="GF6" s="44"/>
      <c r="GG6" s="44"/>
      <c r="GH6" s="44"/>
      <c r="GI6" s="44"/>
      <c r="GJ6" s="44"/>
      <c r="GK6" s="44"/>
      <c r="GL6" s="44"/>
      <c r="GM6" s="44"/>
      <c r="GN6" s="44"/>
      <c r="GO6" s="44"/>
      <c r="GP6" s="44"/>
      <c r="GQ6" s="44"/>
      <c r="GR6" s="44"/>
      <c r="GS6" s="44"/>
      <c r="GT6" s="44"/>
      <c r="GU6" s="44"/>
      <c r="GV6" s="44"/>
      <c r="GW6" s="44"/>
      <c r="GX6" s="44"/>
      <c r="GY6" s="44"/>
      <c r="GZ6" s="44"/>
      <c r="HA6" s="44"/>
      <c r="HB6" s="44"/>
      <c r="HC6" s="44"/>
      <c r="HD6" s="44"/>
      <c r="HE6" s="44"/>
      <c r="HF6" s="44"/>
      <c r="HG6" s="44"/>
      <c r="HH6" s="44"/>
      <c r="HI6" s="44"/>
      <c r="HJ6" s="44"/>
      <c r="HK6" s="44"/>
      <c r="HL6" s="44"/>
      <c r="HM6" s="44"/>
      <c r="HN6" s="44"/>
      <c r="HO6" s="44"/>
      <c r="HP6" s="44"/>
      <c r="HQ6" s="44"/>
      <c r="HR6" s="44"/>
      <c r="HS6" s="44"/>
      <c r="HT6" s="44"/>
      <c r="HU6" s="44"/>
      <c r="HV6" s="44"/>
      <c r="HW6" s="44"/>
      <c r="HX6" s="44"/>
      <c r="HY6" s="44"/>
      <c r="HZ6" s="44"/>
      <c r="IA6" s="44"/>
      <c r="IB6" s="44"/>
    </row>
    <row r="7" spans="1:236" x14ac:dyDescent="0.25">
      <c r="A7" s="206" t="s">
        <v>13</v>
      </c>
      <c r="B7" s="201" t="s">
        <v>0</v>
      </c>
      <c r="C7" s="201" t="s">
        <v>104</v>
      </c>
      <c r="D7" s="192" t="s">
        <v>11</v>
      </c>
      <c r="E7" s="192" t="s">
        <v>12</v>
      </c>
      <c r="F7" s="208" t="s">
        <v>7</v>
      </c>
      <c r="G7" s="210" t="s">
        <v>1</v>
      </c>
      <c r="H7" s="208" t="s">
        <v>2</v>
      </c>
      <c r="I7" s="212" t="s">
        <v>3</v>
      </c>
      <c r="J7" s="208" t="s">
        <v>4</v>
      </c>
      <c r="K7" s="208" t="s">
        <v>5</v>
      </c>
      <c r="L7" s="214" t="s">
        <v>6</v>
      </c>
      <c r="O7" s="44"/>
      <c r="P7" s="45"/>
      <c r="Q7" s="44"/>
      <c r="R7" s="44"/>
      <c r="S7" s="44"/>
      <c r="T7" s="44"/>
      <c r="U7" s="44"/>
      <c r="V7" s="44"/>
      <c r="W7" s="44"/>
      <c r="X7" s="44"/>
      <c r="Y7" s="44"/>
      <c r="Z7" s="44"/>
      <c r="AA7" s="44"/>
      <c r="AB7" s="44"/>
      <c r="AC7" s="44"/>
      <c r="AD7" s="44"/>
      <c r="AE7" s="44"/>
      <c r="AF7" s="44"/>
      <c r="AG7" s="44"/>
      <c r="AH7" s="44"/>
      <c r="AI7" s="44"/>
      <c r="AJ7" s="44"/>
      <c r="AK7" s="44"/>
      <c r="AL7" s="44"/>
      <c r="AM7" s="44"/>
      <c r="AN7" s="44"/>
      <c r="AO7" s="44"/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  <c r="BG7" s="44"/>
      <c r="BH7" s="44"/>
      <c r="BI7" s="44"/>
      <c r="BJ7" s="44"/>
      <c r="BK7" s="44"/>
      <c r="BL7" s="44"/>
      <c r="BM7" s="44"/>
      <c r="BN7" s="44"/>
      <c r="BO7" s="44"/>
      <c r="BP7" s="44"/>
      <c r="BQ7" s="44"/>
      <c r="BR7" s="44"/>
      <c r="BS7" s="44"/>
      <c r="BT7" s="44"/>
      <c r="BU7" s="44"/>
      <c r="BV7" s="44"/>
      <c r="BW7" s="44"/>
      <c r="BX7" s="44"/>
      <c r="BY7" s="44"/>
      <c r="BZ7" s="44"/>
      <c r="CA7" s="44"/>
      <c r="CB7" s="44"/>
      <c r="CC7" s="44"/>
      <c r="CD7" s="44"/>
      <c r="CE7" s="44"/>
      <c r="CF7" s="44"/>
      <c r="CG7" s="44"/>
      <c r="CH7" s="44"/>
      <c r="CI7" s="44"/>
      <c r="CJ7" s="44"/>
      <c r="CK7" s="44"/>
      <c r="CL7" s="44"/>
      <c r="CM7" s="44"/>
      <c r="CN7" s="44"/>
      <c r="CO7" s="44"/>
      <c r="CP7" s="44"/>
      <c r="CQ7" s="44"/>
      <c r="CR7" s="44"/>
      <c r="CS7" s="44"/>
      <c r="CT7" s="44"/>
      <c r="CU7" s="44"/>
      <c r="CV7" s="44"/>
      <c r="CW7" s="44"/>
      <c r="CX7" s="44"/>
      <c r="CY7" s="44"/>
      <c r="CZ7" s="44"/>
      <c r="DA7" s="44"/>
      <c r="DB7" s="44"/>
      <c r="DC7" s="44"/>
      <c r="DD7" s="44"/>
      <c r="DE7" s="44"/>
      <c r="DF7" s="44"/>
      <c r="DG7" s="44"/>
      <c r="DH7" s="44"/>
      <c r="DI7" s="44"/>
      <c r="DJ7" s="44"/>
      <c r="DK7" s="44"/>
      <c r="DL7" s="44"/>
      <c r="DM7" s="44"/>
      <c r="DN7" s="44"/>
      <c r="DO7" s="44"/>
      <c r="DP7" s="44"/>
      <c r="DQ7" s="44"/>
      <c r="DR7" s="44"/>
      <c r="DS7" s="44"/>
      <c r="DT7" s="44"/>
      <c r="DU7" s="44"/>
      <c r="DV7" s="44"/>
      <c r="DW7" s="44"/>
      <c r="DX7" s="44"/>
      <c r="DY7" s="44"/>
      <c r="DZ7" s="44"/>
      <c r="EA7" s="44"/>
      <c r="EB7" s="44"/>
      <c r="EC7" s="44"/>
      <c r="ED7" s="44"/>
      <c r="EE7" s="44"/>
      <c r="EF7" s="44"/>
      <c r="EG7" s="44"/>
      <c r="EH7" s="44"/>
      <c r="EI7" s="44"/>
      <c r="EJ7" s="44"/>
      <c r="EK7" s="44"/>
      <c r="EL7" s="44"/>
      <c r="EM7" s="44"/>
      <c r="EN7" s="44"/>
      <c r="EO7" s="44"/>
      <c r="EP7" s="44"/>
      <c r="EQ7" s="44"/>
      <c r="ER7" s="44"/>
      <c r="ES7" s="44"/>
      <c r="ET7" s="44"/>
      <c r="EU7" s="44"/>
      <c r="EV7" s="44"/>
      <c r="EW7" s="44"/>
      <c r="EX7" s="44"/>
      <c r="EY7" s="44"/>
      <c r="EZ7" s="44"/>
      <c r="FA7" s="44"/>
      <c r="FB7" s="44"/>
      <c r="FC7" s="44"/>
      <c r="FD7" s="44"/>
      <c r="FE7" s="44"/>
      <c r="FF7" s="44"/>
      <c r="FG7" s="44"/>
      <c r="FH7" s="44"/>
      <c r="FI7" s="44"/>
      <c r="FJ7" s="44"/>
      <c r="FK7" s="44"/>
      <c r="FL7" s="44"/>
      <c r="FM7" s="44"/>
      <c r="FN7" s="44"/>
      <c r="FO7" s="44"/>
      <c r="FP7" s="44"/>
      <c r="FQ7" s="44"/>
      <c r="FR7" s="44"/>
      <c r="FS7" s="44"/>
      <c r="FT7" s="44"/>
      <c r="FU7" s="44"/>
      <c r="FV7" s="44"/>
      <c r="FW7" s="44"/>
      <c r="FX7" s="44"/>
      <c r="FY7" s="44"/>
      <c r="FZ7" s="44"/>
      <c r="GA7" s="44"/>
      <c r="GB7" s="44"/>
      <c r="GC7" s="44"/>
      <c r="GD7" s="44"/>
      <c r="GE7" s="44"/>
      <c r="GF7" s="44"/>
      <c r="GG7" s="44"/>
      <c r="GH7" s="44"/>
      <c r="GI7" s="44"/>
      <c r="GJ7" s="44"/>
      <c r="GK7" s="44"/>
      <c r="GL7" s="44"/>
      <c r="GM7" s="44"/>
      <c r="GN7" s="44"/>
      <c r="GO7" s="44"/>
      <c r="GP7" s="44"/>
      <c r="GQ7" s="44"/>
      <c r="GR7" s="44"/>
      <c r="GS7" s="44"/>
      <c r="GT7" s="44"/>
      <c r="GU7" s="44"/>
      <c r="GV7" s="44"/>
      <c r="GW7" s="44"/>
      <c r="GX7" s="44"/>
      <c r="GY7" s="44"/>
      <c r="GZ7" s="44"/>
      <c r="HA7" s="44"/>
      <c r="HB7" s="44"/>
      <c r="HC7" s="44"/>
      <c r="HD7" s="44"/>
      <c r="HE7" s="44"/>
      <c r="HF7" s="44"/>
      <c r="HG7" s="44"/>
      <c r="HH7" s="44"/>
      <c r="HI7" s="44"/>
      <c r="HJ7" s="44"/>
      <c r="HK7" s="44"/>
      <c r="HL7" s="44"/>
      <c r="HM7" s="44"/>
      <c r="HN7" s="44"/>
      <c r="HO7" s="44"/>
      <c r="HP7" s="44"/>
      <c r="HQ7" s="44"/>
      <c r="HR7" s="44"/>
      <c r="HS7" s="44"/>
      <c r="HT7" s="44"/>
      <c r="HU7" s="44"/>
      <c r="HV7" s="44"/>
      <c r="HW7" s="44"/>
      <c r="HX7" s="44"/>
      <c r="HY7" s="44"/>
      <c r="HZ7" s="44"/>
      <c r="IA7" s="44"/>
      <c r="IB7" s="44"/>
    </row>
    <row r="8" spans="1:236" ht="15.75" thickBot="1" x14ac:dyDescent="0.3">
      <c r="A8" s="207"/>
      <c r="B8" s="202"/>
      <c r="C8" s="202"/>
      <c r="D8" s="193"/>
      <c r="E8" s="193"/>
      <c r="F8" s="209"/>
      <c r="G8" s="211"/>
      <c r="H8" s="209"/>
      <c r="I8" s="213"/>
      <c r="J8" s="209"/>
      <c r="K8" s="209"/>
      <c r="L8" s="215"/>
    </row>
    <row r="9" spans="1:236" x14ac:dyDescent="0.25">
      <c r="A9" s="200" t="s">
        <v>129</v>
      </c>
      <c r="B9" s="200"/>
      <c r="C9" s="200"/>
      <c r="D9" s="200"/>
      <c r="E9" s="200"/>
      <c r="F9" s="200"/>
      <c r="G9" s="200"/>
      <c r="H9" s="200"/>
      <c r="I9" s="200"/>
      <c r="J9" s="200"/>
      <c r="K9" s="200"/>
      <c r="L9" s="200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  <c r="AA9" s="44"/>
      <c r="AB9" s="44"/>
      <c r="AC9" s="44"/>
      <c r="AD9" s="44"/>
      <c r="AE9" s="44"/>
      <c r="AF9" s="44"/>
      <c r="AG9" s="44"/>
      <c r="AH9" s="44"/>
      <c r="AI9" s="44"/>
      <c r="AJ9" s="44"/>
      <c r="AK9" s="44"/>
      <c r="AL9" s="44"/>
      <c r="AM9" s="44"/>
      <c r="AN9" s="44"/>
      <c r="AO9" s="44"/>
      <c r="AP9" s="44"/>
      <c r="AQ9" s="44"/>
      <c r="AR9" s="44"/>
      <c r="AS9" s="44"/>
      <c r="AT9" s="44"/>
      <c r="AU9" s="44"/>
      <c r="AV9" s="44"/>
      <c r="AW9" s="44"/>
      <c r="AX9" s="44"/>
      <c r="AY9" s="44"/>
      <c r="AZ9" s="44"/>
      <c r="BA9" s="44"/>
      <c r="BB9" s="44"/>
      <c r="BC9" s="44"/>
      <c r="BD9" s="44"/>
      <c r="BE9" s="44"/>
      <c r="BF9" s="44"/>
      <c r="BG9" s="44"/>
      <c r="BH9" s="44"/>
      <c r="BI9" s="44"/>
      <c r="BJ9" s="44"/>
      <c r="BK9" s="44"/>
      <c r="BL9" s="44"/>
      <c r="BM9" s="44"/>
      <c r="BN9" s="44"/>
      <c r="BO9" s="44"/>
      <c r="BP9" s="44"/>
      <c r="BQ9" s="44"/>
      <c r="BR9" s="44"/>
      <c r="BS9" s="44"/>
      <c r="BT9" s="44"/>
      <c r="BU9" s="44"/>
      <c r="BV9" s="44"/>
      <c r="BW9" s="44"/>
      <c r="BX9" s="44"/>
      <c r="BY9" s="44"/>
      <c r="BZ9" s="44"/>
      <c r="CA9" s="44"/>
      <c r="CB9" s="44"/>
      <c r="CC9" s="44"/>
      <c r="CD9" s="44"/>
      <c r="CE9" s="44"/>
      <c r="CF9" s="44"/>
      <c r="CG9" s="44"/>
      <c r="CH9" s="44"/>
      <c r="CI9" s="44"/>
      <c r="CJ9" s="44"/>
      <c r="CK9" s="44"/>
      <c r="CL9" s="44"/>
      <c r="CM9" s="44"/>
      <c r="CN9" s="44"/>
      <c r="CO9" s="44"/>
      <c r="CP9" s="44"/>
      <c r="CQ9" s="44"/>
      <c r="CR9" s="44"/>
      <c r="CS9" s="44"/>
      <c r="CT9" s="44"/>
      <c r="CU9" s="44"/>
      <c r="CV9" s="44"/>
      <c r="CW9" s="44"/>
      <c r="CX9" s="44"/>
      <c r="CY9" s="44"/>
      <c r="CZ9" s="44"/>
      <c r="DA9" s="44"/>
      <c r="DB9" s="44"/>
      <c r="DC9" s="44"/>
      <c r="DD9" s="44"/>
      <c r="DE9" s="44"/>
      <c r="DF9" s="44"/>
      <c r="DG9" s="44"/>
      <c r="DH9" s="44"/>
      <c r="DI9" s="44"/>
      <c r="DJ9" s="44"/>
      <c r="DK9" s="44"/>
      <c r="DL9" s="44"/>
      <c r="DM9" s="44"/>
      <c r="DN9" s="44"/>
      <c r="DO9" s="44"/>
      <c r="DP9" s="44"/>
      <c r="DQ9" s="44"/>
      <c r="DR9" s="44"/>
      <c r="DS9" s="44"/>
      <c r="DT9" s="44"/>
      <c r="DU9" s="44"/>
      <c r="DV9" s="44"/>
      <c r="DW9" s="44"/>
      <c r="DX9" s="44"/>
      <c r="DY9" s="44"/>
      <c r="DZ9" s="44"/>
      <c r="EA9" s="44"/>
      <c r="EB9" s="44"/>
      <c r="EC9" s="44"/>
      <c r="ED9" s="44"/>
      <c r="EE9" s="44"/>
      <c r="EF9" s="44"/>
      <c r="EG9" s="44"/>
      <c r="EH9" s="44"/>
      <c r="EI9" s="44"/>
      <c r="EJ9" s="44"/>
      <c r="EK9" s="44"/>
      <c r="EL9" s="44"/>
      <c r="EM9" s="44"/>
      <c r="EN9" s="44"/>
      <c r="EO9" s="44"/>
      <c r="EP9" s="44"/>
      <c r="EQ9" s="44"/>
      <c r="ER9" s="44"/>
      <c r="ES9" s="44"/>
      <c r="ET9" s="44"/>
      <c r="EU9" s="44"/>
      <c r="EV9" s="44"/>
      <c r="EW9" s="44"/>
      <c r="EX9" s="44"/>
      <c r="EY9" s="44"/>
      <c r="EZ9" s="44"/>
      <c r="FA9" s="44"/>
      <c r="FB9" s="44"/>
      <c r="FC9" s="44"/>
      <c r="FD9" s="44"/>
      <c r="FE9" s="44"/>
      <c r="FF9" s="44"/>
      <c r="FG9" s="44"/>
      <c r="FH9" s="44"/>
      <c r="FI9" s="44"/>
      <c r="FJ9" s="44"/>
      <c r="FK9" s="44"/>
      <c r="FL9" s="44"/>
      <c r="FM9" s="44"/>
      <c r="FN9" s="44"/>
      <c r="FO9" s="44"/>
      <c r="FP9" s="44"/>
      <c r="FQ9" s="44"/>
      <c r="FR9" s="44"/>
      <c r="FS9" s="44"/>
      <c r="FT9" s="44"/>
      <c r="FU9" s="44"/>
      <c r="FV9" s="44"/>
      <c r="FW9" s="44"/>
      <c r="FX9" s="44"/>
      <c r="FY9" s="44"/>
      <c r="FZ9" s="44"/>
      <c r="GA9" s="44"/>
      <c r="GB9" s="44"/>
      <c r="GC9" s="44"/>
      <c r="GD9" s="44"/>
      <c r="GE9" s="44"/>
      <c r="GF9" s="44"/>
      <c r="GG9" s="44"/>
      <c r="GH9" s="44"/>
      <c r="GI9" s="44"/>
      <c r="GJ9" s="44"/>
      <c r="GK9" s="44"/>
      <c r="GL9" s="44"/>
      <c r="GM9" s="44"/>
      <c r="GN9" s="44"/>
      <c r="GO9" s="44"/>
      <c r="GP9" s="44"/>
      <c r="GQ9" s="44"/>
      <c r="GR9" s="44"/>
      <c r="GS9" s="44"/>
      <c r="GT9" s="44"/>
      <c r="GU9" s="44"/>
      <c r="GV9" s="44"/>
      <c r="GW9" s="44"/>
      <c r="GX9" s="44"/>
      <c r="GY9" s="44"/>
      <c r="GZ9" s="44"/>
      <c r="HA9" s="44"/>
      <c r="HB9" s="44"/>
      <c r="HC9" s="44"/>
      <c r="HD9" s="44"/>
      <c r="HE9" s="44"/>
      <c r="HF9" s="44"/>
      <c r="HG9" s="44"/>
      <c r="HH9" s="44"/>
      <c r="HI9" s="44"/>
      <c r="HJ9" s="44"/>
      <c r="HK9" s="44"/>
      <c r="HL9" s="44"/>
      <c r="HM9" s="44"/>
      <c r="HN9" s="44"/>
      <c r="HO9" s="44"/>
      <c r="HP9" s="44"/>
      <c r="HQ9" s="44"/>
      <c r="HR9" s="44"/>
      <c r="HS9" s="44"/>
      <c r="HT9" s="44"/>
      <c r="HU9" s="44"/>
      <c r="HV9" s="44"/>
      <c r="HW9" s="44"/>
      <c r="HX9" s="44"/>
      <c r="HY9" s="44"/>
      <c r="HZ9" s="44"/>
      <c r="IA9" s="44"/>
      <c r="IB9" s="44"/>
    </row>
    <row r="10" spans="1:236" x14ac:dyDescent="0.25">
      <c r="A10" s="43" t="s">
        <v>34</v>
      </c>
      <c r="B10" s="3" t="s">
        <v>35</v>
      </c>
      <c r="C10" s="6" t="s">
        <v>74</v>
      </c>
      <c r="D10" s="11">
        <v>44470</v>
      </c>
      <c r="E10" s="11" t="s">
        <v>116</v>
      </c>
      <c r="F10" s="7">
        <v>89500</v>
      </c>
      <c r="G10" s="63">
        <f>F10*0.0287</f>
        <v>2568.65</v>
      </c>
      <c r="H10" s="6">
        <v>8960.4500000000007</v>
      </c>
      <c r="I10" s="6">
        <v>2720.8</v>
      </c>
      <c r="J10" s="6">
        <v>2725.24</v>
      </c>
      <c r="K10" s="16">
        <v>16975.14</v>
      </c>
      <c r="L10" s="63">
        <v>72524.86</v>
      </c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44"/>
      <c r="AB10" s="44"/>
      <c r="AC10" s="44"/>
      <c r="AD10" s="44"/>
      <c r="AE10" s="44"/>
      <c r="AF10" s="44"/>
      <c r="AG10" s="44"/>
      <c r="AH10" s="44"/>
      <c r="AI10" s="44"/>
      <c r="AJ10" s="44"/>
      <c r="AK10" s="44"/>
      <c r="AL10" s="44"/>
      <c r="AM10" s="44"/>
      <c r="AN10" s="44"/>
      <c r="AO10" s="44"/>
      <c r="AP10" s="44"/>
      <c r="AQ10" s="44"/>
      <c r="AR10" s="44"/>
      <c r="AS10" s="44"/>
      <c r="AT10" s="44"/>
      <c r="AU10" s="44"/>
      <c r="AV10" s="44"/>
      <c r="AW10" s="44"/>
      <c r="AX10" s="44"/>
      <c r="AY10" s="44"/>
      <c r="AZ10" s="44"/>
      <c r="BA10" s="44"/>
      <c r="BB10" s="44"/>
      <c r="BC10" s="44"/>
      <c r="BD10" s="44"/>
      <c r="BE10" s="44"/>
      <c r="BF10" s="44"/>
      <c r="BG10" s="44"/>
      <c r="BH10" s="44"/>
      <c r="BI10" s="44"/>
      <c r="BJ10" s="44"/>
      <c r="BK10" s="44"/>
      <c r="BL10" s="44"/>
      <c r="BM10" s="44"/>
      <c r="BN10" s="44"/>
      <c r="BO10" s="44"/>
      <c r="BP10" s="44"/>
      <c r="BQ10" s="44"/>
      <c r="BR10" s="44"/>
      <c r="BS10" s="44"/>
      <c r="BT10" s="44"/>
      <c r="BU10" s="44"/>
      <c r="BV10" s="44"/>
      <c r="BW10" s="44"/>
      <c r="BX10" s="44"/>
      <c r="BY10" s="44"/>
      <c r="BZ10" s="44"/>
      <c r="CA10" s="44"/>
      <c r="CB10" s="44"/>
      <c r="CC10" s="44"/>
      <c r="CD10" s="44"/>
      <c r="CE10" s="44"/>
      <c r="CF10" s="44"/>
      <c r="CG10" s="44"/>
      <c r="CH10" s="44"/>
      <c r="CI10" s="44"/>
      <c r="CJ10" s="44"/>
      <c r="CK10" s="44"/>
      <c r="CL10" s="44"/>
      <c r="CM10" s="44"/>
      <c r="CN10" s="44"/>
      <c r="CO10" s="44"/>
      <c r="CP10" s="44"/>
      <c r="CQ10" s="44"/>
      <c r="CR10" s="44"/>
      <c r="CS10" s="44"/>
      <c r="CT10" s="44"/>
      <c r="CU10" s="44"/>
      <c r="CV10" s="44"/>
      <c r="CW10" s="44"/>
      <c r="CX10" s="44"/>
      <c r="CY10" s="44"/>
      <c r="CZ10" s="44"/>
      <c r="DA10" s="44"/>
      <c r="DB10" s="44"/>
      <c r="DC10" s="44"/>
      <c r="DD10" s="44"/>
      <c r="DE10" s="44"/>
      <c r="DF10" s="44"/>
      <c r="DG10" s="44"/>
      <c r="DH10" s="44"/>
      <c r="DI10" s="44"/>
      <c r="DJ10" s="44"/>
      <c r="DK10" s="44"/>
      <c r="DL10" s="44"/>
      <c r="DM10" s="44"/>
      <c r="DN10" s="44"/>
      <c r="DO10" s="44"/>
      <c r="DP10" s="44"/>
      <c r="DQ10" s="44"/>
      <c r="DR10" s="44"/>
      <c r="DS10" s="44"/>
      <c r="DT10" s="44"/>
      <c r="DU10" s="44"/>
      <c r="DV10" s="44"/>
      <c r="DW10" s="44"/>
      <c r="DX10" s="44"/>
      <c r="DY10" s="44"/>
      <c r="DZ10" s="44"/>
      <c r="EA10" s="44"/>
      <c r="EB10" s="44"/>
      <c r="EC10" s="44"/>
      <c r="ED10" s="44"/>
      <c r="EE10" s="44"/>
      <c r="EF10" s="44"/>
      <c r="EG10" s="44"/>
      <c r="EH10" s="44"/>
      <c r="EI10" s="44"/>
      <c r="EJ10" s="44"/>
      <c r="EK10" s="44"/>
      <c r="EL10" s="44"/>
      <c r="EM10" s="44"/>
      <c r="EN10" s="44"/>
      <c r="EO10" s="44"/>
      <c r="EP10" s="44"/>
      <c r="EQ10" s="44"/>
      <c r="ER10" s="44"/>
      <c r="ES10" s="44"/>
      <c r="ET10" s="44"/>
      <c r="EU10" s="44"/>
      <c r="EV10" s="44"/>
      <c r="EW10" s="44"/>
      <c r="EX10" s="44"/>
      <c r="EY10" s="44"/>
      <c r="EZ10" s="44"/>
      <c r="FA10" s="44"/>
      <c r="FB10" s="44"/>
      <c r="FC10" s="44"/>
      <c r="FD10" s="44"/>
      <c r="FE10" s="44"/>
      <c r="FF10" s="44"/>
      <c r="FG10" s="44"/>
      <c r="FH10" s="44"/>
      <c r="FI10" s="44"/>
      <c r="FJ10" s="44"/>
      <c r="FK10" s="44"/>
      <c r="FL10" s="44"/>
      <c r="FM10" s="44"/>
      <c r="FN10" s="44"/>
      <c r="FO10" s="44"/>
      <c r="FP10" s="44"/>
      <c r="FQ10" s="44"/>
      <c r="FR10" s="44"/>
      <c r="FS10" s="44"/>
      <c r="FT10" s="44"/>
      <c r="FU10" s="44"/>
      <c r="FV10" s="44"/>
      <c r="FW10" s="44"/>
      <c r="FX10" s="44"/>
      <c r="FY10" s="44"/>
      <c r="FZ10" s="44"/>
      <c r="GA10" s="44"/>
      <c r="GB10" s="44"/>
      <c r="GC10" s="44"/>
      <c r="GD10" s="44"/>
      <c r="GE10" s="44"/>
      <c r="GF10" s="44"/>
      <c r="GG10" s="44"/>
      <c r="GH10" s="44"/>
      <c r="GI10" s="44"/>
      <c r="GJ10" s="44"/>
      <c r="GK10" s="44"/>
      <c r="GL10" s="44"/>
      <c r="GM10" s="44"/>
      <c r="GN10" s="44"/>
      <c r="GO10" s="44"/>
      <c r="GP10" s="44"/>
      <c r="GQ10" s="44"/>
      <c r="GR10" s="44"/>
      <c r="GS10" s="44"/>
      <c r="GT10" s="44"/>
      <c r="GU10" s="44"/>
      <c r="GV10" s="44"/>
      <c r="GW10" s="44"/>
      <c r="GX10" s="44"/>
      <c r="GY10" s="44"/>
      <c r="GZ10" s="44"/>
      <c r="HA10" s="44"/>
      <c r="HB10" s="44"/>
      <c r="HC10" s="44"/>
      <c r="HD10" s="44"/>
      <c r="HE10" s="44"/>
      <c r="HF10" s="44"/>
      <c r="HG10" s="44"/>
      <c r="HH10" s="44"/>
      <c r="HI10" s="44"/>
      <c r="HJ10" s="44"/>
      <c r="HK10" s="44"/>
      <c r="HL10" s="44"/>
      <c r="HM10" s="44"/>
      <c r="HN10" s="44"/>
      <c r="HO10" s="44"/>
      <c r="HP10" s="44"/>
      <c r="HQ10" s="44"/>
      <c r="HR10" s="44"/>
      <c r="HS10" s="44"/>
      <c r="HT10" s="44"/>
      <c r="HU10" s="44"/>
      <c r="HV10" s="44"/>
      <c r="HW10" s="44"/>
      <c r="HX10" s="44"/>
      <c r="HY10" s="44"/>
      <c r="HZ10" s="44"/>
      <c r="IA10" s="44"/>
      <c r="IB10" s="44"/>
    </row>
    <row r="11" spans="1:236" x14ac:dyDescent="0.25">
      <c r="A11" s="46" t="s">
        <v>14</v>
      </c>
      <c r="B11" s="13">
        <v>1</v>
      </c>
      <c r="C11" s="8"/>
      <c r="D11" s="46"/>
      <c r="E11" s="46"/>
      <c r="F11" s="8">
        <f>SUM(F10:F10)</f>
        <v>89500</v>
      </c>
      <c r="G11" s="64">
        <f t="shared" ref="G11:K11" si="0">SUM(G10:G10)</f>
        <v>2568.65</v>
      </c>
      <c r="H11" s="8">
        <f t="shared" si="0"/>
        <v>8960.4500000000007</v>
      </c>
      <c r="I11" s="8">
        <f t="shared" si="0"/>
        <v>2720.8</v>
      </c>
      <c r="J11" s="8">
        <f t="shared" si="0"/>
        <v>2725.24</v>
      </c>
      <c r="K11" s="8">
        <f t="shared" si="0"/>
        <v>16975.14</v>
      </c>
      <c r="L11" s="64">
        <f>F11-K11</f>
        <v>72524.86</v>
      </c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  <c r="AA11" s="44"/>
      <c r="AB11" s="44"/>
      <c r="AC11" s="44"/>
      <c r="AD11" s="44"/>
      <c r="AE11" s="44"/>
      <c r="AF11" s="44"/>
      <c r="AG11" s="44"/>
      <c r="AH11" s="44"/>
      <c r="AI11" s="44"/>
      <c r="AJ11" s="44"/>
      <c r="AK11" s="44"/>
      <c r="AL11" s="44"/>
      <c r="AM11" s="44"/>
      <c r="AN11" s="44"/>
      <c r="AO11" s="44"/>
      <c r="AP11" s="44"/>
      <c r="AQ11" s="44"/>
      <c r="AR11" s="44"/>
      <c r="AS11" s="44"/>
      <c r="AT11" s="44"/>
      <c r="AU11" s="44"/>
      <c r="AV11" s="44"/>
      <c r="AW11" s="44"/>
      <c r="AX11" s="44"/>
      <c r="AY11" s="44"/>
      <c r="AZ11" s="44"/>
      <c r="BA11" s="44"/>
      <c r="BB11" s="44"/>
      <c r="BC11" s="44"/>
      <c r="BD11" s="44"/>
      <c r="BE11" s="44"/>
      <c r="BF11" s="44"/>
      <c r="BG11" s="44"/>
      <c r="BH11" s="44"/>
      <c r="BI11" s="44"/>
      <c r="BJ11" s="44"/>
      <c r="BK11" s="44"/>
      <c r="BL11" s="44"/>
      <c r="BM11" s="44"/>
      <c r="BN11" s="44"/>
      <c r="BO11" s="44"/>
      <c r="BP11" s="44"/>
      <c r="BQ11" s="44"/>
      <c r="BR11" s="44"/>
      <c r="BS11" s="44"/>
      <c r="BT11" s="44"/>
      <c r="BU11" s="44"/>
      <c r="BV11" s="44"/>
      <c r="BW11" s="44"/>
      <c r="BX11" s="44"/>
      <c r="BY11" s="44"/>
      <c r="BZ11" s="44"/>
      <c r="CA11" s="44"/>
      <c r="CB11" s="44"/>
      <c r="CC11" s="44"/>
      <c r="CD11" s="44"/>
      <c r="CE11" s="44"/>
      <c r="CF11" s="44"/>
      <c r="CG11" s="44"/>
      <c r="CH11" s="44"/>
      <c r="CI11" s="44"/>
      <c r="CJ11" s="44"/>
      <c r="CK11" s="44"/>
      <c r="CL11" s="44"/>
      <c r="CM11" s="44"/>
      <c r="CN11" s="44"/>
      <c r="CO11" s="44"/>
      <c r="CP11" s="44"/>
      <c r="CQ11" s="44"/>
      <c r="CR11" s="44"/>
      <c r="CS11" s="44"/>
      <c r="CT11" s="44"/>
      <c r="CU11" s="44"/>
      <c r="CV11" s="44"/>
      <c r="CW11" s="44"/>
      <c r="CX11" s="44"/>
      <c r="CY11" s="44"/>
      <c r="CZ11" s="44"/>
      <c r="DA11" s="44"/>
      <c r="DB11" s="44"/>
      <c r="DC11" s="44"/>
      <c r="DD11" s="44"/>
      <c r="DE11" s="44"/>
      <c r="DF11" s="44"/>
      <c r="DG11" s="44"/>
      <c r="DH11" s="44"/>
      <c r="DI11" s="44"/>
      <c r="DJ11" s="44"/>
      <c r="DK11" s="44"/>
      <c r="DL11" s="44"/>
      <c r="DM11" s="44"/>
      <c r="DN11" s="44"/>
      <c r="DO11" s="44"/>
      <c r="DP11" s="44"/>
      <c r="DQ11" s="44"/>
      <c r="DR11" s="44"/>
      <c r="DS11" s="44"/>
      <c r="DT11" s="44"/>
      <c r="DU11" s="44"/>
      <c r="DV11" s="44"/>
      <c r="DW11" s="44"/>
      <c r="DX11" s="44"/>
      <c r="DY11" s="44"/>
      <c r="DZ11" s="44"/>
      <c r="EA11" s="44"/>
      <c r="EB11" s="44"/>
      <c r="EC11" s="44"/>
      <c r="ED11" s="44"/>
      <c r="EE11" s="44"/>
      <c r="EF11" s="44"/>
      <c r="EG11" s="44"/>
      <c r="EH11" s="44"/>
      <c r="EI11" s="44"/>
      <c r="EJ11" s="44"/>
      <c r="EK11" s="44"/>
      <c r="EL11" s="44"/>
      <c r="EM11" s="44"/>
      <c r="EN11" s="44"/>
      <c r="EO11" s="44"/>
      <c r="EP11" s="44"/>
      <c r="EQ11" s="44"/>
      <c r="ER11" s="44"/>
      <c r="ES11" s="44"/>
      <c r="ET11" s="44"/>
      <c r="EU11" s="44"/>
      <c r="EV11" s="44"/>
      <c r="EW11" s="44"/>
      <c r="EX11" s="44"/>
      <c r="EY11" s="44"/>
      <c r="EZ11" s="44"/>
      <c r="FA11" s="44"/>
      <c r="FB11" s="44"/>
      <c r="FC11" s="44"/>
      <c r="FD11" s="44"/>
      <c r="FE11" s="44"/>
      <c r="FF11" s="44"/>
      <c r="FG11" s="44"/>
      <c r="FH11" s="44"/>
      <c r="FI11" s="44"/>
      <c r="FJ11" s="44"/>
      <c r="FK11" s="44"/>
      <c r="FL11" s="44"/>
      <c r="FM11" s="44"/>
      <c r="FN11" s="44"/>
      <c r="FO11" s="44"/>
      <c r="FP11" s="44"/>
      <c r="FQ11" s="44"/>
      <c r="FR11" s="44"/>
      <c r="FS11" s="44"/>
      <c r="FT11" s="44"/>
      <c r="FU11" s="44"/>
      <c r="FV11" s="44"/>
      <c r="FW11" s="44"/>
      <c r="FX11" s="44"/>
      <c r="FY11" s="44"/>
      <c r="FZ11" s="44"/>
      <c r="GA11" s="44"/>
      <c r="GB11" s="44"/>
      <c r="GC11" s="44"/>
      <c r="GD11" s="44"/>
      <c r="GE11" s="44"/>
      <c r="GF11" s="44"/>
      <c r="GG11" s="44"/>
      <c r="GH11" s="44"/>
      <c r="GI11" s="44"/>
      <c r="GJ11" s="44"/>
      <c r="GK11" s="44"/>
      <c r="GL11" s="44"/>
      <c r="GM11" s="44"/>
      <c r="GN11" s="44"/>
      <c r="GO11" s="44"/>
      <c r="GP11" s="44"/>
      <c r="GQ11" s="44"/>
      <c r="GR11" s="44"/>
      <c r="GS11" s="44"/>
      <c r="GT11" s="44"/>
      <c r="GU11" s="44"/>
      <c r="GV11" s="44"/>
      <c r="GW11" s="44"/>
      <c r="GX11" s="44"/>
      <c r="GY11" s="44"/>
      <c r="GZ11" s="44"/>
      <c r="HA11" s="44"/>
      <c r="HB11" s="44"/>
      <c r="HC11" s="44"/>
      <c r="HD11" s="44"/>
      <c r="HE11" s="44"/>
      <c r="HF11" s="44"/>
      <c r="HG11" s="44"/>
      <c r="HH11" s="44"/>
      <c r="HI11" s="44"/>
      <c r="HJ11" s="44"/>
      <c r="HK11" s="44"/>
      <c r="HL11" s="44"/>
      <c r="HM11" s="44"/>
      <c r="HN11" s="44"/>
      <c r="HO11" s="44"/>
      <c r="HP11" s="44"/>
      <c r="HQ11" s="44"/>
      <c r="HR11" s="44"/>
      <c r="HS11" s="44"/>
      <c r="HT11" s="44"/>
      <c r="HU11" s="44"/>
      <c r="HV11" s="44"/>
      <c r="HW11" s="44"/>
      <c r="HX11" s="44"/>
      <c r="HY11" s="44"/>
      <c r="HZ11" s="44"/>
      <c r="IA11" s="44"/>
      <c r="IB11" s="44"/>
    </row>
    <row r="12" spans="1:236" s="53" customFormat="1" x14ac:dyDescent="0.25">
      <c r="B12" s="14"/>
      <c r="C12" s="12"/>
      <c r="D12" s="44"/>
      <c r="E12" s="44"/>
      <c r="F12" s="12"/>
      <c r="G12" s="70"/>
      <c r="H12" s="12"/>
      <c r="I12" s="12"/>
      <c r="J12" s="12"/>
      <c r="K12" s="12"/>
      <c r="L12" s="70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/>
      <c r="Z12" s="44"/>
      <c r="AA12" s="44"/>
      <c r="AB12" s="44"/>
      <c r="AC12" s="44"/>
      <c r="AD12" s="44"/>
      <c r="AE12" s="44"/>
      <c r="AF12" s="44"/>
      <c r="AG12" s="44"/>
      <c r="AH12" s="44"/>
      <c r="AI12" s="44"/>
      <c r="AJ12" s="44"/>
      <c r="AK12" s="44"/>
      <c r="AL12" s="44"/>
      <c r="AM12" s="44"/>
      <c r="AN12" s="44"/>
      <c r="AO12" s="44"/>
      <c r="AP12" s="44"/>
      <c r="AQ12" s="44"/>
      <c r="AR12" s="44"/>
      <c r="AS12" s="44"/>
      <c r="AT12" s="44"/>
      <c r="AU12" s="44"/>
      <c r="AV12" s="44"/>
      <c r="AW12" s="44"/>
      <c r="AX12" s="44"/>
      <c r="AY12" s="44"/>
      <c r="AZ12" s="44"/>
      <c r="BA12" s="44"/>
      <c r="BB12" s="44"/>
      <c r="BC12" s="44"/>
      <c r="BD12" s="44"/>
      <c r="BE12" s="44"/>
      <c r="BF12" s="44"/>
      <c r="BG12" s="44"/>
      <c r="BH12" s="44"/>
      <c r="BI12" s="44"/>
      <c r="BJ12" s="44"/>
      <c r="BK12" s="44"/>
      <c r="BL12" s="44"/>
      <c r="BM12" s="44"/>
      <c r="BN12" s="44"/>
      <c r="BO12" s="44"/>
      <c r="BP12" s="44"/>
      <c r="BQ12" s="44"/>
      <c r="BR12" s="44"/>
      <c r="BS12" s="44"/>
      <c r="BT12" s="44"/>
      <c r="BU12" s="44"/>
      <c r="BV12" s="44"/>
      <c r="BW12" s="44"/>
      <c r="BX12" s="44"/>
      <c r="BY12" s="44"/>
      <c r="BZ12" s="44"/>
      <c r="CA12" s="44"/>
      <c r="CB12" s="44"/>
      <c r="CC12" s="44"/>
      <c r="CD12" s="44"/>
      <c r="CE12" s="44"/>
      <c r="CF12" s="44"/>
      <c r="CG12" s="44"/>
      <c r="CH12" s="44"/>
      <c r="CI12" s="44"/>
      <c r="CJ12" s="44"/>
      <c r="CK12" s="44"/>
      <c r="CL12" s="44"/>
      <c r="CM12" s="44"/>
      <c r="CN12" s="44"/>
      <c r="CO12" s="44"/>
      <c r="CP12" s="44"/>
      <c r="CQ12" s="44"/>
      <c r="CR12" s="44"/>
      <c r="CS12" s="44"/>
      <c r="CT12" s="44"/>
      <c r="CU12" s="44"/>
      <c r="CV12" s="44"/>
      <c r="CW12" s="44"/>
      <c r="CX12" s="44"/>
      <c r="CY12" s="44"/>
      <c r="CZ12" s="44"/>
      <c r="DA12" s="44"/>
      <c r="DB12" s="44"/>
      <c r="DC12" s="44"/>
      <c r="DD12" s="44"/>
      <c r="DE12" s="44"/>
      <c r="DF12" s="44"/>
      <c r="DG12" s="44"/>
      <c r="DH12" s="44"/>
      <c r="DI12" s="44"/>
      <c r="DJ12" s="44"/>
      <c r="DK12" s="44"/>
      <c r="DL12" s="44"/>
      <c r="DM12" s="44"/>
      <c r="DN12" s="44"/>
      <c r="DO12" s="44"/>
      <c r="DP12" s="44"/>
      <c r="DQ12" s="44"/>
      <c r="DR12" s="44"/>
      <c r="DS12" s="44"/>
      <c r="DT12" s="44"/>
      <c r="DU12" s="44"/>
      <c r="DV12" s="44"/>
      <c r="DW12" s="44"/>
      <c r="DX12" s="44"/>
      <c r="DY12" s="44"/>
      <c r="DZ12" s="44"/>
      <c r="EA12" s="44"/>
      <c r="EB12" s="44"/>
      <c r="EC12" s="44"/>
      <c r="ED12" s="44"/>
      <c r="EE12" s="44"/>
      <c r="EF12" s="44"/>
      <c r="EG12" s="44"/>
      <c r="EH12" s="44"/>
      <c r="EI12" s="44"/>
      <c r="EJ12" s="44"/>
      <c r="EK12" s="44"/>
      <c r="EL12" s="44"/>
      <c r="EM12" s="44"/>
      <c r="EN12" s="44"/>
      <c r="EO12" s="44"/>
      <c r="EP12" s="44"/>
      <c r="EQ12" s="44"/>
      <c r="ER12" s="44"/>
      <c r="ES12" s="44"/>
      <c r="ET12" s="44"/>
      <c r="EU12" s="44"/>
      <c r="EV12" s="44"/>
      <c r="EW12" s="44"/>
      <c r="EX12" s="44"/>
      <c r="EY12" s="44"/>
      <c r="EZ12" s="44"/>
      <c r="FA12" s="44"/>
      <c r="FB12" s="44"/>
      <c r="FC12" s="44"/>
      <c r="FD12" s="44"/>
      <c r="FE12" s="44"/>
      <c r="FF12" s="44"/>
      <c r="FG12" s="44"/>
      <c r="FH12" s="44"/>
      <c r="FI12" s="44"/>
      <c r="FJ12" s="44"/>
      <c r="FK12" s="44"/>
      <c r="FL12" s="44"/>
      <c r="FM12" s="44"/>
      <c r="FN12" s="44"/>
      <c r="FO12" s="44"/>
      <c r="FP12" s="44"/>
      <c r="FQ12" s="44"/>
      <c r="FR12" s="44"/>
      <c r="FS12" s="44"/>
      <c r="FT12" s="44"/>
      <c r="FU12" s="44"/>
      <c r="FV12" s="44"/>
      <c r="FW12" s="44"/>
      <c r="FX12" s="44"/>
      <c r="FY12" s="44"/>
      <c r="FZ12" s="44"/>
      <c r="GA12" s="44"/>
      <c r="GB12" s="44"/>
      <c r="GC12" s="44"/>
      <c r="GD12" s="44"/>
      <c r="GE12" s="44"/>
      <c r="GF12" s="44"/>
      <c r="GG12" s="44"/>
      <c r="GH12" s="44"/>
      <c r="GI12" s="44"/>
      <c r="GJ12" s="44"/>
      <c r="GK12" s="44"/>
      <c r="GL12" s="44"/>
      <c r="GM12" s="44"/>
      <c r="GN12" s="44"/>
      <c r="GO12" s="44"/>
      <c r="GP12" s="44"/>
      <c r="GQ12" s="44"/>
      <c r="GR12" s="44"/>
      <c r="GS12" s="44"/>
      <c r="GT12" s="44"/>
      <c r="GU12" s="44"/>
      <c r="GV12" s="44"/>
      <c r="GW12" s="44"/>
      <c r="GX12" s="44"/>
      <c r="GY12" s="44"/>
      <c r="GZ12" s="44"/>
      <c r="HA12" s="44"/>
      <c r="HB12" s="44"/>
      <c r="HC12" s="44"/>
      <c r="HD12" s="44"/>
      <c r="HE12" s="44"/>
      <c r="HF12" s="44"/>
      <c r="HG12" s="44"/>
      <c r="HH12" s="44"/>
      <c r="HI12" s="44"/>
      <c r="HJ12" s="44"/>
      <c r="HK12" s="44"/>
      <c r="HL12" s="44"/>
      <c r="HM12" s="44"/>
      <c r="HN12" s="44"/>
      <c r="HO12" s="44"/>
      <c r="HP12" s="44"/>
      <c r="HQ12" s="44"/>
      <c r="HR12" s="44"/>
      <c r="HS12" s="44"/>
      <c r="HT12" s="44"/>
      <c r="HU12" s="44"/>
      <c r="HV12" s="44"/>
      <c r="HW12" s="44"/>
      <c r="HX12" s="44"/>
      <c r="HY12" s="44"/>
      <c r="HZ12" s="44"/>
      <c r="IA12" s="44"/>
      <c r="IB12" s="44"/>
    </row>
    <row r="13" spans="1:236" s="53" customFormat="1" x14ac:dyDescent="0.25">
      <c r="A13" s="44" t="s">
        <v>130</v>
      </c>
      <c r="B13" s="14"/>
      <c r="C13" s="12"/>
      <c r="D13" s="44"/>
      <c r="E13" s="44"/>
      <c r="F13" s="12"/>
      <c r="G13" s="70"/>
      <c r="H13" s="12"/>
      <c r="I13" s="12"/>
      <c r="J13" s="12"/>
      <c r="K13" s="12"/>
      <c r="L13" s="70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  <c r="AM13" s="44"/>
      <c r="AN13" s="44"/>
      <c r="AO13" s="44"/>
      <c r="AP13" s="44"/>
      <c r="AQ13" s="44"/>
      <c r="AR13" s="44"/>
      <c r="AS13" s="44"/>
      <c r="AT13" s="44"/>
      <c r="AU13" s="44"/>
      <c r="AV13" s="44"/>
      <c r="AW13" s="44"/>
      <c r="AX13" s="44"/>
      <c r="AY13" s="44"/>
      <c r="AZ13" s="44"/>
      <c r="BA13" s="44"/>
      <c r="BB13" s="44"/>
      <c r="BC13" s="44"/>
      <c r="BD13" s="44"/>
      <c r="BE13" s="44"/>
      <c r="BF13" s="44"/>
      <c r="BG13" s="44"/>
      <c r="BH13" s="44"/>
      <c r="BI13" s="44"/>
      <c r="BJ13" s="44"/>
      <c r="BK13" s="44"/>
      <c r="BL13" s="44"/>
      <c r="BM13" s="44"/>
      <c r="BN13" s="44"/>
      <c r="BO13" s="44"/>
      <c r="BP13" s="44"/>
      <c r="BQ13" s="44"/>
      <c r="BR13" s="44"/>
      <c r="BS13" s="44"/>
      <c r="BT13" s="44"/>
      <c r="BU13" s="44"/>
      <c r="BV13" s="44"/>
      <c r="BW13" s="44"/>
      <c r="BX13" s="44"/>
      <c r="BY13" s="44"/>
      <c r="BZ13" s="44"/>
      <c r="CA13" s="44"/>
      <c r="CB13" s="44"/>
      <c r="CC13" s="44"/>
      <c r="CD13" s="44"/>
      <c r="CE13" s="44"/>
      <c r="CF13" s="44"/>
      <c r="CG13" s="44"/>
      <c r="CH13" s="44"/>
      <c r="CI13" s="44"/>
      <c r="CJ13" s="44"/>
      <c r="CK13" s="44"/>
      <c r="CL13" s="44"/>
      <c r="CM13" s="44"/>
      <c r="CN13" s="44"/>
      <c r="CO13" s="44"/>
      <c r="CP13" s="44"/>
      <c r="CQ13" s="44"/>
      <c r="CR13" s="44"/>
      <c r="CS13" s="44"/>
      <c r="CT13" s="44"/>
      <c r="CU13" s="44"/>
      <c r="CV13" s="44"/>
      <c r="CW13" s="44"/>
      <c r="CX13" s="44"/>
      <c r="CY13" s="44"/>
      <c r="CZ13" s="44"/>
      <c r="DA13" s="44"/>
      <c r="DB13" s="44"/>
      <c r="DC13" s="44"/>
      <c r="DD13" s="44"/>
      <c r="DE13" s="44"/>
      <c r="DF13" s="44"/>
      <c r="DG13" s="44"/>
      <c r="DH13" s="44"/>
      <c r="DI13" s="44"/>
      <c r="DJ13" s="44"/>
      <c r="DK13" s="44"/>
      <c r="DL13" s="44"/>
      <c r="DM13" s="44"/>
      <c r="DN13" s="44"/>
      <c r="DO13" s="44"/>
      <c r="DP13" s="44"/>
      <c r="DQ13" s="44"/>
      <c r="DR13" s="44"/>
      <c r="DS13" s="44"/>
      <c r="DT13" s="44"/>
      <c r="DU13" s="44"/>
      <c r="DV13" s="44"/>
      <c r="DW13" s="44"/>
      <c r="DX13" s="44"/>
      <c r="DY13" s="44"/>
      <c r="DZ13" s="44"/>
      <c r="EA13" s="44"/>
      <c r="EB13" s="44"/>
      <c r="EC13" s="44"/>
      <c r="ED13" s="44"/>
      <c r="EE13" s="44"/>
      <c r="EF13" s="44"/>
      <c r="EG13" s="44"/>
      <c r="EH13" s="44"/>
      <c r="EI13" s="44"/>
      <c r="EJ13" s="44"/>
      <c r="EK13" s="44"/>
      <c r="EL13" s="44"/>
      <c r="EM13" s="44"/>
      <c r="EN13" s="44"/>
      <c r="EO13" s="44"/>
      <c r="EP13" s="44"/>
      <c r="EQ13" s="44"/>
      <c r="ER13" s="44"/>
      <c r="ES13" s="44"/>
      <c r="ET13" s="44"/>
      <c r="EU13" s="44"/>
      <c r="EV13" s="44"/>
      <c r="EW13" s="44"/>
      <c r="EX13" s="44"/>
      <c r="EY13" s="44"/>
      <c r="EZ13" s="44"/>
      <c r="FA13" s="44"/>
      <c r="FB13" s="44"/>
      <c r="FC13" s="44"/>
      <c r="FD13" s="44"/>
      <c r="FE13" s="44"/>
      <c r="FF13" s="44"/>
      <c r="FG13" s="44"/>
      <c r="FH13" s="44"/>
      <c r="FI13" s="44"/>
      <c r="FJ13" s="44"/>
      <c r="FK13" s="44"/>
      <c r="FL13" s="44"/>
      <c r="FM13" s="44"/>
      <c r="FN13" s="44"/>
      <c r="FO13" s="44"/>
      <c r="FP13" s="44"/>
      <c r="FQ13" s="44"/>
      <c r="FR13" s="44"/>
      <c r="FS13" s="44"/>
      <c r="FT13" s="44"/>
      <c r="FU13" s="44"/>
      <c r="FV13" s="44"/>
      <c r="FW13" s="44"/>
      <c r="FX13" s="44"/>
      <c r="FY13" s="44"/>
      <c r="FZ13" s="44"/>
      <c r="GA13" s="44"/>
      <c r="GB13" s="44"/>
      <c r="GC13" s="44"/>
      <c r="GD13" s="44"/>
      <c r="GE13" s="44"/>
      <c r="GF13" s="44"/>
      <c r="GG13" s="44"/>
      <c r="GH13" s="44"/>
      <c r="GI13" s="44"/>
      <c r="GJ13" s="44"/>
      <c r="GK13" s="44"/>
      <c r="GL13" s="44"/>
      <c r="GM13" s="44"/>
      <c r="GN13" s="44"/>
      <c r="GO13" s="44"/>
      <c r="GP13" s="44"/>
      <c r="GQ13" s="44"/>
      <c r="GR13" s="44"/>
      <c r="GS13" s="44"/>
      <c r="GT13" s="44"/>
      <c r="GU13" s="44"/>
      <c r="GV13" s="44"/>
      <c r="GW13" s="44"/>
      <c r="GX13" s="44"/>
      <c r="GY13" s="44"/>
      <c r="GZ13" s="44"/>
      <c r="HA13" s="44"/>
      <c r="HB13" s="44"/>
      <c r="HC13" s="44"/>
      <c r="HD13" s="44"/>
      <c r="HE13" s="44"/>
      <c r="HF13" s="44"/>
      <c r="HG13" s="44"/>
      <c r="HH13" s="44"/>
      <c r="HI13" s="44"/>
      <c r="HJ13" s="44"/>
      <c r="HK13" s="44"/>
      <c r="HL13" s="44"/>
      <c r="HM13" s="44"/>
      <c r="HN13" s="44"/>
      <c r="HO13" s="44"/>
      <c r="HP13" s="44"/>
      <c r="HQ13" s="44"/>
      <c r="HR13" s="44"/>
      <c r="HS13" s="44"/>
      <c r="HT13" s="44"/>
      <c r="HU13" s="44"/>
      <c r="HV13" s="44"/>
      <c r="HW13" s="44"/>
      <c r="HX13" s="44"/>
      <c r="HY13" s="44"/>
      <c r="HZ13" s="44"/>
      <c r="IA13" s="44"/>
      <c r="IB13" s="44"/>
    </row>
    <row r="14" spans="1:236" s="50" customFormat="1" x14ac:dyDescent="0.25">
      <c r="A14" s="50" t="s">
        <v>131</v>
      </c>
      <c r="B14" s="25" t="s">
        <v>56</v>
      </c>
      <c r="C14" s="26" t="s">
        <v>74</v>
      </c>
      <c r="D14" s="27">
        <v>44409</v>
      </c>
      <c r="E14" s="159" t="s">
        <v>116</v>
      </c>
      <c r="F14" s="26">
        <v>133000</v>
      </c>
      <c r="G14" s="71">
        <v>3817.1</v>
      </c>
      <c r="H14" s="26">
        <v>19867.79</v>
      </c>
      <c r="I14" s="26">
        <v>4043.2</v>
      </c>
      <c r="J14" s="26">
        <v>14304.42</v>
      </c>
      <c r="K14" s="26">
        <v>42032.51</v>
      </c>
      <c r="L14" s="71">
        <v>90967.49</v>
      </c>
      <c r="M14" s="52"/>
      <c r="N14" s="52"/>
      <c r="O14" s="52"/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  <c r="AA14" s="52"/>
      <c r="AB14" s="52"/>
      <c r="AC14" s="52"/>
      <c r="AD14" s="52"/>
      <c r="AE14" s="52"/>
      <c r="AF14" s="52"/>
      <c r="AG14" s="52"/>
      <c r="AH14" s="52"/>
      <c r="AI14" s="52"/>
      <c r="AJ14" s="52"/>
      <c r="AK14" s="52"/>
      <c r="AL14" s="52"/>
      <c r="AM14" s="52"/>
      <c r="AN14" s="52"/>
      <c r="AO14" s="52"/>
      <c r="AP14" s="52"/>
    </row>
    <row r="15" spans="1:236" s="46" customFormat="1" x14ac:dyDescent="0.25">
      <c r="A15" s="46" t="s">
        <v>14</v>
      </c>
      <c r="B15" s="13">
        <v>1</v>
      </c>
      <c r="C15" s="8"/>
      <c r="D15" s="158"/>
      <c r="F15" s="8">
        <f t="shared" ref="F15:L15" si="1">F14</f>
        <v>133000</v>
      </c>
      <c r="G15" s="64">
        <f t="shared" si="1"/>
        <v>3817.1</v>
      </c>
      <c r="H15" s="8">
        <f t="shared" si="1"/>
        <v>19867.79</v>
      </c>
      <c r="I15" s="8">
        <f t="shared" si="1"/>
        <v>4043.2</v>
      </c>
      <c r="J15" s="8">
        <f t="shared" si="1"/>
        <v>14304.42</v>
      </c>
      <c r="K15" s="8">
        <f t="shared" si="1"/>
        <v>42032.51</v>
      </c>
      <c r="L15" s="64">
        <f t="shared" si="1"/>
        <v>90967.49</v>
      </c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  <c r="AB15" s="45"/>
      <c r="AC15" s="45"/>
      <c r="AD15" s="45"/>
      <c r="AE15" s="45"/>
      <c r="AF15" s="45"/>
      <c r="AG15" s="45"/>
      <c r="AH15" s="45"/>
      <c r="AI15" s="45"/>
      <c r="AJ15" s="45"/>
      <c r="AK15" s="45"/>
      <c r="AL15" s="45"/>
      <c r="AM15" s="45"/>
      <c r="AN15" s="45"/>
      <c r="AO15" s="45"/>
      <c r="AP15" s="45"/>
    </row>
    <row r="17" spans="1:236" ht="11.25" customHeight="1" x14ac:dyDescent="0.25">
      <c r="A17" s="42" t="s">
        <v>46</v>
      </c>
      <c r="B17" s="42"/>
      <c r="C17" s="42"/>
      <c r="D17" s="88"/>
      <c r="E17" s="42"/>
      <c r="F17" s="42"/>
      <c r="G17" s="66"/>
      <c r="H17" s="42"/>
      <c r="I17" s="42"/>
      <c r="J17" s="42"/>
      <c r="K17" s="42"/>
      <c r="L17" s="66"/>
      <c r="O17" s="44"/>
      <c r="P17" s="44"/>
      <c r="Q17" s="44"/>
      <c r="R17" s="44"/>
      <c r="S17" s="44"/>
      <c r="T17" s="44"/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44"/>
      <c r="AJ17" s="44"/>
      <c r="AK17" s="44"/>
      <c r="AL17" s="44"/>
      <c r="AM17" s="44"/>
      <c r="AN17" s="44"/>
      <c r="AO17" s="44"/>
      <c r="AP17" s="44"/>
      <c r="AQ17" s="44"/>
      <c r="AR17" s="44"/>
      <c r="AS17" s="44"/>
      <c r="AT17" s="44"/>
      <c r="AU17" s="44"/>
      <c r="AV17" s="44"/>
      <c r="AW17" s="44"/>
      <c r="AX17" s="44"/>
      <c r="AY17" s="44"/>
      <c r="AZ17" s="44"/>
      <c r="BA17" s="44"/>
      <c r="BB17" s="44"/>
      <c r="BC17" s="44"/>
      <c r="BD17" s="44"/>
      <c r="BE17" s="44"/>
      <c r="BF17" s="44"/>
      <c r="BG17" s="44"/>
      <c r="BH17" s="44"/>
      <c r="BI17" s="44"/>
      <c r="BJ17" s="44"/>
      <c r="BK17" s="44"/>
      <c r="BL17" s="44"/>
      <c r="BM17" s="44"/>
      <c r="BN17" s="44"/>
      <c r="BO17" s="44"/>
      <c r="BP17" s="44"/>
      <c r="BQ17" s="44"/>
      <c r="BR17" s="44"/>
      <c r="BS17" s="44"/>
      <c r="BT17" s="44"/>
      <c r="BU17" s="44"/>
      <c r="BV17" s="44"/>
      <c r="BW17" s="44"/>
      <c r="BX17" s="44"/>
      <c r="BY17" s="44"/>
      <c r="BZ17" s="44"/>
      <c r="CA17" s="44"/>
      <c r="CB17" s="44"/>
      <c r="CC17" s="44"/>
      <c r="CD17" s="44"/>
      <c r="CE17" s="44"/>
      <c r="CF17" s="44"/>
      <c r="CG17" s="44"/>
      <c r="CH17" s="44"/>
      <c r="CI17" s="44"/>
      <c r="CJ17" s="44"/>
      <c r="CK17" s="44"/>
      <c r="CL17" s="44"/>
      <c r="CM17" s="44"/>
      <c r="CN17" s="44"/>
      <c r="CO17" s="44"/>
      <c r="CP17" s="44"/>
      <c r="CQ17" s="44"/>
      <c r="CR17" s="44"/>
      <c r="CS17" s="44"/>
      <c r="CT17" s="44"/>
      <c r="CU17" s="44"/>
      <c r="CV17" s="44"/>
      <c r="CW17" s="44"/>
      <c r="CX17" s="44"/>
      <c r="CY17" s="44"/>
      <c r="CZ17" s="44"/>
      <c r="DA17" s="44"/>
      <c r="DB17" s="44"/>
      <c r="DC17" s="44"/>
      <c r="DD17" s="44"/>
      <c r="DE17" s="44"/>
      <c r="DF17" s="44"/>
      <c r="DG17" s="44"/>
      <c r="DH17" s="44"/>
      <c r="DI17" s="44"/>
      <c r="DJ17" s="44"/>
      <c r="DK17" s="44"/>
      <c r="DL17" s="44"/>
      <c r="DM17" s="44"/>
      <c r="DN17" s="44"/>
      <c r="DO17" s="44"/>
      <c r="DP17" s="44"/>
      <c r="DQ17" s="44"/>
      <c r="DR17" s="44"/>
      <c r="DS17" s="44"/>
      <c r="DT17" s="44"/>
      <c r="DU17" s="44"/>
      <c r="DV17" s="44"/>
      <c r="DW17" s="44"/>
      <c r="DX17" s="44"/>
      <c r="DY17" s="44"/>
      <c r="DZ17" s="44"/>
      <c r="EA17" s="44"/>
      <c r="EB17" s="44"/>
      <c r="EC17" s="44"/>
      <c r="ED17" s="44"/>
      <c r="EE17" s="44"/>
      <c r="EF17" s="44"/>
      <c r="EG17" s="44"/>
      <c r="EH17" s="44"/>
      <c r="EI17" s="44"/>
      <c r="EJ17" s="44"/>
      <c r="EK17" s="44"/>
      <c r="EL17" s="44"/>
      <c r="EM17" s="44"/>
      <c r="EN17" s="44"/>
      <c r="EO17" s="44"/>
      <c r="EP17" s="44"/>
      <c r="EQ17" s="44"/>
      <c r="ER17" s="44"/>
      <c r="ES17" s="44"/>
      <c r="ET17" s="44"/>
      <c r="EU17" s="44"/>
      <c r="EV17" s="44"/>
      <c r="EW17" s="44"/>
      <c r="EX17" s="44"/>
      <c r="EY17" s="44"/>
      <c r="EZ17" s="44"/>
      <c r="FA17" s="44"/>
      <c r="FB17" s="44"/>
      <c r="FC17" s="44"/>
      <c r="FD17" s="44"/>
      <c r="FE17" s="44"/>
      <c r="FF17" s="44"/>
      <c r="FG17" s="44"/>
      <c r="FH17" s="44"/>
      <c r="FI17" s="44"/>
      <c r="FJ17" s="44"/>
      <c r="FK17" s="44"/>
      <c r="FL17" s="44"/>
      <c r="FM17" s="44"/>
      <c r="FN17" s="44"/>
      <c r="FO17" s="44"/>
      <c r="FP17" s="44"/>
      <c r="FQ17" s="44"/>
      <c r="FR17" s="44"/>
      <c r="FS17" s="44"/>
      <c r="FT17" s="44"/>
      <c r="FU17" s="44"/>
      <c r="FV17" s="44"/>
      <c r="FW17" s="44"/>
      <c r="FX17" s="44"/>
      <c r="FY17" s="44"/>
      <c r="FZ17" s="44"/>
      <c r="GA17" s="44"/>
      <c r="GB17" s="44"/>
      <c r="GC17" s="44"/>
      <c r="GD17" s="44"/>
      <c r="GE17" s="44"/>
      <c r="GF17" s="44"/>
      <c r="GG17" s="44"/>
      <c r="GH17" s="44"/>
      <c r="GI17" s="44"/>
      <c r="GJ17" s="44"/>
      <c r="GK17" s="44"/>
      <c r="GL17" s="44"/>
      <c r="GM17" s="44"/>
      <c r="GN17" s="44"/>
      <c r="GO17" s="44"/>
      <c r="GP17" s="44"/>
      <c r="GQ17" s="44"/>
      <c r="GR17" s="44"/>
      <c r="GS17" s="44"/>
      <c r="GT17" s="44"/>
      <c r="GU17" s="44"/>
      <c r="GV17" s="44"/>
      <c r="GW17" s="44"/>
      <c r="GX17" s="44"/>
      <c r="GY17" s="44"/>
      <c r="GZ17" s="44"/>
      <c r="HA17" s="44"/>
      <c r="HB17" s="44"/>
      <c r="HC17" s="44"/>
      <c r="HD17" s="44"/>
      <c r="HE17" s="44"/>
      <c r="HF17" s="44"/>
      <c r="HG17" s="44"/>
      <c r="HH17" s="44"/>
      <c r="HI17" s="44"/>
      <c r="HJ17" s="44"/>
      <c r="HK17" s="44"/>
      <c r="HL17" s="44"/>
      <c r="HM17" s="44"/>
      <c r="HN17" s="44"/>
      <c r="HO17" s="44"/>
      <c r="HP17" s="44"/>
      <c r="HQ17" s="44"/>
      <c r="HR17" s="44"/>
      <c r="HS17" s="44"/>
      <c r="HT17" s="44"/>
      <c r="HU17" s="44"/>
      <c r="HV17" s="44"/>
      <c r="HW17" s="44"/>
      <c r="HX17" s="44"/>
      <c r="HY17" s="44"/>
      <c r="HZ17" s="44"/>
      <c r="IA17" s="44"/>
      <c r="IB17" s="44"/>
    </row>
    <row r="18" spans="1:236" s="35" customFormat="1" ht="11.25" customHeight="1" x14ac:dyDescent="0.25">
      <c r="A18" s="4" t="s">
        <v>78</v>
      </c>
      <c r="B18" s="5" t="s">
        <v>93</v>
      </c>
      <c r="C18" s="5" t="s">
        <v>74</v>
      </c>
      <c r="D18" s="151" t="s">
        <v>102</v>
      </c>
      <c r="E18" s="11" t="s">
        <v>116</v>
      </c>
      <c r="F18" s="49">
        <v>40000</v>
      </c>
      <c r="G18" s="189">
        <v>1148</v>
      </c>
      <c r="H18" s="36">
        <v>442.65</v>
      </c>
      <c r="I18" s="36">
        <v>1216</v>
      </c>
      <c r="J18" s="36">
        <v>4025</v>
      </c>
      <c r="K18" s="36">
        <v>6831.65</v>
      </c>
      <c r="L18" s="67">
        <v>33168.35</v>
      </c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44"/>
      <c r="AJ18" s="44"/>
      <c r="AK18" s="44"/>
      <c r="AL18" s="44"/>
      <c r="AM18" s="44"/>
      <c r="AN18" s="44"/>
      <c r="AO18" s="44"/>
      <c r="AP18" s="44"/>
      <c r="AQ18" s="44"/>
      <c r="AR18" s="44"/>
      <c r="AS18" s="44"/>
      <c r="AT18" s="44"/>
      <c r="AU18" s="44"/>
      <c r="AV18" s="44"/>
      <c r="AW18" s="44"/>
      <c r="AX18" s="44"/>
      <c r="AY18" s="44"/>
      <c r="AZ18" s="44"/>
      <c r="BA18" s="44"/>
      <c r="BB18" s="44"/>
      <c r="BC18" s="44"/>
      <c r="BD18" s="44"/>
      <c r="BE18" s="44"/>
      <c r="BF18" s="44"/>
      <c r="BG18" s="44"/>
      <c r="BH18" s="44"/>
      <c r="BI18" s="44"/>
      <c r="BJ18" s="44"/>
      <c r="BK18" s="44"/>
      <c r="BL18" s="44"/>
      <c r="BM18" s="44"/>
      <c r="BN18" s="44"/>
      <c r="BO18" s="44"/>
      <c r="BP18" s="44"/>
      <c r="BQ18" s="44"/>
      <c r="BR18" s="44"/>
      <c r="BS18" s="44"/>
      <c r="BT18" s="44"/>
      <c r="BU18" s="44"/>
      <c r="BV18" s="44"/>
      <c r="BW18" s="44"/>
      <c r="BX18" s="44"/>
      <c r="BY18" s="44"/>
      <c r="BZ18" s="44"/>
      <c r="CA18" s="44"/>
      <c r="CB18" s="44"/>
      <c r="CC18" s="44"/>
      <c r="CD18" s="44"/>
      <c r="CE18" s="44"/>
      <c r="CF18" s="44"/>
      <c r="CG18" s="44"/>
      <c r="CH18" s="44"/>
      <c r="CI18" s="44"/>
      <c r="CJ18" s="44"/>
      <c r="CK18" s="44"/>
      <c r="CL18" s="44"/>
      <c r="CM18" s="44"/>
      <c r="CN18" s="44"/>
      <c r="CO18" s="44"/>
      <c r="CP18" s="44"/>
      <c r="CQ18" s="44"/>
      <c r="CR18" s="44"/>
      <c r="CS18" s="44"/>
      <c r="CT18" s="44"/>
      <c r="CU18" s="44"/>
      <c r="CV18" s="44"/>
      <c r="CW18" s="44"/>
      <c r="CX18" s="44"/>
      <c r="CY18" s="44"/>
      <c r="CZ18" s="44"/>
      <c r="DA18" s="44"/>
      <c r="DB18" s="44"/>
      <c r="DC18" s="44"/>
      <c r="DD18" s="44"/>
      <c r="DE18" s="44"/>
      <c r="DF18" s="44"/>
      <c r="DG18" s="44"/>
      <c r="DH18" s="44"/>
      <c r="DI18" s="44"/>
      <c r="DJ18" s="44"/>
      <c r="DK18" s="44"/>
      <c r="DL18" s="44"/>
      <c r="DM18" s="44"/>
      <c r="DN18" s="44"/>
      <c r="DO18" s="44"/>
      <c r="DP18" s="44"/>
      <c r="DQ18" s="44"/>
      <c r="DR18" s="44"/>
      <c r="DS18" s="44"/>
      <c r="DT18" s="44"/>
      <c r="DU18" s="44"/>
      <c r="DV18" s="44"/>
      <c r="DW18" s="44"/>
      <c r="DX18" s="44"/>
      <c r="DY18" s="44"/>
      <c r="DZ18" s="44"/>
      <c r="EA18" s="44"/>
      <c r="EB18" s="44"/>
      <c r="EC18" s="44"/>
      <c r="ED18" s="44"/>
      <c r="EE18" s="44"/>
      <c r="EF18" s="44"/>
      <c r="EG18" s="44"/>
      <c r="EH18" s="44"/>
      <c r="EI18" s="44"/>
      <c r="EJ18" s="44"/>
      <c r="EK18" s="44"/>
      <c r="EL18" s="44"/>
      <c r="EM18" s="44"/>
      <c r="EN18" s="44"/>
      <c r="EO18" s="44"/>
      <c r="EP18" s="44"/>
      <c r="EQ18" s="44"/>
      <c r="ER18" s="44"/>
      <c r="ES18" s="44"/>
      <c r="ET18" s="44"/>
      <c r="EU18" s="44"/>
      <c r="EV18" s="44"/>
      <c r="EW18" s="44"/>
      <c r="EX18" s="44"/>
      <c r="EY18" s="44"/>
      <c r="EZ18" s="44"/>
      <c r="FA18" s="44"/>
      <c r="FB18" s="44"/>
      <c r="FC18" s="44"/>
      <c r="FD18" s="44"/>
      <c r="FE18" s="44"/>
      <c r="FF18" s="44"/>
      <c r="FG18" s="44"/>
      <c r="FH18" s="44"/>
      <c r="FI18" s="44"/>
      <c r="FJ18" s="44"/>
      <c r="FK18" s="44"/>
      <c r="FL18" s="44"/>
      <c r="FM18" s="44"/>
      <c r="FN18" s="44"/>
      <c r="FO18" s="44"/>
      <c r="FP18" s="44"/>
      <c r="FQ18" s="44"/>
      <c r="FR18" s="44"/>
      <c r="FS18" s="44"/>
      <c r="FT18" s="44"/>
      <c r="FU18" s="44"/>
      <c r="FV18" s="44"/>
      <c r="FW18" s="44"/>
      <c r="FX18" s="44"/>
      <c r="FY18" s="44"/>
      <c r="FZ18" s="44"/>
      <c r="GA18" s="44"/>
      <c r="GB18" s="44"/>
      <c r="GC18" s="44"/>
      <c r="GD18" s="44"/>
      <c r="GE18" s="44"/>
      <c r="GF18" s="44"/>
      <c r="GG18" s="44"/>
      <c r="GH18" s="44"/>
      <c r="GI18" s="44"/>
      <c r="GJ18" s="44"/>
      <c r="GK18" s="44"/>
      <c r="GL18" s="44"/>
      <c r="GM18" s="44"/>
      <c r="GN18" s="44"/>
      <c r="GO18" s="44"/>
      <c r="GP18" s="44"/>
      <c r="GQ18" s="44"/>
      <c r="GR18" s="44"/>
      <c r="GS18" s="44"/>
      <c r="GT18" s="44"/>
      <c r="GU18" s="44"/>
      <c r="GV18" s="44"/>
      <c r="GW18" s="44"/>
      <c r="GX18" s="44"/>
      <c r="GY18" s="44"/>
      <c r="GZ18" s="44"/>
      <c r="HA18" s="44"/>
      <c r="HB18" s="44"/>
      <c r="HC18" s="44"/>
      <c r="HD18" s="44"/>
      <c r="HE18" s="44"/>
      <c r="HF18" s="44"/>
      <c r="HG18" s="44"/>
      <c r="HH18" s="44"/>
      <c r="HI18" s="44"/>
      <c r="HJ18" s="44"/>
      <c r="HK18" s="44"/>
      <c r="HL18" s="44"/>
      <c r="HM18" s="44"/>
      <c r="HN18" s="44"/>
      <c r="HO18" s="44"/>
      <c r="HP18" s="44"/>
      <c r="HQ18" s="44"/>
      <c r="HR18" s="44"/>
      <c r="HS18" s="44"/>
      <c r="HT18" s="44"/>
      <c r="HU18" s="44"/>
      <c r="HV18" s="44"/>
      <c r="HW18" s="44"/>
      <c r="HX18" s="44"/>
      <c r="HY18" s="44"/>
      <c r="HZ18" s="44"/>
      <c r="IA18" s="44"/>
      <c r="IB18" s="44"/>
    </row>
    <row r="19" spans="1:236" s="35" customFormat="1" ht="11.25" customHeight="1" x14ac:dyDescent="0.25">
      <c r="A19" s="4" t="s">
        <v>139</v>
      </c>
      <c r="B19" s="5" t="s">
        <v>141</v>
      </c>
      <c r="C19" s="5" t="s">
        <v>74</v>
      </c>
      <c r="D19" s="151" t="s">
        <v>140</v>
      </c>
      <c r="E19" s="11" t="s">
        <v>116</v>
      </c>
      <c r="F19" s="49">
        <v>87500</v>
      </c>
      <c r="G19" s="189">
        <v>2511.25</v>
      </c>
      <c r="H19" s="36">
        <v>9165.06</v>
      </c>
      <c r="I19" s="36">
        <v>2660</v>
      </c>
      <c r="J19" s="36">
        <v>565</v>
      </c>
      <c r="K19" s="36">
        <v>14901.31</v>
      </c>
      <c r="L19" s="67">
        <v>72598.69</v>
      </c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44"/>
      <c r="AI19" s="44"/>
      <c r="AJ19" s="44"/>
      <c r="AK19" s="44"/>
      <c r="AL19" s="44"/>
      <c r="AM19" s="44"/>
      <c r="AN19" s="44"/>
      <c r="AO19" s="44"/>
      <c r="AP19" s="44"/>
      <c r="AQ19" s="44"/>
      <c r="AR19" s="44"/>
      <c r="AS19" s="44"/>
      <c r="AT19" s="44"/>
      <c r="AU19" s="44"/>
      <c r="AV19" s="44"/>
      <c r="AW19" s="44"/>
      <c r="AX19" s="44"/>
      <c r="AY19" s="44"/>
      <c r="AZ19" s="44"/>
      <c r="BA19" s="44"/>
      <c r="BB19" s="44"/>
      <c r="BC19" s="44"/>
      <c r="BD19" s="44"/>
      <c r="BE19" s="44"/>
      <c r="BF19" s="44"/>
      <c r="BG19" s="44"/>
      <c r="BH19" s="44"/>
      <c r="BI19" s="44"/>
      <c r="BJ19" s="44"/>
      <c r="BK19" s="44"/>
      <c r="BL19" s="44"/>
      <c r="BM19" s="44"/>
      <c r="BN19" s="44"/>
      <c r="BO19" s="44"/>
      <c r="BP19" s="44"/>
      <c r="BQ19" s="44"/>
      <c r="BR19" s="44"/>
      <c r="BS19" s="44"/>
      <c r="BT19" s="44"/>
      <c r="BU19" s="44"/>
      <c r="BV19" s="44"/>
      <c r="BW19" s="44"/>
      <c r="BX19" s="44"/>
      <c r="BY19" s="44"/>
      <c r="BZ19" s="44"/>
      <c r="CA19" s="44"/>
      <c r="CB19" s="44"/>
      <c r="CC19" s="44"/>
      <c r="CD19" s="44"/>
      <c r="CE19" s="44"/>
      <c r="CF19" s="44"/>
      <c r="CG19" s="44"/>
      <c r="CH19" s="44"/>
      <c r="CI19" s="44"/>
      <c r="CJ19" s="44"/>
      <c r="CK19" s="44"/>
      <c r="CL19" s="44"/>
      <c r="CM19" s="44"/>
      <c r="CN19" s="44"/>
      <c r="CO19" s="44"/>
      <c r="CP19" s="44"/>
      <c r="CQ19" s="44"/>
      <c r="CR19" s="44"/>
      <c r="CS19" s="44"/>
      <c r="CT19" s="44"/>
      <c r="CU19" s="44"/>
      <c r="CV19" s="44"/>
      <c r="CW19" s="44"/>
      <c r="CX19" s="44"/>
      <c r="CY19" s="44"/>
      <c r="CZ19" s="44"/>
      <c r="DA19" s="44"/>
      <c r="DB19" s="44"/>
      <c r="DC19" s="44"/>
      <c r="DD19" s="44"/>
      <c r="DE19" s="44"/>
      <c r="DF19" s="44"/>
      <c r="DG19" s="44"/>
      <c r="DH19" s="44"/>
      <c r="DI19" s="44"/>
      <c r="DJ19" s="44"/>
      <c r="DK19" s="44"/>
      <c r="DL19" s="44"/>
      <c r="DM19" s="44"/>
      <c r="DN19" s="44"/>
      <c r="DO19" s="44"/>
      <c r="DP19" s="44"/>
      <c r="DQ19" s="44"/>
      <c r="DR19" s="44"/>
      <c r="DS19" s="44"/>
      <c r="DT19" s="44"/>
      <c r="DU19" s="44"/>
      <c r="DV19" s="44"/>
      <c r="DW19" s="44"/>
      <c r="DX19" s="44"/>
      <c r="DY19" s="44"/>
      <c r="DZ19" s="44"/>
      <c r="EA19" s="44"/>
      <c r="EB19" s="44"/>
      <c r="EC19" s="44"/>
      <c r="ED19" s="44"/>
      <c r="EE19" s="44"/>
      <c r="EF19" s="44"/>
      <c r="EG19" s="44"/>
      <c r="EH19" s="44"/>
      <c r="EI19" s="44"/>
      <c r="EJ19" s="44"/>
      <c r="EK19" s="44"/>
      <c r="EL19" s="44"/>
      <c r="EM19" s="44"/>
      <c r="EN19" s="44"/>
      <c r="EO19" s="44"/>
      <c r="EP19" s="44"/>
      <c r="EQ19" s="44"/>
      <c r="ER19" s="44"/>
      <c r="ES19" s="44"/>
      <c r="ET19" s="44"/>
      <c r="EU19" s="44"/>
      <c r="EV19" s="44"/>
      <c r="EW19" s="44"/>
      <c r="EX19" s="44"/>
      <c r="EY19" s="44"/>
      <c r="EZ19" s="44"/>
      <c r="FA19" s="44"/>
      <c r="FB19" s="44"/>
      <c r="FC19" s="44"/>
      <c r="FD19" s="44"/>
      <c r="FE19" s="44"/>
      <c r="FF19" s="44"/>
      <c r="FG19" s="44"/>
      <c r="FH19" s="44"/>
      <c r="FI19" s="44"/>
      <c r="FJ19" s="44"/>
      <c r="FK19" s="44"/>
      <c r="FL19" s="44"/>
      <c r="FM19" s="44"/>
      <c r="FN19" s="44"/>
      <c r="FO19" s="44"/>
      <c r="FP19" s="44"/>
      <c r="FQ19" s="44"/>
      <c r="FR19" s="44"/>
      <c r="FS19" s="44"/>
      <c r="FT19" s="44"/>
      <c r="FU19" s="44"/>
      <c r="FV19" s="44"/>
      <c r="FW19" s="44"/>
      <c r="FX19" s="44"/>
      <c r="FY19" s="44"/>
      <c r="FZ19" s="44"/>
      <c r="GA19" s="44"/>
      <c r="GB19" s="44"/>
      <c r="GC19" s="44"/>
      <c r="GD19" s="44"/>
      <c r="GE19" s="44"/>
      <c r="GF19" s="44"/>
      <c r="GG19" s="44"/>
      <c r="GH19" s="44"/>
      <c r="GI19" s="44"/>
      <c r="GJ19" s="44"/>
      <c r="GK19" s="44"/>
      <c r="GL19" s="44"/>
      <c r="GM19" s="44"/>
      <c r="GN19" s="44"/>
      <c r="GO19" s="44"/>
      <c r="GP19" s="44"/>
      <c r="GQ19" s="44"/>
      <c r="GR19" s="44"/>
      <c r="GS19" s="44"/>
      <c r="GT19" s="44"/>
      <c r="GU19" s="44"/>
      <c r="GV19" s="44"/>
      <c r="GW19" s="44"/>
      <c r="GX19" s="44"/>
      <c r="GY19" s="44"/>
      <c r="GZ19" s="44"/>
      <c r="HA19" s="44"/>
      <c r="HB19" s="44"/>
      <c r="HC19" s="44"/>
      <c r="HD19" s="44"/>
      <c r="HE19" s="44"/>
      <c r="HF19" s="44"/>
      <c r="HG19" s="44"/>
      <c r="HH19" s="44"/>
      <c r="HI19" s="44"/>
      <c r="HJ19" s="44"/>
      <c r="HK19" s="44"/>
      <c r="HL19" s="44"/>
      <c r="HM19" s="44"/>
      <c r="HN19" s="44"/>
      <c r="HO19" s="44"/>
      <c r="HP19" s="44"/>
      <c r="HQ19" s="44"/>
      <c r="HR19" s="44"/>
      <c r="HS19" s="44"/>
      <c r="HT19" s="44"/>
      <c r="HU19" s="44"/>
      <c r="HV19" s="44"/>
      <c r="HW19" s="44"/>
      <c r="HX19" s="44"/>
      <c r="HY19" s="44"/>
      <c r="HZ19" s="44"/>
      <c r="IA19" s="44"/>
      <c r="IB19" s="44"/>
    </row>
    <row r="20" spans="1:236" x14ac:dyDescent="0.25">
      <c r="A20" s="4" t="s">
        <v>71</v>
      </c>
      <c r="B20" s="5" t="s">
        <v>72</v>
      </c>
      <c r="C20" s="6" t="s">
        <v>73</v>
      </c>
      <c r="D20" s="4" t="s">
        <v>103</v>
      </c>
      <c r="E20" s="11" t="s">
        <v>116</v>
      </c>
      <c r="F20" s="7">
        <v>75000</v>
      </c>
      <c r="G20" s="63">
        <v>2152.5</v>
      </c>
      <c r="H20" s="6">
        <v>6309.38</v>
      </c>
      <c r="I20" s="6">
        <v>2280</v>
      </c>
      <c r="J20" s="6">
        <v>25</v>
      </c>
      <c r="K20" s="6">
        <v>10766.88</v>
      </c>
      <c r="L20" s="63">
        <v>64233.120000000003</v>
      </c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  <c r="AG20" s="44"/>
      <c r="AH20" s="44"/>
      <c r="AI20" s="44"/>
      <c r="AJ20" s="44"/>
      <c r="AK20" s="44"/>
      <c r="AL20" s="44"/>
      <c r="AM20" s="44"/>
      <c r="AN20" s="44"/>
      <c r="AO20" s="44"/>
      <c r="AP20" s="44"/>
      <c r="AQ20" s="44"/>
      <c r="AR20" s="44"/>
      <c r="AS20" s="44"/>
      <c r="AT20" s="44"/>
      <c r="AU20" s="44"/>
      <c r="AV20" s="44"/>
      <c r="AW20" s="44"/>
      <c r="AX20" s="44"/>
      <c r="AY20" s="44"/>
      <c r="AZ20" s="44"/>
      <c r="BA20" s="44"/>
      <c r="BB20" s="44"/>
      <c r="BC20" s="44"/>
      <c r="BD20" s="44"/>
      <c r="BE20" s="44"/>
      <c r="BF20" s="44"/>
      <c r="BG20" s="44"/>
      <c r="BH20" s="44"/>
      <c r="BI20" s="44"/>
      <c r="BJ20" s="44"/>
      <c r="BK20" s="44"/>
      <c r="BL20" s="44"/>
      <c r="BM20" s="44"/>
      <c r="BN20" s="44"/>
      <c r="BO20" s="44"/>
      <c r="BP20" s="44"/>
      <c r="BQ20" s="44"/>
      <c r="BR20" s="44"/>
      <c r="BS20" s="44"/>
      <c r="BT20" s="44"/>
      <c r="BU20" s="44"/>
      <c r="BV20" s="44"/>
      <c r="BW20" s="44"/>
      <c r="BX20" s="44"/>
      <c r="BY20" s="44"/>
      <c r="BZ20" s="44"/>
      <c r="CA20" s="44"/>
      <c r="CB20" s="44"/>
      <c r="CC20" s="44"/>
      <c r="CD20" s="44"/>
      <c r="CE20" s="44"/>
      <c r="CF20" s="44"/>
      <c r="CG20" s="44"/>
      <c r="CH20" s="44"/>
      <c r="CI20" s="44"/>
      <c r="CJ20" s="44"/>
      <c r="CK20" s="44"/>
      <c r="CL20" s="44"/>
      <c r="CM20" s="44"/>
      <c r="CN20" s="44"/>
      <c r="CO20" s="44"/>
      <c r="CP20" s="44"/>
      <c r="CQ20" s="44"/>
      <c r="CR20" s="44"/>
      <c r="CS20" s="44"/>
      <c r="CT20" s="44"/>
      <c r="CU20" s="44"/>
      <c r="CV20" s="44"/>
      <c r="CW20" s="44"/>
      <c r="CX20" s="44"/>
      <c r="CY20" s="44"/>
      <c r="CZ20" s="44"/>
      <c r="DA20" s="44"/>
      <c r="DB20" s="44"/>
      <c r="DC20" s="44"/>
      <c r="DD20" s="44"/>
      <c r="DE20" s="44"/>
      <c r="DF20" s="44"/>
      <c r="DG20" s="44"/>
      <c r="DH20" s="44"/>
      <c r="DI20" s="44"/>
      <c r="DJ20" s="44"/>
      <c r="DK20" s="44"/>
      <c r="DL20" s="44"/>
      <c r="DM20" s="44"/>
      <c r="DN20" s="44"/>
      <c r="DO20" s="44"/>
      <c r="DP20" s="44"/>
      <c r="DQ20" s="44"/>
      <c r="DR20" s="44"/>
      <c r="DS20" s="44"/>
      <c r="DT20" s="44"/>
      <c r="DU20" s="44"/>
      <c r="DV20" s="44"/>
      <c r="DW20" s="44"/>
      <c r="DX20" s="44"/>
      <c r="DY20" s="44"/>
      <c r="DZ20" s="44"/>
      <c r="EA20" s="44"/>
      <c r="EB20" s="44"/>
      <c r="EC20" s="44"/>
      <c r="ED20" s="44"/>
      <c r="EE20" s="44"/>
      <c r="EF20" s="44"/>
      <c r="EG20" s="44"/>
      <c r="EH20" s="44"/>
      <c r="EI20" s="44"/>
      <c r="EJ20" s="44"/>
      <c r="EK20" s="44"/>
      <c r="EL20" s="44"/>
      <c r="EM20" s="44"/>
      <c r="EN20" s="44"/>
      <c r="EO20" s="44"/>
      <c r="EP20" s="44"/>
      <c r="EQ20" s="44"/>
      <c r="ER20" s="44"/>
      <c r="ES20" s="44"/>
      <c r="ET20" s="44"/>
      <c r="EU20" s="44"/>
      <c r="EV20" s="44"/>
      <c r="EW20" s="44"/>
      <c r="EX20" s="44"/>
      <c r="EY20" s="44"/>
      <c r="EZ20" s="44"/>
      <c r="FA20" s="44"/>
      <c r="FB20" s="44"/>
      <c r="FC20" s="44"/>
      <c r="FD20" s="44"/>
      <c r="FE20" s="44"/>
      <c r="FF20" s="44"/>
      <c r="FG20" s="44"/>
      <c r="FH20" s="44"/>
      <c r="FI20" s="44"/>
      <c r="FJ20" s="44"/>
      <c r="FK20" s="44"/>
      <c r="FL20" s="44"/>
      <c r="FM20" s="44"/>
      <c r="FN20" s="44"/>
      <c r="FO20" s="44"/>
      <c r="FP20" s="44"/>
      <c r="FQ20" s="44"/>
      <c r="FR20" s="44"/>
      <c r="FS20" s="44"/>
      <c r="FT20" s="44"/>
      <c r="FU20" s="44"/>
      <c r="FV20" s="44"/>
      <c r="FW20" s="44"/>
      <c r="FX20" s="44"/>
      <c r="FY20" s="44"/>
      <c r="FZ20" s="44"/>
      <c r="GA20" s="44"/>
      <c r="GB20" s="44"/>
      <c r="GC20" s="44"/>
      <c r="GD20" s="44"/>
      <c r="GE20" s="44"/>
      <c r="GF20" s="44"/>
      <c r="GG20" s="44"/>
      <c r="GH20" s="44"/>
      <c r="GI20" s="44"/>
      <c r="GJ20" s="44"/>
      <c r="GK20" s="44"/>
      <c r="GL20" s="44"/>
      <c r="GM20" s="44"/>
      <c r="GN20" s="44"/>
      <c r="GO20" s="44"/>
      <c r="GP20" s="44"/>
      <c r="GQ20" s="44"/>
      <c r="GR20" s="44"/>
      <c r="GS20" s="44"/>
      <c r="GT20" s="44"/>
      <c r="GU20" s="44"/>
      <c r="GV20" s="44"/>
      <c r="GW20" s="44"/>
      <c r="GX20" s="44"/>
      <c r="GY20" s="44"/>
      <c r="GZ20" s="44"/>
      <c r="HA20" s="44"/>
      <c r="HB20" s="44"/>
      <c r="HC20" s="44"/>
      <c r="HD20" s="44"/>
      <c r="HE20" s="44"/>
      <c r="HF20" s="44"/>
      <c r="HG20" s="44"/>
      <c r="HH20" s="44"/>
      <c r="HI20" s="44"/>
      <c r="HJ20" s="44"/>
      <c r="HK20" s="44"/>
      <c r="HL20" s="44"/>
      <c r="HM20" s="44"/>
      <c r="HN20" s="44"/>
      <c r="HO20" s="44"/>
      <c r="HP20" s="44"/>
      <c r="HQ20" s="44"/>
      <c r="HR20" s="44"/>
      <c r="HS20" s="44"/>
      <c r="HT20" s="44"/>
      <c r="HU20" s="44"/>
      <c r="HV20" s="44"/>
      <c r="HW20" s="44"/>
      <c r="HX20" s="44"/>
      <c r="HY20" s="44"/>
      <c r="HZ20" s="44"/>
      <c r="IA20" s="44"/>
      <c r="IB20" s="44"/>
    </row>
    <row r="21" spans="1:236" x14ac:dyDescent="0.25">
      <c r="A21" s="46" t="s">
        <v>14</v>
      </c>
      <c r="B21" s="13">
        <v>3</v>
      </c>
      <c r="C21" s="8"/>
      <c r="D21" s="46"/>
      <c r="E21" s="46"/>
      <c r="F21" s="8">
        <f>F18+F19+F20</f>
        <v>202500</v>
      </c>
      <c r="G21" s="64">
        <f>SUM(G18:G20)</f>
        <v>5811.75</v>
      </c>
      <c r="H21" s="8">
        <f>SUM(H18:H20)</f>
        <v>15917.09</v>
      </c>
      <c r="I21" s="8">
        <f>SUM(I18:I20)</f>
        <v>6156</v>
      </c>
      <c r="J21" s="8">
        <f>SUM(J18:J20)</f>
        <v>4615</v>
      </c>
      <c r="K21" s="8">
        <f>SUM(K18:K20)</f>
        <v>32499.839999999997</v>
      </c>
      <c r="L21" s="64">
        <f>L19+L18+L20</f>
        <v>170000.16</v>
      </c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/>
      <c r="AG21" s="44"/>
      <c r="AH21" s="44"/>
      <c r="AI21" s="44"/>
      <c r="AJ21" s="44"/>
      <c r="AK21" s="44"/>
      <c r="AL21" s="44"/>
      <c r="AM21" s="44"/>
      <c r="AN21" s="44"/>
      <c r="AO21" s="44"/>
      <c r="AP21" s="44"/>
      <c r="AQ21" s="44"/>
      <c r="AR21" s="44"/>
      <c r="AS21" s="44"/>
      <c r="AT21" s="44"/>
      <c r="AU21" s="44"/>
      <c r="AV21" s="44"/>
      <c r="AW21" s="44"/>
      <c r="AX21" s="44"/>
      <c r="AY21" s="44"/>
      <c r="AZ21" s="44"/>
      <c r="BA21" s="44"/>
      <c r="BB21" s="44"/>
      <c r="BC21" s="44"/>
      <c r="BD21" s="44"/>
      <c r="BE21" s="44"/>
      <c r="BF21" s="44"/>
      <c r="BG21" s="44"/>
      <c r="BH21" s="44"/>
      <c r="BI21" s="44"/>
      <c r="BJ21" s="44"/>
      <c r="BK21" s="44"/>
      <c r="BL21" s="44"/>
      <c r="BM21" s="44"/>
      <c r="BN21" s="44"/>
      <c r="BO21" s="44"/>
      <c r="BP21" s="44"/>
      <c r="BQ21" s="44"/>
      <c r="BR21" s="44"/>
      <c r="BS21" s="44"/>
      <c r="BT21" s="44"/>
      <c r="BU21" s="44"/>
      <c r="BV21" s="44"/>
      <c r="BW21" s="44"/>
      <c r="BX21" s="44"/>
      <c r="BY21" s="44"/>
      <c r="BZ21" s="44"/>
      <c r="CA21" s="44"/>
      <c r="CB21" s="44"/>
      <c r="CC21" s="44"/>
      <c r="CD21" s="44"/>
      <c r="CE21" s="44"/>
      <c r="CF21" s="44"/>
      <c r="CG21" s="44"/>
      <c r="CH21" s="44"/>
      <c r="CI21" s="44"/>
      <c r="CJ21" s="44"/>
      <c r="CK21" s="44"/>
      <c r="CL21" s="44"/>
      <c r="CM21" s="44"/>
      <c r="CN21" s="44"/>
      <c r="CO21" s="44"/>
      <c r="CP21" s="44"/>
      <c r="CQ21" s="44"/>
      <c r="CR21" s="44"/>
      <c r="CS21" s="44"/>
      <c r="CT21" s="44"/>
      <c r="CU21" s="44"/>
      <c r="CV21" s="44"/>
      <c r="CW21" s="44"/>
      <c r="CX21" s="44"/>
      <c r="CY21" s="44"/>
      <c r="CZ21" s="44"/>
      <c r="DA21" s="44"/>
      <c r="DB21" s="44"/>
      <c r="DC21" s="44"/>
      <c r="DD21" s="44"/>
      <c r="DE21" s="44"/>
      <c r="DF21" s="44"/>
      <c r="DG21" s="44"/>
      <c r="DH21" s="44"/>
      <c r="DI21" s="44"/>
      <c r="DJ21" s="44"/>
      <c r="DK21" s="44"/>
      <c r="DL21" s="44"/>
      <c r="DM21" s="44"/>
      <c r="DN21" s="44"/>
      <c r="DO21" s="44"/>
      <c r="DP21" s="44"/>
      <c r="DQ21" s="44"/>
      <c r="DR21" s="44"/>
      <c r="DS21" s="44"/>
      <c r="DT21" s="44"/>
      <c r="DU21" s="44"/>
      <c r="DV21" s="44"/>
      <c r="DW21" s="44"/>
      <c r="DX21" s="44"/>
      <c r="DY21" s="44"/>
      <c r="DZ21" s="44"/>
      <c r="EA21" s="44"/>
      <c r="EB21" s="44"/>
      <c r="EC21" s="44"/>
      <c r="ED21" s="44"/>
      <c r="EE21" s="44"/>
      <c r="EF21" s="44"/>
      <c r="EG21" s="44"/>
      <c r="EH21" s="44"/>
      <c r="EI21" s="44"/>
      <c r="EJ21" s="44"/>
      <c r="EK21" s="44"/>
      <c r="EL21" s="44"/>
      <c r="EM21" s="44"/>
      <c r="EN21" s="44"/>
      <c r="EO21" s="44"/>
      <c r="EP21" s="44"/>
      <c r="EQ21" s="44"/>
      <c r="ER21" s="44"/>
      <c r="ES21" s="44"/>
      <c r="ET21" s="44"/>
      <c r="EU21" s="44"/>
      <c r="EV21" s="44"/>
      <c r="EW21" s="44"/>
      <c r="EX21" s="44"/>
      <c r="EY21" s="44"/>
      <c r="EZ21" s="44"/>
      <c r="FA21" s="44"/>
      <c r="FB21" s="44"/>
      <c r="FC21" s="44"/>
      <c r="FD21" s="44"/>
      <c r="FE21" s="44"/>
      <c r="FF21" s="44"/>
      <c r="FG21" s="44"/>
      <c r="FH21" s="44"/>
      <c r="FI21" s="44"/>
      <c r="FJ21" s="44"/>
      <c r="FK21" s="44"/>
      <c r="FL21" s="44"/>
      <c r="FM21" s="44"/>
      <c r="FN21" s="44"/>
      <c r="FO21" s="44"/>
      <c r="FP21" s="44"/>
      <c r="FQ21" s="44"/>
      <c r="FR21" s="44"/>
      <c r="FS21" s="44"/>
      <c r="FT21" s="44"/>
      <c r="FU21" s="44"/>
      <c r="FV21" s="44"/>
      <c r="FW21" s="44"/>
      <c r="FX21" s="44"/>
      <c r="FY21" s="44"/>
      <c r="FZ21" s="44"/>
      <c r="GA21" s="44"/>
      <c r="GB21" s="44"/>
      <c r="GC21" s="44"/>
      <c r="GD21" s="44"/>
      <c r="GE21" s="44"/>
      <c r="GF21" s="44"/>
      <c r="GG21" s="44"/>
      <c r="GH21" s="44"/>
      <c r="GI21" s="44"/>
      <c r="GJ21" s="44"/>
      <c r="GK21" s="44"/>
      <c r="GL21" s="44"/>
      <c r="GM21" s="44"/>
      <c r="GN21" s="44"/>
      <c r="GO21" s="44"/>
      <c r="GP21" s="44"/>
      <c r="GQ21" s="44"/>
      <c r="GR21" s="44"/>
      <c r="GS21" s="44"/>
      <c r="GT21" s="44"/>
      <c r="GU21" s="44"/>
      <c r="GV21" s="44"/>
      <c r="GW21" s="44"/>
      <c r="GX21" s="44"/>
      <c r="GY21" s="44"/>
      <c r="GZ21" s="44"/>
      <c r="HA21" s="44"/>
      <c r="HB21" s="44"/>
      <c r="HC21" s="44"/>
      <c r="HD21" s="44"/>
      <c r="HE21" s="44"/>
      <c r="HF21" s="44"/>
      <c r="HG21" s="44"/>
      <c r="HH21" s="44"/>
      <c r="HI21" s="44"/>
      <c r="HJ21" s="44"/>
      <c r="HK21" s="44"/>
      <c r="HL21" s="44"/>
      <c r="HM21" s="44"/>
      <c r="HN21" s="44"/>
      <c r="HO21" s="44"/>
      <c r="HP21" s="44"/>
      <c r="HQ21" s="44"/>
      <c r="HR21" s="44"/>
      <c r="HS21" s="44"/>
      <c r="HT21" s="44"/>
      <c r="HU21" s="44"/>
      <c r="HV21" s="44"/>
      <c r="HW21" s="44"/>
      <c r="HX21" s="44"/>
      <c r="HY21" s="44"/>
      <c r="HZ21" s="44"/>
      <c r="IA21" s="44"/>
      <c r="IB21" s="44"/>
    </row>
    <row r="23" spans="1:236" s="53" customFormat="1" x14ac:dyDescent="0.25">
      <c r="A23" s="44" t="s">
        <v>79</v>
      </c>
      <c r="B23" s="14"/>
      <c r="C23" s="12"/>
      <c r="D23" s="44"/>
      <c r="E23" s="44"/>
      <c r="F23" s="26"/>
      <c r="G23" s="71"/>
      <c r="H23" s="26"/>
      <c r="I23" s="26"/>
      <c r="J23" s="26"/>
      <c r="K23" s="26"/>
      <c r="L23" s="71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43"/>
      <c r="Z23" s="43"/>
      <c r="AA23" s="43"/>
      <c r="AB23" s="43"/>
      <c r="AC23" s="43"/>
      <c r="AD23" s="43"/>
      <c r="AE23" s="43"/>
      <c r="AF23" s="43"/>
      <c r="AG23" s="43"/>
      <c r="AH23" s="43"/>
      <c r="AI23" s="43"/>
      <c r="AJ23" s="43"/>
      <c r="AK23" s="43"/>
      <c r="AL23" s="43"/>
      <c r="AM23" s="43"/>
      <c r="AN23" s="43"/>
      <c r="AO23" s="43"/>
      <c r="AP23" s="43"/>
      <c r="AQ23" s="43"/>
      <c r="AR23" s="43"/>
      <c r="AS23" s="43"/>
      <c r="AT23" s="43"/>
      <c r="AU23" s="43"/>
      <c r="AV23" s="43"/>
      <c r="AW23" s="43"/>
      <c r="AX23" s="43"/>
      <c r="AY23" s="43"/>
      <c r="AZ23" s="43"/>
      <c r="BA23" s="43"/>
      <c r="BB23" s="43"/>
      <c r="BC23" s="43"/>
      <c r="BD23" s="43"/>
      <c r="BE23" s="43"/>
      <c r="BF23" s="43"/>
      <c r="BG23" s="43"/>
      <c r="BH23" s="43"/>
      <c r="BI23" s="43"/>
      <c r="BJ23" s="43"/>
      <c r="BK23" s="43"/>
      <c r="BL23" s="43"/>
      <c r="BM23" s="43"/>
      <c r="BN23" s="43"/>
      <c r="BO23" s="43"/>
      <c r="BP23" s="43"/>
      <c r="BQ23" s="43"/>
      <c r="BR23" s="43"/>
      <c r="BS23" s="43"/>
      <c r="BT23" s="43"/>
      <c r="BU23" s="43"/>
      <c r="BV23" s="43"/>
      <c r="BW23" s="43"/>
      <c r="BX23" s="43"/>
      <c r="BY23" s="43"/>
      <c r="BZ23" s="43"/>
      <c r="CA23" s="43"/>
      <c r="CB23" s="43"/>
      <c r="CC23" s="43"/>
      <c r="CD23" s="43"/>
      <c r="CE23" s="43"/>
      <c r="CF23" s="43"/>
      <c r="CG23" s="43"/>
      <c r="CH23" s="43"/>
      <c r="CI23" s="43"/>
      <c r="CJ23" s="43"/>
      <c r="CK23" s="43"/>
      <c r="CL23" s="43"/>
      <c r="CM23" s="43"/>
      <c r="CN23" s="43"/>
      <c r="CO23" s="43"/>
      <c r="CP23" s="43"/>
      <c r="CQ23" s="43"/>
      <c r="CR23" s="43"/>
      <c r="CS23" s="43"/>
      <c r="CT23" s="43"/>
      <c r="CU23" s="43"/>
      <c r="CV23" s="43"/>
      <c r="CW23" s="43"/>
      <c r="CX23" s="43"/>
      <c r="CY23" s="43"/>
      <c r="CZ23" s="43"/>
      <c r="DA23" s="43"/>
      <c r="DB23" s="43"/>
      <c r="DC23" s="43"/>
      <c r="DD23" s="43"/>
      <c r="DE23" s="43"/>
      <c r="DF23" s="43"/>
      <c r="DG23" s="43"/>
      <c r="DH23" s="43"/>
      <c r="DI23" s="43"/>
      <c r="DJ23" s="43"/>
      <c r="DK23" s="43"/>
      <c r="DL23" s="43"/>
      <c r="DM23" s="43"/>
      <c r="DN23" s="43"/>
      <c r="DO23" s="43"/>
      <c r="DP23" s="43"/>
      <c r="DQ23" s="43"/>
      <c r="DR23" s="43"/>
      <c r="DS23" s="43"/>
      <c r="DT23" s="43"/>
      <c r="DU23" s="43"/>
      <c r="DV23" s="43"/>
      <c r="DW23" s="43"/>
      <c r="DX23" s="43"/>
      <c r="DY23" s="43"/>
      <c r="DZ23" s="43"/>
      <c r="EA23" s="43"/>
      <c r="EB23" s="43"/>
      <c r="EC23" s="43"/>
      <c r="ED23" s="43"/>
      <c r="EE23" s="43"/>
      <c r="EF23" s="43"/>
      <c r="EG23" s="43"/>
      <c r="EH23" s="43"/>
      <c r="EI23" s="43"/>
      <c r="EJ23" s="43"/>
      <c r="EK23" s="43"/>
      <c r="EL23" s="43"/>
      <c r="EM23" s="43"/>
      <c r="EN23" s="43"/>
      <c r="EO23" s="43"/>
      <c r="EP23" s="43"/>
      <c r="EQ23" s="43"/>
      <c r="ER23" s="43"/>
      <c r="ES23" s="43"/>
      <c r="ET23" s="43"/>
      <c r="EU23" s="43"/>
      <c r="EV23" s="43"/>
      <c r="EW23" s="43"/>
      <c r="EX23" s="43"/>
      <c r="EY23" s="43"/>
      <c r="EZ23" s="43"/>
      <c r="FA23" s="43"/>
      <c r="FB23" s="43"/>
      <c r="FC23" s="43"/>
      <c r="FD23" s="43"/>
      <c r="FE23" s="43"/>
      <c r="FF23" s="43"/>
      <c r="FG23" s="43"/>
      <c r="FH23" s="43"/>
      <c r="FI23" s="43"/>
      <c r="FJ23" s="43"/>
      <c r="FK23" s="43"/>
      <c r="FL23" s="43"/>
      <c r="FM23" s="43"/>
      <c r="FN23" s="43"/>
      <c r="FO23" s="43"/>
      <c r="FP23" s="43"/>
      <c r="FQ23" s="43"/>
      <c r="FR23" s="43"/>
      <c r="FS23" s="43"/>
      <c r="FT23" s="43"/>
      <c r="FU23" s="43"/>
      <c r="FV23" s="43"/>
      <c r="FW23" s="43"/>
      <c r="FX23" s="43"/>
      <c r="FY23" s="43"/>
      <c r="FZ23" s="43"/>
      <c r="GA23" s="43"/>
      <c r="GB23" s="43"/>
      <c r="GC23" s="43"/>
      <c r="GD23" s="43"/>
      <c r="GE23" s="43"/>
      <c r="GF23" s="43"/>
      <c r="GG23" s="43"/>
      <c r="GH23" s="43"/>
      <c r="GI23" s="43"/>
      <c r="GJ23" s="43"/>
      <c r="GK23" s="43"/>
      <c r="GL23" s="43"/>
      <c r="GM23" s="43"/>
      <c r="GN23" s="43"/>
      <c r="GO23" s="43"/>
      <c r="GP23" s="43"/>
      <c r="GQ23" s="43"/>
      <c r="GR23" s="43"/>
      <c r="GS23" s="43"/>
      <c r="GT23" s="43"/>
      <c r="GU23" s="43"/>
      <c r="GV23" s="43"/>
      <c r="GW23" s="43"/>
      <c r="GX23" s="43"/>
      <c r="GY23" s="43"/>
      <c r="GZ23" s="43"/>
      <c r="HA23" s="43"/>
      <c r="HB23" s="43"/>
      <c r="HC23" s="43"/>
      <c r="HD23" s="43"/>
      <c r="HE23" s="43"/>
      <c r="HF23" s="43"/>
      <c r="HG23" s="43"/>
      <c r="HH23" s="43"/>
      <c r="HI23" s="43"/>
      <c r="HJ23" s="43"/>
      <c r="HK23" s="43"/>
      <c r="HL23" s="43"/>
      <c r="HM23" s="43"/>
      <c r="HN23" s="43"/>
      <c r="HO23" s="43"/>
      <c r="HP23" s="43"/>
      <c r="HQ23" s="43"/>
      <c r="HR23" s="43"/>
      <c r="HS23" s="43"/>
      <c r="HT23" s="43"/>
      <c r="HU23" s="43"/>
      <c r="HV23" s="43"/>
      <c r="HW23" s="43"/>
      <c r="HX23" s="43"/>
      <c r="HY23" s="43"/>
      <c r="HZ23" s="43"/>
      <c r="IA23" s="43"/>
      <c r="IB23" s="43"/>
    </row>
    <row r="24" spans="1:236" s="53" customFormat="1" x14ac:dyDescent="0.25">
      <c r="A24" s="50" t="s">
        <v>80</v>
      </c>
      <c r="B24" s="25" t="s">
        <v>16</v>
      </c>
      <c r="C24" s="26" t="s">
        <v>74</v>
      </c>
      <c r="D24" s="27">
        <v>44348</v>
      </c>
      <c r="E24" s="11" t="s">
        <v>116</v>
      </c>
      <c r="F24" s="26">
        <v>60000</v>
      </c>
      <c r="G24" s="71">
        <v>1722</v>
      </c>
      <c r="H24" s="26">
        <v>3486.68</v>
      </c>
      <c r="I24" s="26">
        <v>1824</v>
      </c>
      <c r="J24" s="26">
        <v>25</v>
      </c>
      <c r="K24" s="26">
        <v>7057.68</v>
      </c>
      <c r="L24" s="71">
        <v>52942.32</v>
      </c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B24" s="43"/>
      <c r="AC24" s="43"/>
      <c r="AD24" s="43"/>
      <c r="AE24" s="43"/>
      <c r="AF24" s="43"/>
      <c r="AG24" s="43"/>
      <c r="AH24" s="43"/>
      <c r="AI24" s="43"/>
      <c r="AJ24" s="43"/>
      <c r="AK24" s="43"/>
      <c r="AL24" s="43"/>
      <c r="AM24" s="43"/>
      <c r="AN24" s="43"/>
      <c r="AO24" s="43"/>
      <c r="AP24" s="43"/>
      <c r="AQ24" s="43"/>
      <c r="AR24" s="43"/>
      <c r="AS24" s="43"/>
      <c r="AT24" s="43"/>
      <c r="AU24" s="43"/>
      <c r="AV24" s="43"/>
      <c r="AW24" s="43"/>
      <c r="AX24" s="43"/>
      <c r="AY24" s="43"/>
      <c r="AZ24" s="43"/>
      <c r="BA24" s="43"/>
      <c r="BB24" s="43"/>
      <c r="BC24" s="43"/>
      <c r="BD24" s="43"/>
      <c r="BE24" s="43"/>
      <c r="BF24" s="43"/>
      <c r="BG24" s="43"/>
      <c r="BH24" s="43"/>
      <c r="BI24" s="43"/>
      <c r="BJ24" s="43"/>
      <c r="BK24" s="43"/>
      <c r="BL24" s="43"/>
      <c r="BM24" s="43"/>
      <c r="BN24" s="43"/>
      <c r="BO24" s="43"/>
      <c r="BP24" s="43"/>
      <c r="BQ24" s="43"/>
      <c r="BR24" s="43"/>
      <c r="BS24" s="43"/>
      <c r="BT24" s="43"/>
      <c r="BU24" s="43"/>
      <c r="BV24" s="43"/>
      <c r="BW24" s="43"/>
      <c r="BX24" s="43"/>
      <c r="BY24" s="43"/>
      <c r="BZ24" s="43"/>
      <c r="CA24" s="43"/>
      <c r="CB24" s="43"/>
      <c r="CC24" s="43"/>
      <c r="CD24" s="43"/>
      <c r="CE24" s="43"/>
      <c r="CF24" s="43"/>
      <c r="CG24" s="43"/>
      <c r="CH24" s="43"/>
      <c r="CI24" s="43"/>
      <c r="CJ24" s="43"/>
      <c r="CK24" s="43"/>
      <c r="CL24" s="43"/>
      <c r="CM24" s="43"/>
      <c r="CN24" s="43"/>
      <c r="CO24" s="43"/>
      <c r="CP24" s="43"/>
      <c r="CQ24" s="43"/>
      <c r="CR24" s="43"/>
      <c r="CS24" s="43"/>
      <c r="CT24" s="43"/>
      <c r="CU24" s="43"/>
      <c r="CV24" s="43"/>
      <c r="CW24" s="43"/>
      <c r="CX24" s="43"/>
      <c r="CY24" s="43"/>
      <c r="CZ24" s="43"/>
      <c r="DA24" s="43"/>
      <c r="DB24" s="43"/>
      <c r="DC24" s="43"/>
      <c r="DD24" s="43"/>
      <c r="DE24" s="43"/>
      <c r="DF24" s="43"/>
      <c r="DG24" s="43"/>
      <c r="DH24" s="43"/>
      <c r="DI24" s="43"/>
      <c r="DJ24" s="43"/>
      <c r="DK24" s="43"/>
      <c r="DL24" s="43"/>
      <c r="DM24" s="43"/>
      <c r="DN24" s="43"/>
      <c r="DO24" s="43"/>
      <c r="DP24" s="43"/>
      <c r="DQ24" s="43"/>
      <c r="DR24" s="43"/>
      <c r="DS24" s="43"/>
      <c r="DT24" s="43"/>
      <c r="DU24" s="43"/>
      <c r="DV24" s="43"/>
      <c r="DW24" s="43"/>
      <c r="DX24" s="43"/>
      <c r="DY24" s="43"/>
      <c r="DZ24" s="43"/>
      <c r="EA24" s="43"/>
      <c r="EB24" s="43"/>
      <c r="EC24" s="43"/>
      <c r="ED24" s="43"/>
      <c r="EE24" s="43"/>
      <c r="EF24" s="43"/>
      <c r="EG24" s="43"/>
      <c r="EH24" s="43"/>
      <c r="EI24" s="43"/>
      <c r="EJ24" s="43"/>
      <c r="EK24" s="43"/>
      <c r="EL24" s="43"/>
      <c r="EM24" s="43"/>
      <c r="EN24" s="43"/>
      <c r="EO24" s="43"/>
      <c r="EP24" s="43"/>
      <c r="EQ24" s="43"/>
      <c r="ER24" s="43"/>
      <c r="ES24" s="43"/>
      <c r="ET24" s="43"/>
      <c r="EU24" s="43"/>
      <c r="EV24" s="43"/>
      <c r="EW24" s="43"/>
      <c r="EX24" s="43"/>
      <c r="EY24" s="43"/>
      <c r="EZ24" s="43"/>
      <c r="FA24" s="43"/>
      <c r="FB24" s="43"/>
      <c r="FC24" s="43"/>
      <c r="FD24" s="43"/>
      <c r="FE24" s="43"/>
      <c r="FF24" s="43"/>
      <c r="FG24" s="43"/>
      <c r="FH24" s="43"/>
      <c r="FI24" s="43"/>
      <c r="FJ24" s="43"/>
      <c r="FK24" s="43"/>
      <c r="FL24" s="43"/>
      <c r="FM24" s="43"/>
      <c r="FN24" s="43"/>
      <c r="FO24" s="43"/>
      <c r="FP24" s="43"/>
      <c r="FQ24" s="43"/>
      <c r="FR24" s="43"/>
      <c r="FS24" s="43"/>
      <c r="FT24" s="43"/>
      <c r="FU24" s="43"/>
      <c r="FV24" s="43"/>
      <c r="FW24" s="43"/>
      <c r="FX24" s="43"/>
      <c r="FY24" s="43"/>
      <c r="FZ24" s="43"/>
      <c r="GA24" s="43"/>
      <c r="GB24" s="43"/>
      <c r="GC24" s="43"/>
      <c r="GD24" s="43"/>
      <c r="GE24" s="43"/>
      <c r="GF24" s="43"/>
      <c r="GG24" s="43"/>
      <c r="GH24" s="43"/>
      <c r="GI24" s="43"/>
      <c r="GJ24" s="43"/>
      <c r="GK24" s="43"/>
      <c r="GL24" s="43"/>
      <c r="GM24" s="43"/>
      <c r="GN24" s="43"/>
      <c r="GO24" s="43"/>
      <c r="GP24" s="43"/>
      <c r="GQ24" s="43"/>
      <c r="GR24" s="43"/>
      <c r="GS24" s="43"/>
      <c r="GT24" s="43"/>
      <c r="GU24" s="43"/>
      <c r="GV24" s="43"/>
      <c r="GW24" s="43"/>
      <c r="GX24" s="43"/>
      <c r="GY24" s="43"/>
      <c r="GZ24" s="43"/>
      <c r="HA24" s="43"/>
      <c r="HB24" s="43"/>
      <c r="HC24" s="43"/>
      <c r="HD24" s="43"/>
      <c r="HE24" s="43"/>
      <c r="HF24" s="43"/>
      <c r="HG24" s="43"/>
      <c r="HH24" s="43"/>
      <c r="HI24" s="43"/>
      <c r="HJ24" s="43"/>
      <c r="HK24" s="43"/>
      <c r="HL24" s="43"/>
      <c r="HM24" s="43"/>
      <c r="HN24" s="43"/>
      <c r="HO24" s="43"/>
      <c r="HP24" s="43"/>
      <c r="HQ24" s="43"/>
      <c r="HR24" s="43"/>
      <c r="HS24" s="43"/>
      <c r="HT24" s="43"/>
      <c r="HU24" s="43"/>
      <c r="HV24" s="43"/>
      <c r="HW24" s="43"/>
      <c r="HX24" s="43"/>
      <c r="HY24" s="43"/>
      <c r="HZ24" s="43"/>
      <c r="IA24" s="43"/>
      <c r="IB24" s="43"/>
    </row>
    <row r="25" spans="1:236" s="53" customFormat="1" x14ac:dyDescent="0.25">
      <c r="A25" s="50" t="s">
        <v>122</v>
      </c>
      <c r="B25" s="25" t="s">
        <v>123</v>
      </c>
      <c r="C25" s="26" t="s">
        <v>73</v>
      </c>
      <c r="D25" s="27">
        <v>44542</v>
      </c>
      <c r="E25" s="11" t="s">
        <v>116</v>
      </c>
      <c r="F25" s="26">
        <v>60000</v>
      </c>
      <c r="G25" s="71">
        <v>1722</v>
      </c>
      <c r="H25" s="26">
        <v>3486.68</v>
      </c>
      <c r="I25" s="26">
        <v>1824</v>
      </c>
      <c r="J25" s="26">
        <v>473.4</v>
      </c>
      <c r="K25" s="26">
        <v>7506.08</v>
      </c>
      <c r="L25" s="71">
        <v>52493.919999999998</v>
      </c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3"/>
      <c r="AC25" s="43"/>
      <c r="AD25" s="43"/>
      <c r="AE25" s="43"/>
      <c r="AF25" s="43"/>
      <c r="AG25" s="43"/>
      <c r="AH25" s="43"/>
      <c r="AI25" s="43"/>
      <c r="AJ25" s="43"/>
      <c r="AK25" s="43"/>
      <c r="AL25" s="43"/>
      <c r="AM25" s="43"/>
      <c r="AN25" s="43"/>
      <c r="AO25" s="43"/>
      <c r="AP25" s="43"/>
      <c r="AQ25" s="43"/>
      <c r="AR25" s="43"/>
      <c r="AS25" s="43"/>
      <c r="AT25" s="43"/>
      <c r="AU25" s="43"/>
      <c r="AV25" s="43"/>
      <c r="AW25" s="43"/>
      <c r="AX25" s="43"/>
      <c r="AY25" s="43"/>
      <c r="AZ25" s="43"/>
      <c r="BA25" s="43"/>
      <c r="BB25" s="43"/>
      <c r="BC25" s="43"/>
      <c r="BD25" s="43"/>
      <c r="BE25" s="43"/>
      <c r="BF25" s="43"/>
      <c r="BG25" s="43"/>
      <c r="BH25" s="43"/>
      <c r="BI25" s="43"/>
      <c r="BJ25" s="43"/>
      <c r="BK25" s="43"/>
      <c r="BL25" s="43"/>
      <c r="BM25" s="43"/>
      <c r="BN25" s="43"/>
      <c r="BO25" s="43"/>
      <c r="BP25" s="43"/>
      <c r="BQ25" s="43"/>
      <c r="BR25" s="43"/>
      <c r="BS25" s="43"/>
      <c r="BT25" s="43"/>
      <c r="BU25" s="43"/>
      <c r="BV25" s="43"/>
      <c r="BW25" s="43"/>
      <c r="BX25" s="43"/>
      <c r="BY25" s="43"/>
      <c r="BZ25" s="43"/>
      <c r="CA25" s="43"/>
      <c r="CB25" s="43"/>
      <c r="CC25" s="43"/>
      <c r="CD25" s="43"/>
      <c r="CE25" s="43"/>
      <c r="CF25" s="43"/>
      <c r="CG25" s="43"/>
      <c r="CH25" s="43"/>
      <c r="CI25" s="43"/>
      <c r="CJ25" s="43"/>
      <c r="CK25" s="43"/>
      <c r="CL25" s="43"/>
      <c r="CM25" s="43"/>
      <c r="CN25" s="43"/>
      <c r="CO25" s="43"/>
      <c r="CP25" s="43"/>
      <c r="CQ25" s="43"/>
      <c r="CR25" s="43"/>
      <c r="CS25" s="43"/>
      <c r="CT25" s="43"/>
      <c r="CU25" s="43"/>
      <c r="CV25" s="43"/>
      <c r="CW25" s="43"/>
      <c r="CX25" s="43"/>
      <c r="CY25" s="43"/>
      <c r="CZ25" s="43"/>
      <c r="DA25" s="43"/>
      <c r="DB25" s="43"/>
      <c r="DC25" s="43"/>
      <c r="DD25" s="43"/>
      <c r="DE25" s="43"/>
      <c r="DF25" s="43"/>
      <c r="DG25" s="43"/>
      <c r="DH25" s="43"/>
      <c r="DI25" s="43"/>
      <c r="DJ25" s="43"/>
      <c r="DK25" s="43"/>
      <c r="DL25" s="43"/>
      <c r="DM25" s="43"/>
      <c r="DN25" s="43"/>
      <c r="DO25" s="43"/>
      <c r="DP25" s="43"/>
      <c r="DQ25" s="43"/>
      <c r="DR25" s="43"/>
      <c r="DS25" s="43"/>
      <c r="DT25" s="43"/>
      <c r="DU25" s="43"/>
      <c r="DV25" s="43"/>
      <c r="DW25" s="43"/>
      <c r="DX25" s="43"/>
      <c r="DY25" s="43"/>
      <c r="DZ25" s="43"/>
      <c r="EA25" s="43"/>
      <c r="EB25" s="43"/>
      <c r="EC25" s="43"/>
      <c r="ED25" s="43"/>
      <c r="EE25" s="43"/>
      <c r="EF25" s="43"/>
      <c r="EG25" s="43"/>
      <c r="EH25" s="43"/>
      <c r="EI25" s="43"/>
      <c r="EJ25" s="43"/>
      <c r="EK25" s="43"/>
      <c r="EL25" s="43"/>
      <c r="EM25" s="43"/>
      <c r="EN25" s="43"/>
      <c r="EO25" s="43"/>
      <c r="EP25" s="43"/>
      <c r="EQ25" s="43"/>
      <c r="ER25" s="43"/>
      <c r="ES25" s="43"/>
      <c r="ET25" s="43"/>
      <c r="EU25" s="43"/>
      <c r="EV25" s="43"/>
      <c r="EW25" s="43"/>
      <c r="EX25" s="43"/>
      <c r="EY25" s="43"/>
      <c r="EZ25" s="43"/>
      <c r="FA25" s="43"/>
      <c r="FB25" s="43"/>
      <c r="FC25" s="43"/>
      <c r="FD25" s="43"/>
      <c r="FE25" s="43"/>
      <c r="FF25" s="43"/>
      <c r="FG25" s="43"/>
      <c r="FH25" s="43"/>
      <c r="FI25" s="43"/>
      <c r="FJ25" s="43"/>
      <c r="FK25" s="43"/>
      <c r="FL25" s="43"/>
      <c r="FM25" s="43"/>
      <c r="FN25" s="43"/>
      <c r="FO25" s="43"/>
      <c r="FP25" s="43"/>
      <c r="FQ25" s="43"/>
      <c r="FR25" s="43"/>
      <c r="FS25" s="43"/>
      <c r="FT25" s="43"/>
      <c r="FU25" s="43"/>
      <c r="FV25" s="43"/>
      <c r="FW25" s="43"/>
      <c r="FX25" s="43"/>
      <c r="FY25" s="43"/>
      <c r="FZ25" s="43"/>
      <c r="GA25" s="43"/>
      <c r="GB25" s="43"/>
      <c r="GC25" s="43"/>
      <c r="GD25" s="43"/>
      <c r="GE25" s="43"/>
      <c r="GF25" s="43"/>
      <c r="GG25" s="43"/>
      <c r="GH25" s="43"/>
      <c r="GI25" s="43"/>
      <c r="GJ25" s="43"/>
      <c r="GK25" s="43"/>
      <c r="GL25" s="43"/>
      <c r="GM25" s="43"/>
      <c r="GN25" s="43"/>
      <c r="GO25" s="43"/>
      <c r="GP25" s="43"/>
      <c r="GQ25" s="43"/>
      <c r="GR25" s="43"/>
      <c r="GS25" s="43"/>
      <c r="GT25" s="43"/>
      <c r="GU25" s="43"/>
      <c r="GV25" s="43"/>
      <c r="GW25" s="43"/>
      <c r="GX25" s="43"/>
      <c r="GY25" s="43"/>
      <c r="GZ25" s="43"/>
      <c r="HA25" s="43"/>
      <c r="HB25" s="43"/>
      <c r="HC25" s="43"/>
      <c r="HD25" s="43"/>
      <c r="HE25" s="43"/>
      <c r="HF25" s="43"/>
      <c r="HG25" s="43"/>
      <c r="HH25" s="43"/>
      <c r="HI25" s="43"/>
      <c r="HJ25" s="43"/>
      <c r="HK25" s="43"/>
      <c r="HL25" s="43"/>
      <c r="HM25" s="43"/>
      <c r="HN25" s="43"/>
      <c r="HO25" s="43"/>
      <c r="HP25" s="43"/>
      <c r="HQ25" s="43"/>
      <c r="HR25" s="43"/>
      <c r="HS25" s="43"/>
      <c r="HT25" s="43"/>
      <c r="HU25" s="43"/>
      <c r="HV25" s="43"/>
      <c r="HW25" s="43"/>
      <c r="HX25" s="43"/>
      <c r="HY25" s="43"/>
      <c r="HZ25" s="43"/>
      <c r="IA25" s="43"/>
      <c r="IB25" s="43"/>
    </row>
    <row r="26" spans="1:236" s="44" customFormat="1" x14ac:dyDescent="0.25">
      <c r="A26" s="46" t="s">
        <v>14</v>
      </c>
      <c r="B26" s="13">
        <v>2</v>
      </c>
      <c r="C26" s="8"/>
      <c r="D26" s="46"/>
      <c r="E26" s="46"/>
      <c r="F26" s="8">
        <f>F24+F25</f>
        <v>120000</v>
      </c>
      <c r="G26" s="64">
        <f>G24+G25</f>
        <v>3444</v>
      </c>
      <c r="H26" s="8">
        <f>H24+H25</f>
        <v>6973.36</v>
      </c>
      <c r="I26" s="8">
        <f>I24+I25</f>
        <v>3648</v>
      </c>
      <c r="J26" s="8">
        <f>J24+J25</f>
        <v>498.4</v>
      </c>
      <c r="K26" s="8">
        <f>K25+K24</f>
        <v>14563.76</v>
      </c>
      <c r="L26" s="64">
        <f>L24+L25</f>
        <v>105436.23999999999</v>
      </c>
      <c r="AT26" s="51"/>
      <c r="AU26" s="51"/>
      <c r="AV26" s="51"/>
      <c r="AW26" s="51"/>
      <c r="AX26" s="51"/>
      <c r="AY26" s="51"/>
      <c r="AZ26" s="51"/>
      <c r="BA26" s="51"/>
      <c r="BB26" s="51"/>
      <c r="BC26" s="51"/>
      <c r="BD26" s="51"/>
      <c r="BE26" s="51"/>
      <c r="BF26" s="51"/>
      <c r="BG26" s="51"/>
      <c r="BH26" s="51"/>
      <c r="BI26" s="51"/>
      <c r="BJ26" s="51"/>
      <c r="BK26" s="51"/>
      <c r="BL26" s="51"/>
      <c r="BM26" s="51"/>
      <c r="BN26" s="51"/>
      <c r="BO26" s="51"/>
      <c r="BP26" s="51"/>
      <c r="BQ26" s="51"/>
      <c r="BR26" s="51"/>
      <c r="BS26" s="51"/>
      <c r="BT26" s="51"/>
      <c r="BU26" s="51"/>
      <c r="BV26" s="51"/>
      <c r="BW26" s="51"/>
      <c r="BX26" s="51"/>
      <c r="BY26" s="51"/>
      <c r="BZ26" s="51"/>
      <c r="CA26" s="51"/>
      <c r="CB26" s="51"/>
      <c r="CC26" s="51"/>
      <c r="CD26" s="51"/>
      <c r="CE26" s="51"/>
      <c r="CF26" s="51"/>
      <c r="CG26" s="51"/>
      <c r="CH26" s="51"/>
      <c r="CI26" s="51"/>
      <c r="CJ26" s="51"/>
      <c r="CK26" s="51"/>
      <c r="CL26" s="51"/>
      <c r="CM26" s="51"/>
      <c r="CN26" s="51"/>
      <c r="CO26" s="51"/>
      <c r="CP26" s="51"/>
      <c r="CQ26" s="51"/>
      <c r="CR26" s="51"/>
      <c r="CS26" s="51"/>
      <c r="CT26" s="51"/>
      <c r="CU26" s="51"/>
      <c r="CV26" s="51"/>
      <c r="CW26" s="51"/>
      <c r="CX26" s="51"/>
      <c r="CY26" s="51"/>
      <c r="CZ26" s="51"/>
      <c r="DA26" s="51"/>
      <c r="DB26" s="51"/>
      <c r="DC26" s="51"/>
      <c r="DD26" s="51"/>
      <c r="DE26" s="51"/>
      <c r="DF26" s="51"/>
      <c r="DG26" s="51"/>
      <c r="DH26" s="51"/>
      <c r="DI26" s="51"/>
      <c r="DJ26" s="51"/>
      <c r="DK26" s="51"/>
      <c r="DL26" s="51"/>
      <c r="DM26" s="51"/>
      <c r="DN26" s="51"/>
      <c r="DO26" s="51"/>
      <c r="DP26" s="51"/>
      <c r="DQ26" s="51"/>
      <c r="DR26" s="51"/>
      <c r="DS26" s="51"/>
      <c r="DT26" s="51"/>
      <c r="DU26" s="51"/>
      <c r="DV26" s="51"/>
      <c r="DW26" s="51"/>
      <c r="DX26" s="51"/>
      <c r="DY26" s="51"/>
      <c r="DZ26" s="51"/>
      <c r="EA26" s="51"/>
      <c r="EB26" s="51"/>
      <c r="EC26" s="51"/>
      <c r="ED26" s="51"/>
      <c r="EE26" s="51"/>
      <c r="EF26" s="51"/>
      <c r="EG26" s="51"/>
      <c r="EH26" s="51"/>
      <c r="EI26" s="51"/>
      <c r="EJ26" s="51"/>
      <c r="EK26" s="51"/>
      <c r="EL26" s="51"/>
      <c r="EM26" s="51"/>
      <c r="EN26" s="51"/>
      <c r="EO26" s="51"/>
      <c r="EP26" s="51"/>
      <c r="EQ26" s="51"/>
      <c r="ER26" s="51"/>
      <c r="ES26" s="51"/>
      <c r="ET26" s="51"/>
      <c r="EU26" s="51"/>
      <c r="EV26" s="51"/>
      <c r="EW26" s="51"/>
      <c r="EX26" s="51"/>
      <c r="EY26" s="51"/>
      <c r="EZ26" s="51"/>
      <c r="FA26" s="51"/>
      <c r="FB26" s="51"/>
      <c r="FC26" s="51"/>
      <c r="FD26" s="51"/>
      <c r="FE26" s="51"/>
      <c r="FF26" s="51"/>
      <c r="FG26" s="51"/>
      <c r="FH26" s="51"/>
      <c r="FI26" s="51"/>
      <c r="FJ26" s="51"/>
      <c r="FK26" s="51"/>
      <c r="FL26" s="51"/>
      <c r="FM26" s="51"/>
      <c r="FN26" s="51"/>
      <c r="FO26" s="51"/>
      <c r="FP26" s="51"/>
      <c r="FQ26" s="51"/>
      <c r="FR26" s="51"/>
      <c r="FS26" s="51"/>
      <c r="FT26" s="51"/>
      <c r="FU26" s="51"/>
      <c r="FV26" s="51"/>
      <c r="FW26" s="51"/>
      <c r="FX26" s="51"/>
      <c r="FY26" s="51"/>
      <c r="FZ26" s="51"/>
      <c r="GA26" s="51"/>
      <c r="GB26" s="51"/>
      <c r="GC26" s="51"/>
      <c r="GD26" s="51"/>
      <c r="GE26" s="51"/>
      <c r="GF26" s="51"/>
      <c r="GG26" s="51"/>
      <c r="GH26" s="51"/>
      <c r="GI26" s="51"/>
      <c r="GJ26" s="51"/>
      <c r="GK26" s="51"/>
      <c r="GL26" s="51"/>
      <c r="GM26" s="51"/>
      <c r="GN26" s="51"/>
      <c r="GO26" s="51"/>
      <c r="GP26" s="51"/>
      <c r="GQ26" s="51"/>
      <c r="GR26" s="51"/>
      <c r="GS26" s="51"/>
      <c r="GT26" s="51"/>
      <c r="GU26" s="51"/>
      <c r="GV26" s="51"/>
      <c r="GW26" s="51"/>
      <c r="GX26" s="51"/>
      <c r="GY26" s="51"/>
      <c r="GZ26" s="51"/>
      <c r="HA26" s="51"/>
      <c r="HB26" s="51"/>
      <c r="HC26" s="51"/>
      <c r="HD26" s="51"/>
      <c r="HE26" s="51"/>
      <c r="HF26" s="51"/>
      <c r="HG26" s="51"/>
      <c r="HH26" s="51"/>
      <c r="HI26" s="51"/>
      <c r="HJ26" s="51"/>
      <c r="HK26" s="51"/>
      <c r="HL26" s="51"/>
      <c r="HM26" s="51"/>
      <c r="HN26" s="51"/>
      <c r="HO26" s="51"/>
      <c r="HP26" s="51"/>
      <c r="HQ26" s="51"/>
      <c r="HR26" s="51"/>
      <c r="HS26" s="51"/>
      <c r="HT26" s="51"/>
      <c r="HU26" s="51"/>
      <c r="HV26" s="51"/>
      <c r="HW26" s="51"/>
      <c r="HX26" s="51"/>
      <c r="HY26" s="51"/>
      <c r="HZ26" s="51"/>
      <c r="IA26" s="51"/>
      <c r="IB26" s="51"/>
    </row>
    <row r="28" spans="1:236" s="44" customFormat="1" x14ac:dyDescent="0.25">
      <c r="A28" s="44" t="s">
        <v>107</v>
      </c>
      <c r="B28" s="14"/>
      <c r="C28" s="12"/>
      <c r="F28" s="12"/>
      <c r="G28" s="70"/>
      <c r="H28" s="12"/>
      <c r="I28" s="12"/>
      <c r="J28" s="12"/>
      <c r="K28" s="12"/>
      <c r="L28" s="70"/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53"/>
      <c r="BI28" s="53"/>
      <c r="BJ28" s="53"/>
      <c r="BK28" s="53"/>
      <c r="BL28" s="53"/>
      <c r="BM28" s="53"/>
      <c r="BN28" s="53"/>
      <c r="BO28" s="53"/>
      <c r="BP28" s="53"/>
      <c r="BQ28" s="53"/>
      <c r="BR28" s="53"/>
      <c r="BS28" s="53"/>
      <c r="BT28" s="53"/>
      <c r="BU28" s="53"/>
      <c r="BV28" s="53"/>
      <c r="BW28" s="53"/>
      <c r="BX28" s="53"/>
      <c r="BY28" s="53"/>
      <c r="BZ28" s="53"/>
      <c r="CA28" s="53"/>
      <c r="CB28" s="53"/>
      <c r="CC28" s="53"/>
      <c r="CD28" s="53"/>
      <c r="CE28" s="53"/>
      <c r="CF28" s="53"/>
      <c r="CG28" s="53"/>
      <c r="CH28" s="53"/>
      <c r="CI28" s="53"/>
      <c r="CJ28" s="53"/>
      <c r="CK28" s="53"/>
      <c r="CL28" s="53"/>
      <c r="CM28" s="53"/>
      <c r="CN28" s="53"/>
      <c r="CO28" s="53"/>
      <c r="CP28" s="53"/>
      <c r="CQ28" s="53"/>
      <c r="CR28" s="53"/>
      <c r="CS28" s="53"/>
      <c r="CT28" s="53"/>
      <c r="CU28" s="53"/>
      <c r="CV28" s="53"/>
      <c r="CW28" s="53"/>
      <c r="CX28" s="53"/>
      <c r="CY28" s="53"/>
      <c r="CZ28" s="53"/>
      <c r="DA28" s="53"/>
      <c r="DB28" s="53"/>
      <c r="DC28" s="53"/>
      <c r="DD28" s="53"/>
      <c r="DE28" s="53"/>
      <c r="DF28" s="53"/>
      <c r="DG28" s="53"/>
      <c r="DH28" s="53"/>
      <c r="DI28" s="53"/>
      <c r="DJ28" s="53"/>
      <c r="DK28" s="53"/>
      <c r="DL28" s="53"/>
      <c r="DM28" s="53"/>
      <c r="DN28" s="53"/>
      <c r="DO28" s="53"/>
      <c r="DP28" s="53"/>
      <c r="DQ28" s="53"/>
      <c r="DR28" s="53"/>
      <c r="DS28" s="53"/>
      <c r="DT28" s="53"/>
      <c r="DU28" s="53"/>
      <c r="DV28" s="53"/>
      <c r="DW28" s="53"/>
      <c r="DX28" s="53"/>
      <c r="DY28" s="53"/>
      <c r="DZ28" s="53"/>
      <c r="EA28" s="53"/>
      <c r="EB28" s="53"/>
      <c r="EC28" s="53"/>
      <c r="ED28" s="53"/>
      <c r="EE28" s="53"/>
      <c r="EF28" s="53"/>
      <c r="EG28" s="53"/>
      <c r="EH28" s="53"/>
      <c r="EI28" s="53"/>
      <c r="EJ28" s="53"/>
      <c r="EK28" s="53"/>
      <c r="EL28" s="53"/>
      <c r="EM28" s="53"/>
      <c r="EN28" s="53"/>
      <c r="EO28" s="53"/>
      <c r="EP28" s="53"/>
      <c r="EQ28" s="53"/>
      <c r="ER28" s="53"/>
      <c r="ES28" s="53"/>
      <c r="ET28" s="53"/>
      <c r="EU28" s="53"/>
      <c r="EV28" s="53"/>
      <c r="EW28" s="53"/>
      <c r="EX28" s="53"/>
      <c r="EY28" s="53"/>
      <c r="EZ28" s="53"/>
      <c r="FA28" s="53"/>
      <c r="FB28" s="53"/>
      <c r="FC28" s="53"/>
      <c r="FD28" s="53"/>
      <c r="FE28" s="53"/>
      <c r="FF28" s="53"/>
      <c r="FG28" s="53"/>
      <c r="FH28" s="53"/>
      <c r="FI28" s="53"/>
      <c r="FJ28" s="53"/>
      <c r="FK28" s="53"/>
      <c r="FL28" s="53"/>
      <c r="FM28" s="53"/>
      <c r="FN28" s="53"/>
      <c r="FO28" s="53"/>
      <c r="FP28" s="53"/>
      <c r="FQ28" s="53"/>
      <c r="FR28" s="53"/>
      <c r="FS28" s="53"/>
      <c r="FT28" s="53"/>
      <c r="FU28" s="53"/>
      <c r="FV28" s="53"/>
      <c r="FW28" s="53"/>
      <c r="FX28" s="53"/>
      <c r="FY28" s="53"/>
      <c r="FZ28" s="53"/>
      <c r="GA28" s="53"/>
      <c r="GB28" s="53"/>
      <c r="GC28" s="53"/>
      <c r="GD28" s="53"/>
      <c r="GE28" s="53"/>
      <c r="GF28" s="53"/>
      <c r="GG28" s="53"/>
      <c r="GH28" s="53"/>
      <c r="GI28" s="53"/>
      <c r="GJ28" s="53"/>
      <c r="GK28" s="53"/>
      <c r="GL28" s="53"/>
      <c r="GM28" s="53"/>
      <c r="GN28" s="53"/>
      <c r="GO28" s="53"/>
      <c r="GP28" s="53"/>
      <c r="GQ28" s="53"/>
      <c r="GR28" s="53"/>
      <c r="GS28" s="53"/>
      <c r="GT28" s="53"/>
      <c r="GU28" s="53"/>
      <c r="GV28" s="53"/>
      <c r="GW28" s="53"/>
      <c r="GX28" s="53"/>
      <c r="GY28" s="53"/>
      <c r="GZ28" s="53"/>
      <c r="HA28" s="53"/>
      <c r="HB28" s="53"/>
      <c r="HC28" s="53"/>
      <c r="HD28" s="53"/>
      <c r="HE28" s="53"/>
      <c r="HF28" s="53"/>
      <c r="HG28" s="53"/>
      <c r="HH28" s="53"/>
      <c r="HI28" s="53"/>
      <c r="HJ28" s="53"/>
      <c r="HK28" s="53"/>
      <c r="HL28" s="53"/>
      <c r="HM28" s="53"/>
      <c r="HN28" s="53"/>
      <c r="HO28" s="53"/>
      <c r="HP28" s="53"/>
      <c r="HQ28" s="53"/>
      <c r="HR28" s="53"/>
      <c r="HS28" s="53"/>
      <c r="HT28" s="53"/>
      <c r="HU28" s="53"/>
      <c r="HV28" s="53"/>
      <c r="HW28" s="53"/>
      <c r="HX28" s="53"/>
      <c r="HY28" s="53"/>
      <c r="HZ28" s="53"/>
      <c r="IA28" s="53"/>
      <c r="IB28" s="53"/>
    </row>
    <row r="29" spans="1:236" s="50" customFormat="1" x14ac:dyDescent="0.25">
      <c r="A29" s="50" t="s">
        <v>108</v>
      </c>
      <c r="B29" s="25" t="s">
        <v>86</v>
      </c>
      <c r="C29" s="26" t="s">
        <v>74</v>
      </c>
      <c r="D29" s="27">
        <v>44470</v>
      </c>
      <c r="E29" s="11" t="s">
        <v>116</v>
      </c>
      <c r="F29" s="26">
        <v>89500</v>
      </c>
      <c r="G29" s="71">
        <v>2568.65</v>
      </c>
      <c r="H29" s="26">
        <v>9635.51</v>
      </c>
      <c r="I29" s="26">
        <v>2720.8</v>
      </c>
      <c r="J29" s="26">
        <v>25</v>
      </c>
      <c r="K29" s="26">
        <v>14949.96</v>
      </c>
      <c r="L29" s="71">
        <v>74550.039999999994</v>
      </c>
    </row>
    <row r="30" spans="1:236" s="101" customFormat="1" x14ac:dyDescent="0.25">
      <c r="A30" s="101" t="s">
        <v>14</v>
      </c>
      <c r="B30" s="137">
        <v>1</v>
      </c>
      <c r="C30" s="107"/>
      <c r="F30" s="107">
        <f t="shared" ref="F30:L30" si="2">F29</f>
        <v>89500</v>
      </c>
      <c r="G30" s="108">
        <f t="shared" si="2"/>
        <v>2568.65</v>
      </c>
      <c r="H30" s="107">
        <f t="shared" si="2"/>
        <v>9635.51</v>
      </c>
      <c r="I30" s="107">
        <f t="shared" si="2"/>
        <v>2720.8</v>
      </c>
      <c r="J30" s="107">
        <f t="shared" si="2"/>
        <v>25</v>
      </c>
      <c r="K30" s="107">
        <f t="shared" si="2"/>
        <v>14949.96</v>
      </c>
      <c r="L30" s="108">
        <f t="shared" si="2"/>
        <v>74550.039999999994</v>
      </c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45"/>
      <c r="X30" s="45"/>
      <c r="Y30" s="45"/>
      <c r="Z30" s="45"/>
      <c r="AA30" s="45"/>
      <c r="AB30" s="45"/>
      <c r="AC30" s="45"/>
      <c r="AD30" s="45"/>
      <c r="AE30" s="45"/>
      <c r="AF30" s="45"/>
      <c r="AG30" s="45"/>
      <c r="AH30" s="45"/>
      <c r="AI30" s="45"/>
      <c r="AJ30" s="45"/>
      <c r="AK30" s="45"/>
      <c r="AL30" s="45"/>
      <c r="AM30" s="45"/>
      <c r="AN30" s="45"/>
      <c r="AO30" s="45"/>
      <c r="AP30" s="45"/>
      <c r="AQ30" s="45"/>
      <c r="AR30" s="45"/>
      <c r="AS30" s="45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7"/>
      <c r="BG30" s="57"/>
      <c r="BH30" s="57"/>
      <c r="BI30" s="57"/>
      <c r="BJ30" s="57"/>
      <c r="BK30" s="57"/>
      <c r="BL30" s="57"/>
      <c r="BM30" s="57"/>
      <c r="BN30" s="57"/>
      <c r="BO30" s="57"/>
      <c r="BP30" s="57"/>
      <c r="BQ30" s="57"/>
      <c r="BR30" s="57"/>
      <c r="BS30" s="57"/>
      <c r="BT30" s="57"/>
      <c r="BU30" s="57"/>
      <c r="BV30" s="57"/>
      <c r="BW30" s="57"/>
      <c r="BX30" s="57"/>
      <c r="BY30" s="57"/>
      <c r="BZ30" s="57"/>
      <c r="CA30" s="57"/>
      <c r="CB30" s="57"/>
      <c r="CC30" s="57"/>
      <c r="CD30" s="57"/>
      <c r="CE30" s="57"/>
      <c r="CF30" s="57"/>
      <c r="CG30" s="57"/>
      <c r="CH30" s="57"/>
      <c r="CI30" s="57"/>
      <c r="CJ30" s="57"/>
      <c r="CK30" s="57"/>
      <c r="CL30" s="57"/>
      <c r="CM30" s="57"/>
      <c r="CN30" s="57"/>
      <c r="CO30" s="57"/>
      <c r="CP30" s="57"/>
      <c r="CQ30" s="57"/>
      <c r="CR30" s="57"/>
      <c r="CS30" s="57"/>
      <c r="CT30" s="57"/>
      <c r="CU30" s="57"/>
      <c r="CV30" s="57"/>
      <c r="CW30" s="57"/>
      <c r="CX30" s="57"/>
      <c r="CY30" s="57"/>
      <c r="CZ30" s="57"/>
      <c r="DA30" s="57"/>
      <c r="DB30" s="57"/>
      <c r="DC30" s="57"/>
      <c r="DD30" s="57"/>
      <c r="DE30" s="57"/>
      <c r="DF30" s="57"/>
      <c r="DG30" s="57"/>
      <c r="DH30" s="57"/>
      <c r="DI30" s="57"/>
      <c r="DJ30" s="57"/>
      <c r="DK30" s="57"/>
      <c r="DL30" s="57"/>
      <c r="DM30" s="57"/>
      <c r="DN30" s="57"/>
      <c r="DO30" s="57"/>
      <c r="DP30" s="57"/>
      <c r="DQ30" s="57"/>
      <c r="DR30" s="57"/>
      <c r="DS30" s="57"/>
      <c r="DT30" s="57"/>
      <c r="DU30" s="57"/>
      <c r="DV30" s="57"/>
      <c r="DW30" s="57"/>
      <c r="DX30" s="57"/>
      <c r="DY30" s="57"/>
      <c r="DZ30" s="57"/>
      <c r="EA30" s="57"/>
      <c r="EB30" s="57"/>
      <c r="EC30" s="57"/>
      <c r="ED30" s="57"/>
      <c r="EE30" s="57"/>
      <c r="EF30" s="57"/>
      <c r="EG30" s="57"/>
      <c r="EH30" s="57"/>
      <c r="EI30" s="57"/>
      <c r="EJ30" s="57"/>
      <c r="EK30" s="57"/>
      <c r="EL30" s="57"/>
      <c r="EM30" s="57"/>
      <c r="EN30" s="57"/>
      <c r="EO30" s="57"/>
      <c r="EP30" s="57"/>
      <c r="EQ30" s="57"/>
      <c r="ER30" s="57"/>
      <c r="ES30" s="57"/>
      <c r="ET30" s="57"/>
      <c r="EU30" s="57"/>
      <c r="EV30" s="57"/>
      <c r="EW30" s="57"/>
      <c r="EX30" s="57"/>
      <c r="EY30" s="57"/>
      <c r="EZ30" s="57"/>
      <c r="FA30" s="57"/>
      <c r="FB30" s="57"/>
      <c r="FC30" s="57"/>
      <c r="FD30" s="57"/>
      <c r="FE30" s="57"/>
      <c r="FF30" s="57"/>
      <c r="FG30" s="57"/>
      <c r="FH30" s="57"/>
      <c r="FI30" s="57"/>
      <c r="FJ30" s="57"/>
      <c r="FK30" s="57"/>
      <c r="FL30" s="57"/>
      <c r="FM30" s="57"/>
      <c r="FN30" s="57"/>
      <c r="FO30" s="57"/>
      <c r="FP30" s="57"/>
      <c r="FQ30" s="57"/>
      <c r="FR30" s="57"/>
      <c r="FS30" s="57"/>
      <c r="FT30" s="57"/>
      <c r="FU30" s="57"/>
      <c r="FV30" s="57"/>
      <c r="FW30" s="57"/>
      <c r="FX30" s="57"/>
      <c r="FY30" s="57"/>
      <c r="FZ30" s="57"/>
      <c r="GA30" s="57"/>
      <c r="GB30" s="57"/>
      <c r="GC30" s="57"/>
      <c r="GD30" s="57"/>
      <c r="GE30" s="57"/>
      <c r="GF30" s="57"/>
      <c r="GG30" s="57"/>
      <c r="GH30" s="57"/>
      <c r="GI30" s="57"/>
      <c r="GJ30" s="57"/>
      <c r="GK30" s="57"/>
      <c r="GL30" s="57"/>
      <c r="GM30" s="57"/>
      <c r="GN30" s="57"/>
      <c r="GO30" s="57"/>
      <c r="GP30" s="57"/>
      <c r="GQ30" s="57"/>
      <c r="GR30" s="57"/>
      <c r="GS30" s="57"/>
      <c r="GT30" s="57"/>
      <c r="GU30" s="57"/>
      <c r="GV30" s="57"/>
      <c r="GW30" s="57"/>
      <c r="GX30" s="57"/>
      <c r="GY30" s="57"/>
      <c r="GZ30" s="57"/>
      <c r="HA30" s="57"/>
      <c r="HB30" s="57"/>
      <c r="HC30" s="57"/>
      <c r="HD30" s="57"/>
      <c r="HE30" s="57"/>
      <c r="HF30" s="57"/>
      <c r="HG30" s="57"/>
      <c r="HH30" s="57"/>
      <c r="HI30" s="57"/>
      <c r="HJ30" s="57"/>
      <c r="HK30" s="57"/>
      <c r="HL30" s="57"/>
      <c r="HM30" s="57"/>
      <c r="HN30" s="57"/>
      <c r="HO30" s="57"/>
      <c r="HP30" s="57"/>
      <c r="HQ30" s="57"/>
      <c r="HR30" s="57"/>
      <c r="HS30" s="57"/>
      <c r="HT30" s="57"/>
      <c r="HU30" s="57"/>
      <c r="HV30" s="57"/>
      <c r="HW30" s="57"/>
      <c r="HX30" s="57"/>
      <c r="HY30" s="57"/>
      <c r="HZ30" s="57"/>
      <c r="IA30" s="57"/>
      <c r="IB30" s="57"/>
    </row>
    <row r="31" spans="1:236" s="45" customFormat="1" x14ac:dyDescent="0.25">
      <c r="B31" s="19"/>
      <c r="C31" s="20"/>
      <c r="F31" s="20"/>
      <c r="G31" s="69"/>
      <c r="H31" s="20"/>
      <c r="I31" s="20"/>
      <c r="J31" s="20"/>
      <c r="K31" s="20"/>
      <c r="L31" s="69"/>
      <c r="AT31" s="51"/>
      <c r="AU31" s="51"/>
      <c r="AV31" s="51"/>
      <c r="AW31" s="51"/>
      <c r="AX31" s="51"/>
      <c r="AY31" s="51"/>
      <c r="AZ31" s="51"/>
      <c r="BA31" s="51"/>
      <c r="BB31" s="51"/>
      <c r="BC31" s="51"/>
      <c r="BD31" s="51"/>
      <c r="BE31" s="51"/>
      <c r="BF31" s="51"/>
      <c r="BG31" s="51"/>
      <c r="BH31" s="51"/>
      <c r="BI31" s="51"/>
      <c r="BJ31" s="51"/>
      <c r="BK31" s="51"/>
      <c r="BL31" s="51"/>
      <c r="BM31" s="51"/>
      <c r="BN31" s="51"/>
      <c r="BO31" s="51"/>
      <c r="BP31" s="51"/>
      <c r="BQ31" s="51"/>
      <c r="BR31" s="51"/>
      <c r="BS31" s="51"/>
      <c r="BT31" s="51"/>
      <c r="BU31" s="51"/>
      <c r="BV31" s="51"/>
      <c r="BW31" s="51"/>
      <c r="BX31" s="51"/>
      <c r="BY31" s="51"/>
      <c r="BZ31" s="51"/>
      <c r="CA31" s="51"/>
      <c r="CB31" s="51"/>
      <c r="CC31" s="51"/>
      <c r="CD31" s="51"/>
      <c r="CE31" s="51"/>
      <c r="CF31" s="51"/>
      <c r="CG31" s="51"/>
      <c r="CH31" s="51"/>
      <c r="CI31" s="51"/>
      <c r="CJ31" s="51"/>
      <c r="CK31" s="51"/>
      <c r="CL31" s="51"/>
      <c r="CM31" s="51"/>
      <c r="CN31" s="51"/>
      <c r="CO31" s="51"/>
      <c r="CP31" s="51"/>
      <c r="CQ31" s="51"/>
      <c r="CR31" s="51"/>
      <c r="CS31" s="51"/>
      <c r="CT31" s="51"/>
      <c r="CU31" s="51"/>
      <c r="CV31" s="51"/>
      <c r="CW31" s="51"/>
      <c r="CX31" s="51"/>
      <c r="CY31" s="51"/>
      <c r="CZ31" s="51"/>
      <c r="DA31" s="51"/>
      <c r="DB31" s="51"/>
      <c r="DC31" s="51"/>
      <c r="DD31" s="51"/>
      <c r="DE31" s="51"/>
      <c r="DF31" s="51"/>
      <c r="DG31" s="51"/>
      <c r="DH31" s="51"/>
      <c r="DI31" s="51"/>
      <c r="DJ31" s="51"/>
      <c r="DK31" s="51"/>
      <c r="DL31" s="51"/>
      <c r="DM31" s="51"/>
      <c r="DN31" s="51"/>
      <c r="DO31" s="51"/>
      <c r="DP31" s="51"/>
      <c r="DQ31" s="51"/>
      <c r="DR31" s="51"/>
      <c r="DS31" s="51"/>
      <c r="DT31" s="51"/>
      <c r="DU31" s="51"/>
      <c r="DV31" s="51"/>
      <c r="DW31" s="51"/>
      <c r="DX31" s="51"/>
      <c r="DY31" s="51"/>
      <c r="DZ31" s="51"/>
      <c r="EA31" s="51"/>
      <c r="EB31" s="51"/>
      <c r="EC31" s="51"/>
      <c r="ED31" s="51"/>
      <c r="EE31" s="51"/>
      <c r="EF31" s="51"/>
      <c r="EG31" s="51"/>
      <c r="EH31" s="51"/>
      <c r="EI31" s="51"/>
      <c r="EJ31" s="51"/>
      <c r="EK31" s="51"/>
      <c r="EL31" s="51"/>
      <c r="EM31" s="51"/>
      <c r="EN31" s="51"/>
      <c r="EO31" s="51"/>
      <c r="EP31" s="51"/>
      <c r="EQ31" s="51"/>
      <c r="ER31" s="51"/>
      <c r="ES31" s="51"/>
      <c r="ET31" s="51"/>
      <c r="EU31" s="51"/>
      <c r="EV31" s="51"/>
      <c r="EW31" s="51"/>
      <c r="EX31" s="51"/>
      <c r="EY31" s="51"/>
      <c r="EZ31" s="51"/>
      <c r="FA31" s="51"/>
      <c r="FB31" s="51"/>
      <c r="FC31" s="51"/>
      <c r="FD31" s="51"/>
      <c r="FE31" s="51"/>
      <c r="FF31" s="51"/>
      <c r="FG31" s="51"/>
      <c r="FH31" s="51"/>
      <c r="FI31" s="51"/>
      <c r="FJ31" s="51"/>
      <c r="FK31" s="51"/>
      <c r="FL31" s="51"/>
      <c r="FM31" s="51"/>
      <c r="FN31" s="51"/>
      <c r="FO31" s="51"/>
      <c r="FP31" s="51"/>
      <c r="FQ31" s="51"/>
      <c r="FR31" s="51"/>
      <c r="FS31" s="51"/>
      <c r="FT31" s="51"/>
      <c r="FU31" s="51"/>
      <c r="FV31" s="51"/>
      <c r="FW31" s="51"/>
      <c r="FX31" s="51"/>
      <c r="FY31" s="51"/>
      <c r="FZ31" s="51"/>
      <c r="GA31" s="51"/>
      <c r="GB31" s="51"/>
      <c r="GC31" s="51"/>
      <c r="GD31" s="51"/>
      <c r="GE31" s="51"/>
      <c r="GF31" s="51"/>
      <c r="GG31" s="51"/>
      <c r="GH31" s="51"/>
      <c r="GI31" s="51"/>
      <c r="GJ31" s="51"/>
      <c r="GK31" s="51"/>
      <c r="GL31" s="51"/>
      <c r="GM31" s="51"/>
      <c r="GN31" s="51"/>
      <c r="GO31" s="51"/>
      <c r="GP31" s="51"/>
      <c r="GQ31" s="51"/>
      <c r="GR31" s="51"/>
      <c r="GS31" s="51"/>
      <c r="GT31" s="51"/>
      <c r="GU31" s="51"/>
      <c r="GV31" s="51"/>
      <c r="GW31" s="51"/>
      <c r="GX31" s="51"/>
      <c r="GY31" s="51"/>
      <c r="GZ31" s="51"/>
      <c r="HA31" s="51"/>
      <c r="HB31" s="51"/>
      <c r="HC31" s="51"/>
      <c r="HD31" s="51"/>
      <c r="HE31" s="51"/>
      <c r="HF31" s="51"/>
      <c r="HG31" s="51"/>
      <c r="HH31" s="51"/>
      <c r="HI31" s="51"/>
      <c r="HJ31" s="51"/>
      <c r="HK31" s="51"/>
      <c r="HL31" s="51"/>
      <c r="HM31" s="51"/>
      <c r="HN31" s="51"/>
      <c r="HO31" s="51"/>
      <c r="HP31" s="51"/>
      <c r="HQ31" s="51"/>
      <c r="HR31" s="51"/>
      <c r="HS31" s="51"/>
      <c r="HT31" s="51"/>
      <c r="HU31" s="51"/>
      <c r="HV31" s="51"/>
      <c r="HW31" s="51"/>
      <c r="HX31" s="51"/>
      <c r="HY31" s="51"/>
      <c r="HZ31" s="51"/>
      <c r="IA31" s="51"/>
      <c r="IB31" s="51"/>
    </row>
    <row r="32" spans="1:236" s="45" customFormat="1" x14ac:dyDescent="0.25">
      <c r="A32" s="45" t="s">
        <v>22</v>
      </c>
      <c r="B32" s="19"/>
      <c r="C32" s="20"/>
      <c r="F32" s="20"/>
      <c r="G32" s="69"/>
      <c r="H32" s="20"/>
      <c r="I32" s="20"/>
      <c r="J32" s="20"/>
      <c r="K32" s="20"/>
      <c r="L32" s="69"/>
      <c r="AT32" s="51"/>
      <c r="AU32" s="51"/>
      <c r="AV32" s="51"/>
      <c r="AW32" s="51"/>
      <c r="AX32" s="51"/>
      <c r="AY32" s="51"/>
      <c r="AZ32" s="51"/>
      <c r="BA32" s="51"/>
      <c r="BB32" s="51"/>
      <c r="BC32" s="51"/>
      <c r="BD32" s="51"/>
      <c r="BE32" s="51"/>
      <c r="BF32" s="51"/>
      <c r="BG32" s="51"/>
      <c r="BH32" s="51"/>
      <c r="BI32" s="51"/>
      <c r="BJ32" s="51"/>
      <c r="BK32" s="51"/>
      <c r="BL32" s="51"/>
      <c r="BM32" s="51"/>
      <c r="BN32" s="51"/>
      <c r="BO32" s="51"/>
      <c r="BP32" s="51"/>
      <c r="BQ32" s="51"/>
      <c r="BR32" s="51"/>
      <c r="BS32" s="51"/>
      <c r="BT32" s="51"/>
      <c r="BU32" s="51"/>
      <c r="BV32" s="51"/>
      <c r="BW32" s="51"/>
      <c r="BX32" s="51"/>
      <c r="BY32" s="51"/>
      <c r="BZ32" s="51"/>
      <c r="CA32" s="51"/>
      <c r="CB32" s="51"/>
      <c r="CC32" s="51"/>
      <c r="CD32" s="51"/>
      <c r="CE32" s="51"/>
      <c r="CF32" s="51"/>
      <c r="CG32" s="51"/>
      <c r="CH32" s="51"/>
      <c r="CI32" s="51"/>
      <c r="CJ32" s="51"/>
      <c r="CK32" s="51"/>
      <c r="CL32" s="51"/>
      <c r="CM32" s="51"/>
      <c r="CN32" s="51"/>
      <c r="CO32" s="51"/>
      <c r="CP32" s="51"/>
      <c r="CQ32" s="51"/>
      <c r="CR32" s="51"/>
      <c r="CS32" s="51"/>
      <c r="CT32" s="51"/>
      <c r="CU32" s="51"/>
      <c r="CV32" s="51"/>
      <c r="CW32" s="51"/>
      <c r="CX32" s="51"/>
      <c r="CY32" s="51"/>
      <c r="CZ32" s="51"/>
      <c r="DA32" s="51"/>
      <c r="DB32" s="51"/>
      <c r="DC32" s="51"/>
      <c r="DD32" s="51"/>
      <c r="DE32" s="51"/>
      <c r="DF32" s="51"/>
      <c r="DG32" s="51"/>
      <c r="DH32" s="51"/>
      <c r="DI32" s="51"/>
      <c r="DJ32" s="51"/>
      <c r="DK32" s="51"/>
      <c r="DL32" s="51"/>
      <c r="DM32" s="51"/>
      <c r="DN32" s="51"/>
      <c r="DO32" s="51"/>
      <c r="DP32" s="51"/>
      <c r="DQ32" s="51"/>
      <c r="DR32" s="51"/>
      <c r="DS32" s="51"/>
      <c r="DT32" s="51"/>
      <c r="DU32" s="51"/>
      <c r="DV32" s="51"/>
      <c r="DW32" s="51"/>
      <c r="DX32" s="51"/>
      <c r="DY32" s="51"/>
      <c r="DZ32" s="51"/>
      <c r="EA32" s="51"/>
      <c r="EB32" s="51"/>
      <c r="EC32" s="51"/>
      <c r="ED32" s="51"/>
      <c r="EE32" s="51"/>
      <c r="EF32" s="51"/>
      <c r="EG32" s="51"/>
      <c r="EH32" s="51"/>
      <c r="EI32" s="51"/>
      <c r="EJ32" s="51"/>
      <c r="EK32" s="51"/>
      <c r="EL32" s="51"/>
      <c r="EM32" s="51"/>
      <c r="EN32" s="51"/>
      <c r="EO32" s="51"/>
      <c r="EP32" s="51"/>
      <c r="EQ32" s="51"/>
      <c r="ER32" s="51"/>
      <c r="ES32" s="51"/>
      <c r="ET32" s="51"/>
      <c r="EU32" s="51"/>
      <c r="EV32" s="51"/>
      <c r="EW32" s="51"/>
      <c r="EX32" s="51"/>
      <c r="EY32" s="51"/>
      <c r="EZ32" s="51"/>
      <c r="FA32" s="51"/>
      <c r="FB32" s="51"/>
      <c r="FC32" s="51"/>
      <c r="FD32" s="51"/>
      <c r="FE32" s="51"/>
      <c r="FF32" s="51"/>
      <c r="FG32" s="51"/>
      <c r="FH32" s="51"/>
      <c r="FI32" s="51"/>
      <c r="FJ32" s="51"/>
      <c r="FK32" s="51"/>
      <c r="FL32" s="51"/>
      <c r="FM32" s="51"/>
      <c r="FN32" s="51"/>
      <c r="FO32" s="51"/>
      <c r="FP32" s="51"/>
      <c r="FQ32" s="51"/>
      <c r="FR32" s="51"/>
      <c r="FS32" s="51"/>
      <c r="FT32" s="51"/>
      <c r="FU32" s="51"/>
      <c r="FV32" s="51"/>
      <c r="FW32" s="51"/>
      <c r="FX32" s="51"/>
      <c r="FY32" s="51"/>
      <c r="FZ32" s="51"/>
      <c r="GA32" s="51"/>
      <c r="GB32" s="51"/>
      <c r="GC32" s="51"/>
      <c r="GD32" s="51"/>
      <c r="GE32" s="51"/>
      <c r="GF32" s="51"/>
      <c r="GG32" s="51"/>
      <c r="GH32" s="51"/>
      <c r="GI32" s="51"/>
      <c r="GJ32" s="51"/>
      <c r="GK32" s="51"/>
      <c r="GL32" s="51"/>
      <c r="GM32" s="51"/>
      <c r="GN32" s="51"/>
      <c r="GO32" s="51"/>
      <c r="GP32" s="51"/>
      <c r="GQ32" s="51"/>
      <c r="GR32" s="51"/>
      <c r="GS32" s="51"/>
      <c r="GT32" s="51"/>
      <c r="GU32" s="51"/>
      <c r="GV32" s="51"/>
      <c r="GW32" s="51"/>
      <c r="GX32" s="51"/>
      <c r="GY32" s="51"/>
      <c r="GZ32" s="51"/>
      <c r="HA32" s="51"/>
      <c r="HB32" s="51"/>
      <c r="HC32" s="51"/>
      <c r="HD32" s="51"/>
      <c r="HE32" s="51"/>
      <c r="HF32" s="51"/>
      <c r="HG32" s="51"/>
      <c r="HH32" s="51"/>
      <c r="HI32" s="51"/>
      <c r="HJ32" s="51"/>
      <c r="HK32" s="51"/>
      <c r="HL32" s="51"/>
      <c r="HM32" s="51"/>
      <c r="HN32" s="51"/>
      <c r="HO32" s="51"/>
      <c r="HP32" s="51"/>
      <c r="HQ32" s="51"/>
      <c r="HR32" s="51"/>
      <c r="HS32" s="51"/>
      <c r="HT32" s="51"/>
      <c r="HU32" s="51"/>
      <c r="HV32" s="51"/>
      <c r="HW32" s="51"/>
      <c r="HX32" s="51"/>
      <c r="HY32" s="51"/>
      <c r="HZ32" s="51"/>
      <c r="IA32" s="51"/>
      <c r="IB32" s="51"/>
    </row>
    <row r="33" spans="1:236" s="52" customFormat="1" x14ac:dyDescent="0.25">
      <c r="A33" s="52" t="s">
        <v>55</v>
      </c>
      <c r="B33" s="21" t="s">
        <v>56</v>
      </c>
      <c r="C33" s="22" t="s">
        <v>74</v>
      </c>
      <c r="D33" s="27">
        <v>44244</v>
      </c>
      <c r="E33" s="27" t="s">
        <v>116</v>
      </c>
      <c r="F33" s="22">
        <v>133000</v>
      </c>
      <c r="G33" s="68">
        <v>3817.1</v>
      </c>
      <c r="H33" s="22">
        <v>19192.73</v>
      </c>
      <c r="I33" s="22">
        <v>4043.2</v>
      </c>
      <c r="J33" s="22">
        <v>13797.21</v>
      </c>
      <c r="K33" s="22">
        <f>+G33+H33+I33+J33</f>
        <v>40850.239999999998</v>
      </c>
      <c r="L33" s="68">
        <f>+F33-K33</f>
        <v>92149.760000000009</v>
      </c>
    </row>
    <row r="34" spans="1:236" x14ac:dyDescent="0.25">
      <c r="A34" s="46" t="s">
        <v>14</v>
      </c>
      <c r="B34" s="13">
        <v>1</v>
      </c>
      <c r="C34" s="8"/>
      <c r="D34" s="46"/>
      <c r="E34" s="46"/>
      <c r="F34" s="8">
        <f t="shared" ref="F34:L34" si="3">F33</f>
        <v>133000</v>
      </c>
      <c r="G34" s="64">
        <f t="shared" si="3"/>
        <v>3817.1</v>
      </c>
      <c r="H34" s="8">
        <f t="shared" si="3"/>
        <v>19192.73</v>
      </c>
      <c r="I34" s="8">
        <f t="shared" si="3"/>
        <v>4043.2</v>
      </c>
      <c r="J34" s="8">
        <f t="shared" si="3"/>
        <v>13797.21</v>
      </c>
      <c r="K34" s="8">
        <f t="shared" si="3"/>
        <v>40850.239999999998</v>
      </c>
      <c r="L34" s="64">
        <f t="shared" si="3"/>
        <v>92149.760000000009</v>
      </c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  <c r="BM34" s="44"/>
      <c r="BN34" s="44"/>
      <c r="BO34" s="44"/>
      <c r="BP34" s="44"/>
      <c r="BQ34" s="44"/>
      <c r="BR34" s="44"/>
      <c r="BS34" s="44"/>
      <c r="BT34" s="44"/>
      <c r="BU34" s="44"/>
      <c r="BV34" s="44"/>
      <c r="BW34" s="44"/>
      <c r="BX34" s="44"/>
      <c r="BY34" s="44"/>
      <c r="BZ34" s="44"/>
      <c r="CA34" s="44"/>
      <c r="CB34" s="44"/>
      <c r="CC34" s="44"/>
      <c r="CD34" s="44"/>
      <c r="CE34" s="44"/>
      <c r="CF34" s="44"/>
      <c r="CG34" s="44"/>
      <c r="CH34" s="44"/>
      <c r="CI34" s="44"/>
      <c r="CJ34" s="44"/>
      <c r="CK34" s="44"/>
      <c r="CL34" s="44"/>
      <c r="CM34" s="44"/>
      <c r="CN34" s="44"/>
      <c r="CO34" s="44"/>
      <c r="CP34" s="44"/>
      <c r="CQ34" s="44"/>
      <c r="CR34" s="44"/>
      <c r="CS34" s="44"/>
      <c r="CT34" s="44"/>
      <c r="CU34" s="44"/>
      <c r="CV34" s="44"/>
      <c r="CW34" s="44"/>
      <c r="CX34" s="44"/>
      <c r="CY34" s="44"/>
      <c r="CZ34" s="44"/>
      <c r="DA34" s="44"/>
      <c r="DB34" s="44"/>
      <c r="DC34" s="44"/>
      <c r="DD34" s="44"/>
      <c r="DE34" s="44"/>
      <c r="DF34" s="44"/>
      <c r="DG34" s="44"/>
      <c r="DH34" s="44"/>
      <c r="DI34" s="44"/>
      <c r="DJ34" s="44"/>
      <c r="DK34" s="44"/>
      <c r="DL34" s="44"/>
      <c r="DM34" s="44"/>
      <c r="DN34" s="44"/>
      <c r="DO34" s="44"/>
      <c r="DP34" s="44"/>
      <c r="DQ34" s="44"/>
      <c r="DR34" s="44"/>
      <c r="DS34" s="44"/>
      <c r="DT34" s="44"/>
      <c r="DU34" s="44"/>
      <c r="DV34" s="44"/>
      <c r="DW34" s="44"/>
      <c r="DX34" s="44"/>
      <c r="DY34" s="44"/>
      <c r="DZ34" s="44"/>
      <c r="EA34" s="44"/>
      <c r="EB34" s="44"/>
      <c r="EC34" s="44"/>
      <c r="ED34" s="44"/>
      <c r="EE34" s="44"/>
      <c r="EF34" s="44"/>
      <c r="EG34" s="44"/>
      <c r="EH34" s="44"/>
      <c r="EI34" s="44"/>
      <c r="EJ34" s="44"/>
      <c r="EK34" s="44"/>
      <c r="EL34" s="44"/>
      <c r="EM34" s="44"/>
      <c r="EN34" s="44"/>
      <c r="EO34" s="44"/>
      <c r="EP34" s="44"/>
      <c r="EQ34" s="44"/>
      <c r="ER34" s="44"/>
      <c r="ES34" s="44"/>
      <c r="ET34" s="44"/>
      <c r="EU34" s="44"/>
      <c r="EV34" s="44"/>
      <c r="EW34" s="44"/>
      <c r="EX34" s="44"/>
      <c r="EY34" s="44"/>
      <c r="EZ34" s="44"/>
      <c r="FA34" s="44"/>
      <c r="FB34" s="44"/>
      <c r="FC34" s="44"/>
      <c r="FD34" s="44"/>
      <c r="FE34" s="44"/>
      <c r="FF34" s="44"/>
      <c r="FG34" s="44"/>
      <c r="FH34" s="44"/>
      <c r="FI34" s="44"/>
      <c r="FJ34" s="44"/>
      <c r="FK34" s="44"/>
      <c r="FL34" s="44"/>
      <c r="FM34" s="44"/>
      <c r="FN34" s="44"/>
      <c r="FO34" s="44"/>
      <c r="FP34" s="44"/>
      <c r="FQ34" s="44"/>
      <c r="FR34" s="44"/>
      <c r="FS34" s="44"/>
      <c r="FT34" s="44"/>
      <c r="FU34" s="44"/>
      <c r="FV34" s="44"/>
      <c r="FW34" s="44"/>
      <c r="FX34" s="44"/>
      <c r="FY34" s="44"/>
      <c r="FZ34" s="44"/>
      <c r="GA34" s="44"/>
      <c r="GB34" s="44"/>
      <c r="GC34" s="44"/>
      <c r="GD34" s="44"/>
      <c r="GE34" s="44"/>
      <c r="GF34" s="44"/>
      <c r="GG34" s="44"/>
      <c r="GH34" s="44"/>
      <c r="GI34" s="44"/>
      <c r="GJ34" s="44"/>
      <c r="GK34" s="44"/>
      <c r="GL34" s="44"/>
      <c r="GM34" s="44"/>
      <c r="GN34" s="44"/>
      <c r="GO34" s="44"/>
      <c r="GP34" s="44"/>
      <c r="GQ34" s="44"/>
      <c r="GR34" s="44"/>
      <c r="GS34" s="44"/>
      <c r="GT34" s="44"/>
      <c r="GU34" s="44"/>
      <c r="GV34" s="44"/>
      <c r="GW34" s="44"/>
      <c r="GX34" s="44"/>
      <c r="GY34" s="44"/>
      <c r="GZ34" s="44"/>
      <c r="HA34" s="44"/>
      <c r="HB34" s="44"/>
      <c r="HC34" s="44"/>
      <c r="HD34" s="44"/>
      <c r="HE34" s="44"/>
      <c r="HF34" s="44"/>
      <c r="HG34" s="44"/>
      <c r="HH34" s="44"/>
      <c r="HI34" s="44"/>
      <c r="HJ34" s="44"/>
      <c r="HK34" s="44"/>
      <c r="HL34" s="44"/>
      <c r="HM34" s="44"/>
      <c r="HN34" s="44"/>
      <c r="HO34" s="44"/>
      <c r="HP34" s="44"/>
      <c r="HQ34" s="44"/>
      <c r="HR34" s="44"/>
      <c r="HS34" s="44"/>
      <c r="HT34" s="44"/>
      <c r="HU34" s="44"/>
      <c r="HV34" s="44"/>
      <c r="HW34" s="44"/>
      <c r="HX34" s="44"/>
      <c r="HY34" s="44"/>
      <c r="HZ34" s="44"/>
      <c r="IA34" s="44"/>
      <c r="IB34" s="44"/>
    </row>
    <row r="36" spans="1:236" s="51" customFormat="1" x14ac:dyDescent="0.25">
      <c r="A36" s="45" t="s">
        <v>174</v>
      </c>
      <c r="B36" s="19"/>
      <c r="C36" s="20"/>
      <c r="D36" s="45"/>
      <c r="E36" s="45"/>
      <c r="F36" s="20"/>
      <c r="G36" s="69"/>
      <c r="H36" s="20"/>
      <c r="I36" s="20"/>
      <c r="J36" s="20"/>
      <c r="K36" s="20"/>
      <c r="L36" s="69"/>
      <c r="AT36" s="45"/>
      <c r="AU36" s="45"/>
      <c r="AV36" s="45"/>
      <c r="AW36" s="45"/>
      <c r="AX36" s="45"/>
      <c r="AY36" s="45"/>
      <c r="AZ36" s="45"/>
      <c r="BA36" s="45"/>
      <c r="BB36" s="45"/>
      <c r="BC36" s="45"/>
      <c r="BD36" s="45"/>
      <c r="BE36" s="45"/>
      <c r="BF36" s="45"/>
      <c r="BG36" s="45"/>
      <c r="BH36" s="45"/>
      <c r="BI36" s="45"/>
      <c r="BJ36" s="45"/>
      <c r="BK36" s="45"/>
      <c r="BL36" s="45"/>
      <c r="BM36" s="45"/>
      <c r="BN36" s="45"/>
      <c r="BO36" s="45"/>
      <c r="BP36" s="45"/>
      <c r="BQ36" s="45"/>
      <c r="BR36" s="45"/>
      <c r="BS36" s="45"/>
      <c r="BT36" s="45"/>
      <c r="BU36" s="45"/>
      <c r="BV36" s="45"/>
      <c r="BW36" s="45"/>
      <c r="BX36" s="45"/>
      <c r="BY36" s="45"/>
      <c r="BZ36" s="45"/>
      <c r="CA36" s="45"/>
      <c r="CB36" s="45"/>
      <c r="CC36" s="45"/>
      <c r="CD36" s="45"/>
      <c r="CE36" s="45"/>
      <c r="CF36" s="45"/>
      <c r="CG36" s="45"/>
      <c r="CH36" s="45"/>
      <c r="CI36" s="45"/>
      <c r="CJ36" s="45"/>
      <c r="CK36" s="45"/>
      <c r="CL36" s="45"/>
      <c r="CM36" s="45"/>
      <c r="CN36" s="45"/>
      <c r="CO36" s="45"/>
      <c r="CP36" s="45"/>
      <c r="CQ36" s="45"/>
      <c r="CR36" s="45"/>
      <c r="CS36" s="45"/>
      <c r="CT36" s="45"/>
      <c r="CU36" s="45"/>
      <c r="CV36" s="45"/>
      <c r="CW36" s="45"/>
      <c r="CX36" s="45"/>
      <c r="CY36" s="45"/>
      <c r="CZ36" s="45"/>
      <c r="DA36" s="45"/>
      <c r="DB36" s="45"/>
      <c r="DC36" s="45"/>
      <c r="DD36" s="45"/>
      <c r="DE36" s="45"/>
      <c r="DF36" s="45"/>
      <c r="DG36" s="45"/>
      <c r="DH36" s="45"/>
      <c r="DI36" s="45"/>
      <c r="DJ36" s="45"/>
      <c r="DK36" s="45"/>
      <c r="DL36" s="45"/>
      <c r="DM36" s="45"/>
      <c r="DN36" s="45"/>
      <c r="DO36" s="45"/>
      <c r="DP36" s="45"/>
      <c r="DQ36" s="45"/>
      <c r="DR36" s="45"/>
      <c r="DS36" s="45"/>
      <c r="DT36" s="45"/>
      <c r="DU36" s="45"/>
      <c r="DV36" s="45"/>
      <c r="DW36" s="45"/>
      <c r="DX36" s="45"/>
      <c r="DY36" s="45"/>
      <c r="DZ36" s="45"/>
      <c r="EA36" s="45"/>
      <c r="EB36" s="45"/>
      <c r="EC36" s="45"/>
      <c r="ED36" s="45"/>
      <c r="EE36" s="45"/>
      <c r="EF36" s="45"/>
      <c r="EG36" s="45"/>
      <c r="EH36" s="45"/>
      <c r="EI36" s="45"/>
      <c r="EJ36" s="45"/>
      <c r="EK36" s="45"/>
      <c r="EL36" s="45"/>
      <c r="EM36" s="45"/>
      <c r="EN36" s="45"/>
      <c r="EO36" s="45"/>
      <c r="EP36" s="45"/>
      <c r="EQ36" s="45"/>
      <c r="ER36" s="45"/>
      <c r="ES36" s="45"/>
      <c r="ET36" s="45"/>
      <c r="EU36" s="45"/>
      <c r="EV36" s="45"/>
      <c r="EW36" s="45"/>
      <c r="EX36" s="45"/>
      <c r="EY36" s="45"/>
      <c r="EZ36" s="45"/>
      <c r="FA36" s="45"/>
      <c r="FB36" s="45"/>
      <c r="FC36" s="45"/>
      <c r="FD36" s="45"/>
      <c r="FE36" s="45"/>
      <c r="FF36" s="45"/>
      <c r="FG36" s="45"/>
      <c r="FH36" s="45"/>
      <c r="FI36" s="45"/>
      <c r="FJ36" s="45"/>
      <c r="FK36" s="45"/>
      <c r="FL36" s="45"/>
      <c r="FM36" s="45"/>
      <c r="FN36" s="45"/>
      <c r="FO36" s="45"/>
      <c r="FP36" s="45"/>
      <c r="FQ36" s="45"/>
      <c r="FR36" s="45"/>
      <c r="FS36" s="45"/>
      <c r="FT36" s="45"/>
      <c r="FU36" s="45"/>
      <c r="FV36" s="45"/>
      <c r="FW36" s="45"/>
      <c r="FX36" s="45"/>
      <c r="FY36" s="45"/>
      <c r="FZ36" s="45"/>
      <c r="GA36" s="45"/>
      <c r="GB36" s="45"/>
      <c r="GC36" s="45"/>
      <c r="GD36" s="45"/>
      <c r="GE36" s="45"/>
      <c r="GF36" s="45"/>
      <c r="GG36" s="45"/>
      <c r="GH36" s="45"/>
      <c r="GI36" s="45"/>
      <c r="GJ36" s="45"/>
      <c r="GK36" s="45"/>
      <c r="GL36" s="45"/>
      <c r="GM36" s="45"/>
      <c r="GN36" s="45"/>
      <c r="GO36" s="45"/>
      <c r="GP36" s="45"/>
      <c r="GQ36" s="45"/>
      <c r="GR36" s="45"/>
      <c r="GS36" s="45"/>
      <c r="GT36" s="45"/>
      <c r="GU36" s="45"/>
      <c r="GV36" s="45"/>
      <c r="GW36" s="45"/>
      <c r="GX36" s="45"/>
      <c r="GY36" s="45"/>
      <c r="GZ36" s="45"/>
      <c r="HA36" s="45"/>
      <c r="HB36" s="45"/>
      <c r="HC36" s="45"/>
      <c r="HD36" s="45"/>
      <c r="HE36" s="45"/>
      <c r="HF36" s="45"/>
      <c r="HG36" s="45"/>
      <c r="HH36" s="45"/>
      <c r="HI36" s="45"/>
      <c r="HJ36" s="45"/>
      <c r="HK36" s="45"/>
      <c r="HL36" s="45"/>
      <c r="HM36" s="45"/>
      <c r="HN36" s="45"/>
      <c r="HO36" s="45"/>
      <c r="HP36" s="45"/>
      <c r="HQ36" s="45"/>
      <c r="HR36" s="45"/>
      <c r="HS36" s="45"/>
      <c r="HT36" s="45"/>
      <c r="HU36" s="45"/>
      <c r="HV36" s="45"/>
      <c r="HW36" s="45"/>
      <c r="HX36" s="45"/>
      <c r="HY36" s="45"/>
      <c r="HZ36" s="45"/>
      <c r="IA36" s="45"/>
      <c r="IB36" s="45"/>
    </row>
    <row r="37" spans="1:236" s="53" customFormat="1" x14ac:dyDescent="0.25">
      <c r="A37" s="50" t="s">
        <v>81</v>
      </c>
      <c r="B37" s="25" t="s">
        <v>82</v>
      </c>
      <c r="C37" s="26" t="s">
        <v>73</v>
      </c>
      <c r="D37" s="27">
        <v>44287</v>
      </c>
      <c r="E37" s="11" t="s">
        <v>116</v>
      </c>
      <c r="F37" s="26">
        <v>44000</v>
      </c>
      <c r="G37" s="71">
        <v>1262.8</v>
      </c>
      <c r="H37" s="26">
        <v>1007.19</v>
      </c>
      <c r="I37" s="26">
        <v>1337.6</v>
      </c>
      <c r="J37" s="26">
        <v>25</v>
      </c>
      <c r="K37" s="26">
        <v>3632.59</v>
      </c>
      <c r="L37" s="71">
        <v>40367.410000000003</v>
      </c>
      <c r="O37" s="43"/>
      <c r="P37" s="43"/>
      <c r="Q37" s="43"/>
      <c r="R37" s="43"/>
      <c r="S37" s="43"/>
      <c r="T37" s="43"/>
      <c r="U37" s="43"/>
      <c r="V37" s="43"/>
      <c r="W37" s="51"/>
      <c r="X37" s="51"/>
      <c r="Y37" s="51"/>
      <c r="Z37" s="51"/>
      <c r="AA37" s="51"/>
      <c r="AB37" s="51"/>
      <c r="AC37" s="51"/>
      <c r="AD37" s="51"/>
      <c r="AE37" s="51"/>
      <c r="AF37" s="51"/>
      <c r="AG37" s="51"/>
      <c r="AH37" s="51"/>
      <c r="AI37" s="51"/>
      <c r="AJ37" s="51"/>
      <c r="AK37" s="51"/>
      <c r="AL37" s="51"/>
      <c r="AM37" s="51"/>
      <c r="AN37" s="51"/>
      <c r="AO37" s="51"/>
      <c r="AP37" s="51"/>
      <c r="AQ37" s="51"/>
      <c r="AR37" s="51"/>
      <c r="AS37" s="51"/>
      <c r="AT37" s="51"/>
      <c r="AU37" s="51"/>
      <c r="AV37" s="51"/>
      <c r="AW37" s="51"/>
      <c r="AX37" s="51"/>
      <c r="AY37" s="51"/>
      <c r="AZ37" s="51"/>
      <c r="BA37" s="51"/>
      <c r="BB37" s="51"/>
      <c r="BC37" s="51"/>
      <c r="BD37" s="51"/>
      <c r="BE37" s="51"/>
      <c r="BF37" s="43"/>
      <c r="BG37" s="43"/>
      <c r="BH37" s="43"/>
      <c r="BI37" s="43"/>
      <c r="BJ37" s="43"/>
      <c r="BK37" s="43"/>
      <c r="BL37" s="43"/>
      <c r="BM37" s="43"/>
      <c r="BN37" s="43"/>
      <c r="BO37" s="43"/>
      <c r="BP37" s="43"/>
      <c r="BQ37" s="43"/>
      <c r="BR37" s="43"/>
      <c r="BS37" s="43"/>
      <c r="BT37" s="43"/>
      <c r="BU37" s="43"/>
      <c r="BV37" s="43"/>
      <c r="BW37" s="43"/>
      <c r="BX37" s="43"/>
      <c r="BY37" s="43"/>
      <c r="BZ37" s="43"/>
      <c r="CA37" s="43"/>
      <c r="CB37" s="43"/>
      <c r="CC37" s="43"/>
      <c r="CD37" s="43"/>
      <c r="CE37" s="43"/>
      <c r="CF37" s="43"/>
      <c r="CG37" s="43"/>
      <c r="CH37" s="43"/>
      <c r="CI37" s="43"/>
      <c r="CJ37" s="43"/>
      <c r="CK37" s="43"/>
      <c r="CL37" s="43"/>
      <c r="CM37" s="43"/>
      <c r="CN37" s="43"/>
      <c r="CO37" s="43"/>
      <c r="CP37" s="43"/>
      <c r="CQ37" s="43"/>
      <c r="CR37" s="43"/>
      <c r="CS37" s="43"/>
      <c r="CT37" s="43"/>
      <c r="CU37" s="43"/>
      <c r="CV37" s="43"/>
      <c r="CW37" s="43"/>
      <c r="CX37" s="43"/>
      <c r="CY37" s="43"/>
      <c r="CZ37" s="43"/>
      <c r="DA37" s="43"/>
      <c r="DB37" s="43"/>
      <c r="DC37" s="43"/>
      <c r="DD37" s="43"/>
      <c r="DE37" s="43"/>
      <c r="DF37" s="43"/>
      <c r="DG37" s="43"/>
      <c r="DH37" s="43"/>
      <c r="DI37" s="43"/>
      <c r="DJ37" s="43"/>
      <c r="DK37" s="43"/>
      <c r="DL37" s="43"/>
      <c r="DM37" s="43"/>
      <c r="DN37" s="43"/>
      <c r="DO37" s="43"/>
      <c r="DP37" s="43"/>
      <c r="DQ37" s="43"/>
      <c r="DR37" s="43"/>
      <c r="DS37" s="43"/>
      <c r="DT37" s="43"/>
      <c r="DU37" s="43"/>
      <c r="DV37" s="43"/>
      <c r="DW37" s="43"/>
      <c r="DX37" s="43"/>
      <c r="DY37" s="43"/>
      <c r="DZ37" s="43"/>
      <c r="EA37" s="43"/>
      <c r="EB37" s="43"/>
      <c r="EC37" s="43"/>
      <c r="ED37" s="43"/>
      <c r="EE37" s="43"/>
      <c r="EF37" s="43"/>
      <c r="EG37" s="43"/>
      <c r="EH37" s="43"/>
      <c r="EI37" s="43"/>
      <c r="EJ37" s="43"/>
      <c r="EK37" s="43"/>
      <c r="EL37" s="43"/>
      <c r="EM37" s="43"/>
      <c r="EN37" s="43"/>
      <c r="EO37" s="43"/>
      <c r="EP37" s="43"/>
      <c r="EQ37" s="43"/>
      <c r="ER37" s="43"/>
      <c r="ES37" s="43"/>
      <c r="ET37" s="43"/>
      <c r="EU37" s="43"/>
      <c r="EV37" s="43"/>
      <c r="EW37" s="43"/>
      <c r="EX37" s="43"/>
      <c r="EY37" s="43"/>
      <c r="EZ37" s="43"/>
      <c r="FA37" s="43"/>
      <c r="FB37" s="43"/>
      <c r="FC37" s="43"/>
      <c r="FD37" s="43"/>
      <c r="FE37" s="43"/>
      <c r="FF37" s="43"/>
      <c r="FG37" s="43"/>
      <c r="FH37" s="43"/>
      <c r="FI37" s="43"/>
      <c r="FJ37" s="43"/>
      <c r="FK37" s="43"/>
      <c r="FL37" s="43"/>
      <c r="FM37" s="43"/>
      <c r="FN37" s="43"/>
      <c r="FO37" s="43"/>
      <c r="FP37" s="43"/>
      <c r="FQ37" s="43"/>
      <c r="FR37" s="43"/>
      <c r="FS37" s="43"/>
      <c r="FT37" s="43"/>
      <c r="FU37" s="43"/>
      <c r="FV37" s="43"/>
      <c r="FW37" s="43"/>
      <c r="FX37" s="43"/>
      <c r="FY37" s="43"/>
      <c r="FZ37" s="43"/>
      <c r="GA37" s="43"/>
      <c r="GB37" s="43"/>
      <c r="GC37" s="43"/>
      <c r="GD37" s="43"/>
      <c r="GE37" s="43"/>
      <c r="GF37" s="43"/>
      <c r="GG37" s="43"/>
      <c r="GH37" s="43"/>
      <c r="GI37" s="43"/>
      <c r="GJ37" s="43"/>
      <c r="GK37" s="43"/>
      <c r="GL37" s="43"/>
      <c r="GM37" s="43"/>
      <c r="GN37" s="43"/>
      <c r="GO37" s="43"/>
      <c r="GP37" s="43"/>
      <c r="GQ37" s="43"/>
      <c r="GR37" s="43"/>
      <c r="GS37" s="43"/>
      <c r="GT37" s="43"/>
      <c r="GU37" s="43"/>
      <c r="GV37" s="43"/>
      <c r="GW37" s="43"/>
      <c r="GX37" s="43"/>
      <c r="GY37" s="43"/>
      <c r="GZ37" s="43"/>
      <c r="HA37" s="43"/>
      <c r="HB37" s="43"/>
      <c r="HC37" s="43"/>
      <c r="HD37" s="43"/>
      <c r="HE37" s="43"/>
      <c r="HF37" s="43"/>
      <c r="HG37" s="43"/>
      <c r="HH37" s="43"/>
      <c r="HI37" s="43"/>
      <c r="HJ37" s="43"/>
      <c r="HK37" s="43"/>
      <c r="HL37" s="43"/>
      <c r="HM37" s="43"/>
      <c r="HN37" s="43"/>
      <c r="HO37" s="43"/>
      <c r="HP37" s="43"/>
      <c r="HQ37" s="43"/>
      <c r="HR37" s="43"/>
      <c r="HS37" s="43"/>
      <c r="HT37" s="43"/>
      <c r="HU37" s="43"/>
      <c r="HV37" s="43"/>
      <c r="HW37" s="43"/>
      <c r="HX37" s="43"/>
      <c r="HY37" s="43"/>
      <c r="HZ37" s="43"/>
      <c r="IA37" s="43"/>
      <c r="IB37" s="43"/>
    </row>
    <row r="38" spans="1:236" s="44" customFormat="1" x14ac:dyDescent="0.25">
      <c r="A38" s="46" t="s">
        <v>14</v>
      </c>
      <c r="B38" s="13">
        <v>1</v>
      </c>
      <c r="C38" s="8"/>
      <c r="D38" s="46"/>
      <c r="E38" s="46"/>
      <c r="F38" s="8">
        <f t="shared" ref="F38:L38" si="4">F37</f>
        <v>44000</v>
      </c>
      <c r="G38" s="64">
        <f t="shared" si="4"/>
        <v>1262.8</v>
      </c>
      <c r="H38" s="8">
        <f t="shared" si="4"/>
        <v>1007.19</v>
      </c>
      <c r="I38" s="8">
        <f t="shared" si="4"/>
        <v>1337.6</v>
      </c>
      <c r="J38" s="8">
        <f t="shared" si="4"/>
        <v>25</v>
      </c>
      <c r="K38" s="8">
        <f t="shared" si="4"/>
        <v>3632.59</v>
      </c>
      <c r="L38" s="64">
        <f t="shared" si="4"/>
        <v>40367.410000000003</v>
      </c>
      <c r="W38" s="45"/>
      <c r="X38" s="45"/>
      <c r="Y38" s="45"/>
      <c r="Z38" s="45"/>
      <c r="AA38" s="45"/>
      <c r="AB38" s="45"/>
      <c r="AC38" s="45"/>
      <c r="AD38" s="45"/>
      <c r="AE38" s="45"/>
      <c r="AF38" s="45"/>
      <c r="AG38" s="45"/>
      <c r="AH38" s="45"/>
      <c r="AI38" s="45"/>
      <c r="AJ38" s="45"/>
      <c r="AK38" s="45"/>
      <c r="AL38" s="45"/>
      <c r="AM38" s="45"/>
      <c r="AN38" s="45"/>
      <c r="AO38" s="45"/>
      <c r="AP38" s="45"/>
      <c r="AQ38" s="45"/>
      <c r="AR38" s="45"/>
      <c r="AS38" s="45"/>
      <c r="AT38" s="45"/>
      <c r="AU38" s="45"/>
      <c r="AV38" s="45"/>
      <c r="AW38" s="45"/>
      <c r="AX38" s="45"/>
      <c r="AY38" s="45"/>
      <c r="AZ38" s="45"/>
      <c r="BA38" s="45"/>
      <c r="BB38" s="45"/>
      <c r="BC38" s="45"/>
      <c r="BD38" s="45"/>
      <c r="BE38" s="45"/>
    </row>
    <row r="39" spans="1:236" s="44" customFormat="1" x14ac:dyDescent="0.25">
      <c r="B39" s="14"/>
      <c r="C39" s="12"/>
      <c r="F39" s="12"/>
      <c r="G39" s="70"/>
      <c r="H39" s="12"/>
      <c r="I39" s="12"/>
      <c r="J39" s="12"/>
      <c r="K39" s="12"/>
      <c r="L39" s="70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4"/>
      <c r="AM39" s="54"/>
      <c r="AN39" s="54"/>
      <c r="AO39" s="54"/>
      <c r="AP39" s="54"/>
      <c r="AQ39" s="54"/>
      <c r="AR39" s="54"/>
      <c r="AS39" s="54"/>
    </row>
    <row r="40" spans="1:236" s="44" customFormat="1" x14ac:dyDescent="0.25">
      <c r="A40" s="42" t="s">
        <v>54</v>
      </c>
      <c r="B40" s="42"/>
      <c r="C40" s="42"/>
      <c r="D40" s="42"/>
      <c r="E40" s="42"/>
      <c r="F40" s="42"/>
      <c r="G40" s="66"/>
      <c r="H40" s="42"/>
      <c r="I40" s="42"/>
      <c r="J40" s="42"/>
      <c r="K40" s="42"/>
      <c r="L40" s="66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/>
      <c r="AB40" s="54"/>
      <c r="AC40" s="54"/>
      <c r="AD40" s="54"/>
      <c r="AE40" s="54"/>
      <c r="AF40" s="54"/>
      <c r="AG40" s="54"/>
      <c r="AH40" s="54"/>
      <c r="AI40" s="54"/>
      <c r="AJ40" s="54"/>
      <c r="AK40" s="54"/>
      <c r="AL40" s="54"/>
      <c r="AM40" s="54"/>
      <c r="AN40" s="54"/>
      <c r="AO40" s="54"/>
      <c r="AP40" s="54"/>
      <c r="AQ40" s="54"/>
      <c r="AR40" s="54"/>
      <c r="AS40" s="54"/>
    </row>
    <row r="41" spans="1:236" x14ac:dyDescent="0.25">
      <c r="A41" s="43" t="s">
        <v>36</v>
      </c>
      <c r="B41" s="3" t="s">
        <v>37</v>
      </c>
      <c r="C41" s="6" t="s">
        <v>74</v>
      </c>
      <c r="D41" s="10">
        <v>44276</v>
      </c>
      <c r="E41" s="11" t="s">
        <v>116</v>
      </c>
      <c r="F41" s="7">
        <v>40000</v>
      </c>
      <c r="G41" s="63">
        <f>F41*0.0287</f>
        <v>1148</v>
      </c>
      <c r="H41" s="6">
        <v>442.65</v>
      </c>
      <c r="I41" s="6">
        <v>1216</v>
      </c>
      <c r="J41" s="6">
        <v>275</v>
      </c>
      <c r="K41" s="6">
        <v>3081.65</v>
      </c>
      <c r="L41" s="63">
        <v>36918.35</v>
      </c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  <c r="Z41" s="54"/>
      <c r="AA41" s="54"/>
      <c r="AB41" s="54"/>
      <c r="AC41" s="54"/>
      <c r="AD41" s="54"/>
      <c r="AE41" s="54"/>
      <c r="AF41" s="54"/>
      <c r="AG41" s="54"/>
      <c r="AH41" s="54"/>
      <c r="AI41" s="54"/>
      <c r="AJ41" s="54"/>
      <c r="AK41" s="54"/>
      <c r="AL41" s="54"/>
      <c r="AM41" s="54"/>
      <c r="AN41" s="54"/>
      <c r="AO41" s="54"/>
      <c r="AP41" s="54"/>
      <c r="AQ41" s="54"/>
      <c r="AR41" s="54"/>
      <c r="AS41" s="54"/>
      <c r="AT41" s="44"/>
      <c r="AU41" s="44"/>
      <c r="AV41" s="44"/>
      <c r="AW41" s="44"/>
      <c r="AX41" s="44"/>
      <c r="AY41" s="44"/>
      <c r="AZ41" s="44"/>
      <c r="BA41" s="44"/>
      <c r="BB41" s="44"/>
      <c r="BC41" s="44"/>
      <c r="BD41" s="44"/>
      <c r="BE41" s="44"/>
      <c r="BF41" s="44"/>
      <c r="BG41" s="44"/>
      <c r="BH41" s="44"/>
      <c r="BI41" s="44"/>
      <c r="BJ41" s="44"/>
      <c r="BK41" s="44"/>
      <c r="BL41" s="44"/>
      <c r="BM41" s="44"/>
      <c r="BN41" s="44"/>
      <c r="BO41" s="44"/>
      <c r="BP41" s="44"/>
      <c r="BQ41" s="44"/>
      <c r="BR41" s="44"/>
      <c r="BS41" s="44"/>
      <c r="BT41" s="44"/>
      <c r="BU41" s="44"/>
      <c r="BV41" s="44"/>
      <c r="BW41" s="44"/>
      <c r="BX41" s="44"/>
      <c r="BY41" s="44"/>
      <c r="BZ41" s="44"/>
      <c r="CA41" s="44"/>
      <c r="CB41" s="44"/>
      <c r="CC41" s="44"/>
      <c r="CD41" s="44"/>
      <c r="CE41" s="44"/>
      <c r="CF41" s="44"/>
      <c r="CG41" s="44"/>
      <c r="CH41" s="44"/>
      <c r="CI41" s="44"/>
      <c r="CJ41" s="44"/>
      <c r="CK41" s="44"/>
      <c r="CL41" s="44"/>
      <c r="CM41" s="44"/>
      <c r="CN41" s="44"/>
      <c r="CO41" s="44"/>
      <c r="CP41" s="44"/>
      <c r="CQ41" s="44"/>
      <c r="CR41" s="44"/>
      <c r="CS41" s="44"/>
      <c r="CT41" s="44"/>
      <c r="CU41" s="44"/>
      <c r="CV41" s="44"/>
      <c r="CW41" s="44"/>
      <c r="CX41" s="44"/>
      <c r="CY41" s="44"/>
      <c r="CZ41" s="44"/>
      <c r="DA41" s="44"/>
      <c r="DB41" s="44"/>
      <c r="DC41" s="44"/>
      <c r="DD41" s="44"/>
      <c r="DE41" s="44"/>
      <c r="DF41" s="44"/>
      <c r="DG41" s="44"/>
      <c r="DH41" s="44"/>
      <c r="DI41" s="44"/>
      <c r="DJ41" s="44"/>
      <c r="DK41" s="44"/>
      <c r="DL41" s="44"/>
      <c r="DM41" s="44"/>
      <c r="DN41" s="44"/>
      <c r="DO41" s="44"/>
      <c r="DP41" s="44"/>
      <c r="DQ41" s="44"/>
      <c r="DR41" s="44"/>
      <c r="DS41" s="44"/>
      <c r="DT41" s="44"/>
      <c r="DU41" s="44"/>
      <c r="DV41" s="44"/>
      <c r="DW41" s="44"/>
      <c r="DX41" s="44"/>
      <c r="DY41" s="44"/>
      <c r="DZ41" s="44"/>
      <c r="EA41" s="44"/>
      <c r="EB41" s="44"/>
      <c r="EC41" s="44"/>
      <c r="ED41" s="44"/>
      <c r="EE41" s="44"/>
      <c r="EF41" s="44"/>
      <c r="EG41" s="44"/>
      <c r="EH41" s="44"/>
      <c r="EI41" s="44"/>
      <c r="EJ41" s="44"/>
      <c r="EK41" s="44"/>
      <c r="EL41" s="44"/>
      <c r="EM41" s="44"/>
      <c r="EN41" s="44"/>
      <c r="EO41" s="44"/>
      <c r="EP41" s="44"/>
      <c r="EQ41" s="44"/>
      <c r="ER41" s="44"/>
      <c r="ES41" s="44"/>
      <c r="ET41" s="44"/>
      <c r="EU41" s="44"/>
      <c r="EV41" s="44"/>
      <c r="EW41" s="44"/>
      <c r="EX41" s="44"/>
      <c r="EY41" s="44"/>
      <c r="EZ41" s="44"/>
      <c r="FA41" s="44"/>
      <c r="FB41" s="44"/>
      <c r="FC41" s="44"/>
      <c r="FD41" s="44"/>
      <c r="FE41" s="44"/>
      <c r="FF41" s="44"/>
      <c r="FG41" s="44"/>
      <c r="FH41" s="44"/>
      <c r="FI41" s="44"/>
      <c r="FJ41" s="44"/>
      <c r="FK41" s="44"/>
      <c r="FL41" s="44"/>
      <c r="FM41" s="44"/>
      <c r="FN41" s="44"/>
      <c r="FO41" s="44"/>
      <c r="FP41" s="44"/>
      <c r="FQ41" s="44"/>
      <c r="FR41" s="44"/>
      <c r="FS41" s="44"/>
      <c r="FT41" s="44"/>
      <c r="FU41" s="44"/>
      <c r="FV41" s="44"/>
      <c r="FW41" s="44"/>
      <c r="FX41" s="44"/>
      <c r="FY41" s="44"/>
      <c r="FZ41" s="44"/>
      <c r="GA41" s="44"/>
      <c r="GB41" s="44"/>
      <c r="GC41" s="44"/>
      <c r="GD41" s="44"/>
      <c r="GE41" s="44"/>
      <c r="GF41" s="44"/>
      <c r="GG41" s="44"/>
      <c r="GH41" s="44"/>
      <c r="GI41" s="44"/>
      <c r="GJ41" s="44"/>
      <c r="GK41" s="44"/>
      <c r="GL41" s="44"/>
      <c r="GM41" s="44"/>
      <c r="GN41" s="44"/>
      <c r="GO41" s="44"/>
      <c r="GP41" s="44"/>
      <c r="GQ41" s="44"/>
      <c r="GR41" s="44"/>
      <c r="GS41" s="44"/>
      <c r="GT41" s="44"/>
      <c r="GU41" s="44"/>
      <c r="GV41" s="44"/>
      <c r="GW41" s="44"/>
      <c r="GX41" s="44"/>
      <c r="GY41" s="44"/>
      <c r="GZ41" s="44"/>
      <c r="HA41" s="44"/>
      <c r="HB41" s="44"/>
      <c r="HC41" s="44"/>
      <c r="HD41" s="44"/>
      <c r="HE41" s="44"/>
      <c r="HF41" s="44"/>
      <c r="HG41" s="44"/>
      <c r="HH41" s="44"/>
      <c r="HI41" s="44"/>
      <c r="HJ41" s="44"/>
      <c r="HK41" s="44"/>
      <c r="HL41" s="44"/>
      <c r="HM41" s="44"/>
      <c r="HN41" s="44"/>
      <c r="HO41" s="44"/>
      <c r="HP41" s="44"/>
      <c r="HQ41" s="44"/>
      <c r="HR41" s="44"/>
      <c r="HS41" s="44"/>
      <c r="HT41" s="44"/>
      <c r="HU41" s="44"/>
      <c r="HV41" s="44"/>
      <c r="HW41" s="44"/>
      <c r="HX41" s="44"/>
      <c r="HY41" s="44"/>
      <c r="HZ41" s="44"/>
      <c r="IA41" s="44"/>
      <c r="IB41" s="44"/>
    </row>
    <row r="42" spans="1:236" s="44" customFormat="1" x14ac:dyDescent="0.25">
      <c r="A42" s="4" t="s">
        <v>40</v>
      </c>
      <c r="B42" s="5" t="s">
        <v>16</v>
      </c>
      <c r="C42" s="6" t="s">
        <v>73</v>
      </c>
      <c r="D42" s="10">
        <v>44276</v>
      </c>
      <c r="E42" s="11" t="s">
        <v>116</v>
      </c>
      <c r="F42" s="7">
        <v>40000</v>
      </c>
      <c r="G42" s="63">
        <f>F42*0.0287</f>
        <v>1148</v>
      </c>
      <c r="H42" s="6">
        <v>442.65</v>
      </c>
      <c r="I42" s="6">
        <v>1216</v>
      </c>
      <c r="J42" s="6">
        <v>1323.88</v>
      </c>
      <c r="K42" s="6">
        <v>4130.53</v>
      </c>
      <c r="L42" s="63">
        <v>35869.47</v>
      </c>
      <c r="O42" s="55"/>
      <c r="P42" s="55"/>
      <c r="Q42" s="55"/>
      <c r="R42" s="55"/>
      <c r="S42" s="55"/>
      <c r="T42" s="55"/>
      <c r="U42" s="55"/>
      <c r="V42" s="55"/>
      <c r="W42" s="55"/>
      <c r="X42" s="55"/>
      <c r="Y42" s="55"/>
      <c r="Z42" s="55"/>
      <c r="AA42" s="55"/>
      <c r="AB42" s="55"/>
      <c r="AC42" s="55"/>
      <c r="AD42" s="55"/>
      <c r="AE42" s="55"/>
      <c r="AF42" s="55"/>
      <c r="AG42" s="55"/>
      <c r="AH42" s="55"/>
      <c r="AI42" s="55"/>
      <c r="AJ42" s="55"/>
      <c r="AK42" s="55"/>
      <c r="AL42" s="55"/>
      <c r="AM42" s="55"/>
      <c r="AN42" s="55"/>
      <c r="AO42" s="55"/>
      <c r="AP42" s="55"/>
      <c r="AQ42" s="55"/>
      <c r="AR42" s="55"/>
      <c r="AS42" s="55"/>
      <c r="AT42" s="43"/>
      <c r="AU42" s="43"/>
      <c r="AV42" s="43"/>
      <c r="AW42" s="43"/>
      <c r="AX42" s="43"/>
      <c r="AY42" s="43"/>
      <c r="AZ42" s="43"/>
      <c r="BA42" s="43"/>
      <c r="BB42" s="43"/>
      <c r="BC42" s="43"/>
      <c r="BD42" s="43"/>
      <c r="BE42" s="43"/>
      <c r="BF42" s="43"/>
      <c r="BG42" s="43"/>
      <c r="BH42" s="43"/>
      <c r="BI42" s="43"/>
      <c r="BJ42" s="43"/>
      <c r="BK42" s="43"/>
      <c r="BL42" s="43"/>
      <c r="BM42" s="43"/>
      <c r="BN42" s="43"/>
      <c r="BO42" s="43"/>
      <c r="BP42" s="43"/>
      <c r="BQ42" s="43"/>
      <c r="BR42" s="43"/>
      <c r="BS42" s="43"/>
      <c r="BT42" s="43"/>
      <c r="BU42" s="43"/>
      <c r="BV42" s="43"/>
      <c r="BW42" s="43"/>
      <c r="BX42" s="43"/>
      <c r="BY42" s="43"/>
      <c r="BZ42" s="43"/>
      <c r="CA42" s="43"/>
      <c r="CB42" s="43"/>
      <c r="CC42" s="43"/>
      <c r="CD42" s="43"/>
      <c r="CE42" s="43"/>
      <c r="CF42" s="43"/>
      <c r="CG42" s="43"/>
      <c r="CH42" s="43"/>
      <c r="CI42" s="43"/>
      <c r="CJ42" s="43"/>
      <c r="CK42" s="43"/>
      <c r="CL42" s="43"/>
      <c r="CM42" s="43"/>
      <c r="CN42" s="43"/>
      <c r="CO42" s="43"/>
      <c r="CP42" s="43"/>
      <c r="CQ42" s="43"/>
      <c r="CR42" s="43"/>
      <c r="CS42" s="43"/>
      <c r="CT42" s="43"/>
      <c r="CU42" s="43"/>
      <c r="CV42" s="43"/>
      <c r="CW42" s="43"/>
      <c r="CX42" s="43"/>
      <c r="CY42" s="43"/>
      <c r="CZ42" s="43"/>
      <c r="DA42" s="43"/>
      <c r="DB42" s="43"/>
      <c r="DC42" s="43"/>
      <c r="DD42" s="43"/>
      <c r="DE42" s="43"/>
      <c r="DF42" s="43"/>
      <c r="DG42" s="43"/>
      <c r="DH42" s="43"/>
      <c r="DI42" s="43"/>
      <c r="DJ42" s="43"/>
      <c r="DK42" s="43"/>
      <c r="DL42" s="43"/>
      <c r="DM42" s="43"/>
      <c r="DN42" s="43"/>
      <c r="DO42" s="43"/>
      <c r="DP42" s="43"/>
      <c r="DQ42" s="43"/>
      <c r="DR42" s="43"/>
      <c r="DS42" s="43"/>
      <c r="DT42" s="43"/>
      <c r="DU42" s="43"/>
      <c r="DV42" s="43"/>
      <c r="DW42" s="43"/>
      <c r="DX42" s="43"/>
      <c r="DY42" s="43"/>
      <c r="DZ42" s="43"/>
      <c r="EA42" s="43"/>
      <c r="EB42" s="43"/>
      <c r="EC42" s="43"/>
      <c r="ED42" s="43"/>
      <c r="EE42" s="43"/>
      <c r="EF42" s="43"/>
      <c r="EG42" s="43"/>
      <c r="EH42" s="43"/>
      <c r="EI42" s="43"/>
      <c r="EJ42" s="43"/>
      <c r="EK42" s="43"/>
      <c r="EL42" s="43"/>
      <c r="EM42" s="43"/>
      <c r="EN42" s="43"/>
      <c r="EO42" s="43"/>
      <c r="EP42" s="43"/>
      <c r="EQ42" s="43"/>
      <c r="ER42" s="43"/>
      <c r="ES42" s="43"/>
      <c r="ET42" s="43"/>
      <c r="EU42" s="43"/>
      <c r="EV42" s="43"/>
      <c r="EW42" s="43"/>
      <c r="EX42" s="43"/>
      <c r="EY42" s="43"/>
      <c r="EZ42" s="43"/>
      <c r="FA42" s="43"/>
      <c r="FB42" s="43"/>
      <c r="FC42" s="43"/>
      <c r="FD42" s="43"/>
      <c r="FE42" s="43"/>
      <c r="FF42" s="43"/>
      <c r="FG42" s="43"/>
      <c r="FH42" s="43"/>
      <c r="FI42" s="43"/>
      <c r="FJ42" s="43"/>
      <c r="FK42" s="43"/>
      <c r="FL42" s="43"/>
      <c r="FM42" s="43"/>
      <c r="FN42" s="43"/>
      <c r="FO42" s="43"/>
      <c r="FP42" s="43"/>
      <c r="FQ42" s="43"/>
      <c r="FR42" s="43"/>
      <c r="FS42" s="43"/>
      <c r="FT42" s="43"/>
      <c r="FU42" s="43"/>
      <c r="FV42" s="43"/>
      <c r="FW42" s="43"/>
      <c r="FX42" s="43"/>
      <c r="FY42" s="43"/>
      <c r="FZ42" s="43"/>
      <c r="GA42" s="43"/>
      <c r="GB42" s="43"/>
      <c r="GC42" s="43"/>
      <c r="GD42" s="43"/>
      <c r="GE42" s="43"/>
      <c r="GF42" s="43"/>
      <c r="GG42" s="43"/>
      <c r="GH42" s="43"/>
      <c r="GI42" s="43"/>
      <c r="GJ42" s="43"/>
      <c r="GK42" s="43"/>
      <c r="GL42" s="43"/>
      <c r="GM42" s="43"/>
      <c r="GN42" s="43"/>
      <c r="GO42" s="43"/>
      <c r="GP42" s="43"/>
      <c r="GQ42" s="43"/>
      <c r="GR42" s="43"/>
      <c r="GS42" s="43"/>
      <c r="GT42" s="43"/>
      <c r="GU42" s="43"/>
      <c r="GV42" s="43"/>
      <c r="GW42" s="43"/>
      <c r="GX42" s="43"/>
      <c r="GY42" s="43"/>
      <c r="GZ42" s="43"/>
      <c r="HA42" s="43"/>
      <c r="HB42" s="43"/>
      <c r="HC42" s="43"/>
      <c r="HD42" s="43"/>
      <c r="HE42" s="43"/>
      <c r="HF42" s="43"/>
      <c r="HG42" s="43"/>
      <c r="HH42" s="43"/>
      <c r="HI42" s="43"/>
      <c r="HJ42" s="43"/>
      <c r="HK42" s="43"/>
      <c r="HL42" s="43"/>
      <c r="HM42" s="43"/>
      <c r="HN42" s="43"/>
      <c r="HO42" s="43"/>
      <c r="HP42" s="43"/>
      <c r="HQ42" s="43"/>
      <c r="HR42" s="43"/>
      <c r="HS42" s="43"/>
      <c r="HT42" s="43"/>
      <c r="HU42" s="43"/>
      <c r="HV42" s="43"/>
      <c r="HW42" s="43"/>
      <c r="HX42" s="43"/>
      <c r="HY42" s="43"/>
      <c r="HZ42" s="43"/>
      <c r="IA42" s="43"/>
      <c r="IB42" s="43"/>
    </row>
    <row r="43" spans="1:236" s="44" customFormat="1" x14ac:dyDescent="0.25">
      <c r="A43" s="46" t="s">
        <v>14</v>
      </c>
      <c r="B43" s="13">
        <v>2</v>
      </c>
      <c r="C43" s="8"/>
      <c r="D43" s="46"/>
      <c r="E43" s="46"/>
      <c r="F43" s="8">
        <f>SUM(F41:F42)</f>
        <v>80000</v>
      </c>
      <c r="G43" s="64">
        <f t="shared" ref="G43:K43" si="5">SUM(G41:G42)</f>
        <v>2296</v>
      </c>
      <c r="H43" s="8">
        <f t="shared" si="5"/>
        <v>885.3</v>
      </c>
      <c r="I43" s="8">
        <f t="shared" si="5"/>
        <v>2432</v>
      </c>
      <c r="J43" s="8">
        <f>SUM(J41:J42)</f>
        <v>1598.88</v>
      </c>
      <c r="K43" s="8">
        <f t="shared" si="5"/>
        <v>7212.18</v>
      </c>
      <c r="L43" s="64">
        <f>SUM(L41:L42)</f>
        <v>72787.820000000007</v>
      </c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  <c r="AE43" s="51"/>
      <c r="AF43" s="51"/>
      <c r="AG43" s="51"/>
      <c r="AH43" s="51"/>
      <c r="AI43" s="51"/>
      <c r="AJ43" s="51"/>
      <c r="AK43" s="51"/>
      <c r="AL43" s="51"/>
      <c r="AM43" s="51"/>
      <c r="AN43" s="51"/>
      <c r="AO43" s="51"/>
      <c r="AP43" s="51"/>
      <c r="AQ43" s="51"/>
      <c r="AR43" s="51"/>
      <c r="AS43" s="51"/>
      <c r="AT43" s="43"/>
      <c r="AU43" s="43"/>
      <c r="AV43" s="43"/>
      <c r="AW43" s="43"/>
      <c r="AX43" s="43"/>
      <c r="AY43" s="43"/>
      <c r="AZ43" s="43"/>
      <c r="BA43" s="43"/>
      <c r="BB43" s="43"/>
      <c r="BC43" s="43"/>
      <c r="BD43" s="43"/>
      <c r="BE43" s="43"/>
      <c r="BF43" s="43"/>
      <c r="BG43" s="43"/>
      <c r="BH43" s="43"/>
      <c r="BI43" s="43"/>
      <c r="BJ43" s="43"/>
      <c r="BK43" s="43"/>
      <c r="BL43" s="43"/>
      <c r="BM43" s="43"/>
      <c r="BN43" s="43"/>
      <c r="BO43" s="43"/>
      <c r="BP43" s="43"/>
      <c r="BQ43" s="43"/>
      <c r="BR43" s="43"/>
      <c r="BS43" s="43"/>
      <c r="BT43" s="43"/>
      <c r="BU43" s="43"/>
      <c r="BV43" s="43"/>
      <c r="BW43" s="43"/>
      <c r="BX43" s="43"/>
      <c r="BY43" s="43"/>
      <c r="BZ43" s="43"/>
      <c r="CA43" s="43"/>
      <c r="CB43" s="43"/>
      <c r="CC43" s="43"/>
      <c r="CD43" s="43"/>
      <c r="CE43" s="43"/>
      <c r="CF43" s="43"/>
      <c r="CG43" s="43"/>
      <c r="CH43" s="43"/>
      <c r="CI43" s="43"/>
      <c r="CJ43" s="43"/>
      <c r="CK43" s="43"/>
      <c r="CL43" s="43"/>
      <c r="CM43" s="43"/>
      <c r="CN43" s="43"/>
      <c r="CO43" s="43"/>
      <c r="CP43" s="43"/>
      <c r="CQ43" s="43"/>
      <c r="CR43" s="43"/>
      <c r="CS43" s="43"/>
      <c r="CT43" s="43"/>
      <c r="CU43" s="43"/>
      <c r="CV43" s="43"/>
      <c r="CW43" s="43"/>
      <c r="CX43" s="43"/>
      <c r="CY43" s="43"/>
      <c r="CZ43" s="43"/>
      <c r="DA43" s="43"/>
      <c r="DB43" s="43"/>
      <c r="DC43" s="43"/>
      <c r="DD43" s="43"/>
      <c r="DE43" s="43"/>
      <c r="DF43" s="43"/>
      <c r="DG43" s="43"/>
      <c r="DH43" s="43"/>
      <c r="DI43" s="43"/>
      <c r="DJ43" s="43"/>
      <c r="DK43" s="43"/>
      <c r="DL43" s="43"/>
      <c r="DM43" s="43"/>
      <c r="DN43" s="43"/>
      <c r="DO43" s="43"/>
      <c r="DP43" s="43"/>
      <c r="DQ43" s="43"/>
      <c r="DR43" s="43"/>
      <c r="DS43" s="43"/>
      <c r="DT43" s="43"/>
      <c r="DU43" s="43"/>
      <c r="DV43" s="43"/>
      <c r="DW43" s="43"/>
      <c r="DX43" s="43"/>
      <c r="DY43" s="43"/>
      <c r="DZ43" s="43"/>
      <c r="EA43" s="43"/>
      <c r="EB43" s="43"/>
      <c r="EC43" s="43"/>
      <c r="ED43" s="43"/>
      <c r="EE43" s="43"/>
      <c r="EF43" s="43"/>
      <c r="EG43" s="43"/>
      <c r="EH43" s="43"/>
      <c r="EI43" s="43"/>
      <c r="EJ43" s="43"/>
      <c r="EK43" s="43"/>
      <c r="EL43" s="43"/>
      <c r="EM43" s="43"/>
      <c r="EN43" s="43"/>
      <c r="EO43" s="43"/>
      <c r="EP43" s="43"/>
      <c r="EQ43" s="43"/>
      <c r="ER43" s="43"/>
      <c r="ES43" s="43"/>
      <c r="ET43" s="43"/>
      <c r="EU43" s="43"/>
      <c r="EV43" s="43"/>
      <c r="EW43" s="43"/>
      <c r="EX43" s="43"/>
      <c r="EY43" s="43"/>
      <c r="EZ43" s="43"/>
      <c r="FA43" s="43"/>
      <c r="FB43" s="43"/>
      <c r="FC43" s="43"/>
      <c r="FD43" s="43"/>
      <c r="FE43" s="43"/>
      <c r="FF43" s="43"/>
      <c r="FG43" s="43"/>
      <c r="FH43" s="43"/>
      <c r="FI43" s="43"/>
      <c r="FJ43" s="43"/>
      <c r="FK43" s="43"/>
      <c r="FL43" s="43"/>
      <c r="FM43" s="43"/>
      <c r="FN43" s="43"/>
      <c r="FO43" s="43"/>
      <c r="FP43" s="43"/>
      <c r="FQ43" s="43"/>
      <c r="FR43" s="43"/>
      <c r="FS43" s="43"/>
      <c r="FT43" s="43"/>
      <c r="FU43" s="43"/>
      <c r="FV43" s="43"/>
      <c r="FW43" s="43"/>
      <c r="FX43" s="43"/>
      <c r="FY43" s="43"/>
      <c r="FZ43" s="43"/>
      <c r="GA43" s="43"/>
      <c r="GB43" s="43"/>
      <c r="GC43" s="43"/>
      <c r="GD43" s="43"/>
      <c r="GE43" s="43"/>
      <c r="GF43" s="43"/>
      <c r="GG43" s="43"/>
      <c r="GH43" s="43"/>
      <c r="GI43" s="43"/>
      <c r="GJ43" s="43"/>
      <c r="GK43" s="43"/>
      <c r="GL43" s="43"/>
      <c r="GM43" s="43"/>
      <c r="GN43" s="43"/>
      <c r="GO43" s="43"/>
      <c r="GP43" s="43"/>
      <c r="GQ43" s="43"/>
      <c r="GR43" s="43"/>
      <c r="GS43" s="43"/>
      <c r="GT43" s="43"/>
      <c r="GU43" s="43"/>
      <c r="GV43" s="43"/>
      <c r="GW43" s="43"/>
      <c r="GX43" s="43"/>
      <c r="GY43" s="43"/>
      <c r="GZ43" s="43"/>
      <c r="HA43" s="43"/>
      <c r="HB43" s="43"/>
      <c r="HC43" s="43"/>
      <c r="HD43" s="43"/>
      <c r="HE43" s="43"/>
      <c r="HF43" s="43"/>
      <c r="HG43" s="43"/>
      <c r="HH43" s="43"/>
      <c r="HI43" s="43"/>
      <c r="HJ43" s="43"/>
      <c r="HK43" s="43"/>
      <c r="HL43" s="43"/>
      <c r="HM43" s="43"/>
      <c r="HN43" s="43"/>
      <c r="HO43" s="43"/>
      <c r="HP43" s="43"/>
      <c r="HQ43" s="43"/>
      <c r="HR43" s="43"/>
      <c r="HS43" s="43"/>
      <c r="HT43" s="43"/>
      <c r="HU43" s="43"/>
      <c r="HV43" s="43"/>
      <c r="HW43" s="43"/>
      <c r="HX43" s="43"/>
      <c r="HY43" s="43"/>
      <c r="HZ43" s="43"/>
      <c r="IA43" s="43"/>
      <c r="IB43" s="43"/>
    </row>
    <row r="44" spans="1:236" s="44" customFormat="1" x14ac:dyDescent="0.25">
      <c r="B44" s="14"/>
      <c r="G44" s="72"/>
      <c r="L44" s="72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  <c r="AE44" s="51"/>
      <c r="AF44" s="51"/>
      <c r="AG44" s="51"/>
      <c r="AH44" s="51"/>
      <c r="AI44" s="51"/>
      <c r="AJ44" s="51"/>
      <c r="AK44" s="51"/>
      <c r="AL44" s="51"/>
      <c r="AM44" s="51"/>
      <c r="AN44" s="51"/>
      <c r="AO44" s="51"/>
      <c r="AP44" s="51"/>
      <c r="AQ44" s="51"/>
      <c r="AR44" s="51"/>
      <c r="AS44" s="51"/>
    </row>
    <row r="45" spans="1:236" s="25" customFormat="1" x14ac:dyDescent="0.25">
      <c r="A45" s="42" t="s">
        <v>57</v>
      </c>
      <c r="B45" s="5"/>
      <c r="C45" s="5"/>
      <c r="D45" s="5"/>
      <c r="E45" s="5"/>
      <c r="F45" s="5"/>
      <c r="G45" s="73"/>
      <c r="H45" s="5"/>
      <c r="I45" s="5"/>
      <c r="J45" s="5"/>
      <c r="K45" s="5"/>
      <c r="L45" s="73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  <c r="AE45" s="51"/>
      <c r="AF45" s="51"/>
      <c r="AG45" s="51"/>
      <c r="AH45" s="51"/>
      <c r="AI45" s="51"/>
      <c r="AJ45" s="51"/>
      <c r="AK45" s="51"/>
      <c r="AL45" s="51"/>
      <c r="AM45" s="51"/>
      <c r="AN45" s="51"/>
      <c r="AO45" s="51"/>
      <c r="AP45" s="51"/>
      <c r="AQ45" s="51"/>
      <c r="AR45" s="51"/>
      <c r="AS45" s="51"/>
      <c r="AT45" s="43"/>
      <c r="AU45" s="43"/>
      <c r="AV45" s="43"/>
      <c r="AW45" s="43"/>
      <c r="AX45" s="43"/>
      <c r="AY45" s="43"/>
      <c r="AZ45" s="43"/>
      <c r="BA45" s="43"/>
      <c r="BB45" s="43"/>
      <c r="BC45" s="43"/>
      <c r="BD45" s="43"/>
      <c r="BE45" s="43"/>
      <c r="BF45" s="43"/>
      <c r="BG45" s="43"/>
      <c r="BH45" s="43"/>
      <c r="BI45" s="43"/>
      <c r="BJ45" s="43"/>
      <c r="BK45" s="43"/>
      <c r="BL45" s="43"/>
      <c r="BM45" s="43"/>
      <c r="BN45" s="43"/>
      <c r="BO45" s="43"/>
      <c r="BP45" s="43"/>
      <c r="BQ45" s="43"/>
      <c r="BR45" s="43"/>
      <c r="BS45" s="43"/>
      <c r="BT45" s="43"/>
      <c r="BU45" s="43"/>
      <c r="BV45" s="43"/>
      <c r="BW45" s="43"/>
      <c r="BX45" s="43"/>
      <c r="BY45" s="43"/>
      <c r="BZ45" s="43"/>
      <c r="CA45" s="43"/>
      <c r="CB45" s="43"/>
      <c r="CC45" s="43"/>
      <c r="CD45" s="43"/>
      <c r="CE45" s="43"/>
      <c r="CF45" s="43"/>
      <c r="CG45" s="43"/>
      <c r="CH45" s="43"/>
      <c r="CI45" s="43"/>
      <c r="CJ45" s="43"/>
      <c r="CK45" s="43"/>
      <c r="CL45" s="43"/>
      <c r="CM45" s="43"/>
      <c r="CN45" s="43"/>
      <c r="CO45" s="43"/>
      <c r="CP45" s="43"/>
      <c r="CQ45" s="43"/>
      <c r="CR45" s="43"/>
      <c r="CS45" s="43"/>
      <c r="CT45" s="43"/>
      <c r="CU45" s="43"/>
      <c r="CV45" s="43"/>
      <c r="CW45" s="43"/>
      <c r="CX45" s="43"/>
      <c r="CY45" s="43"/>
      <c r="CZ45" s="43"/>
      <c r="DA45" s="43"/>
      <c r="DB45" s="43"/>
      <c r="DC45" s="43"/>
      <c r="DD45" s="43"/>
      <c r="DE45" s="43"/>
      <c r="DF45" s="43"/>
      <c r="DG45" s="43"/>
      <c r="DH45" s="43"/>
      <c r="DI45" s="43"/>
      <c r="DJ45" s="43"/>
      <c r="DK45" s="43"/>
      <c r="DL45" s="43"/>
      <c r="DM45" s="43"/>
      <c r="DN45" s="43"/>
      <c r="DO45" s="43"/>
      <c r="DP45" s="43"/>
      <c r="DQ45" s="43"/>
      <c r="DR45" s="43"/>
      <c r="DS45" s="43"/>
      <c r="DT45" s="43"/>
      <c r="DU45" s="43"/>
      <c r="DV45" s="43"/>
      <c r="DW45" s="43"/>
      <c r="DX45" s="43"/>
      <c r="DY45" s="43"/>
      <c r="DZ45" s="43"/>
      <c r="EA45" s="43"/>
      <c r="EB45" s="43"/>
      <c r="EC45" s="43"/>
      <c r="ED45" s="43"/>
      <c r="EE45" s="43"/>
      <c r="EF45" s="43"/>
      <c r="EG45" s="43"/>
      <c r="EH45" s="43"/>
      <c r="EI45" s="43"/>
      <c r="EJ45" s="43"/>
      <c r="EK45" s="43"/>
      <c r="EL45" s="43"/>
      <c r="EM45" s="43"/>
      <c r="EN45" s="43"/>
      <c r="EO45" s="43"/>
      <c r="EP45" s="43"/>
      <c r="EQ45" s="43"/>
      <c r="ER45" s="43"/>
      <c r="ES45" s="43"/>
      <c r="ET45" s="43"/>
      <c r="EU45" s="43"/>
      <c r="EV45" s="43"/>
      <c r="EW45" s="43"/>
      <c r="EX45" s="43"/>
      <c r="EY45" s="43"/>
      <c r="EZ45" s="43"/>
      <c r="FA45" s="43"/>
      <c r="FB45" s="43"/>
      <c r="FC45" s="43"/>
      <c r="FD45" s="43"/>
      <c r="FE45" s="43"/>
      <c r="FF45" s="43"/>
      <c r="FG45" s="43"/>
      <c r="FH45" s="43"/>
      <c r="FI45" s="43"/>
      <c r="FJ45" s="43"/>
      <c r="FK45" s="43"/>
      <c r="FL45" s="43"/>
      <c r="FM45" s="43"/>
      <c r="FN45" s="43"/>
      <c r="FO45" s="43"/>
      <c r="FP45" s="43"/>
      <c r="FQ45" s="43"/>
      <c r="FR45" s="43"/>
      <c r="FS45" s="43"/>
      <c r="FT45" s="43"/>
      <c r="FU45" s="43"/>
      <c r="FV45" s="43"/>
      <c r="FW45" s="43"/>
      <c r="FX45" s="43"/>
      <c r="FY45" s="43"/>
      <c r="FZ45" s="43"/>
      <c r="GA45" s="43"/>
      <c r="GB45" s="43"/>
      <c r="GC45" s="43"/>
      <c r="GD45" s="43"/>
      <c r="GE45" s="43"/>
      <c r="GF45" s="43"/>
      <c r="GG45" s="43"/>
      <c r="GH45" s="43"/>
      <c r="GI45" s="43"/>
      <c r="GJ45" s="43"/>
      <c r="GK45" s="43"/>
      <c r="GL45" s="43"/>
      <c r="GM45" s="43"/>
      <c r="GN45" s="43"/>
      <c r="GO45" s="43"/>
      <c r="GP45" s="43"/>
      <c r="GQ45" s="43"/>
      <c r="GR45" s="43"/>
      <c r="GS45" s="43"/>
      <c r="GT45" s="43"/>
      <c r="GU45" s="43"/>
      <c r="GV45" s="43"/>
      <c r="GW45" s="43"/>
      <c r="GX45" s="43"/>
      <c r="GY45" s="43"/>
      <c r="GZ45" s="43"/>
      <c r="HA45" s="43"/>
      <c r="HB45" s="43"/>
      <c r="HC45" s="43"/>
      <c r="HD45" s="43"/>
      <c r="HE45" s="43"/>
      <c r="HF45" s="43"/>
      <c r="HG45" s="43"/>
      <c r="HH45" s="43"/>
      <c r="HI45" s="43"/>
      <c r="HJ45" s="43"/>
      <c r="HK45" s="43"/>
      <c r="HL45" s="43"/>
      <c r="HM45" s="43"/>
      <c r="HN45" s="43"/>
      <c r="HO45" s="43"/>
      <c r="HP45" s="43"/>
      <c r="HQ45" s="43"/>
      <c r="HR45" s="43"/>
      <c r="HS45" s="43"/>
      <c r="HT45" s="43"/>
      <c r="HU45" s="43"/>
      <c r="HV45" s="43"/>
      <c r="HW45" s="43"/>
      <c r="HX45" s="43"/>
      <c r="HY45" s="43"/>
      <c r="HZ45" s="43"/>
      <c r="IA45" s="43"/>
      <c r="IB45" s="43"/>
    </row>
    <row r="46" spans="1:236" s="44" customFormat="1" x14ac:dyDescent="0.25">
      <c r="A46" s="4" t="s">
        <v>95</v>
      </c>
      <c r="B46" s="5" t="s">
        <v>96</v>
      </c>
      <c r="C46" s="5" t="s">
        <v>74</v>
      </c>
      <c r="D46" s="11">
        <v>44348</v>
      </c>
      <c r="E46" s="11" t="s">
        <v>116</v>
      </c>
      <c r="F46" s="7">
        <v>40000</v>
      </c>
      <c r="G46" s="63">
        <f>F46*0.0287</f>
        <v>1148</v>
      </c>
      <c r="H46" s="6">
        <v>442.65</v>
      </c>
      <c r="I46" s="6">
        <f>F46*0.0304</f>
        <v>1216</v>
      </c>
      <c r="J46" s="6">
        <v>5412.04</v>
      </c>
      <c r="K46" s="6">
        <v>8218.69</v>
      </c>
      <c r="L46" s="63">
        <v>31781.31</v>
      </c>
      <c r="AT46" s="43"/>
      <c r="AU46" s="43"/>
      <c r="AV46" s="43"/>
      <c r="AW46" s="43"/>
      <c r="AX46" s="43"/>
      <c r="AY46" s="43"/>
      <c r="AZ46" s="43"/>
      <c r="BA46" s="43"/>
      <c r="BB46" s="43"/>
      <c r="BC46" s="43"/>
      <c r="BD46" s="43"/>
      <c r="BE46" s="43"/>
      <c r="BF46" s="43"/>
      <c r="BG46" s="43"/>
      <c r="BH46" s="43"/>
      <c r="BI46" s="43"/>
      <c r="BJ46" s="43"/>
      <c r="BK46" s="43"/>
      <c r="BL46" s="43"/>
      <c r="BM46" s="43"/>
      <c r="BN46" s="43"/>
      <c r="BO46" s="43"/>
      <c r="BP46" s="43"/>
      <c r="BQ46" s="43"/>
      <c r="BR46" s="43"/>
      <c r="BS46" s="43"/>
      <c r="BT46" s="43"/>
      <c r="BU46" s="43"/>
      <c r="BV46" s="43"/>
      <c r="BW46" s="43"/>
      <c r="BX46" s="43"/>
      <c r="BY46" s="43"/>
      <c r="BZ46" s="43"/>
      <c r="CA46" s="43"/>
      <c r="CB46" s="43"/>
      <c r="CC46" s="43"/>
      <c r="CD46" s="43"/>
      <c r="CE46" s="43"/>
      <c r="CF46" s="43"/>
      <c r="CG46" s="43"/>
      <c r="CH46" s="43"/>
      <c r="CI46" s="43"/>
      <c r="CJ46" s="43"/>
      <c r="CK46" s="43"/>
      <c r="CL46" s="43"/>
      <c r="CM46" s="43"/>
      <c r="CN46" s="43"/>
      <c r="CO46" s="43"/>
      <c r="CP46" s="43"/>
      <c r="CQ46" s="43"/>
      <c r="CR46" s="43"/>
      <c r="CS46" s="43"/>
      <c r="CT46" s="43"/>
      <c r="CU46" s="43"/>
      <c r="CV46" s="43"/>
      <c r="CW46" s="43"/>
      <c r="CX46" s="43"/>
      <c r="CY46" s="43"/>
      <c r="CZ46" s="43"/>
      <c r="DA46" s="43"/>
      <c r="DB46" s="43"/>
      <c r="DC46" s="43"/>
      <c r="DD46" s="43"/>
      <c r="DE46" s="43"/>
      <c r="DF46" s="43"/>
      <c r="DG46" s="43"/>
      <c r="DH46" s="43"/>
      <c r="DI46" s="43"/>
      <c r="DJ46" s="43"/>
      <c r="DK46" s="43"/>
      <c r="DL46" s="43"/>
      <c r="DM46" s="43"/>
      <c r="DN46" s="43"/>
      <c r="DO46" s="43"/>
      <c r="DP46" s="43"/>
      <c r="DQ46" s="43"/>
      <c r="DR46" s="43"/>
      <c r="DS46" s="43"/>
      <c r="DT46" s="43"/>
      <c r="DU46" s="43"/>
      <c r="DV46" s="43"/>
      <c r="DW46" s="43"/>
      <c r="DX46" s="43"/>
      <c r="DY46" s="43"/>
      <c r="DZ46" s="43"/>
      <c r="EA46" s="43"/>
      <c r="EB46" s="43"/>
      <c r="EC46" s="43"/>
      <c r="ED46" s="43"/>
      <c r="EE46" s="43"/>
      <c r="EF46" s="43"/>
      <c r="EG46" s="43"/>
      <c r="EH46" s="43"/>
      <c r="EI46" s="43"/>
      <c r="EJ46" s="43"/>
      <c r="EK46" s="43"/>
      <c r="EL46" s="43"/>
      <c r="EM46" s="43"/>
      <c r="EN46" s="43"/>
      <c r="EO46" s="43"/>
      <c r="EP46" s="43"/>
      <c r="EQ46" s="43"/>
      <c r="ER46" s="43"/>
      <c r="ES46" s="43"/>
      <c r="ET46" s="43"/>
      <c r="EU46" s="43"/>
      <c r="EV46" s="43"/>
      <c r="EW46" s="43"/>
      <c r="EX46" s="43"/>
      <c r="EY46" s="43"/>
      <c r="EZ46" s="43"/>
      <c r="FA46" s="43"/>
      <c r="FB46" s="43"/>
      <c r="FC46" s="43"/>
      <c r="FD46" s="43"/>
      <c r="FE46" s="43"/>
      <c r="FF46" s="43"/>
      <c r="FG46" s="43"/>
      <c r="FH46" s="43"/>
      <c r="FI46" s="43"/>
      <c r="FJ46" s="43"/>
      <c r="FK46" s="43"/>
      <c r="FL46" s="43"/>
      <c r="FM46" s="43"/>
      <c r="FN46" s="43"/>
      <c r="FO46" s="43"/>
      <c r="FP46" s="43"/>
      <c r="FQ46" s="43"/>
      <c r="FR46" s="43"/>
      <c r="FS46" s="43"/>
      <c r="FT46" s="43"/>
      <c r="FU46" s="43"/>
      <c r="FV46" s="43"/>
      <c r="FW46" s="43"/>
      <c r="FX46" s="43"/>
      <c r="FY46" s="43"/>
      <c r="FZ46" s="43"/>
      <c r="GA46" s="43"/>
      <c r="GB46" s="43"/>
      <c r="GC46" s="43"/>
      <c r="GD46" s="43"/>
      <c r="GE46" s="43"/>
      <c r="GF46" s="43"/>
      <c r="GG46" s="43"/>
      <c r="GH46" s="43"/>
      <c r="GI46" s="43"/>
      <c r="GJ46" s="43"/>
      <c r="GK46" s="43"/>
      <c r="GL46" s="43"/>
      <c r="GM46" s="43"/>
      <c r="GN46" s="43"/>
      <c r="GO46" s="43"/>
      <c r="GP46" s="43"/>
      <c r="GQ46" s="43"/>
      <c r="GR46" s="43"/>
      <c r="GS46" s="43"/>
      <c r="GT46" s="43"/>
      <c r="GU46" s="43"/>
      <c r="GV46" s="43"/>
      <c r="GW46" s="43"/>
      <c r="GX46" s="43"/>
      <c r="GY46" s="43"/>
      <c r="GZ46" s="43"/>
      <c r="HA46" s="43"/>
      <c r="HB46" s="43"/>
      <c r="HC46" s="43"/>
      <c r="HD46" s="43"/>
      <c r="HE46" s="43"/>
      <c r="HF46" s="43"/>
      <c r="HG46" s="43"/>
      <c r="HH46" s="43"/>
      <c r="HI46" s="43"/>
      <c r="HJ46" s="43"/>
      <c r="HK46" s="43"/>
      <c r="HL46" s="43"/>
      <c r="HM46" s="43"/>
      <c r="HN46" s="43"/>
      <c r="HO46" s="43"/>
      <c r="HP46" s="43"/>
      <c r="HQ46" s="43"/>
      <c r="HR46" s="43"/>
      <c r="HS46" s="43"/>
      <c r="HT46" s="43"/>
      <c r="HU46" s="43"/>
      <c r="HV46" s="43"/>
      <c r="HW46" s="43"/>
      <c r="HX46" s="43"/>
      <c r="HY46" s="43"/>
      <c r="HZ46" s="43"/>
      <c r="IA46" s="43"/>
      <c r="IB46" s="43"/>
    </row>
    <row r="47" spans="1:236" s="44" customFormat="1" x14ac:dyDescent="0.25">
      <c r="A47" s="4" t="s">
        <v>38</v>
      </c>
      <c r="B47" s="5" t="s">
        <v>39</v>
      </c>
      <c r="C47" s="6" t="s">
        <v>74</v>
      </c>
      <c r="D47" s="10">
        <v>44276</v>
      </c>
      <c r="E47" s="11" t="s">
        <v>116</v>
      </c>
      <c r="F47" s="7">
        <v>40000</v>
      </c>
      <c r="G47" s="63">
        <f>F47*0.0287</f>
        <v>1148</v>
      </c>
      <c r="H47" s="6">
        <v>240.13</v>
      </c>
      <c r="I47" s="6">
        <f>F47*0.0304</f>
        <v>1216</v>
      </c>
      <c r="J47" s="6">
        <v>1889.92</v>
      </c>
      <c r="K47" s="6">
        <v>4504.05</v>
      </c>
      <c r="L47" s="63">
        <v>35495.949999999997</v>
      </c>
      <c r="AT47" s="43"/>
      <c r="AU47" s="43"/>
      <c r="AV47" s="43"/>
      <c r="AW47" s="43"/>
      <c r="AX47" s="43"/>
      <c r="AY47" s="43"/>
      <c r="AZ47" s="43"/>
      <c r="BA47" s="43"/>
      <c r="BB47" s="43"/>
      <c r="BC47" s="43"/>
      <c r="BD47" s="43"/>
      <c r="BE47" s="43"/>
      <c r="BF47" s="43"/>
      <c r="BG47" s="43"/>
      <c r="BH47" s="43"/>
      <c r="BI47" s="43"/>
      <c r="BJ47" s="43"/>
      <c r="BK47" s="43"/>
      <c r="BL47" s="43"/>
      <c r="BM47" s="43"/>
      <c r="BN47" s="43"/>
      <c r="BO47" s="43"/>
      <c r="BP47" s="43"/>
      <c r="BQ47" s="43"/>
      <c r="BR47" s="43"/>
      <c r="BS47" s="43"/>
      <c r="BT47" s="43"/>
      <c r="BU47" s="43"/>
      <c r="BV47" s="43"/>
      <c r="BW47" s="43"/>
      <c r="BX47" s="43"/>
      <c r="BY47" s="43"/>
      <c r="BZ47" s="43"/>
      <c r="CA47" s="43"/>
      <c r="CB47" s="43"/>
      <c r="CC47" s="43"/>
      <c r="CD47" s="43"/>
      <c r="CE47" s="43"/>
      <c r="CF47" s="43"/>
      <c r="CG47" s="43"/>
      <c r="CH47" s="43"/>
      <c r="CI47" s="43"/>
      <c r="CJ47" s="43"/>
      <c r="CK47" s="43"/>
      <c r="CL47" s="43"/>
      <c r="CM47" s="43"/>
      <c r="CN47" s="43"/>
      <c r="CO47" s="43"/>
      <c r="CP47" s="43"/>
      <c r="CQ47" s="43"/>
      <c r="CR47" s="43"/>
      <c r="CS47" s="43"/>
      <c r="CT47" s="43"/>
      <c r="CU47" s="43"/>
      <c r="CV47" s="43"/>
      <c r="CW47" s="43"/>
      <c r="CX47" s="43"/>
      <c r="CY47" s="43"/>
      <c r="CZ47" s="43"/>
      <c r="DA47" s="43"/>
      <c r="DB47" s="43"/>
      <c r="DC47" s="43"/>
      <c r="DD47" s="43"/>
      <c r="DE47" s="43"/>
      <c r="DF47" s="43"/>
      <c r="DG47" s="43"/>
      <c r="DH47" s="43"/>
      <c r="DI47" s="43"/>
      <c r="DJ47" s="43"/>
      <c r="DK47" s="43"/>
      <c r="DL47" s="43"/>
      <c r="DM47" s="43"/>
      <c r="DN47" s="43"/>
      <c r="DO47" s="43"/>
      <c r="DP47" s="43"/>
      <c r="DQ47" s="43"/>
      <c r="DR47" s="43"/>
      <c r="DS47" s="43"/>
      <c r="DT47" s="43"/>
      <c r="DU47" s="43"/>
      <c r="DV47" s="43"/>
      <c r="DW47" s="43"/>
      <c r="DX47" s="43"/>
      <c r="DY47" s="43"/>
      <c r="DZ47" s="43"/>
      <c r="EA47" s="43"/>
      <c r="EB47" s="43"/>
      <c r="EC47" s="43"/>
      <c r="ED47" s="43"/>
      <c r="EE47" s="43"/>
      <c r="EF47" s="43"/>
      <c r="EG47" s="43"/>
      <c r="EH47" s="43"/>
      <c r="EI47" s="43"/>
      <c r="EJ47" s="43"/>
      <c r="EK47" s="43"/>
      <c r="EL47" s="43"/>
      <c r="EM47" s="43"/>
      <c r="EN47" s="43"/>
      <c r="EO47" s="43"/>
      <c r="EP47" s="43"/>
      <c r="EQ47" s="43"/>
      <c r="ER47" s="43"/>
      <c r="ES47" s="43"/>
      <c r="ET47" s="43"/>
      <c r="EU47" s="43"/>
      <c r="EV47" s="43"/>
      <c r="EW47" s="43"/>
      <c r="EX47" s="43"/>
      <c r="EY47" s="43"/>
      <c r="EZ47" s="43"/>
      <c r="FA47" s="43"/>
      <c r="FB47" s="43"/>
      <c r="FC47" s="43"/>
      <c r="FD47" s="43"/>
      <c r="FE47" s="43"/>
      <c r="FF47" s="43"/>
      <c r="FG47" s="43"/>
      <c r="FH47" s="43"/>
      <c r="FI47" s="43"/>
      <c r="FJ47" s="43"/>
      <c r="FK47" s="43"/>
      <c r="FL47" s="43"/>
      <c r="FM47" s="43"/>
      <c r="FN47" s="43"/>
      <c r="FO47" s="43"/>
      <c r="FP47" s="43"/>
      <c r="FQ47" s="43"/>
      <c r="FR47" s="43"/>
      <c r="FS47" s="43"/>
      <c r="FT47" s="43"/>
      <c r="FU47" s="43"/>
      <c r="FV47" s="43"/>
      <c r="FW47" s="43"/>
      <c r="FX47" s="43"/>
      <c r="FY47" s="43"/>
      <c r="FZ47" s="43"/>
      <c r="GA47" s="43"/>
      <c r="GB47" s="43"/>
      <c r="GC47" s="43"/>
      <c r="GD47" s="43"/>
      <c r="GE47" s="43"/>
      <c r="GF47" s="43"/>
      <c r="GG47" s="43"/>
      <c r="GH47" s="43"/>
      <c r="GI47" s="43"/>
      <c r="GJ47" s="43"/>
      <c r="GK47" s="43"/>
      <c r="GL47" s="43"/>
      <c r="GM47" s="43"/>
      <c r="GN47" s="43"/>
      <c r="GO47" s="43"/>
      <c r="GP47" s="43"/>
      <c r="GQ47" s="43"/>
      <c r="GR47" s="43"/>
      <c r="GS47" s="43"/>
      <c r="GT47" s="43"/>
      <c r="GU47" s="43"/>
      <c r="GV47" s="43"/>
      <c r="GW47" s="43"/>
      <c r="GX47" s="43"/>
      <c r="GY47" s="43"/>
      <c r="GZ47" s="43"/>
      <c r="HA47" s="43"/>
      <c r="HB47" s="43"/>
      <c r="HC47" s="43"/>
      <c r="HD47" s="43"/>
      <c r="HE47" s="43"/>
      <c r="HF47" s="43"/>
      <c r="HG47" s="43"/>
      <c r="HH47" s="43"/>
      <c r="HI47" s="43"/>
      <c r="HJ47" s="43"/>
      <c r="HK47" s="43"/>
      <c r="HL47" s="43"/>
      <c r="HM47" s="43"/>
      <c r="HN47" s="43"/>
      <c r="HO47" s="43"/>
      <c r="HP47" s="43"/>
      <c r="HQ47" s="43"/>
      <c r="HR47" s="43"/>
      <c r="HS47" s="43"/>
      <c r="HT47" s="43"/>
      <c r="HU47" s="43"/>
      <c r="HV47" s="43"/>
      <c r="HW47" s="43"/>
      <c r="HX47" s="43"/>
      <c r="HY47" s="43"/>
      <c r="HZ47" s="43"/>
      <c r="IA47" s="43"/>
      <c r="IB47" s="43"/>
    </row>
    <row r="48" spans="1:236" s="44" customFormat="1" x14ac:dyDescent="0.25">
      <c r="A48" s="46" t="s">
        <v>14</v>
      </c>
      <c r="B48" s="13">
        <v>2</v>
      </c>
      <c r="C48" s="8"/>
      <c r="D48" s="46"/>
      <c r="E48" s="46"/>
      <c r="F48" s="8">
        <f t="shared" ref="F48:K48" si="6">SUM(F46:F47)</f>
        <v>80000</v>
      </c>
      <c r="G48" s="64">
        <f t="shared" si="6"/>
        <v>2296</v>
      </c>
      <c r="H48" s="8">
        <f t="shared" si="6"/>
        <v>682.78</v>
      </c>
      <c r="I48" s="8">
        <f t="shared" si="6"/>
        <v>2432</v>
      </c>
      <c r="J48" s="8">
        <v>7311.96</v>
      </c>
      <c r="K48" s="8">
        <f t="shared" si="6"/>
        <v>12722.740000000002</v>
      </c>
      <c r="L48" s="64">
        <f>SUM(L47:L47)+L46</f>
        <v>67277.259999999995</v>
      </c>
      <c r="O48" s="43"/>
      <c r="P48" s="43"/>
      <c r="Q48" s="43"/>
      <c r="R48" s="43"/>
      <c r="S48" s="43"/>
      <c r="T48" s="43"/>
      <c r="U48" s="43"/>
      <c r="V48" s="43"/>
      <c r="W48" s="43"/>
      <c r="X48" s="43"/>
      <c r="Y48" s="43"/>
      <c r="Z48" s="43"/>
      <c r="AA48" s="43"/>
      <c r="AB48" s="43"/>
      <c r="AC48" s="43"/>
      <c r="AD48" s="43"/>
      <c r="AE48" s="43"/>
      <c r="AF48" s="43"/>
      <c r="AG48" s="43"/>
      <c r="AH48" s="43"/>
      <c r="AI48" s="43"/>
      <c r="AJ48" s="43"/>
      <c r="AK48" s="43"/>
      <c r="AL48" s="43"/>
      <c r="AM48" s="43"/>
      <c r="AN48" s="43"/>
      <c r="AO48" s="43"/>
      <c r="AP48" s="43"/>
      <c r="AQ48" s="43"/>
      <c r="AR48" s="43"/>
      <c r="AS48" s="43"/>
      <c r="AT48" s="43"/>
      <c r="AU48" s="43"/>
      <c r="AV48" s="43"/>
      <c r="AW48" s="43"/>
      <c r="AX48" s="43"/>
      <c r="AY48" s="43"/>
      <c r="AZ48" s="43"/>
      <c r="BA48" s="43"/>
      <c r="BB48" s="43"/>
      <c r="BC48" s="43"/>
      <c r="BD48" s="43"/>
      <c r="BE48" s="43"/>
      <c r="BF48" s="43"/>
      <c r="BG48" s="43"/>
      <c r="BH48" s="43"/>
      <c r="BI48" s="43"/>
      <c r="BJ48" s="43"/>
      <c r="BK48" s="43"/>
      <c r="BL48" s="43"/>
      <c r="BM48" s="43"/>
      <c r="BN48" s="43"/>
      <c r="BO48" s="43"/>
      <c r="BP48" s="43"/>
      <c r="BQ48" s="43"/>
      <c r="BR48" s="43"/>
      <c r="BS48" s="43"/>
      <c r="BT48" s="43"/>
      <c r="BU48" s="43"/>
      <c r="BV48" s="43"/>
      <c r="BW48" s="43"/>
      <c r="BX48" s="43"/>
      <c r="BY48" s="43"/>
      <c r="BZ48" s="43"/>
      <c r="CA48" s="43"/>
      <c r="CB48" s="43"/>
      <c r="CC48" s="43"/>
      <c r="CD48" s="43"/>
      <c r="CE48" s="43"/>
      <c r="CF48" s="43"/>
      <c r="CG48" s="43"/>
      <c r="CH48" s="43"/>
      <c r="CI48" s="43"/>
      <c r="CJ48" s="43"/>
      <c r="CK48" s="43"/>
      <c r="CL48" s="43"/>
      <c r="CM48" s="43"/>
      <c r="CN48" s="43"/>
      <c r="CO48" s="43"/>
      <c r="CP48" s="43"/>
      <c r="CQ48" s="43"/>
      <c r="CR48" s="43"/>
      <c r="CS48" s="43"/>
      <c r="CT48" s="43"/>
      <c r="CU48" s="43"/>
      <c r="CV48" s="43"/>
      <c r="CW48" s="43"/>
      <c r="CX48" s="43"/>
      <c r="CY48" s="43"/>
      <c r="CZ48" s="43"/>
      <c r="DA48" s="43"/>
      <c r="DB48" s="43"/>
      <c r="DC48" s="43"/>
      <c r="DD48" s="43"/>
      <c r="DE48" s="43"/>
      <c r="DF48" s="43"/>
      <c r="DG48" s="43"/>
      <c r="DH48" s="43"/>
      <c r="DI48" s="43"/>
      <c r="DJ48" s="43"/>
      <c r="DK48" s="43"/>
      <c r="DL48" s="43"/>
      <c r="DM48" s="43"/>
      <c r="DN48" s="43"/>
      <c r="DO48" s="43"/>
      <c r="DP48" s="43"/>
      <c r="DQ48" s="43"/>
      <c r="DR48" s="43"/>
      <c r="DS48" s="43"/>
      <c r="DT48" s="43"/>
      <c r="DU48" s="43"/>
      <c r="DV48" s="43"/>
      <c r="DW48" s="43"/>
      <c r="DX48" s="43"/>
      <c r="DY48" s="43"/>
      <c r="DZ48" s="43"/>
      <c r="EA48" s="43"/>
      <c r="EB48" s="43"/>
      <c r="EC48" s="43"/>
      <c r="ED48" s="43"/>
      <c r="EE48" s="43"/>
      <c r="EF48" s="43"/>
      <c r="EG48" s="43"/>
      <c r="EH48" s="43"/>
      <c r="EI48" s="43"/>
      <c r="EJ48" s="43"/>
      <c r="EK48" s="43"/>
      <c r="EL48" s="43"/>
      <c r="EM48" s="43"/>
      <c r="EN48" s="43"/>
      <c r="EO48" s="43"/>
      <c r="EP48" s="43"/>
      <c r="EQ48" s="43"/>
      <c r="ER48" s="43"/>
      <c r="ES48" s="43"/>
      <c r="ET48" s="43"/>
      <c r="EU48" s="43"/>
      <c r="EV48" s="43"/>
      <c r="EW48" s="43"/>
      <c r="EX48" s="43"/>
      <c r="EY48" s="43"/>
      <c r="EZ48" s="43"/>
      <c r="FA48" s="43"/>
      <c r="FB48" s="43"/>
      <c r="FC48" s="43"/>
      <c r="FD48" s="43"/>
      <c r="FE48" s="43"/>
      <c r="FF48" s="43"/>
      <c r="FG48" s="43"/>
      <c r="FH48" s="43"/>
      <c r="FI48" s="43"/>
      <c r="FJ48" s="43"/>
      <c r="FK48" s="43"/>
      <c r="FL48" s="43"/>
      <c r="FM48" s="43"/>
      <c r="FN48" s="43"/>
      <c r="FO48" s="43"/>
      <c r="FP48" s="43"/>
      <c r="FQ48" s="43"/>
      <c r="FR48" s="43"/>
      <c r="FS48" s="43"/>
      <c r="FT48" s="43"/>
      <c r="FU48" s="43"/>
      <c r="FV48" s="43"/>
      <c r="FW48" s="43"/>
      <c r="FX48" s="43"/>
      <c r="FY48" s="43"/>
      <c r="FZ48" s="43"/>
      <c r="GA48" s="43"/>
      <c r="GB48" s="43"/>
      <c r="GC48" s="43"/>
      <c r="GD48" s="43"/>
      <c r="GE48" s="43"/>
      <c r="GF48" s="43"/>
      <c r="GG48" s="43"/>
      <c r="GH48" s="43"/>
      <c r="GI48" s="43"/>
      <c r="GJ48" s="43"/>
      <c r="GK48" s="43"/>
      <c r="GL48" s="43"/>
      <c r="GM48" s="43"/>
      <c r="GN48" s="43"/>
      <c r="GO48" s="43"/>
      <c r="GP48" s="43"/>
      <c r="GQ48" s="43"/>
      <c r="GR48" s="43"/>
      <c r="GS48" s="43"/>
      <c r="GT48" s="43"/>
      <c r="GU48" s="43"/>
      <c r="GV48" s="43"/>
      <c r="GW48" s="43"/>
      <c r="GX48" s="43"/>
      <c r="GY48" s="43"/>
      <c r="GZ48" s="43"/>
      <c r="HA48" s="43"/>
      <c r="HB48" s="43"/>
      <c r="HC48" s="43"/>
      <c r="HD48" s="43"/>
      <c r="HE48" s="43"/>
      <c r="HF48" s="43"/>
      <c r="HG48" s="43"/>
      <c r="HH48" s="43"/>
      <c r="HI48" s="43"/>
      <c r="HJ48" s="43"/>
      <c r="HK48" s="43"/>
      <c r="HL48" s="43"/>
      <c r="HM48" s="43"/>
      <c r="HN48" s="43"/>
      <c r="HO48" s="43"/>
      <c r="HP48" s="43"/>
      <c r="HQ48" s="43"/>
      <c r="HR48" s="43"/>
      <c r="HS48" s="43"/>
      <c r="HT48" s="43"/>
      <c r="HU48" s="43"/>
      <c r="HV48" s="43"/>
      <c r="HW48" s="43"/>
      <c r="HX48" s="43"/>
      <c r="HY48" s="43"/>
      <c r="HZ48" s="43"/>
      <c r="IA48" s="43"/>
      <c r="IB48" s="43"/>
    </row>
    <row r="49" spans="1:236" s="44" customFormat="1" x14ac:dyDescent="0.25">
      <c r="B49" s="14"/>
      <c r="G49" s="72"/>
      <c r="L49" s="72"/>
      <c r="O49" s="43"/>
      <c r="P49" s="43"/>
      <c r="Q49" s="43"/>
      <c r="R49" s="43"/>
      <c r="S49" s="43"/>
      <c r="T49" s="43"/>
      <c r="U49" s="43"/>
      <c r="V49" s="43"/>
      <c r="W49" s="43"/>
      <c r="X49" s="43"/>
      <c r="Y49" s="43"/>
      <c r="Z49" s="43"/>
      <c r="AA49" s="43"/>
      <c r="AB49" s="43"/>
      <c r="AC49" s="43"/>
      <c r="AD49" s="43"/>
      <c r="AE49" s="43"/>
      <c r="AF49" s="43"/>
      <c r="AG49" s="43"/>
      <c r="AH49" s="43"/>
      <c r="AI49" s="43"/>
      <c r="AJ49" s="43"/>
      <c r="AK49" s="43"/>
      <c r="AL49" s="43"/>
      <c r="AM49" s="43"/>
      <c r="AN49" s="43"/>
      <c r="AO49" s="43"/>
      <c r="AP49" s="43"/>
      <c r="AQ49" s="43"/>
      <c r="AR49" s="43"/>
      <c r="AS49" s="43"/>
      <c r="AT49" s="43"/>
      <c r="AU49" s="43"/>
      <c r="AV49" s="43"/>
      <c r="AW49" s="43"/>
      <c r="AX49" s="43"/>
      <c r="AY49" s="43"/>
      <c r="AZ49" s="43"/>
      <c r="BA49" s="43"/>
      <c r="BB49" s="43"/>
      <c r="BC49" s="43"/>
      <c r="BD49" s="43"/>
      <c r="BE49" s="43"/>
      <c r="BF49" s="43"/>
      <c r="BG49" s="43"/>
      <c r="BH49" s="43"/>
      <c r="BI49" s="43"/>
      <c r="BJ49" s="43"/>
      <c r="BK49" s="43"/>
      <c r="BL49" s="43"/>
      <c r="BM49" s="43"/>
      <c r="BN49" s="43"/>
      <c r="BO49" s="43"/>
      <c r="BP49" s="43"/>
      <c r="BQ49" s="43"/>
      <c r="BR49" s="43"/>
      <c r="BS49" s="43"/>
      <c r="BT49" s="43"/>
      <c r="BU49" s="43"/>
      <c r="BV49" s="43"/>
      <c r="BW49" s="43"/>
      <c r="BX49" s="43"/>
      <c r="BY49" s="43"/>
      <c r="BZ49" s="43"/>
      <c r="CA49" s="43"/>
      <c r="CB49" s="43"/>
      <c r="CC49" s="43"/>
      <c r="CD49" s="43"/>
      <c r="CE49" s="43"/>
      <c r="CF49" s="43"/>
      <c r="CG49" s="43"/>
      <c r="CH49" s="43"/>
      <c r="CI49" s="43"/>
      <c r="CJ49" s="43"/>
      <c r="CK49" s="43"/>
      <c r="CL49" s="43"/>
      <c r="CM49" s="43"/>
      <c r="CN49" s="43"/>
      <c r="CO49" s="43"/>
      <c r="CP49" s="43"/>
      <c r="CQ49" s="43"/>
      <c r="CR49" s="43"/>
      <c r="CS49" s="43"/>
      <c r="CT49" s="43"/>
      <c r="CU49" s="43"/>
      <c r="CV49" s="43"/>
      <c r="CW49" s="43"/>
      <c r="CX49" s="43"/>
      <c r="CY49" s="43"/>
      <c r="CZ49" s="43"/>
      <c r="DA49" s="43"/>
      <c r="DB49" s="43"/>
      <c r="DC49" s="43"/>
      <c r="DD49" s="43"/>
      <c r="DE49" s="43"/>
      <c r="DF49" s="43"/>
      <c r="DG49" s="43"/>
      <c r="DH49" s="43"/>
      <c r="DI49" s="43"/>
      <c r="DJ49" s="43"/>
      <c r="DK49" s="43"/>
      <c r="DL49" s="43"/>
      <c r="DM49" s="43"/>
      <c r="DN49" s="43"/>
      <c r="DO49" s="43"/>
      <c r="DP49" s="43"/>
      <c r="DQ49" s="43"/>
      <c r="DR49" s="43"/>
      <c r="DS49" s="43"/>
      <c r="DT49" s="43"/>
      <c r="DU49" s="43"/>
      <c r="DV49" s="43"/>
      <c r="DW49" s="43"/>
      <c r="DX49" s="43"/>
      <c r="DY49" s="43"/>
      <c r="DZ49" s="43"/>
      <c r="EA49" s="43"/>
      <c r="EB49" s="43"/>
      <c r="EC49" s="43"/>
      <c r="ED49" s="43"/>
      <c r="EE49" s="43"/>
      <c r="EF49" s="43"/>
      <c r="EG49" s="43"/>
      <c r="EH49" s="43"/>
      <c r="EI49" s="43"/>
      <c r="EJ49" s="43"/>
      <c r="EK49" s="43"/>
      <c r="EL49" s="43"/>
      <c r="EM49" s="43"/>
      <c r="EN49" s="43"/>
      <c r="EO49" s="43"/>
      <c r="EP49" s="43"/>
      <c r="EQ49" s="43"/>
      <c r="ER49" s="43"/>
      <c r="ES49" s="43"/>
      <c r="ET49" s="43"/>
      <c r="EU49" s="43"/>
      <c r="EV49" s="43"/>
      <c r="EW49" s="43"/>
      <c r="EX49" s="43"/>
      <c r="EY49" s="43"/>
      <c r="EZ49" s="43"/>
      <c r="FA49" s="43"/>
      <c r="FB49" s="43"/>
      <c r="FC49" s="43"/>
      <c r="FD49" s="43"/>
      <c r="FE49" s="43"/>
      <c r="FF49" s="43"/>
      <c r="FG49" s="43"/>
      <c r="FH49" s="43"/>
      <c r="FI49" s="43"/>
      <c r="FJ49" s="43"/>
      <c r="FK49" s="43"/>
      <c r="FL49" s="43"/>
      <c r="FM49" s="43"/>
      <c r="FN49" s="43"/>
      <c r="FO49" s="43"/>
      <c r="FP49" s="43"/>
      <c r="FQ49" s="43"/>
      <c r="FR49" s="43"/>
      <c r="FS49" s="43"/>
      <c r="FT49" s="43"/>
      <c r="FU49" s="43"/>
      <c r="FV49" s="43"/>
      <c r="FW49" s="43"/>
      <c r="FX49" s="43"/>
      <c r="FY49" s="43"/>
      <c r="FZ49" s="43"/>
      <c r="GA49" s="43"/>
      <c r="GB49" s="43"/>
      <c r="GC49" s="43"/>
      <c r="GD49" s="43"/>
      <c r="GE49" s="43"/>
      <c r="GF49" s="43"/>
      <c r="GG49" s="43"/>
      <c r="GH49" s="43"/>
      <c r="GI49" s="43"/>
      <c r="GJ49" s="43"/>
      <c r="GK49" s="43"/>
      <c r="GL49" s="43"/>
      <c r="GM49" s="43"/>
      <c r="GN49" s="43"/>
      <c r="GO49" s="43"/>
      <c r="GP49" s="43"/>
      <c r="GQ49" s="43"/>
      <c r="GR49" s="43"/>
      <c r="GS49" s="43"/>
      <c r="GT49" s="43"/>
      <c r="GU49" s="43"/>
      <c r="GV49" s="43"/>
      <c r="GW49" s="43"/>
      <c r="GX49" s="43"/>
      <c r="GY49" s="43"/>
      <c r="GZ49" s="43"/>
      <c r="HA49" s="43"/>
      <c r="HB49" s="43"/>
      <c r="HC49" s="43"/>
      <c r="HD49" s="43"/>
      <c r="HE49" s="43"/>
      <c r="HF49" s="43"/>
      <c r="HG49" s="43"/>
      <c r="HH49" s="43"/>
      <c r="HI49" s="43"/>
      <c r="HJ49" s="43"/>
      <c r="HK49" s="43"/>
      <c r="HL49" s="43"/>
      <c r="HM49" s="43"/>
      <c r="HN49" s="43"/>
      <c r="HO49" s="43"/>
      <c r="HP49" s="43"/>
      <c r="HQ49" s="43"/>
      <c r="HR49" s="43"/>
      <c r="HS49" s="43"/>
      <c r="HT49" s="43"/>
      <c r="HU49" s="43"/>
      <c r="HV49" s="43"/>
      <c r="HW49" s="43"/>
      <c r="HX49" s="43"/>
      <c r="HY49" s="43"/>
      <c r="HZ49" s="43"/>
      <c r="IA49" s="43"/>
      <c r="IB49" s="43"/>
    </row>
    <row r="50" spans="1:236" s="44" customFormat="1" x14ac:dyDescent="0.25">
      <c r="A50" s="42" t="s">
        <v>58</v>
      </c>
      <c r="B50" s="42"/>
      <c r="C50" s="42"/>
      <c r="D50" s="42"/>
      <c r="E50" s="42"/>
      <c r="F50" s="42"/>
      <c r="G50" s="66"/>
      <c r="H50" s="42"/>
      <c r="I50" s="42"/>
      <c r="J50" s="42"/>
      <c r="K50" s="42"/>
      <c r="L50" s="66"/>
      <c r="O50" s="43"/>
      <c r="P50" s="43"/>
      <c r="Q50" s="43"/>
      <c r="R50" s="43"/>
      <c r="S50" s="43"/>
      <c r="T50" s="43"/>
      <c r="U50" s="43"/>
      <c r="V50" s="43"/>
      <c r="W50" s="43"/>
      <c r="X50" s="43"/>
      <c r="Y50" s="43"/>
      <c r="Z50" s="43"/>
      <c r="AA50" s="43"/>
      <c r="AB50" s="43"/>
      <c r="AC50" s="43"/>
      <c r="AD50" s="43"/>
      <c r="AE50" s="43"/>
      <c r="AF50" s="43"/>
      <c r="AG50" s="43"/>
      <c r="AH50" s="43"/>
      <c r="AI50" s="43"/>
      <c r="AJ50" s="43"/>
      <c r="AK50" s="43"/>
      <c r="AL50" s="43"/>
      <c r="AM50" s="43"/>
      <c r="AN50" s="43"/>
      <c r="AO50" s="43"/>
      <c r="AP50" s="43"/>
      <c r="AQ50" s="43"/>
      <c r="AR50" s="43"/>
      <c r="AS50" s="43"/>
      <c r="AT50" s="43"/>
      <c r="AU50" s="43"/>
      <c r="AV50" s="43"/>
      <c r="AW50" s="43"/>
      <c r="AX50" s="43"/>
      <c r="AY50" s="43"/>
      <c r="AZ50" s="43"/>
      <c r="BA50" s="43"/>
      <c r="BB50" s="43"/>
      <c r="BC50" s="43"/>
      <c r="BD50" s="43"/>
      <c r="BE50" s="43"/>
      <c r="BF50" s="43"/>
      <c r="BG50" s="43"/>
      <c r="BH50" s="43"/>
      <c r="BI50" s="43"/>
      <c r="BJ50" s="43"/>
      <c r="BK50" s="43"/>
      <c r="BL50" s="43"/>
      <c r="BM50" s="43"/>
      <c r="BN50" s="43"/>
      <c r="BO50" s="43"/>
      <c r="BP50" s="43"/>
      <c r="BQ50" s="43"/>
      <c r="BR50" s="43"/>
      <c r="BS50" s="43"/>
      <c r="BT50" s="43"/>
      <c r="BU50" s="43"/>
      <c r="BV50" s="43"/>
      <c r="BW50" s="43"/>
      <c r="BX50" s="43"/>
      <c r="BY50" s="43"/>
      <c r="BZ50" s="43"/>
      <c r="CA50" s="43"/>
      <c r="CB50" s="43"/>
      <c r="CC50" s="43"/>
      <c r="CD50" s="43"/>
      <c r="CE50" s="43"/>
      <c r="CF50" s="43"/>
      <c r="CG50" s="43"/>
      <c r="CH50" s="43"/>
      <c r="CI50" s="43"/>
      <c r="CJ50" s="43"/>
      <c r="CK50" s="43"/>
      <c r="CL50" s="43"/>
      <c r="CM50" s="43"/>
      <c r="CN50" s="43"/>
      <c r="CO50" s="43"/>
      <c r="CP50" s="43"/>
      <c r="CQ50" s="43"/>
      <c r="CR50" s="43"/>
      <c r="CS50" s="43"/>
      <c r="CT50" s="43"/>
      <c r="CU50" s="43"/>
      <c r="CV50" s="43"/>
      <c r="CW50" s="43"/>
      <c r="CX50" s="43"/>
      <c r="CY50" s="43"/>
      <c r="CZ50" s="43"/>
      <c r="DA50" s="43"/>
      <c r="DB50" s="43"/>
      <c r="DC50" s="43"/>
      <c r="DD50" s="43"/>
      <c r="DE50" s="43"/>
      <c r="DF50" s="43"/>
      <c r="DG50" s="43"/>
      <c r="DH50" s="43"/>
      <c r="DI50" s="43"/>
      <c r="DJ50" s="43"/>
      <c r="DK50" s="43"/>
      <c r="DL50" s="43"/>
      <c r="DM50" s="43"/>
      <c r="DN50" s="43"/>
      <c r="DO50" s="43"/>
      <c r="DP50" s="43"/>
      <c r="DQ50" s="43"/>
      <c r="DR50" s="43"/>
      <c r="DS50" s="43"/>
      <c r="DT50" s="43"/>
      <c r="DU50" s="43"/>
      <c r="DV50" s="43"/>
      <c r="DW50" s="43"/>
      <c r="DX50" s="43"/>
      <c r="DY50" s="43"/>
      <c r="DZ50" s="43"/>
      <c r="EA50" s="43"/>
      <c r="EB50" s="43"/>
      <c r="EC50" s="43"/>
      <c r="ED50" s="43"/>
      <c r="EE50" s="43"/>
      <c r="EF50" s="43"/>
      <c r="EG50" s="43"/>
      <c r="EH50" s="43"/>
      <c r="EI50" s="43"/>
      <c r="EJ50" s="43"/>
      <c r="EK50" s="43"/>
      <c r="EL50" s="43"/>
      <c r="EM50" s="43"/>
      <c r="EN50" s="43"/>
      <c r="EO50" s="43"/>
      <c r="EP50" s="43"/>
      <c r="EQ50" s="43"/>
      <c r="ER50" s="43"/>
      <c r="ES50" s="43"/>
      <c r="ET50" s="43"/>
      <c r="EU50" s="43"/>
      <c r="EV50" s="43"/>
      <c r="EW50" s="43"/>
      <c r="EX50" s="43"/>
      <c r="EY50" s="43"/>
      <c r="EZ50" s="43"/>
      <c r="FA50" s="43"/>
      <c r="FB50" s="43"/>
      <c r="FC50" s="43"/>
      <c r="FD50" s="43"/>
      <c r="FE50" s="43"/>
      <c r="FF50" s="43"/>
      <c r="FG50" s="43"/>
      <c r="FH50" s="43"/>
      <c r="FI50" s="43"/>
      <c r="FJ50" s="43"/>
      <c r="FK50" s="43"/>
      <c r="FL50" s="43"/>
      <c r="FM50" s="43"/>
      <c r="FN50" s="43"/>
      <c r="FO50" s="43"/>
      <c r="FP50" s="43"/>
      <c r="FQ50" s="43"/>
      <c r="FR50" s="43"/>
      <c r="FS50" s="43"/>
      <c r="FT50" s="43"/>
      <c r="FU50" s="43"/>
      <c r="FV50" s="43"/>
      <c r="FW50" s="43"/>
      <c r="FX50" s="43"/>
      <c r="FY50" s="43"/>
      <c r="FZ50" s="43"/>
      <c r="GA50" s="43"/>
      <c r="GB50" s="43"/>
      <c r="GC50" s="43"/>
      <c r="GD50" s="43"/>
      <c r="GE50" s="43"/>
      <c r="GF50" s="43"/>
      <c r="GG50" s="43"/>
      <c r="GH50" s="43"/>
      <c r="GI50" s="43"/>
      <c r="GJ50" s="43"/>
      <c r="GK50" s="43"/>
      <c r="GL50" s="43"/>
      <c r="GM50" s="43"/>
      <c r="GN50" s="43"/>
      <c r="GO50" s="43"/>
      <c r="GP50" s="43"/>
      <c r="GQ50" s="43"/>
      <c r="GR50" s="43"/>
      <c r="GS50" s="43"/>
      <c r="GT50" s="43"/>
      <c r="GU50" s="43"/>
      <c r="GV50" s="43"/>
      <c r="GW50" s="43"/>
      <c r="GX50" s="43"/>
      <c r="GY50" s="43"/>
      <c r="GZ50" s="43"/>
      <c r="HA50" s="43"/>
      <c r="HB50" s="43"/>
      <c r="HC50" s="43"/>
      <c r="HD50" s="43"/>
      <c r="HE50" s="43"/>
      <c r="HF50" s="43"/>
      <c r="HG50" s="43"/>
      <c r="HH50" s="43"/>
      <c r="HI50" s="43"/>
      <c r="HJ50" s="43"/>
      <c r="HK50" s="43"/>
      <c r="HL50" s="43"/>
      <c r="HM50" s="43"/>
      <c r="HN50" s="43"/>
      <c r="HO50" s="43"/>
      <c r="HP50" s="43"/>
      <c r="HQ50" s="43"/>
      <c r="HR50" s="43"/>
      <c r="HS50" s="43"/>
      <c r="HT50" s="43"/>
      <c r="HU50" s="43"/>
      <c r="HV50" s="43"/>
      <c r="HW50" s="43"/>
      <c r="HX50" s="43"/>
      <c r="HY50" s="43"/>
      <c r="HZ50" s="43"/>
      <c r="IA50" s="43"/>
      <c r="IB50" s="43"/>
    </row>
    <row r="51" spans="1:236" s="44" customFormat="1" x14ac:dyDescent="0.25">
      <c r="A51" s="4" t="s">
        <v>18</v>
      </c>
      <c r="B51" s="5" t="s">
        <v>16</v>
      </c>
      <c r="C51" s="6" t="s">
        <v>74</v>
      </c>
      <c r="D51" s="11">
        <v>44256</v>
      </c>
      <c r="E51" s="11" t="s">
        <v>116</v>
      </c>
      <c r="F51" s="7">
        <v>40000</v>
      </c>
      <c r="G51" s="63">
        <f>F51*0.0287</f>
        <v>1148</v>
      </c>
      <c r="H51" s="6">
        <v>442.65</v>
      </c>
      <c r="I51" s="6">
        <v>1216</v>
      </c>
      <c r="J51" s="6">
        <v>2240.1999999999998</v>
      </c>
      <c r="K51" s="6">
        <v>5046.8500000000004</v>
      </c>
      <c r="L51" s="63">
        <v>34953.15</v>
      </c>
      <c r="AT51" s="43"/>
      <c r="AU51" s="43"/>
      <c r="AV51" s="43"/>
      <c r="AW51" s="43"/>
      <c r="AX51" s="43"/>
      <c r="AY51" s="43"/>
      <c r="AZ51" s="43"/>
      <c r="BA51" s="43"/>
      <c r="BB51" s="43"/>
      <c r="BC51" s="43"/>
      <c r="BD51" s="43"/>
      <c r="BE51" s="43"/>
      <c r="BF51" s="43"/>
      <c r="BG51" s="43"/>
      <c r="BH51" s="43"/>
      <c r="BI51" s="43"/>
      <c r="BJ51" s="43"/>
      <c r="BK51" s="43"/>
      <c r="BL51" s="43"/>
      <c r="BM51" s="43"/>
      <c r="BN51" s="43"/>
      <c r="BO51" s="43"/>
      <c r="BP51" s="43"/>
      <c r="BQ51" s="43"/>
      <c r="BR51" s="43"/>
      <c r="BS51" s="43"/>
      <c r="BT51" s="43"/>
      <c r="BU51" s="43"/>
      <c r="BV51" s="43"/>
      <c r="BW51" s="43"/>
      <c r="BX51" s="43"/>
      <c r="BY51" s="43"/>
      <c r="BZ51" s="43"/>
      <c r="CA51" s="43"/>
      <c r="CB51" s="43"/>
      <c r="CC51" s="43"/>
      <c r="CD51" s="43"/>
      <c r="CE51" s="43"/>
      <c r="CF51" s="43"/>
      <c r="CG51" s="43"/>
      <c r="CH51" s="43"/>
      <c r="CI51" s="43"/>
      <c r="CJ51" s="43"/>
      <c r="CK51" s="43"/>
      <c r="CL51" s="43"/>
      <c r="CM51" s="43"/>
      <c r="CN51" s="43"/>
      <c r="CO51" s="43"/>
      <c r="CP51" s="43"/>
      <c r="CQ51" s="43"/>
      <c r="CR51" s="43"/>
      <c r="CS51" s="43"/>
      <c r="CT51" s="43"/>
      <c r="CU51" s="43"/>
      <c r="CV51" s="43"/>
      <c r="CW51" s="43"/>
      <c r="CX51" s="43"/>
      <c r="CY51" s="43"/>
      <c r="CZ51" s="43"/>
      <c r="DA51" s="43"/>
      <c r="DB51" s="43"/>
      <c r="DC51" s="43"/>
      <c r="DD51" s="43"/>
      <c r="DE51" s="43"/>
      <c r="DF51" s="43"/>
      <c r="DG51" s="43"/>
      <c r="DH51" s="43"/>
      <c r="DI51" s="43"/>
      <c r="DJ51" s="43"/>
      <c r="DK51" s="43"/>
      <c r="DL51" s="43"/>
      <c r="DM51" s="43"/>
      <c r="DN51" s="43"/>
      <c r="DO51" s="43"/>
      <c r="DP51" s="43"/>
      <c r="DQ51" s="43"/>
      <c r="DR51" s="43"/>
      <c r="DS51" s="43"/>
      <c r="DT51" s="43"/>
      <c r="DU51" s="43"/>
      <c r="DV51" s="43"/>
      <c r="DW51" s="43"/>
      <c r="DX51" s="43"/>
      <c r="DY51" s="43"/>
      <c r="DZ51" s="43"/>
      <c r="EA51" s="43"/>
      <c r="EB51" s="43"/>
      <c r="EC51" s="43"/>
      <c r="ED51" s="43"/>
      <c r="EE51" s="43"/>
      <c r="EF51" s="43"/>
      <c r="EG51" s="43"/>
      <c r="EH51" s="43"/>
      <c r="EI51" s="43"/>
      <c r="EJ51" s="43"/>
      <c r="EK51" s="43"/>
      <c r="EL51" s="43"/>
      <c r="EM51" s="43"/>
      <c r="EN51" s="43"/>
      <c r="EO51" s="43"/>
      <c r="EP51" s="43"/>
      <c r="EQ51" s="43"/>
      <c r="ER51" s="43"/>
      <c r="ES51" s="43"/>
      <c r="ET51" s="43"/>
      <c r="EU51" s="43"/>
      <c r="EV51" s="43"/>
      <c r="EW51" s="43"/>
      <c r="EX51" s="43"/>
      <c r="EY51" s="43"/>
      <c r="EZ51" s="43"/>
      <c r="FA51" s="43"/>
      <c r="FB51" s="43"/>
      <c r="FC51" s="43"/>
      <c r="FD51" s="43"/>
      <c r="FE51" s="43"/>
      <c r="FF51" s="43"/>
      <c r="FG51" s="43"/>
      <c r="FH51" s="43"/>
      <c r="FI51" s="43"/>
      <c r="FJ51" s="43"/>
      <c r="FK51" s="43"/>
      <c r="FL51" s="43"/>
      <c r="FM51" s="43"/>
      <c r="FN51" s="43"/>
      <c r="FO51" s="43"/>
      <c r="FP51" s="43"/>
      <c r="FQ51" s="43"/>
      <c r="FR51" s="43"/>
      <c r="FS51" s="43"/>
      <c r="FT51" s="43"/>
      <c r="FU51" s="43"/>
      <c r="FV51" s="43"/>
      <c r="FW51" s="43"/>
      <c r="FX51" s="43"/>
      <c r="FY51" s="43"/>
      <c r="FZ51" s="43"/>
      <c r="GA51" s="43"/>
      <c r="GB51" s="43"/>
      <c r="GC51" s="43"/>
      <c r="GD51" s="43"/>
      <c r="GE51" s="43"/>
      <c r="GF51" s="43"/>
      <c r="GG51" s="43"/>
      <c r="GH51" s="43"/>
      <c r="GI51" s="43"/>
      <c r="GJ51" s="43"/>
      <c r="GK51" s="43"/>
      <c r="GL51" s="43"/>
      <c r="GM51" s="43"/>
      <c r="GN51" s="43"/>
      <c r="GO51" s="43"/>
      <c r="GP51" s="43"/>
      <c r="GQ51" s="43"/>
      <c r="GR51" s="43"/>
      <c r="GS51" s="43"/>
      <c r="GT51" s="43"/>
      <c r="GU51" s="43"/>
      <c r="GV51" s="43"/>
      <c r="GW51" s="43"/>
      <c r="GX51" s="43"/>
      <c r="GY51" s="43"/>
      <c r="GZ51" s="43"/>
      <c r="HA51" s="43"/>
      <c r="HB51" s="43"/>
      <c r="HC51" s="43"/>
      <c r="HD51" s="43"/>
      <c r="HE51" s="43"/>
      <c r="HF51" s="43"/>
      <c r="HG51" s="43"/>
      <c r="HH51" s="43"/>
      <c r="HI51" s="43"/>
      <c r="HJ51" s="43"/>
      <c r="HK51" s="43"/>
      <c r="HL51" s="43"/>
      <c r="HM51" s="43"/>
      <c r="HN51" s="43"/>
      <c r="HO51" s="43"/>
      <c r="HP51" s="43"/>
      <c r="HQ51" s="43"/>
      <c r="HR51" s="43"/>
      <c r="HS51" s="43"/>
      <c r="HT51" s="43"/>
      <c r="HU51" s="43"/>
      <c r="HV51" s="43"/>
      <c r="HW51" s="43"/>
      <c r="HX51" s="43"/>
      <c r="HY51" s="43"/>
      <c r="HZ51" s="43"/>
      <c r="IA51" s="43"/>
      <c r="IB51" s="43"/>
    </row>
    <row r="52" spans="1:236" s="44" customFormat="1" x14ac:dyDescent="0.25">
      <c r="A52" s="46" t="s">
        <v>14</v>
      </c>
      <c r="B52" s="13">
        <v>1</v>
      </c>
      <c r="C52" s="8"/>
      <c r="D52" s="46"/>
      <c r="E52" s="46"/>
      <c r="F52" s="8">
        <f>SUM(F51:F51)</f>
        <v>40000</v>
      </c>
      <c r="G52" s="64">
        <f t="shared" ref="G52:K52" si="7">SUM(G51:G51)</f>
        <v>1148</v>
      </c>
      <c r="H52" s="8">
        <f t="shared" si="7"/>
        <v>442.65</v>
      </c>
      <c r="I52" s="8">
        <f t="shared" si="7"/>
        <v>1216</v>
      </c>
      <c r="J52" s="8">
        <f t="shared" si="7"/>
        <v>2240.1999999999998</v>
      </c>
      <c r="K52" s="8">
        <f t="shared" si="7"/>
        <v>5046.8500000000004</v>
      </c>
      <c r="L52" s="64">
        <f>SUM(L51:L51)</f>
        <v>34953.15</v>
      </c>
      <c r="O52" s="43"/>
      <c r="P52" s="43"/>
      <c r="Q52" s="43"/>
      <c r="R52" s="43"/>
      <c r="S52" s="43"/>
      <c r="T52" s="43"/>
      <c r="U52" s="43"/>
      <c r="V52" s="43"/>
      <c r="W52" s="43"/>
      <c r="X52" s="43"/>
      <c r="Y52" s="43"/>
      <c r="Z52" s="43"/>
      <c r="AA52" s="43"/>
      <c r="AB52" s="43"/>
      <c r="AC52" s="43"/>
      <c r="AD52" s="43"/>
      <c r="AE52" s="43"/>
      <c r="AF52" s="43"/>
      <c r="AG52" s="43"/>
      <c r="AH52" s="43"/>
      <c r="AI52" s="43"/>
      <c r="AJ52" s="43"/>
      <c r="AK52" s="43"/>
      <c r="AL52" s="43"/>
      <c r="AM52" s="43"/>
      <c r="AN52" s="43"/>
      <c r="AO52" s="43"/>
      <c r="AP52" s="43"/>
      <c r="AQ52" s="43"/>
      <c r="AR52" s="43"/>
      <c r="AS52" s="43"/>
      <c r="AT52" s="43"/>
      <c r="AU52" s="43"/>
      <c r="AV52" s="43"/>
      <c r="AW52" s="43"/>
      <c r="AX52" s="43"/>
      <c r="AY52" s="43"/>
      <c r="AZ52" s="43"/>
      <c r="BA52" s="43"/>
      <c r="BB52" s="43"/>
      <c r="BC52" s="43"/>
      <c r="BD52" s="43"/>
      <c r="BE52" s="43"/>
      <c r="BF52" s="43"/>
      <c r="BG52" s="43"/>
      <c r="BH52" s="43"/>
      <c r="BI52" s="43"/>
      <c r="BJ52" s="43"/>
      <c r="BK52" s="43"/>
      <c r="BL52" s="43"/>
      <c r="BM52" s="43"/>
      <c r="BN52" s="43"/>
      <c r="BO52" s="43"/>
      <c r="BP52" s="43"/>
      <c r="BQ52" s="43"/>
      <c r="BR52" s="43"/>
      <c r="BS52" s="43"/>
      <c r="BT52" s="43"/>
      <c r="BU52" s="43"/>
      <c r="BV52" s="43"/>
      <c r="BW52" s="43"/>
      <c r="BX52" s="43"/>
      <c r="BY52" s="43"/>
      <c r="BZ52" s="43"/>
      <c r="CA52" s="43"/>
      <c r="CB52" s="43"/>
      <c r="CC52" s="43"/>
      <c r="CD52" s="43"/>
      <c r="CE52" s="43"/>
      <c r="CF52" s="43"/>
      <c r="CG52" s="43"/>
      <c r="CH52" s="43"/>
      <c r="CI52" s="43"/>
      <c r="CJ52" s="43"/>
      <c r="CK52" s="43"/>
      <c r="CL52" s="43"/>
      <c r="CM52" s="43"/>
      <c r="CN52" s="43"/>
      <c r="CO52" s="43"/>
      <c r="CP52" s="43"/>
      <c r="CQ52" s="43"/>
      <c r="CR52" s="43"/>
      <c r="CS52" s="43"/>
      <c r="CT52" s="43"/>
      <c r="CU52" s="43"/>
      <c r="CV52" s="43"/>
      <c r="CW52" s="43"/>
      <c r="CX52" s="43"/>
      <c r="CY52" s="43"/>
      <c r="CZ52" s="43"/>
      <c r="DA52" s="43"/>
      <c r="DB52" s="43"/>
      <c r="DC52" s="43"/>
      <c r="DD52" s="43"/>
      <c r="DE52" s="43"/>
      <c r="DF52" s="43"/>
      <c r="DG52" s="43"/>
      <c r="DH52" s="43"/>
      <c r="DI52" s="43"/>
      <c r="DJ52" s="43"/>
      <c r="DK52" s="43"/>
      <c r="DL52" s="43"/>
      <c r="DM52" s="43"/>
      <c r="DN52" s="43"/>
      <c r="DO52" s="43"/>
      <c r="DP52" s="43"/>
      <c r="DQ52" s="43"/>
      <c r="DR52" s="43"/>
      <c r="DS52" s="43"/>
      <c r="DT52" s="43"/>
      <c r="DU52" s="43"/>
      <c r="DV52" s="43"/>
      <c r="DW52" s="43"/>
      <c r="DX52" s="43"/>
      <c r="DY52" s="43"/>
      <c r="DZ52" s="43"/>
      <c r="EA52" s="43"/>
      <c r="EB52" s="43"/>
      <c r="EC52" s="43"/>
      <c r="ED52" s="43"/>
      <c r="EE52" s="43"/>
      <c r="EF52" s="43"/>
      <c r="EG52" s="43"/>
      <c r="EH52" s="43"/>
      <c r="EI52" s="43"/>
      <c r="EJ52" s="43"/>
      <c r="EK52" s="43"/>
      <c r="EL52" s="43"/>
      <c r="EM52" s="43"/>
      <c r="EN52" s="43"/>
      <c r="EO52" s="43"/>
      <c r="EP52" s="43"/>
      <c r="EQ52" s="43"/>
      <c r="ER52" s="43"/>
      <c r="ES52" s="43"/>
      <c r="ET52" s="43"/>
      <c r="EU52" s="43"/>
      <c r="EV52" s="43"/>
      <c r="EW52" s="43"/>
      <c r="EX52" s="43"/>
      <c r="EY52" s="43"/>
      <c r="EZ52" s="43"/>
      <c r="FA52" s="43"/>
      <c r="FB52" s="43"/>
      <c r="FC52" s="43"/>
      <c r="FD52" s="43"/>
      <c r="FE52" s="43"/>
      <c r="FF52" s="43"/>
      <c r="FG52" s="43"/>
      <c r="FH52" s="43"/>
      <c r="FI52" s="43"/>
      <c r="FJ52" s="43"/>
      <c r="FK52" s="43"/>
      <c r="FL52" s="43"/>
      <c r="FM52" s="43"/>
      <c r="FN52" s="43"/>
      <c r="FO52" s="43"/>
      <c r="FP52" s="43"/>
      <c r="FQ52" s="43"/>
      <c r="FR52" s="43"/>
      <c r="FS52" s="43"/>
      <c r="FT52" s="43"/>
      <c r="FU52" s="43"/>
      <c r="FV52" s="43"/>
      <c r="FW52" s="43"/>
      <c r="FX52" s="43"/>
      <c r="FY52" s="43"/>
      <c r="FZ52" s="43"/>
      <c r="GA52" s="43"/>
      <c r="GB52" s="43"/>
      <c r="GC52" s="43"/>
      <c r="GD52" s="43"/>
      <c r="GE52" s="43"/>
      <c r="GF52" s="43"/>
      <c r="GG52" s="43"/>
      <c r="GH52" s="43"/>
      <c r="GI52" s="43"/>
      <c r="GJ52" s="43"/>
      <c r="GK52" s="43"/>
      <c r="GL52" s="43"/>
      <c r="GM52" s="43"/>
      <c r="GN52" s="43"/>
      <c r="GO52" s="43"/>
      <c r="GP52" s="43"/>
      <c r="GQ52" s="43"/>
      <c r="GR52" s="43"/>
      <c r="GS52" s="43"/>
      <c r="GT52" s="43"/>
      <c r="GU52" s="43"/>
      <c r="GV52" s="43"/>
      <c r="GW52" s="43"/>
      <c r="GX52" s="43"/>
      <c r="GY52" s="43"/>
      <c r="GZ52" s="43"/>
      <c r="HA52" s="43"/>
      <c r="HB52" s="43"/>
      <c r="HC52" s="43"/>
      <c r="HD52" s="43"/>
      <c r="HE52" s="43"/>
      <c r="HF52" s="43"/>
      <c r="HG52" s="43"/>
      <c r="HH52" s="43"/>
      <c r="HI52" s="43"/>
      <c r="HJ52" s="43"/>
      <c r="HK52" s="43"/>
      <c r="HL52" s="43"/>
      <c r="HM52" s="43"/>
      <c r="HN52" s="43"/>
      <c r="HO52" s="43"/>
      <c r="HP52" s="43"/>
      <c r="HQ52" s="43"/>
      <c r="HR52" s="43"/>
      <c r="HS52" s="43"/>
      <c r="HT52" s="43"/>
      <c r="HU52" s="43"/>
      <c r="HV52" s="43"/>
      <c r="HW52" s="43"/>
      <c r="HX52" s="43"/>
      <c r="HY52" s="43"/>
      <c r="HZ52" s="43"/>
      <c r="IA52" s="43"/>
      <c r="IB52" s="43"/>
    </row>
    <row r="54" spans="1:236" s="44" customFormat="1" x14ac:dyDescent="0.25">
      <c r="A54" s="44" t="s">
        <v>83</v>
      </c>
      <c r="B54" s="25"/>
      <c r="C54" s="12"/>
      <c r="F54" s="12"/>
      <c r="G54" s="70"/>
      <c r="H54" s="12"/>
      <c r="I54" s="12"/>
      <c r="J54" s="12"/>
      <c r="K54" s="12"/>
      <c r="L54" s="70"/>
      <c r="O54" s="43"/>
      <c r="P54" s="43"/>
      <c r="Q54" s="43"/>
      <c r="R54" s="43"/>
      <c r="S54" s="43"/>
      <c r="T54" s="43"/>
      <c r="U54" s="43"/>
      <c r="V54" s="43"/>
      <c r="W54" s="51"/>
      <c r="X54" s="51"/>
      <c r="Y54" s="51"/>
      <c r="Z54" s="51"/>
      <c r="AA54" s="51"/>
      <c r="AB54" s="51"/>
      <c r="AC54" s="51"/>
      <c r="AD54" s="51"/>
      <c r="AE54" s="51"/>
      <c r="AF54" s="51"/>
      <c r="AG54" s="51"/>
      <c r="AH54" s="51"/>
      <c r="AI54" s="51"/>
      <c r="AJ54" s="51"/>
      <c r="AK54" s="51"/>
      <c r="AL54" s="51"/>
      <c r="AM54" s="51"/>
      <c r="AN54" s="51"/>
      <c r="AO54" s="51"/>
      <c r="AP54" s="51"/>
      <c r="AQ54" s="51"/>
      <c r="AR54" s="51"/>
      <c r="AS54" s="51"/>
      <c r="AT54" s="45"/>
      <c r="AU54" s="45"/>
      <c r="AV54" s="45"/>
      <c r="AW54" s="45"/>
      <c r="AX54" s="45"/>
      <c r="AY54" s="45"/>
      <c r="AZ54" s="45"/>
      <c r="BA54" s="45"/>
      <c r="BB54" s="45"/>
      <c r="BC54" s="45"/>
      <c r="BD54" s="45"/>
      <c r="BE54" s="45"/>
    </row>
    <row r="55" spans="1:236" s="44" customFormat="1" x14ac:dyDescent="0.25">
      <c r="A55" s="50" t="s">
        <v>84</v>
      </c>
      <c r="B55" s="25" t="s">
        <v>17</v>
      </c>
      <c r="C55" s="26" t="s">
        <v>73</v>
      </c>
      <c r="D55" s="27">
        <v>44362</v>
      </c>
      <c r="E55" s="11" t="s">
        <v>116</v>
      </c>
      <c r="F55" s="26">
        <v>33000</v>
      </c>
      <c r="G55" s="71">
        <v>947.1</v>
      </c>
      <c r="H55" s="26">
        <v>0</v>
      </c>
      <c r="I55" s="26">
        <v>1003.2</v>
      </c>
      <c r="J55" s="26">
        <v>25</v>
      </c>
      <c r="K55" s="26">
        <v>1975.3</v>
      </c>
      <c r="L55" s="71">
        <v>31024.7</v>
      </c>
      <c r="O55" s="43"/>
      <c r="P55" s="43"/>
      <c r="Q55" s="43"/>
      <c r="R55" s="43"/>
      <c r="S55" s="43"/>
      <c r="T55" s="43"/>
      <c r="U55" s="43"/>
      <c r="V55" s="43"/>
      <c r="W55" s="43"/>
      <c r="X55" s="43"/>
      <c r="Y55" s="43"/>
      <c r="Z55" s="43"/>
      <c r="AA55" s="43"/>
      <c r="AB55" s="43"/>
      <c r="AC55" s="43"/>
      <c r="AD55" s="43"/>
      <c r="AE55" s="43"/>
      <c r="AF55" s="43"/>
      <c r="AG55" s="43"/>
      <c r="AH55" s="43"/>
      <c r="AI55" s="43"/>
      <c r="AJ55" s="43"/>
      <c r="AK55" s="43"/>
      <c r="AL55" s="43"/>
      <c r="AM55" s="43"/>
      <c r="AN55" s="43"/>
      <c r="AO55" s="43"/>
      <c r="AP55" s="43"/>
      <c r="AQ55" s="43"/>
      <c r="AR55" s="43"/>
      <c r="AS55" s="43"/>
    </row>
    <row r="56" spans="1:236" s="44" customFormat="1" x14ac:dyDescent="0.25">
      <c r="A56" s="46" t="s">
        <v>14</v>
      </c>
      <c r="B56" s="13">
        <v>1</v>
      </c>
      <c r="C56" s="8"/>
      <c r="D56" s="28">
        <v>44362</v>
      </c>
      <c r="E56" s="28"/>
      <c r="F56" s="8">
        <f>F55</f>
        <v>33000</v>
      </c>
      <c r="G56" s="64">
        <f>G55</f>
        <v>947.1</v>
      </c>
      <c r="H56" s="8">
        <f>H55</f>
        <v>0</v>
      </c>
      <c r="I56" s="8">
        <f>I55</f>
        <v>1003.2</v>
      </c>
      <c r="J56" s="8">
        <f>J55</f>
        <v>25</v>
      </c>
      <c r="K56" s="8">
        <v>1975.3</v>
      </c>
      <c r="L56" s="64">
        <f>L55</f>
        <v>31024.7</v>
      </c>
      <c r="O56" s="43"/>
      <c r="P56" s="43"/>
      <c r="Q56" s="43"/>
      <c r="R56" s="43"/>
      <c r="S56" s="43"/>
      <c r="T56" s="43"/>
      <c r="U56" s="43"/>
      <c r="V56" s="43"/>
      <c r="W56" s="43"/>
      <c r="X56" s="43"/>
      <c r="Y56" s="43"/>
      <c r="Z56" s="43"/>
      <c r="AA56" s="43"/>
      <c r="AB56" s="43"/>
      <c r="AC56" s="43"/>
      <c r="AD56" s="43"/>
      <c r="AE56" s="43"/>
      <c r="AF56" s="43"/>
      <c r="AG56" s="43"/>
      <c r="AH56" s="43"/>
      <c r="AI56" s="43"/>
      <c r="AJ56" s="43"/>
      <c r="AK56" s="43"/>
      <c r="AL56" s="43"/>
      <c r="AM56" s="43"/>
      <c r="AN56" s="43"/>
      <c r="AO56" s="43"/>
      <c r="AP56" s="43"/>
      <c r="AQ56" s="43"/>
      <c r="AR56" s="43"/>
      <c r="AS56" s="43"/>
    </row>
    <row r="57" spans="1:236" x14ac:dyDescent="0.25">
      <c r="A57" s="91"/>
      <c r="B57" s="177"/>
      <c r="C57" s="177"/>
      <c r="D57" s="177"/>
      <c r="E57" s="177"/>
      <c r="F57" s="177"/>
      <c r="G57" s="66"/>
      <c r="H57" s="177"/>
      <c r="I57" s="177"/>
      <c r="J57" s="177"/>
      <c r="K57" s="177"/>
      <c r="L57" s="66"/>
      <c r="AT57" s="53"/>
      <c r="AU57" s="53"/>
      <c r="AV57" s="53"/>
      <c r="AW57" s="53"/>
      <c r="AX57" s="53"/>
      <c r="AY57" s="53"/>
      <c r="AZ57" s="53"/>
      <c r="BA57" s="53"/>
      <c r="BB57" s="53"/>
      <c r="BC57" s="53"/>
      <c r="BD57" s="53"/>
      <c r="BE57" s="53"/>
      <c r="BF57" s="53"/>
      <c r="BG57" s="53"/>
      <c r="BH57" s="53"/>
      <c r="BI57" s="53"/>
      <c r="BJ57" s="53"/>
      <c r="BK57" s="53"/>
      <c r="BL57" s="53"/>
      <c r="BM57" s="53"/>
      <c r="BN57" s="53"/>
      <c r="BO57" s="53"/>
      <c r="BP57" s="53"/>
      <c r="BQ57" s="53"/>
      <c r="BR57" s="53"/>
      <c r="BS57" s="53"/>
      <c r="BT57" s="53"/>
      <c r="BU57" s="53"/>
      <c r="BV57" s="53"/>
      <c r="BW57" s="53"/>
      <c r="BX57" s="53"/>
      <c r="BY57" s="53"/>
      <c r="BZ57" s="53"/>
      <c r="CA57" s="53"/>
      <c r="CB57" s="53"/>
      <c r="CC57" s="53"/>
      <c r="CD57" s="53"/>
      <c r="CE57" s="53"/>
      <c r="CF57" s="53"/>
      <c r="CG57" s="53"/>
      <c r="CH57" s="53"/>
      <c r="CI57" s="53"/>
      <c r="CJ57" s="53"/>
      <c r="CK57" s="53"/>
      <c r="CL57" s="53"/>
      <c r="CM57" s="53"/>
      <c r="CN57" s="53"/>
      <c r="CO57" s="53"/>
      <c r="CP57" s="53"/>
      <c r="CQ57" s="53"/>
      <c r="CR57" s="53"/>
      <c r="CS57" s="53"/>
      <c r="CT57" s="53"/>
      <c r="CU57" s="53"/>
      <c r="CV57" s="53"/>
      <c r="CW57" s="53"/>
      <c r="CX57" s="53"/>
      <c r="CY57" s="53"/>
      <c r="CZ57" s="53"/>
      <c r="DA57" s="53"/>
      <c r="DB57" s="53"/>
      <c r="DC57" s="53"/>
      <c r="DD57" s="53"/>
      <c r="DE57" s="53"/>
      <c r="DF57" s="53"/>
      <c r="DG57" s="53"/>
      <c r="DH57" s="53"/>
      <c r="DI57" s="53"/>
      <c r="DJ57" s="53"/>
      <c r="DK57" s="53"/>
      <c r="DL57" s="53"/>
      <c r="DM57" s="53"/>
      <c r="DN57" s="53"/>
      <c r="DO57" s="53"/>
      <c r="DP57" s="53"/>
      <c r="DQ57" s="53"/>
      <c r="DR57" s="53"/>
      <c r="DS57" s="53"/>
      <c r="DT57" s="53"/>
      <c r="DU57" s="53"/>
      <c r="DV57" s="53"/>
    </row>
    <row r="58" spans="1:236" x14ac:dyDescent="0.25">
      <c r="A58" s="91" t="s">
        <v>59</v>
      </c>
      <c r="B58" s="42"/>
      <c r="C58" s="42"/>
      <c r="D58" s="42"/>
      <c r="E58" s="42"/>
      <c r="F58" s="42"/>
      <c r="G58" s="66"/>
      <c r="H58" s="42"/>
      <c r="I58" s="42"/>
      <c r="J58" s="42"/>
      <c r="K58" s="42"/>
      <c r="L58" s="66"/>
      <c r="AT58" s="53"/>
      <c r="AU58" s="53"/>
      <c r="AV58" s="53"/>
      <c r="AW58" s="53"/>
      <c r="AX58" s="53"/>
      <c r="AY58" s="53"/>
      <c r="AZ58" s="53"/>
      <c r="BA58" s="53"/>
      <c r="BB58" s="53"/>
      <c r="BC58" s="53"/>
      <c r="BD58" s="53"/>
      <c r="BE58" s="53"/>
      <c r="BF58" s="53"/>
      <c r="BG58" s="53"/>
      <c r="BH58" s="53"/>
      <c r="BI58" s="53"/>
      <c r="BJ58" s="53"/>
      <c r="BK58" s="53"/>
      <c r="BL58" s="53"/>
      <c r="BM58" s="53"/>
      <c r="BN58" s="53"/>
      <c r="BO58" s="53"/>
      <c r="BP58" s="53"/>
      <c r="BQ58" s="53"/>
      <c r="BR58" s="53"/>
      <c r="BS58" s="53"/>
      <c r="BT58" s="53"/>
      <c r="BU58" s="53"/>
      <c r="BV58" s="53"/>
      <c r="BW58" s="53"/>
      <c r="BX58" s="53"/>
      <c r="BY58" s="53"/>
      <c r="BZ58" s="53"/>
      <c r="CA58" s="53"/>
      <c r="CB58" s="53"/>
      <c r="CC58" s="53"/>
      <c r="CD58" s="53"/>
      <c r="CE58" s="53"/>
      <c r="CF58" s="53"/>
      <c r="CG58" s="53"/>
      <c r="CH58" s="53"/>
      <c r="CI58" s="53"/>
      <c r="CJ58" s="53"/>
      <c r="CK58" s="53"/>
      <c r="CL58" s="53"/>
      <c r="CM58" s="53"/>
      <c r="CN58" s="53"/>
      <c r="CO58" s="53"/>
      <c r="CP58" s="53"/>
      <c r="CQ58" s="53"/>
      <c r="CR58" s="53"/>
      <c r="CS58" s="53"/>
      <c r="CT58" s="53"/>
      <c r="CU58" s="53"/>
      <c r="CV58" s="53"/>
      <c r="CW58" s="53"/>
      <c r="CX58" s="53"/>
      <c r="CY58" s="53"/>
      <c r="CZ58" s="53"/>
      <c r="DA58" s="53"/>
      <c r="DB58" s="53"/>
      <c r="DC58" s="53"/>
      <c r="DD58" s="53"/>
      <c r="DE58" s="53"/>
      <c r="DF58" s="53"/>
      <c r="DG58" s="53"/>
      <c r="DH58" s="53"/>
      <c r="DI58" s="53"/>
      <c r="DJ58" s="53"/>
      <c r="DK58" s="53"/>
      <c r="DL58" s="53"/>
      <c r="DM58" s="53"/>
      <c r="DN58" s="53"/>
      <c r="DO58" s="53"/>
      <c r="DP58" s="53"/>
      <c r="DQ58" s="53"/>
      <c r="DR58" s="53"/>
      <c r="DS58" s="53"/>
      <c r="DT58" s="53"/>
      <c r="DU58" s="53"/>
      <c r="DV58" s="53"/>
    </row>
    <row r="59" spans="1:236" ht="12.75" customHeight="1" x14ac:dyDescent="0.25">
      <c r="A59" s="4" t="s">
        <v>28</v>
      </c>
      <c r="B59" s="5" t="s">
        <v>56</v>
      </c>
      <c r="C59" s="6" t="s">
        <v>74</v>
      </c>
      <c r="D59" s="11">
        <v>44279</v>
      </c>
      <c r="E59" s="11" t="s">
        <v>116</v>
      </c>
      <c r="F59" s="7">
        <v>133000</v>
      </c>
      <c r="G59" s="63">
        <f>F59*0.0287</f>
        <v>3817.1</v>
      </c>
      <c r="H59" s="6">
        <v>19867.79</v>
      </c>
      <c r="I59" s="6">
        <f>F59*0.0304</f>
        <v>4043.2</v>
      </c>
      <c r="J59" s="6">
        <v>1404.9</v>
      </c>
      <c r="K59" s="6">
        <v>29132.99</v>
      </c>
      <c r="L59" s="63">
        <f>F59-K59</f>
        <v>103867.01</v>
      </c>
      <c r="O59" s="51"/>
      <c r="P59" s="51"/>
      <c r="Q59" s="51"/>
      <c r="R59" s="51"/>
      <c r="S59" s="51"/>
      <c r="T59" s="51"/>
      <c r="U59" s="51"/>
      <c r="V59" s="51"/>
      <c r="W59" s="51"/>
      <c r="X59" s="51"/>
      <c r="Y59" s="51"/>
      <c r="Z59" s="51"/>
      <c r="AA59" s="51"/>
      <c r="AB59" s="51"/>
      <c r="AC59" s="51"/>
      <c r="AD59" s="51"/>
      <c r="AE59" s="51"/>
      <c r="AF59" s="51"/>
      <c r="AG59" s="51"/>
      <c r="AH59" s="51"/>
      <c r="AI59" s="51"/>
      <c r="AJ59" s="51"/>
      <c r="AK59" s="51"/>
      <c r="AL59" s="51"/>
      <c r="AM59" s="51"/>
      <c r="AN59" s="51"/>
      <c r="AO59" s="51"/>
      <c r="AP59" s="51"/>
      <c r="AQ59" s="51"/>
      <c r="AR59" s="51"/>
      <c r="AS59" s="51"/>
    </row>
    <row r="60" spans="1:236" ht="12.75" customHeight="1" x14ac:dyDescent="0.25">
      <c r="A60" s="4" t="s">
        <v>75</v>
      </c>
      <c r="B60" s="5" t="s">
        <v>16</v>
      </c>
      <c r="C60" s="6" t="s">
        <v>74</v>
      </c>
      <c r="D60" s="11">
        <v>44287</v>
      </c>
      <c r="E60" s="11" t="s">
        <v>116</v>
      </c>
      <c r="F60" s="7">
        <v>60000</v>
      </c>
      <c r="G60" s="63">
        <v>1722</v>
      </c>
      <c r="H60" s="6">
        <v>3486.68</v>
      </c>
      <c r="I60" s="6">
        <v>1824</v>
      </c>
      <c r="J60" s="6">
        <v>237.4</v>
      </c>
      <c r="K60" s="6">
        <v>7270.08</v>
      </c>
      <c r="L60" s="63">
        <v>52729.919999999998</v>
      </c>
      <c r="O60" s="51"/>
      <c r="P60" s="51"/>
      <c r="Q60" s="51"/>
      <c r="R60" s="51"/>
      <c r="S60" s="51"/>
      <c r="T60" s="51"/>
      <c r="U60" s="51"/>
      <c r="V60" s="51"/>
      <c r="W60" s="51"/>
      <c r="X60" s="51"/>
      <c r="Y60" s="51"/>
      <c r="Z60" s="51"/>
      <c r="AA60" s="51"/>
      <c r="AB60" s="51"/>
      <c r="AC60" s="51"/>
      <c r="AD60" s="51"/>
      <c r="AE60" s="51"/>
      <c r="AF60" s="51"/>
      <c r="AG60" s="51"/>
      <c r="AH60" s="51"/>
      <c r="AI60" s="51"/>
      <c r="AJ60" s="51"/>
      <c r="AK60" s="51"/>
      <c r="AL60" s="51"/>
      <c r="AM60" s="51"/>
      <c r="AN60" s="51"/>
      <c r="AO60" s="51"/>
      <c r="AP60" s="51"/>
      <c r="AQ60" s="51"/>
      <c r="AR60" s="51"/>
      <c r="AS60" s="51"/>
    </row>
    <row r="61" spans="1:236" ht="12.75" customHeight="1" x14ac:dyDescent="0.25">
      <c r="A61" s="4" t="s">
        <v>142</v>
      </c>
      <c r="B61" s="5" t="s">
        <v>143</v>
      </c>
      <c r="C61" s="6" t="s">
        <v>74</v>
      </c>
      <c r="D61" s="11">
        <v>44593</v>
      </c>
      <c r="E61" s="11" t="s">
        <v>116</v>
      </c>
      <c r="F61" s="7">
        <v>26700</v>
      </c>
      <c r="G61" s="63">
        <v>766.29</v>
      </c>
      <c r="H61" s="6">
        <v>0</v>
      </c>
      <c r="I61" s="6">
        <v>811.68</v>
      </c>
      <c r="J61" s="6">
        <v>25</v>
      </c>
      <c r="K61" s="6">
        <v>1602.97</v>
      </c>
      <c r="L61" s="63">
        <v>25097.03</v>
      </c>
      <c r="O61" s="51"/>
      <c r="P61" s="51"/>
      <c r="Q61" s="51"/>
      <c r="R61" s="51"/>
      <c r="S61" s="51"/>
      <c r="T61" s="51"/>
      <c r="U61" s="51"/>
      <c r="V61" s="51"/>
      <c r="W61" s="51"/>
      <c r="X61" s="51"/>
      <c r="Y61" s="51"/>
      <c r="Z61" s="51"/>
      <c r="AA61" s="51"/>
      <c r="AB61" s="51"/>
      <c r="AC61" s="51"/>
      <c r="AD61" s="51"/>
      <c r="AE61" s="51"/>
      <c r="AF61" s="51"/>
      <c r="AG61" s="51"/>
      <c r="AH61" s="51"/>
      <c r="AI61" s="51"/>
      <c r="AJ61" s="51"/>
      <c r="AK61" s="51"/>
      <c r="AL61" s="51"/>
      <c r="AM61" s="51"/>
      <c r="AN61" s="51"/>
      <c r="AO61" s="51"/>
      <c r="AP61" s="51"/>
      <c r="AQ61" s="51"/>
      <c r="AR61" s="51"/>
      <c r="AS61" s="51"/>
    </row>
    <row r="62" spans="1:236" ht="12.75" customHeight="1" x14ac:dyDescent="0.25">
      <c r="A62" s="4" t="s">
        <v>144</v>
      </c>
      <c r="B62" s="5" t="s">
        <v>145</v>
      </c>
      <c r="C62" s="6" t="s">
        <v>74</v>
      </c>
      <c r="D62" s="11">
        <v>44593</v>
      </c>
      <c r="E62" s="11" t="s">
        <v>116</v>
      </c>
      <c r="F62" s="7">
        <v>85000</v>
      </c>
      <c r="G62" s="63">
        <v>2439.5</v>
      </c>
      <c r="H62" s="6">
        <v>8576.99</v>
      </c>
      <c r="I62" s="6">
        <v>2584</v>
      </c>
      <c r="J62" s="6">
        <v>25</v>
      </c>
      <c r="K62" s="6">
        <v>13625.49</v>
      </c>
      <c r="L62" s="63">
        <v>71374.509999999995</v>
      </c>
      <c r="O62" s="51"/>
      <c r="P62" s="51"/>
      <c r="Q62" s="51"/>
      <c r="R62" s="51"/>
      <c r="S62" s="51"/>
      <c r="T62" s="51"/>
      <c r="U62" s="51"/>
      <c r="V62" s="51"/>
      <c r="W62" s="51"/>
      <c r="X62" s="51"/>
      <c r="Y62" s="51"/>
      <c r="Z62" s="51"/>
      <c r="AA62" s="51"/>
      <c r="AB62" s="51"/>
      <c r="AC62" s="51"/>
      <c r="AD62" s="51"/>
      <c r="AE62" s="51"/>
      <c r="AF62" s="51"/>
      <c r="AG62" s="51"/>
      <c r="AH62" s="51"/>
      <c r="AI62" s="51"/>
      <c r="AJ62" s="51"/>
      <c r="AK62" s="51"/>
      <c r="AL62" s="51"/>
      <c r="AM62" s="51"/>
      <c r="AN62" s="51"/>
      <c r="AO62" s="51"/>
      <c r="AP62" s="51"/>
      <c r="AQ62" s="51"/>
      <c r="AR62" s="51"/>
      <c r="AS62" s="51"/>
    </row>
    <row r="63" spans="1:236" ht="12.75" customHeight="1" x14ac:dyDescent="0.25">
      <c r="A63" s="4" t="s">
        <v>146</v>
      </c>
      <c r="B63" s="5" t="s">
        <v>16</v>
      </c>
      <c r="C63" s="6" t="s">
        <v>74</v>
      </c>
      <c r="D63" s="11">
        <v>44594</v>
      </c>
      <c r="E63" s="11" t="s">
        <v>116</v>
      </c>
      <c r="F63" s="7">
        <v>60000</v>
      </c>
      <c r="G63" s="63">
        <v>1722</v>
      </c>
      <c r="H63" s="6">
        <v>3486.68</v>
      </c>
      <c r="I63" s="6">
        <v>1824</v>
      </c>
      <c r="J63" s="6">
        <v>25</v>
      </c>
      <c r="K63" s="6">
        <v>7057.68</v>
      </c>
      <c r="L63" s="63">
        <v>52942.32</v>
      </c>
      <c r="O63" s="51"/>
      <c r="P63" s="51"/>
      <c r="Q63" s="51"/>
      <c r="R63" s="51"/>
      <c r="S63" s="51"/>
      <c r="T63" s="51"/>
      <c r="U63" s="51"/>
      <c r="V63" s="51"/>
      <c r="W63" s="51"/>
      <c r="X63" s="51"/>
      <c r="Y63" s="51"/>
      <c r="Z63" s="51"/>
      <c r="AA63" s="51"/>
      <c r="AB63" s="51"/>
      <c r="AC63" s="51"/>
      <c r="AD63" s="51"/>
      <c r="AE63" s="51"/>
      <c r="AF63" s="51"/>
      <c r="AG63" s="51"/>
      <c r="AH63" s="51"/>
      <c r="AI63" s="51"/>
      <c r="AJ63" s="51"/>
      <c r="AK63" s="51"/>
      <c r="AL63" s="51"/>
      <c r="AM63" s="51"/>
      <c r="AN63" s="51"/>
      <c r="AO63" s="51"/>
      <c r="AP63" s="51"/>
      <c r="AQ63" s="51"/>
      <c r="AR63" s="51"/>
      <c r="AS63" s="51"/>
    </row>
    <row r="64" spans="1:236" s="106" customFormat="1" ht="12.75" customHeight="1" x14ac:dyDescent="0.25">
      <c r="A64" s="46" t="s">
        <v>14</v>
      </c>
      <c r="B64" s="140">
        <v>5</v>
      </c>
      <c r="C64" s="104"/>
      <c r="D64" s="105"/>
      <c r="E64" s="105"/>
      <c r="F64" s="8">
        <f>SUM(F59:F63)</f>
        <v>364700</v>
      </c>
      <c r="G64" s="64">
        <f>SUM(G59:G63)</f>
        <v>10466.89</v>
      </c>
      <c r="H64" s="183">
        <f>SUM(H59:H63)</f>
        <v>35418.14</v>
      </c>
      <c r="I64" s="8">
        <f>I63+I62+I61+I60+I59</f>
        <v>11086.880000000001</v>
      </c>
      <c r="J64" s="8">
        <f>SUM(J59:J59)+J60+J61+J62+J63</f>
        <v>1717.3000000000002</v>
      </c>
      <c r="K64" s="8">
        <f>SUM(K59:K59)+K60+K61+K62+K63</f>
        <v>58689.21</v>
      </c>
      <c r="L64" s="64">
        <f>SUM(L59:L59)+L60+L62+L61+L63</f>
        <v>306010.78999999998</v>
      </c>
      <c r="M64" s="53"/>
      <c r="N64" s="53"/>
      <c r="O64" s="53"/>
      <c r="P64" s="53"/>
      <c r="Q64" s="53"/>
      <c r="R64" s="53"/>
      <c r="S64" s="53"/>
      <c r="T64" s="53"/>
      <c r="U64" s="53"/>
      <c r="V64" s="53"/>
      <c r="W64" s="53"/>
      <c r="X64" s="53"/>
      <c r="Y64" s="53"/>
      <c r="Z64" s="53"/>
      <c r="AA64" s="53"/>
      <c r="AB64" s="53"/>
      <c r="AC64" s="53"/>
      <c r="AD64" s="53"/>
      <c r="AE64" s="53"/>
      <c r="AF64" s="53"/>
      <c r="AG64" s="53"/>
      <c r="AH64" s="53"/>
      <c r="AI64" s="53"/>
      <c r="AJ64" s="53"/>
      <c r="AK64" s="53"/>
      <c r="AL64" s="53"/>
      <c r="AM64" s="53"/>
      <c r="AN64" s="53"/>
      <c r="AO64" s="53"/>
      <c r="AP64" s="53"/>
      <c r="AQ64" s="53"/>
      <c r="AR64" s="53"/>
      <c r="AS64" s="53"/>
      <c r="AT64" s="53"/>
      <c r="AU64" s="53"/>
      <c r="AV64" s="53"/>
      <c r="AW64" s="53"/>
      <c r="AX64" s="53"/>
      <c r="AY64" s="53"/>
      <c r="AZ64" s="53"/>
      <c r="BA64" s="53"/>
    </row>
    <row r="65" spans="1:236" s="53" customFormat="1" ht="12.75" customHeight="1" x14ac:dyDescent="0.25">
      <c r="A65" s="44"/>
      <c r="B65" s="152"/>
      <c r="C65" s="99"/>
      <c r="D65" s="100"/>
      <c r="E65" s="100"/>
      <c r="F65" s="12"/>
      <c r="G65" s="70"/>
      <c r="H65" s="12"/>
      <c r="I65" s="12"/>
      <c r="J65" s="12"/>
      <c r="K65" s="12"/>
      <c r="L65" s="70"/>
    </row>
    <row r="66" spans="1:236" ht="18" customHeight="1" x14ac:dyDescent="0.25">
      <c r="A66" s="42" t="s">
        <v>60</v>
      </c>
      <c r="B66" s="122"/>
      <c r="C66" s="12"/>
      <c r="D66" s="44"/>
      <c r="E66" s="44"/>
      <c r="F66" s="12"/>
      <c r="G66" s="70"/>
      <c r="H66" s="12"/>
      <c r="I66" s="12"/>
      <c r="J66" s="12"/>
      <c r="K66" s="12"/>
      <c r="L66" s="70"/>
      <c r="O66" s="44"/>
      <c r="P66" s="44"/>
      <c r="Q66" s="44"/>
      <c r="R66" s="44"/>
      <c r="S66" s="44"/>
      <c r="T66" s="44"/>
      <c r="U66" s="44"/>
      <c r="V66" s="44"/>
      <c r="W66" s="44"/>
      <c r="X66" s="44"/>
      <c r="Y66" s="44"/>
      <c r="Z66" s="44"/>
      <c r="AA66" s="44"/>
      <c r="AB66" s="44"/>
      <c r="AC66" s="44"/>
      <c r="AD66" s="44"/>
      <c r="AE66" s="44"/>
      <c r="AF66" s="44"/>
      <c r="AG66" s="44"/>
      <c r="AH66" s="44"/>
      <c r="AI66" s="44"/>
      <c r="AJ66" s="44"/>
      <c r="AK66" s="44"/>
      <c r="AL66" s="44"/>
      <c r="AM66" s="44"/>
      <c r="AN66" s="44"/>
      <c r="AO66" s="44"/>
      <c r="AP66" s="44"/>
      <c r="AQ66" s="44"/>
      <c r="AR66" s="44"/>
      <c r="AS66" s="44"/>
    </row>
    <row r="67" spans="1:236" ht="12.75" customHeight="1" x14ac:dyDescent="0.25">
      <c r="A67" s="4" t="s">
        <v>43</v>
      </c>
      <c r="B67" s="5" t="s">
        <v>56</v>
      </c>
      <c r="C67" s="6" t="s">
        <v>74</v>
      </c>
      <c r="D67" s="10">
        <v>44276</v>
      </c>
      <c r="E67" s="11" t="s">
        <v>116</v>
      </c>
      <c r="F67" s="7">
        <v>89500</v>
      </c>
      <c r="G67" s="63">
        <f>F67*0.0287</f>
        <v>2568.65</v>
      </c>
      <c r="H67" s="6">
        <v>9635.51</v>
      </c>
      <c r="I67" s="6">
        <f>F67*0.0304</f>
        <v>2720.8</v>
      </c>
      <c r="J67" s="6">
        <v>25</v>
      </c>
      <c r="K67" s="6">
        <f>+J67+I67+H67+G67</f>
        <v>14949.960000000001</v>
      </c>
      <c r="L67" s="63">
        <f>F67-K67</f>
        <v>74550.039999999994</v>
      </c>
      <c r="O67" s="44"/>
      <c r="P67" s="44"/>
      <c r="Q67" s="44"/>
      <c r="R67" s="44"/>
      <c r="S67" s="44"/>
      <c r="T67" s="44"/>
      <c r="U67" s="44"/>
      <c r="V67" s="44"/>
      <c r="W67" s="44"/>
      <c r="X67" s="44"/>
      <c r="Y67" s="44"/>
      <c r="Z67" s="44"/>
      <c r="AA67" s="44"/>
      <c r="AB67" s="44"/>
      <c r="AC67" s="44"/>
      <c r="AD67" s="44"/>
      <c r="AE67" s="44"/>
      <c r="AF67" s="44"/>
      <c r="AG67" s="44"/>
      <c r="AH67" s="44"/>
      <c r="AI67" s="44"/>
      <c r="AJ67" s="44"/>
      <c r="AK67" s="44"/>
      <c r="AL67" s="44"/>
      <c r="AM67" s="44"/>
      <c r="AN67" s="44"/>
      <c r="AO67" s="44"/>
      <c r="AP67" s="44"/>
      <c r="AQ67" s="44"/>
      <c r="AR67" s="44"/>
      <c r="AS67" s="44"/>
      <c r="AT67" s="53"/>
      <c r="AU67" s="53"/>
      <c r="AV67" s="53"/>
      <c r="AW67" s="53"/>
      <c r="AX67" s="53"/>
      <c r="AY67" s="53"/>
      <c r="AZ67" s="53"/>
      <c r="BA67" s="53"/>
      <c r="BB67" s="53"/>
      <c r="BC67" s="53"/>
      <c r="BD67" s="53"/>
      <c r="BE67" s="53"/>
      <c r="BF67" s="53"/>
      <c r="BG67" s="53"/>
      <c r="BH67" s="53"/>
      <c r="BI67" s="53"/>
      <c r="BJ67" s="53"/>
      <c r="BK67" s="53"/>
      <c r="BL67" s="53"/>
      <c r="BM67" s="53"/>
      <c r="BN67" s="53"/>
      <c r="BO67" s="53"/>
      <c r="BP67" s="53"/>
      <c r="BQ67" s="53"/>
      <c r="BR67" s="53"/>
      <c r="BS67" s="53"/>
      <c r="BT67" s="53"/>
      <c r="BU67" s="53"/>
      <c r="BV67" s="53"/>
      <c r="BW67" s="53"/>
      <c r="BX67" s="53"/>
      <c r="BY67" s="53"/>
      <c r="BZ67" s="53"/>
      <c r="CA67" s="53"/>
      <c r="CB67" s="53"/>
      <c r="CC67" s="53"/>
      <c r="CD67" s="53"/>
      <c r="CE67" s="53"/>
      <c r="CF67" s="53"/>
      <c r="CG67" s="53"/>
      <c r="CH67" s="53"/>
      <c r="CI67" s="53"/>
      <c r="CJ67" s="53"/>
      <c r="CK67" s="53"/>
      <c r="CL67" s="53"/>
      <c r="CM67" s="53"/>
      <c r="CN67" s="53"/>
      <c r="CO67" s="53"/>
      <c r="CP67" s="53"/>
      <c r="CQ67" s="53"/>
      <c r="CR67" s="53"/>
      <c r="CS67" s="53"/>
      <c r="CT67" s="53"/>
      <c r="CU67" s="53"/>
      <c r="CV67" s="53"/>
      <c r="CW67" s="53"/>
      <c r="CX67" s="53"/>
      <c r="CY67" s="53"/>
      <c r="CZ67" s="53"/>
      <c r="DA67" s="53"/>
      <c r="DB67" s="53"/>
      <c r="DC67" s="53"/>
      <c r="DD67" s="53"/>
      <c r="DE67" s="53"/>
      <c r="DF67" s="53"/>
      <c r="DG67" s="53"/>
      <c r="DH67" s="53"/>
      <c r="DI67" s="53"/>
      <c r="DJ67" s="53"/>
      <c r="DK67" s="53"/>
      <c r="DL67" s="53"/>
      <c r="DM67" s="53"/>
      <c r="DN67" s="53"/>
      <c r="DO67" s="53"/>
      <c r="DP67" s="53"/>
      <c r="DQ67" s="53"/>
      <c r="DR67" s="53"/>
      <c r="DS67" s="53"/>
      <c r="DT67" s="53"/>
      <c r="DU67" s="53"/>
      <c r="DV67" s="53"/>
    </row>
    <row r="68" spans="1:236" ht="18" customHeight="1" x14ac:dyDescent="0.25">
      <c r="A68" s="46" t="s">
        <v>14</v>
      </c>
      <c r="B68" s="24">
        <v>1</v>
      </c>
      <c r="C68" s="8"/>
      <c r="D68" s="46"/>
      <c r="E68" s="46"/>
      <c r="F68" s="8">
        <f t="shared" ref="F68:K68" si="8">SUM(F67:F67)</f>
        <v>89500</v>
      </c>
      <c r="G68" s="64">
        <f t="shared" si="8"/>
        <v>2568.65</v>
      </c>
      <c r="H68" s="8">
        <f t="shared" si="8"/>
        <v>9635.51</v>
      </c>
      <c r="I68" s="8">
        <f t="shared" si="8"/>
        <v>2720.8</v>
      </c>
      <c r="J68" s="8">
        <f t="shared" si="8"/>
        <v>25</v>
      </c>
      <c r="K68" s="8">
        <f t="shared" si="8"/>
        <v>14949.960000000001</v>
      </c>
      <c r="L68" s="64">
        <f>SUM(L67:L67)</f>
        <v>74550.039999999994</v>
      </c>
      <c r="O68" s="44"/>
      <c r="P68" s="44"/>
      <c r="Q68" s="44"/>
      <c r="R68" s="44"/>
      <c r="S68" s="44"/>
      <c r="T68" s="44"/>
      <c r="U68" s="44"/>
      <c r="V68" s="44"/>
      <c r="W68" s="44"/>
      <c r="X68" s="44"/>
      <c r="Y68" s="44"/>
      <c r="Z68" s="44"/>
      <c r="AA68" s="44"/>
      <c r="AB68" s="44"/>
      <c r="AC68" s="44"/>
      <c r="AD68" s="44"/>
      <c r="AE68" s="44"/>
      <c r="AF68" s="44"/>
      <c r="AG68" s="44"/>
      <c r="AH68" s="44"/>
      <c r="AI68" s="44"/>
      <c r="AJ68" s="44"/>
      <c r="AK68" s="44"/>
      <c r="AL68" s="44"/>
      <c r="AM68" s="44"/>
      <c r="AN68" s="44"/>
      <c r="AO68" s="44"/>
      <c r="AP68" s="44"/>
      <c r="AQ68" s="44"/>
      <c r="AR68" s="44"/>
      <c r="AS68" s="44"/>
    </row>
    <row r="69" spans="1:236" s="44" customFormat="1" x14ac:dyDescent="0.25">
      <c r="B69" s="14"/>
      <c r="C69" s="12"/>
      <c r="F69" s="12"/>
      <c r="G69" s="70"/>
      <c r="H69" s="12"/>
      <c r="I69" s="12"/>
      <c r="J69" s="12"/>
      <c r="K69" s="12"/>
      <c r="L69" s="70"/>
      <c r="AT69" s="43"/>
      <c r="AU69" s="43"/>
      <c r="AV69" s="43"/>
      <c r="AW69" s="43"/>
      <c r="AX69" s="43"/>
      <c r="AY69" s="43"/>
      <c r="AZ69" s="43"/>
      <c r="BA69" s="43"/>
      <c r="BB69" s="43"/>
      <c r="BC69" s="43"/>
      <c r="BD69" s="43"/>
      <c r="BE69" s="43"/>
      <c r="BF69" s="43"/>
      <c r="BG69" s="43"/>
      <c r="BH69" s="43"/>
      <c r="BI69" s="43"/>
      <c r="BJ69" s="43"/>
      <c r="BK69" s="43"/>
      <c r="BL69" s="43"/>
      <c r="BM69" s="43"/>
      <c r="BN69" s="43"/>
      <c r="BO69" s="43"/>
      <c r="BP69" s="43"/>
      <c r="BQ69" s="43"/>
      <c r="BR69" s="43"/>
      <c r="BS69" s="43"/>
      <c r="BT69" s="43"/>
      <c r="BU69" s="43"/>
      <c r="BV69" s="43"/>
      <c r="BW69" s="43"/>
      <c r="BX69" s="43"/>
      <c r="BY69" s="43"/>
      <c r="BZ69" s="43"/>
      <c r="CA69" s="43"/>
      <c r="CB69" s="43"/>
      <c r="CC69" s="43"/>
      <c r="CD69" s="43"/>
      <c r="CE69" s="43"/>
      <c r="CF69" s="43"/>
      <c r="CG69" s="43"/>
      <c r="CH69" s="43"/>
      <c r="CI69" s="43"/>
      <c r="CJ69" s="43"/>
      <c r="CK69" s="43"/>
      <c r="CL69" s="43"/>
      <c r="CM69" s="43"/>
      <c r="CN69" s="43"/>
      <c r="CO69" s="43"/>
      <c r="CP69" s="43"/>
      <c r="CQ69" s="43"/>
      <c r="CR69" s="43"/>
      <c r="CS69" s="43"/>
      <c r="CT69" s="43"/>
      <c r="CU69" s="43"/>
      <c r="CV69" s="43"/>
      <c r="CW69" s="43"/>
      <c r="CX69" s="43"/>
      <c r="CY69" s="43"/>
      <c r="CZ69" s="43"/>
      <c r="DA69" s="43"/>
      <c r="DB69" s="43"/>
      <c r="DC69" s="43"/>
      <c r="DD69" s="43"/>
      <c r="DE69" s="43"/>
      <c r="DF69" s="43"/>
      <c r="DG69" s="43"/>
      <c r="DH69" s="43"/>
      <c r="DI69" s="43"/>
      <c r="DJ69" s="43"/>
      <c r="DK69" s="43"/>
      <c r="DL69" s="43"/>
      <c r="DM69" s="43"/>
      <c r="DN69" s="43"/>
      <c r="DO69" s="43"/>
      <c r="DP69" s="43"/>
      <c r="DQ69" s="43"/>
      <c r="DR69" s="43"/>
      <c r="DS69" s="43"/>
      <c r="DT69" s="43"/>
      <c r="DU69" s="43"/>
      <c r="DV69" s="43"/>
      <c r="DW69" s="43"/>
      <c r="DX69" s="43"/>
      <c r="DY69" s="43"/>
      <c r="DZ69" s="43"/>
      <c r="EA69" s="43"/>
      <c r="EB69" s="43"/>
      <c r="EC69" s="43"/>
      <c r="ED69" s="43"/>
      <c r="EE69" s="43"/>
      <c r="EF69" s="43"/>
      <c r="EG69" s="43"/>
      <c r="EH69" s="43"/>
      <c r="EI69" s="43"/>
      <c r="EJ69" s="43"/>
      <c r="EK69" s="43"/>
      <c r="EL69" s="43"/>
      <c r="EM69" s="43"/>
      <c r="EN69" s="43"/>
      <c r="EO69" s="43"/>
      <c r="EP69" s="43"/>
      <c r="EQ69" s="43"/>
      <c r="ER69" s="43"/>
      <c r="ES69" s="43"/>
      <c r="ET69" s="43"/>
      <c r="EU69" s="43"/>
      <c r="EV69" s="43"/>
      <c r="EW69" s="43"/>
      <c r="EX69" s="43"/>
      <c r="EY69" s="43"/>
      <c r="EZ69" s="43"/>
      <c r="FA69" s="43"/>
      <c r="FB69" s="43"/>
      <c r="FC69" s="43"/>
      <c r="FD69" s="43"/>
      <c r="FE69" s="43"/>
      <c r="FF69" s="43"/>
      <c r="FG69" s="43"/>
      <c r="FH69" s="43"/>
      <c r="FI69" s="43"/>
      <c r="FJ69" s="43"/>
      <c r="FK69" s="43"/>
      <c r="FL69" s="43"/>
      <c r="FM69" s="43"/>
      <c r="FN69" s="43"/>
      <c r="FO69" s="43"/>
      <c r="FP69" s="43"/>
      <c r="FQ69" s="43"/>
      <c r="FR69" s="43"/>
      <c r="FS69" s="43"/>
      <c r="FT69" s="43"/>
      <c r="FU69" s="43"/>
      <c r="FV69" s="43"/>
      <c r="FW69" s="43"/>
      <c r="FX69" s="43"/>
      <c r="FY69" s="43"/>
      <c r="FZ69" s="43"/>
      <c r="GA69" s="43"/>
      <c r="GB69" s="43"/>
      <c r="GC69" s="43"/>
      <c r="GD69" s="43"/>
      <c r="GE69" s="43"/>
      <c r="GF69" s="43"/>
      <c r="GG69" s="43"/>
      <c r="GH69" s="43"/>
      <c r="GI69" s="43"/>
      <c r="GJ69" s="43"/>
      <c r="GK69" s="43"/>
      <c r="GL69" s="43"/>
      <c r="GM69" s="43"/>
      <c r="GN69" s="43"/>
      <c r="GO69" s="43"/>
      <c r="GP69" s="43"/>
      <c r="GQ69" s="43"/>
      <c r="GR69" s="43"/>
      <c r="GS69" s="43"/>
      <c r="GT69" s="43"/>
      <c r="GU69" s="43"/>
      <c r="GV69" s="43"/>
      <c r="GW69" s="43"/>
      <c r="GX69" s="43"/>
      <c r="GY69" s="43"/>
      <c r="GZ69" s="43"/>
      <c r="HA69" s="43"/>
      <c r="HB69" s="43"/>
      <c r="HC69" s="43"/>
      <c r="HD69" s="43"/>
      <c r="HE69" s="43"/>
      <c r="HF69" s="43"/>
      <c r="HG69" s="43"/>
      <c r="HH69" s="43"/>
      <c r="HI69" s="43"/>
      <c r="HJ69" s="43"/>
      <c r="HK69" s="43"/>
      <c r="HL69" s="43"/>
      <c r="HM69" s="43"/>
      <c r="HN69" s="43"/>
      <c r="HO69" s="43"/>
      <c r="HP69" s="43"/>
      <c r="HQ69" s="43"/>
      <c r="HR69" s="43"/>
      <c r="HS69" s="43"/>
      <c r="HT69" s="43"/>
      <c r="HU69" s="43"/>
      <c r="HV69" s="43"/>
      <c r="HW69" s="43"/>
      <c r="HX69" s="43"/>
      <c r="HY69" s="43"/>
      <c r="HZ69" s="43"/>
      <c r="IA69" s="43"/>
      <c r="IB69" s="43"/>
    </row>
    <row r="70" spans="1:236" s="44" customFormat="1" x14ac:dyDescent="0.25">
      <c r="A70" s="42" t="s">
        <v>61</v>
      </c>
      <c r="B70" s="14"/>
      <c r="C70" s="12"/>
      <c r="F70" s="12"/>
      <c r="G70" s="70"/>
      <c r="H70" s="12"/>
      <c r="I70" s="12"/>
      <c r="J70" s="12"/>
      <c r="K70" s="12"/>
      <c r="L70" s="70"/>
      <c r="AT70" s="43"/>
      <c r="AU70" s="43"/>
      <c r="AV70" s="43"/>
      <c r="AW70" s="43"/>
      <c r="AX70" s="43"/>
      <c r="AY70" s="43"/>
      <c r="AZ70" s="43"/>
      <c r="BA70" s="43"/>
      <c r="BB70" s="43"/>
      <c r="BC70" s="43"/>
      <c r="BD70" s="43"/>
      <c r="BE70" s="43"/>
      <c r="BF70" s="43"/>
      <c r="BG70" s="43"/>
      <c r="BH70" s="43"/>
      <c r="BI70" s="43"/>
      <c r="BJ70" s="43"/>
      <c r="BK70" s="43"/>
      <c r="BL70" s="43"/>
      <c r="BM70" s="43"/>
      <c r="BN70" s="43"/>
      <c r="BO70" s="43"/>
      <c r="BP70" s="43"/>
      <c r="BQ70" s="43"/>
      <c r="BR70" s="43"/>
      <c r="BS70" s="43"/>
      <c r="BT70" s="43"/>
      <c r="BU70" s="43"/>
      <c r="BV70" s="43"/>
      <c r="BW70" s="43"/>
      <c r="BX70" s="43"/>
      <c r="BY70" s="43"/>
      <c r="BZ70" s="43"/>
      <c r="CA70" s="43"/>
      <c r="CB70" s="43"/>
      <c r="CC70" s="43"/>
      <c r="CD70" s="43"/>
      <c r="CE70" s="43"/>
      <c r="CF70" s="43"/>
      <c r="CG70" s="43"/>
      <c r="CH70" s="43"/>
      <c r="CI70" s="43"/>
      <c r="CJ70" s="43"/>
      <c r="CK70" s="43"/>
      <c r="CL70" s="43"/>
      <c r="CM70" s="43"/>
      <c r="CN70" s="43"/>
      <c r="CO70" s="43"/>
      <c r="CP70" s="43"/>
      <c r="CQ70" s="43"/>
      <c r="CR70" s="43"/>
      <c r="CS70" s="43"/>
      <c r="CT70" s="43"/>
      <c r="CU70" s="43"/>
      <c r="CV70" s="43"/>
      <c r="CW70" s="43"/>
      <c r="CX70" s="43"/>
      <c r="CY70" s="43"/>
      <c r="CZ70" s="43"/>
      <c r="DA70" s="43"/>
      <c r="DB70" s="43"/>
      <c r="DC70" s="43"/>
      <c r="DD70" s="43"/>
      <c r="DE70" s="43"/>
      <c r="DF70" s="43"/>
      <c r="DG70" s="43"/>
      <c r="DH70" s="43"/>
      <c r="DI70" s="43"/>
      <c r="DJ70" s="43"/>
      <c r="DK70" s="43"/>
      <c r="DL70" s="43"/>
      <c r="DM70" s="43"/>
      <c r="DN70" s="43"/>
      <c r="DO70" s="43"/>
      <c r="DP70" s="43"/>
      <c r="DQ70" s="43"/>
      <c r="DR70" s="43"/>
      <c r="DS70" s="43"/>
      <c r="DT70" s="43"/>
      <c r="DU70" s="43"/>
      <c r="DV70" s="43"/>
      <c r="DW70" s="43"/>
      <c r="DX70" s="43"/>
      <c r="DY70" s="43"/>
      <c r="DZ70" s="43"/>
      <c r="EA70" s="43"/>
      <c r="EB70" s="43"/>
      <c r="EC70" s="43"/>
      <c r="ED70" s="43"/>
      <c r="EE70" s="43"/>
      <c r="EF70" s="43"/>
      <c r="EG70" s="43"/>
      <c r="EH70" s="43"/>
      <c r="EI70" s="43"/>
      <c r="EJ70" s="43"/>
      <c r="EK70" s="43"/>
      <c r="EL70" s="43"/>
      <c r="EM70" s="43"/>
      <c r="EN70" s="43"/>
      <c r="EO70" s="43"/>
      <c r="EP70" s="43"/>
      <c r="EQ70" s="43"/>
      <c r="ER70" s="43"/>
      <c r="ES70" s="43"/>
      <c r="ET70" s="43"/>
      <c r="EU70" s="43"/>
      <c r="EV70" s="43"/>
      <c r="EW70" s="43"/>
      <c r="EX70" s="43"/>
      <c r="EY70" s="43"/>
      <c r="EZ70" s="43"/>
      <c r="FA70" s="43"/>
      <c r="FB70" s="43"/>
      <c r="FC70" s="43"/>
      <c r="FD70" s="43"/>
      <c r="FE70" s="43"/>
      <c r="FF70" s="43"/>
      <c r="FG70" s="43"/>
      <c r="FH70" s="43"/>
      <c r="FI70" s="43"/>
      <c r="FJ70" s="43"/>
      <c r="FK70" s="43"/>
      <c r="FL70" s="43"/>
      <c r="FM70" s="43"/>
      <c r="FN70" s="43"/>
      <c r="FO70" s="43"/>
      <c r="FP70" s="43"/>
      <c r="FQ70" s="43"/>
      <c r="FR70" s="43"/>
      <c r="FS70" s="43"/>
      <c r="FT70" s="43"/>
      <c r="FU70" s="43"/>
      <c r="FV70" s="43"/>
      <c r="FW70" s="43"/>
      <c r="FX70" s="43"/>
      <c r="FY70" s="43"/>
      <c r="FZ70" s="43"/>
      <c r="GA70" s="43"/>
      <c r="GB70" s="43"/>
      <c r="GC70" s="43"/>
      <c r="GD70" s="43"/>
      <c r="GE70" s="43"/>
      <c r="GF70" s="43"/>
      <c r="GG70" s="43"/>
      <c r="GH70" s="43"/>
      <c r="GI70" s="43"/>
      <c r="GJ70" s="43"/>
      <c r="GK70" s="43"/>
      <c r="GL70" s="43"/>
      <c r="GM70" s="43"/>
      <c r="GN70" s="43"/>
      <c r="GO70" s="43"/>
      <c r="GP70" s="43"/>
      <c r="GQ70" s="43"/>
      <c r="GR70" s="43"/>
      <c r="GS70" s="43"/>
      <c r="GT70" s="43"/>
      <c r="GU70" s="43"/>
      <c r="GV70" s="43"/>
      <c r="GW70" s="43"/>
      <c r="GX70" s="43"/>
      <c r="GY70" s="43"/>
      <c r="GZ70" s="43"/>
      <c r="HA70" s="43"/>
      <c r="HB70" s="43"/>
      <c r="HC70" s="43"/>
      <c r="HD70" s="43"/>
      <c r="HE70" s="43"/>
      <c r="HF70" s="43"/>
      <c r="HG70" s="43"/>
      <c r="HH70" s="43"/>
      <c r="HI70" s="43"/>
      <c r="HJ70" s="43"/>
      <c r="HK70" s="43"/>
      <c r="HL70" s="43"/>
      <c r="HM70" s="43"/>
      <c r="HN70" s="43"/>
      <c r="HO70" s="43"/>
      <c r="HP70" s="43"/>
      <c r="HQ70" s="43"/>
      <c r="HR70" s="43"/>
      <c r="HS70" s="43"/>
      <c r="HT70" s="43"/>
      <c r="HU70" s="43"/>
      <c r="HV70" s="43"/>
      <c r="HW70" s="43"/>
      <c r="HX70" s="43"/>
      <c r="HY70" s="43"/>
      <c r="HZ70" s="43"/>
      <c r="IA70" s="43"/>
      <c r="IB70" s="43"/>
    </row>
    <row r="71" spans="1:236" ht="12.75" customHeight="1" x14ac:dyDescent="0.25">
      <c r="A71" s="4" t="s">
        <v>23</v>
      </c>
      <c r="B71" s="5" t="s">
        <v>24</v>
      </c>
      <c r="C71" s="6" t="s">
        <v>74</v>
      </c>
      <c r="D71" s="11">
        <v>44245</v>
      </c>
      <c r="E71" s="11" t="s">
        <v>116</v>
      </c>
      <c r="F71" s="7">
        <v>165000</v>
      </c>
      <c r="G71" s="63">
        <f>F71*0.0287</f>
        <v>4735.5</v>
      </c>
      <c r="H71" s="6">
        <v>27463.39</v>
      </c>
      <c r="I71" s="6">
        <v>4943.8</v>
      </c>
      <c r="J71" s="6">
        <v>25</v>
      </c>
      <c r="K71" s="6">
        <v>37117.339999999997</v>
      </c>
      <c r="L71" s="63">
        <v>127882.66</v>
      </c>
    </row>
    <row r="72" spans="1:236" ht="18" customHeight="1" x14ac:dyDescent="0.25">
      <c r="A72" s="46" t="s">
        <v>14</v>
      </c>
      <c r="B72" s="13">
        <v>1</v>
      </c>
      <c r="C72" s="8"/>
      <c r="D72" s="46"/>
      <c r="E72" s="46"/>
      <c r="F72" s="8">
        <f>SUM(F71:F71)</f>
        <v>165000</v>
      </c>
      <c r="G72" s="64">
        <f t="shared" ref="G72:K72" si="9">SUM(G71:G71)</f>
        <v>4735.5</v>
      </c>
      <c r="H72" s="8">
        <v>27413.040000000001</v>
      </c>
      <c r="I72" s="8">
        <f t="shared" si="9"/>
        <v>4943.8</v>
      </c>
      <c r="J72" s="8">
        <f t="shared" si="9"/>
        <v>25</v>
      </c>
      <c r="K72" s="8">
        <f t="shared" si="9"/>
        <v>37117.339999999997</v>
      </c>
      <c r="L72" s="64">
        <f>SUM(L71:L71)</f>
        <v>127882.66</v>
      </c>
    </row>
    <row r="73" spans="1:236" ht="18" customHeight="1" x14ac:dyDescent="0.25">
      <c r="B73" s="14"/>
      <c r="C73" s="12"/>
      <c r="D73" s="44"/>
      <c r="E73" s="44"/>
      <c r="F73" s="12"/>
      <c r="G73" s="70"/>
      <c r="H73" s="12"/>
      <c r="I73" s="12"/>
      <c r="J73" s="12"/>
      <c r="K73" s="12"/>
      <c r="L73" s="70"/>
    </row>
    <row r="74" spans="1:236" ht="18" customHeight="1" x14ac:dyDescent="0.25">
      <c r="A74" s="42" t="s">
        <v>62</v>
      </c>
      <c r="B74" s="14"/>
      <c r="C74" s="12"/>
      <c r="D74" s="44"/>
      <c r="E74" s="44"/>
      <c r="F74" s="12"/>
      <c r="G74" s="70"/>
      <c r="H74" s="12"/>
      <c r="I74" s="12"/>
      <c r="J74" s="12"/>
      <c r="K74" s="12"/>
      <c r="L74" s="70"/>
    </row>
    <row r="75" spans="1:236" ht="12.75" customHeight="1" x14ac:dyDescent="0.25">
      <c r="A75" s="4" t="s">
        <v>25</v>
      </c>
      <c r="B75" s="5" t="s">
        <v>20</v>
      </c>
      <c r="C75" s="6" t="s">
        <v>74</v>
      </c>
      <c r="D75" s="11">
        <v>44268</v>
      </c>
      <c r="E75" s="11" t="s">
        <v>116</v>
      </c>
      <c r="F75" s="7">
        <v>89500</v>
      </c>
      <c r="G75" s="63">
        <f>F75*0.0287</f>
        <v>2568.65</v>
      </c>
      <c r="H75" s="6">
        <v>9297.98</v>
      </c>
      <c r="I75" s="6">
        <f>F75*0.0304</f>
        <v>2720.8</v>
      </c>
      <c r="J75" s="6">
        <v>3857.12</v>
      </c>
      <c r="K75" s="6">
        <v>18444.55</v>
      </c>
      <c r="L75" s="63">
        <f>F75-K75</f>
        <v>71055.45</v>
      </c>
    </row>
    <row r="76" spans="1:236" ht="12.75" customHeight="1" x14ac:dyDescent="0.25">
      <c r="A76" s="4" t="s">
        <v>63</v>
      </c>
      <c r="B76" s="5" t="s">
        <v>64</v>
      </c>
      <c r="C76" s="6" t="s">
        <v>74</v>
      </c>
      <c r="D76" s="11">
        <v>44242</v>
      </c>
      <c r="E76" s="11" t="s">
        <v>116</v>
      </c>
      <c r="F76" s="7">
        <v>32000</v>
      </c>
      <c r="G76" s="63">
        <f>F76*0.0287</f>
        <v>918.4</v>
      </c>
      <c r="H76" s="6">
        <v>0</v>
      </c>
      <c r="I76" s="6">
        <f>F76*0.0304</f>
        <v>972.8</v>
      </c>
      <c r="J76" s="6">
        <v>25</v>
      </c>
      <c r="K76" s="184">
        <v>1916.2</v>
      </c>
      <c r="L76" s="63">
        <v>30083.8</v>
      </c>
    </row>
    <row r="77" spans="1:236" ht="18" customHeight="1" x14ac:dyDescent="0.25">
      <c r="A77" s="46" t="s">
        <v>14</v>
      </c>
      <c r="B77" s="13">
        <v>2</v>
      </c>
      <c r="C77" s="8"/>
      <c r="D77" s="46"/>
      <c r="E77" s="46"/>
      <c r="F77" s="8">
        <f>SUM(F75:F76)</f>
        <v>121500</v>
      </c>
      <c r="G77" s="64">
        <f t="shared" ref="G77:K77" si="10">SUM(G75:G76)</f>
        <v>3487.05</v>
      </c>
      <c r="H77" s="8">
        <f t="shared" si="10"/>
        <v>9297.98</v>
      </c>
      <c r="I77" s="8">
        <f t="shared" si="10"/>
        <v>3693.6000000000004</v>
      </c>
      <c r="J77" s="8">
        <f t="shared" si="10"/>
        <v>3882.12</v>
      </c>
      <c r="K77" s="8">
        <f t="shared" si="10"/>
        <v>20360.75</v>
      </c>
      <c r="L77" s="64">
        <f>SUM(L75:L76)</f>
        <v>101139.25</v>
      </c>
    </row>
    <row r="78" spans="1:236" s="44" customFormat="1" x14ac:dyDescent="0.25">
      <c r="B78" s="91"/>
      <c r="C78" s="91"/>
      <c r="D78" s="91"/>
      <c r="E78" s="91"/>
      <c r="F78" s="91"/>
      <c r="G78" s="157"/>
      <c r="H78" s="91"/>
      <c r="I78" s="91"/>
      <c r="J78" s="91"/>
      <c r="K78" s="91"/>
      <c r="L78" s="157"/>
    </row>
    <row r="79" spans="1:236" s="44" customFormat="1" x14ac:dyDescent="0.25">
      <c r="A79" s="44" t="s">
        <v>128</v>
      </c>
      <c r="B79" s="91"/>
      <c r="C79" s="91"/>
      <c r="D79" s="91"/>
      <c r="E79" s="91"/>
      <c r="F79" s="91"/>
      <c r="G79" s="157"/>
      <c r="H79" s="91"/>
      <c r="I79" s="91"/>
      <c r="J79" s="91"/>
      <c r="K79" s="91"/>
      <c r="L79" s="157"/>
    </row>
    <row r="80" spans="1:236" ht="15" customHeight="1" x14ac:dyDescent="0.25">
      <c r="A80" s="4" t="s">
        <v>26</v>
      </c>
      <c r="B80" s="5" t="s">
        <v>27</v>
      </c>
      <c r="C80" s="6" t="s">
        <v>74</v>
      </c>
      <c r="D80" s="11">
        <v>44268</v>
      </c>
      <c r="E80" s="11" t="s">
        <v>116</v>
      </c>
      <c r="F80" s="7">
        <v>58000</v>
      </c>
      <c r="G80" s="63">
        <v>1664.6</v>
      </c>
      <c r="H80" s="6">
        <v>3110.32</v>
      </c>
      <c r="I80" s="6">
        <v>1763.2</v>
      </c>
      <c r="J80" s="6">
        <v>25</v>
      </c>
      <c r="K80" s="6">
        <v>6663.12</v>
      </c>
      <c r="L80" s="63">
        <f>F80-K80</f>
        <v>51336.88</v>
      </c>
      <c r="M80" s="51"/>
      <c r="N80" s="51"/>
    </row>
    <row r="81" spans="1:668" ht="18" customHeight="1" x14ac:dyDescent="0.25">
      <c r="A81" s="46" t="s">
        <v>14</v>
      </c>
      <c r="B81" s="13">
        <v>1</v>
      </c>
      <c r="C81" s="8"/>
      <c r="D81" s="46"/>
      <c r="E81" s="46"/>
      <c r="F81" s="8">
        <f>SUM(F80:F80)</f>
        <v>58000</v>
      </c>
      <c r="G81" s="64">
        <f t="shared" ref="G81:K81" si="11">SUM(G80:G80)</f>
        <v>1664.6</v>
      </c>
      <c r="H81" s="8">
        <f t="shared" si="11"/>
        <v>3110.32</v>
      </c>
      <c r="I81" s="8">
        <f t="shared" si="11"/>
        <v>1763.2</v>
      </c>
      <c r="J81" s="8">
        <v>125</v>
      </c>
      <c r="K81" s="8">
        <f t="shared" si="11"/>
        <v>6663.12</v>
      </c>
      <c r="L81" s="64">
        <f>SUM(L80:L80)</f>
        <v>51336.88</v>
      </c>
      <c r="M81" s="51"/>
      <c r="N81" s="51"/>
      <c r="O81" s="53"/>
      <c r="P81" s="53"/>
      <c r="Q81" s="53"/>
      <c r="R81" s="53"/>
      <c r="S81" s="53"/>
      <c r="T81" s="53"/>
      <c r="U81" s="53"/>
      <c r="V81" s="53"/>
      <c r="W81" s="53"/>
      <c r="X81" s="53"/>
      <c r="Y81" s="53"/>
      <c r="Z81" s="53"/>
      <c r="AA81" s="53"/>
      <c r="AB81" s="53"/>
      <c r="AC81" s="53"/>
      <c r="AD81" s="53"/>
      <c r="AE81" s="53"/>
      <c r="AF81" s="53"/>
      <c r="AG81" s="53"/>
      <c r="AH81" s="53"/>
      <c r="AI81" s="53"/>
      <c r="AJ81" s="53"/>
      <c r="AK81" s="53"/>
      <c r="AL81" s="53"/>
      <c r="AM81" s="53"/>
      <c r="AN81" s="53"/>
      <c r="AO81" s="53"/>
      <c r="AP81" s="53"/>
      <c r="AQ81" s="53"/>
      <c r="AR81" s="53"/>
      <c r="AS81" s="53"/>
    </row>
    <row r="83" spans="1:668" s="44" customFormat="1" x14ac:dyDescent="0.25">
      <c r="A83" s="42" t="s">
        <v>65</v>
      </c>
      <c r="B83" s="14"/>
      <c r="C83" s="12"/>
      <c r="F83" s="12"/>
      <c r="G83" s="70"/>
      <c r="H83" s="12"/>
      <c r="I83" s="12"/>
      <c r="J83" s="12"/>
      <c r="K83" s="12"/>
      <c r="L83" s="70"/>
      <c r="O83" s="43"/>
      <c r="P83" s="43"/>
      <c r="Q83" s="43"/>
      <c r="R83" s="43"/>
      <c r="S83" s="43"/>
      <c r="T83" s="43"/>
      <c r="U83" s="43"/>
      <c r="V83" s="43"/>
      <c r="W83" s="43"/>
      <c r="X83" s="43"/>
      <c r="Y83" s="43"/>
      <c r="Z83" s="43"/>
      <c r="AA83" s="43"/>
      <c r="AB83" s="43"/>
      <c r="AC83" s="43"/>
      <c r="AD83" s="43"/>
      <c r="AE83" s="43"/>
      <c r="AF83" s="43"/>
      <c r="AG83" s="43"/>
      <c r="AH83" s="43"/>
      <c r="AI83" s="43"/>
      <c r="AJ83" s="43"/>
      <c r="AK83" s="43"/>
      <c r="AL83" s="43"/>
      <c r="AM83" s="43"/>
      <c r="AN83" s="43"/>
      <c r="AO83" s="43"/>
      <c r="AP83" s="43"/>
      <c r="AQ83" s="43"/>
      <c r="AR83" s="43"/>
      <c r="AS83" s="43"/>
      <c r="AT83" s="43"/>
      <c r="AU83" s="43"/>
      <c r="AV83" s="43"/>
      <c r="AW83" s="43"/>
      <c r="AX83" s="43"/>
      <c r="AY83" s="43"/>
      <c r="AZ83" s="43"/>
      <c r="BA83" s="43"/>
      <c r="BB83" s="43"/>
      <c r="BC83" s="43"/>
      <c r="BD83" s="43"/>
      <c r="BE83" s="43"/>
      <c r="BF83" s="43"/>
      <c r="BG83" s="43"/>
      <c r="BH83" s="43"/>
      <c r="BI83" s="43"/>
      <c r="BJ83" s="43"/>
      <c r="BK83" s="43"/>
      <c r="BL83" s="43"/>
      <c r="BM83" s="43"/>
      <c r="BN83" s="43"/>
      <c r="BO83" s="43"/>
      <c r="BP83" s="43"/>
      <c r="BQ83" s="43"/>
      <c r="BR83" s="43"/>
      <c r="BS83" s="43"/>
      <c r="BT83" s="43"/>
      <c r="BU83" s="43"/>
      <c r="BV83" s="43"/>
      <c r="BW83" s="43"/>
      <c r="BX83" s="43"/>
      <c r="BY83" s="43"/>
      <c r="BZ83" s="43"/>
      <c r="CA83" s="43"/>
      <c r="CB83" s="43"/>
      <c r="CC83" s="43"/>
      <c r="CD83" s="43"/>
      <c r="CE83" s="43"/>
      <c r="CF83" s="43"/>
      <c r="CG83" s="43"/>
      <c r="CH83" s="43"/>
      <c r="CI83" s="43"/>
      <c r="CJ83" s="43"/>
      <c r="CK83" s="43"/>
      <c r="CL83" s="43"/>
      <c r="CM83" s="43"/>
      <c r="CN83" s="43"/>
      <c r="CO83" s="43"/>
      <c r="CP83" s="43"/>
      <c r="CQ83" s="43"/>
      <c r="CR83" s="43"/>
      <c r="CS83" s="43"/>
      <c r="CT83" s="43"/>
      <c r="CU83" s="43"/>
      <c r="CV83" s="43"/>
      <c r="CW83" s="43"/>
      <c r="CX83" s="43"/>
      <c r="CY83" s="43"/>
      <c r="CZ83" s="43"/>
      <c r="DA83" s="43"/>
      <c r="DB83" s="43"/>
      <c r="DC83" s="43"/>
      <c r="DD83" s="43"/>
      <c r="DE83" s="43"/>
      <c r="DF83" s="43"/>
      <c r="DG83" s="43"/>
      <c r="DH83" s="43"/>
      <c r="DI83" s="43"/>
      <c r="DJ83" s="43"/>
      <c r="DK83" s="43"/>
      <c r="DL83" s="43"/>
      <c r="DM83" s="43"/>
      <c r="DN83" s="43"/>
      <c r="DO83" s="43"/>
      <c r="DP83" s="43"/>
      <c r="DQ83" s="43"/>
      <c r="DR83" s="43"/>
      <c r="DS83" s="43"/>
      <c r="DT83" s="43"/>
      <c r="DU83" s="43"/>
      <c r="DV83" s="43"/>
      <c r="DW83" s="43"/>
      <c r="DX83" s="43"/>
      <c r="DY83" s="43"/>
      <c r="DZ83" s="43"/>
      <c r="EA83" s="43"/>
      <c r="EB83" s="43"/>
      <c r="EC83" s="43"/>
      <c r="ED83" s="43"/>
      <c r="EE83" s="43"/>
      <c r="EF83" s="43"/>
      <c r="EG83" s="43"/>
      <c r="EH83" s="43"/>
      <c r="EI83" s="43"/>
      <c r="EJ83" s="43"/>
      <c r="EK83" s="43"/>
      <c r="EL83" s="43"/>
      <c r="EM83" s="43"/>
      <c r="EN83" s="43"/>
      <c r="EO83" s="43"/>
      <c r="EP83" s="43"/>
      <c r="EQ83" s="43"/>
      <c r="ER83" s="43"/>
      <c r="ES83" s="43"/>
      <c r="ET83" s="43"/>
      <c r="EU83" s="43"/>
      <c r="EV83" s="43"/>
      <c r="EW83" s="43"/>
      <c r="EX83" s="43"/>
      <c r="EY83" s="43"/>
      <c r="EZ83" s="43"/>
      <c r="FA83" s="43"/>
      <c r="FB83" s="43"/>
      <c r="FC83" s="43"/>
      <c r="FD83" s="43"/>
      <c r="FE83" s="43"/>
      <c r="FF83" s="43"/>
      <c r="FG83" s="43"/>
      <c r="FH83" s="43"/>
      <c r="FI83" s="43"/>
      <c r="FJ83" s="43"/>
      <c r="FK83" s="43"/>
      <c r="FL83" s="43"/>
      <c r="FM83" s="43"/>
      <c r="FN83" s="43"/>
      <c r="FO83" s="43"/>
      <c r="FP83" s="43"/>
      <c r="FQ83" s="43"/>
      <c r="FR83" s="43"/>
      <c r="FS83" s="43"/>
      <c r="FT83" s="43"/>
      <c r="FU83" s="43"/>
      <c r="FV83" s="43"/>
      <c r="FW83" s="43"/>
      <c r="FX83" s="43"/>
      <c r="FY83" s="43"/>
      <c r="FZ83" s="43"/>
      <c r="GA83" s="43"/>
      <c r="GB83" s="43"/>
      <c r="GC83" s="43"/>
      <c r="GD83" s="43"/>
      <c r="GE83" s="43"/>
      <c r="GF83" s="43"/>
      <c r="GG83" s="43"/>
      <c r="GH83" s="43"/>
      <c r="GI83" s="43"/>
      <c r="GJ83" s="43"/>
      <c r="GK83" s="43"/>
      <c r="GL83" s="43"/>
      <c r="GM83" s="43"/>
      <c r="GN83" s="43"/>
      <c r="GO83" s="43"/>
      <c r="GP83" s="43"/>
      <c r="GQ83" s="43"/>
      <c r="GR83" s="43"/>
      <c r="GS83" s="43"/>
      <c r="GT83" s="43"/>
      <c r="GU83" s="43"/>
      <c r="GV83" s="43"/>
      <c r="GW83" s="43"/>
      <c r="GX83" s="43"/>
      <c r="GY83" s="43"/>
      <c r="GZ83" s="43"/>
      <c r="HA83" s="43"/>
      <c r="HB83" s="43"/>
      <c r="HC83" s="43"/>
      <c r="HD83" s="43"/>
      <c r="HE83" s="43"/>
      <c r="HF83" s="43"/>
      <c r="HG83" s="43"/>
      <c r="HH83" s="43"/>
      <c r="HI83" s="43"/>
      <c r="HJ83" s="43"/>
      <c r="HK83" s="43"/>
      <c r="HL83" s="43"/>
      <c r="HM83" s="43"/>
      <c r="HN83" s="43"/>
      <c r="HO83" s="43"/>
      <c r="HP83" s="43"/>
      <c r="HQ83" s="43"/>
      <c r="HR83" s="43"/>
      <c r="HS83" s="43"/>
      <c r="HT83" s="43"/>
      <c r="HU83" s="43"/>
      <c r="HV83" s="43"/>
      <c r="HW83" s="43"/>
      <c r="HX83" s="43"/>
      <c r="HY83" s="43"/>
      <c r="HZ83" s="43"/>
      <c r="IA83" s="43"/>
      <c r="IB83" s="43"/>
      <c r="IC83" s="43"/>
      <c r="ID83" s="43"/>
      <c r="IE83" s="43"/>
      <c r="IF83" s="43"/>
      <c r="IG83" s="43"/>
      <c r="IH83" s="43"/>
      <c r="II83" s="43"/>
      <c r="IJ83" s="43"/>
      <c r="IK83" s="43"/>
      <c r="IL83" s="43"/>
      <c r="IM83" s="43"/>
      <c r="IN83" s="43"/>
      <c r="IO83" s="43"/>
      <c r="IP83" s="43"/>
      <c r="IQ83" s="43"/>
      <c r="IR83" s="43"/>
      <c r="IS83" s="43"/>
      <c r="IT83" s="43"/>
      <c r="IU83" s="43"/>
      <c r="IV83" s="43"/>
      <c r="IW83" s="43"/>
      <c r="IX83" s="43"/>
      <c r="IY83" s="43"/>
      <c r="IZ83" s="43"/>
      <c r="JA83" s="43"/>
      <c r="JB83" s="43"/>
      <c r="JC83" s="43"/>
      <c r="JD83" s="43"/>
      <c r="JE83" s="43"/>
      <c r="JF83" s="43"/>
      <c r="JG83" s="43"/>
      <c r="JH83" s="43"/>
      <c r="JI83" s="43"/>
      <c r="JJ83" s="43"/>
      <c r="JK83" s="43"/>
      <c r="JL83" s="43"/>
      <c r="JM83" s="43"/>
      <c r="JN83" s="43"/>
      <c r="JO83" s="43"/>
      <c r="JP83" s="43"/>
      <c r="JQ83" s="43"/>
      <c r="JR83" s="43"/>
      <c r="JS83" s="43"/>
      <c r="JT83" s="43"/>
      <c r="JU83" s="43"/>
      <c r="JV83" s="43"/>
      <c r="JW83" s="43"/>
      <c r="JX83" s="43"/>
      <c r="JY83" s="43"/>
      <c r="JZ83" s="43"/>
      <c r="KA83" s="43"/>
      <c r="KB83" s="43"/>
      <c r="KC83" s="43"/>
      <c r="KD83" s="43"/>
      <c r="KE83" s="43"/>
      <c r="KF83" s="43"/>
      <c r="KG83" s="43"/>
      <c r="KH83" s="43"/>
      <c r="KI83" s="43"/>
      <c r="KJ83" s="43"/>
      <c r="KK83" s="43"/>
      <c r="KL83" s="43"/>
      <c r="KM83" s="43"/>
      <c r="KN83" s="43"/>
      <c r="KO83" s="43"/>
      <c r="KP83" s="43"/>
      <c r="KQ83" s="43"/>
      <c r="KR83" s="43"/>
      <c r="KS83" s="43"/>
      <c r="KT83" s="43"/>
      <c r="KU83" s="43"/>
      <c r="KV83" s="43"/>
      <c r="KW83" s="43"/>
      <c r="KX83" s="43"/>
      <c r="KY83" s="43"/>
      <c r="KZ83" s="43"/>
      <c r="LA83" s="43"/>
      <c r="LB83" s="43"/>
      <c r="LC83" s="43"/>
      <c r="LD83" s="43"/>
      <c r="LE83" s="43"/>
      <c r="LF83" s="43"/>
      <c r="LG83" s="43"/>
      <c r="LH83" s="43"/>
      <c r="LI83" s="43"/>
      <c r="LJ83" s="43"/>
      <c r="LK83" s="43"/>
      <c r="LL83" s="43"/>
      <c r="LM83" s="43"/>
      <c r="LN83" s="43"/>
      <c r="LO83" s="43"/>
      <c r="LP83" s="43"/>
      <c r="LQ83" s="43"/>
      <c r="LR83" s="43"/>
      <c r="LS83" s="43"/>
      <c r="LT83" s="43"/>
      <c r="LU83" s="43"/>
      <c r="LV83" s="43"/>
      <c r="LW83" s="43"/>
      <c r="LX83" s="43"/>
      <c r="LY83" s="43"/>
      <c r="LZ83" s="43"/>
      <c r="MA83" s="43"/>
      <c r="MB83" s="43"/>
      <c r="MC83" s="43"/>
      <c r="MD83" s="43"/>
      <c r="ME83" s="43"/>
      <c r="MF83" s="43"/>
      <c r="MG83" s="43"/>
      <c r="MH83" s="43"/>
      <c r="MI83" s="43"/>
      <c r="MJ83" s="43"/>
      <c r="MK83" s="43"/>
      <c r="ML83" s="43"/>
      <c r="MM83" s="43"/>
      <c r="MN83" s="43"/>
      <c r="MO83" s="43"/>
      <c r="MP83" s="43"/>
      <c r="MQ83" s="43"/>
      <c r="MR83" s="43"/>
      <c r="MS83" s="43"/>
      <c r="MT83" s="43"/>
      <c r="MU83" s="43"/>
      <c r="MV83" s="43"/>
      <c r="MW83" s="43"/>
      <c r="MX83" s="43"/>
      <c r="MY83" s="43"/>
      <c r="MZ83" s="43"/>
      <c r="NA83" s="43"/>
      <c r="NB83" s="43"/>
      <c r="NC83" s="43"/>
      <c r="ND83" s="43"/>
      <c r="NE83" s="43"/>
      <c r="NF83" s="43"/>
      <c r="NG83" s="43"/>
      <c r="NH83" s="43"/>
      <c r="NI83" s="43"/>
      <c r="NJ83" s="43"/>
      <c r="NK83" s="43"/>
      <c r="NL83" s="43"/>
      <c r="NM83" s="43"/>
      <c r="NN83" s="43"/>
      <c r="NO83" s="43"/>
      <c r="NP83" s="43"/>
      <c r="NQ83" s="43"/>
      <c r="NR83" s="43"/>
      <c r="NS83" s="43"/>
      <c r="NT83" s="43"/>
      <c r="NU83" s="43"/>
      <c r="NV83" s="43"/>
      <c r="NW83" s="43"/>
      <c r="NX83" s="43"/>
      <c r="NY83" s="43"/>
      <c r="NZ83" s="43"/>
      <c r="OA83" s="43"/>
      <c r="OB83" s="43"/>
      <c r="OC83" s="43"/>
      <c r="OD83" s="43"/>
      <c r="OE83" s="43"/>
      <c r="OF83" s="43"/>
      <c r="OG83" s="43"/>
      <c r="OH83" s="43"/>
      <c r="OI83" s="43"/>
      <c r="OJ83" s="43"/>
      <c r="OK83" s="43"/>
      <c r="OL83" s="43"/>
      <c r="OM83" s="43"/>
      <c r="ON83" s="43"/>
      <c r="OO83" s="43"/>
      <c r="OP83" s="43"/>
      <c r="OQ83" s="43"/>
      <c r="OR83" s="43"/>
      <c r="OS83" s="43"/>
      <c r="OT83" s="43"/>
      <c r="OU83" s="43"/>
      <c r="OV83" s="43"/>
      <c r="OW83" s="43"/>
      <c r="OX83" s="43"/>
      <c r="OY83" s="43"/>
      <c r="OZ83" s="43"/>
      <c r="PA83" s="43"/>
      <c r="PB83" s="43"/>
      <c r="PC83" s="43"/>
      <c r="PD83" s="43"/>
      <c r="PE83" s="43"/>
      <c r="PF83" s="43"/>
      <c r="PG83" s="43"/>
      <c r="PH83" s="43"/>
      <c r="PI83" s="43"/>
      <c r="PJ83" s="43"/>
      <c r="PK83" s="43"/>
      <c r="PL83" s="43"/>
      <c r="PM83" s="43"/>
      <c r="PN83" s="43"/>
      <c r="PO83" s="43"/>
      <c r="PP83" s="43"/>
      <c r="PQ83" s="43"/>
      <c r="PR83" s="43"/>
      <c r="PS83" s="43"/>
      <c r="PT83" s="43"/>
      <c r="PU83" s="43"/>
      <c r="PV83" s="43"/>
      <c r="PW83" s="43"/>
      <c r="PX83" s="43"/>
      <c r="PY83" s="43"/>
      <c r="PZ83" s="43"/>
      <c r="QA83" s="43"/>
      <c r="QB83" s="43"/>
      <c r="QC83" s="43"/>
      <c r="QD83" s="43"/>
      <c r="QE83" s="43"/>
      <c r="QF83" s="43"/>
      <c r="QG83" s="43"/>
      <c r="QH83" s="43"/>
      <c r="QI83" s="43"/>
      <c r="QJ83" s="43"/>
      <c r="QK83" s="43"/>
      <c r="QL83" s="43"/>
      <c r="QM83" s="43"/>
      <c r="QN83" s="43"/>
      <c r="QO83" s="43"/>
      <c r="QP83" s="43"/>
      <c r="QQ83" s="43"/>
      <c r="QR83" s="43"/>
      <c r="QS83" s="43"/>
      <c r="QT83" s="43"/>
      <c r="QU83" s="43"/>
      <c r="QV83" s="43"/>
      <c r="QW83" s="43"/>
      <c r="QX83" s="43"/>
      <c r="QY83" s="43"/>
      <c r="QZ83" s="43"/>
      <c r="RA83" s="43"/>
      <c r="RB83" s="43"/>
      <c r="RC83" s="43"/>
      <c r="RD83" s="43"/>
      <c r="RE83" s="43"/>
      <c r="RF83" s="43"/>
      <c r="RG83" s="43"/>
      <c r="RH83" s="43"/>
      <c r="RI83" s="43"/>
      <c r="RJ83" s="43"/>
      <c r="RK83" s="43"/>
      <c r="RL83" s="43"/>
      <c r="RM83" s="43"/>
      <c r="RN83" s="43"/>
      <c r="RO83" s="43"/>
      <c r="RP83" s="43"/>
      <c r="RQ83" s="43"/>
      <c r="RR83" s="43"/>
      <c r="RS83" s="43"/>
      <c r="RT83" s="43"/>
      <c r="RU83" s="43"/>
      <c r="RV83" s="43"/>
      <c r="RW83" s="43"/>
      <c r="RX83" s="43"/>
      <c r="RY83" s="43"/>
      <c r="RZ83" s="43"/>
      <c r="SA83" s="43"/>
      <c r="SB83" s="43"/>
      <c r="SC83" s="43"/>
      <c r="SD83" s="43"/>
      <c r="SE83" s="43"/>
      <c r="SF83" s="43"/>
      <c r="SG83" s="43"/>
      <c r="SH83" s="43"/>
      <c r="SI83" s="43"/>
      <c r="SJ83" s="43"/>
      <c r="SK83" s="43"/>
      <c r="SL83" s="43"/>
      <c r="SM83" s="43"/>
      <c r="SN83" s="43"/>
      <c r="SO83" s="43"/>
      <c r="SP83" s="43"/>
      <c r="SQ83" s="43"/>
      <c r="SR83" s="43"/>
      <c r="SS83" s="43"/>
      <c r="ST83" s="43"/>
      <c r="SU83" s="43"/>
      <c r="SV83" s="43"/>
      <c r="SW83" s="43"/>
      <c r="SX83" s="43"/>
      <c r="SY83" s="43"/>
      <c r="SZ83" s="43"/>
      <c r="TA83" s="43"/>
      <c r="TB83" s="43"/>
      <c r="TC83" s="43"/>
      <c r="TD83" s="43"/>
      <c r="TE83" s="43"/>
      <c r="TF83" s="43"/>
      <c r="TG83" s="43"/>
      <c r="TH83" s="43"/>
      <c r="TI83" s="43"/>
      <c r="TJ83" s="43"/>
      <c r="TK83" s="43"/>
      <c r="TL83" s="43"/>
      <c r="TM83" s="43"/>
      <c r="TN83" s="43"/>
      <c r="TO83" s="43"/>
      <c r="TP83" s="43"/>
      <c r="TQ83" s="43"/>
      <c r="TR83" s="43"/>
      <c r="TS83" s="43"/>
      <c r="TT83" s="43"/>
      <c r="TU83" s="43"/>
      <c r="TV83" s="43"/>
      <c r="TW83" s="43"/>
      <c r="TX83" s="43"/>
      <c r="TY83" s="43"/>
      <c r="TZ83" s="43"/>
      <c r="UA83" s="43"/>
      <c r="UB83" s="43"/>
      <c r="UC83" s="43"/>
      <c r="UD83" s="43"/>
      <c r="UE83" s="43"/>
      <c r="UF83" s="43"/>
      <c r="UG83" s="43"/>
      <c r="UH83" s="43"/>
      <c r="UI83" s="43"/>
      <c r="UJ83" s="43"/>
      <c r="UK83" s="43"/>
      <c r="UL83" s="43"/>
      <c r="UM83" s="43"/>
      <c r="UN83" s="43"/>
      <c r="UO83" s="43"/>
      <c r="UP83" s="43"/>
      <c r="UQ83" s="43"/>
      <c r="UR83" s="43"/>
      <c r="US83" s="43"/>
      <c r="UT83" s="43"/>
      <c r="UU83" s="43"/>
      <c r="UV83" s="43"/>
      <c r="UW83" s="43"/>
      <c r="UX83" s="43"/>
      <c r="UY83" s="43"/>
      <c r="UZ83" s="43"/>
      <c r="VA83" s="43"/>
      <c r="VB83" s="43"/>
      <c r="VC83" s="43"/>
      <c r="VD83" s="43"/>
      <c r="VE83" s="43"/>
      <c r="VF83" s="43"/>
      <c r="VG83" s="43"/>
      <c r="VH83" s="43"/>
      <c r="VI83" s="43"/>
      <c r="VJ83" s="43"/>
      <c r="VK83" s="43"/>
      <c r="VL83" s="43"/>
      <c r="VM83" s="43"/>
      <c r="VN83" s="43"/>
      <c r="VO83" s="43"/>
      <c r="VP83" s="43"/>
      <c r="VQ83" s="43"/>
      <c r="VR83" s="43"/>
      <c r="VS83" s="43"/>
      <c r="VT83" s="43"/>
      <c r="VU83" s="43"/>
      <c r="VV83" s="43"/>
      <c r="VW83" s="43"/>
      <c r="VX83" s="43"/>
      <c r="VY83" s="43"/>
      <c r="VZ83" s="43"/>
      <c r="WA83" s="43"/>
      <c r="WB83" s="43"/>
      <c r="WC83" s="43"/>
      <c r="WD83" s="43"/>
      <c r="WE83" s="43"/>
      <c r="WF83" s="43"/>
      <c r="WG83" s="43"/>
      <c r="WH83" s="43"/>
      <c r="WI83" s="43"/>
      <c r="WJ83" s="43"/>
      <c r="WK83" s="43"/>
      <c r="WL83" s="43"/>
      <c r="WM83" s="43"/>
      <c r="WN83" s="43"/>
      <c r="WO83" s="43"/>
      <c r="WP83" s="43"/>
      <c r="WQ83" s="43"/>
      <c r="WR83" s="43"/>
      <c r="WS83" s="43"/>
      <c r="WT83" s="43"/>
      <c r="WU83" s="43"/>
      <c r="WV83" s="43"/>
      <c r="WW83" s="43"/>
      <c r="WX83" s="43"/>
      <c r="WY83" s="43"/>
      <c r="WZ83" s="43"/>
      <c r="XA83" s="43"/>
      <c r="XB83" s="43"/>
      <c r="XC83" s="43"/>
      <c r="XD83" s="43"/>
      <c r="XE83" s="43"/>
      <c r="XF83" s="43"/>
      <c r="XG83" s="43"/>
      <c r="XH83" s="43"/>
      <c r="XI83" s="43"/>
      <c r="XJ83" s="43"/>
      <c r="XK83" s="43"/>
      <c r="XL83" s="43"/>
      <c r="XM83" s="43"/>
      <c r="XN83" s="43"/>
      <c r="XO83" s="43"/>
      <c r="XP83" s="43"/>
      <c r="XQ83" s="43"/>
      <c r="XR83" s="43"/>
      <c r="XS83" s="43"/>
      <c r="XT83" s="43"/>
      <c r="XU83" s="43"/>
      <c r="XV83" s="43"/>
      <c r="XW83" s="43"/>
      <c r="XX83" s="43"/>
      <c r="XY83" s="43"/>
      <c r="XZ83" s="43"/>
      <c r="YA83" s="43"/>
      <c r="YB83" s="43"/>
      <c r="YC83" s="43"/>
      <c r="YD83" s="43"/>
      <c r="YE83" s="43"/>
      <c r="YF83" s="43"/>
      <c r="YG83" s="43"/>
      <c r="YH83" s="43"/>
      <c r="YI83" s="43"/>
      <c r="YJ83" s="43"/>
      <c r="YK83" s="43"/>
      <c r="YL83" s="43"/>
      <c r="YM83" s="43"/>
      <c r="YN83" s="43"/>
      <c r="YO83" s="43"/>
      <c r="YP83" s="43"/>
      <c r="YQ83" s="43"/>
      <c r="YR83" s="43"/>
    </row>
    <row r="84" spans="1:668" ht="12.75" customHeight="1" x14ac:dyDescent="0.25">
      <c r="A84" s="4" t="s">
        <v>19</v>
      </c>
      <c r="B84" s="5" t="s">
        <v>20</v>
      </c>
      <c r="C84" s="6" t="s">
        <v>74</v>
      </c>
      <c r="D84" s="11">
        <v>44256</v>
      </c>
      <c r="E84" s="11" t="s">
        <v>116</v>
      </c>
      <c r="F84" s="7">
        <v>106500</v>
      </c>
      <c r="G84" s="63">
        <f>F84*0.0287</f>
        <v>3056.55</v>
      </c>
      <c r="H84" s="6">
        <v>13634.33</v>
      </c>
      <c r="I84" s="6">
        <f>F84*0.0304</f>
        <v>3237.6</v>
      </c>
      <c r="J84" s="6">
        <v>25</v>
      </c>
      <c r="K84" s="6">
        <v>19953.48</v>
      </c>
      <c r="L84" s="63">
        <f>F84-K84</f>
        <v>86546.52</v>
      </c>
    </row>
    <row r="85" spans="1:668" ht="18" customHeight="1" x14ac:dyDescent="0.25">
      <c r="A85" s="46" t="s">
        <v>14</v>
      </c>
      <c r="B85" s="13">
        <v>1</v>
      </c>
      <c r="C85" s="8"/>
      <c r="D85" s="46"/>
      <c r="E85" s="46"/>
      <c r="F85" s="8">
        <f t="shared" ref="F85:K85" si="12">SUM(F84:F84)</f>
        <v>106500</v>
      </c>
      <c r="G85" s="64">
        <f t="shared" si="12"/>
        <v>3056.55</v>
      </c>
      <c r="H85" s="8">
        <f t="shared" si="12"/>
        <v>13634.33</v>
      </c>
      <c r="I85" s="8">
        <f t="shared" si="12"/>
        <v>3237.6</v>
      </c>
      <c r="J85" s="8">
        <f t="shared" si="12"/>
        <v>25</v>
      </c>
      <c r="K85" s="8">
        <f t="shared" si="12"/>
        <v>19953.48</v>
      </c>
      <c r="L85" s="64">
        <f>F85-K85</f>
        <v>86546.52</v>
      </c>
    </row>
    <row r="86" spans="1:668" s="53" customFormat="1" ht="12.75" customHeight="1" x14ac:dyDescent="0.25">
      <c r="A86" s="44"/>
      <c r="B86" s="152"/>
      <c r="C86" s="99"/>
      <c r="D86" s="100"/>
      <c r="E86" s="100"/>
      <c r="F86" s="12"/>
      <c r="G86" s="70"/>
      <c r="H86" s="12"/>
      <c r="I86" s="12"/>
      <c r="J86" s="12"/>
      <c r="K86" s="12"/>
      <c r="L86" s="70"/>
    </row>
    <row r="87" spans="1:668" ht="18" customHeight="1" x14ac:dyDescent="0.25">
      <c r="A87" s="45" t="s">
        <v>94</v>
      </c>
      <c r="B87" s="14"/>
      <c r="C87" s="12"/>
      <c r="D87" s="44"/>
      <c r="E87" s="44"/>
      <c r="F87" s="43"/>
      <c r="G87" s="190"/>
      <c r="H87" s="43"/>
      <c r="I87" s="43"/>
      <c r="J87" s="43"/>
      <c r="K87" s="43"/>
      <c r="L87" s="43"/>
      <c r="O87" s="52"/>
      <c r="P87" s="52"/>
      <c r="Q87" s="52"/>
      <c r="R87" s="52"/>
      <c r="S87" s="52"/>
      <c r="T87" s="52"/>
      <c r="U87" s="52"/>
      <c r="V87" s="52"/>
      <c r="W87" s="52"/>
      <c r="X87" s="52"/>
      <c r="Y87" s="52"/>
      <c r="Z87" s="52"/>
      <c r="AA87" s="52"/>
      <c r="AB87" s="52"/>
      <c r="AC87" s="52"/>
      <c r="AD87" s="52"/>
      <c r="AE87" s="52"/>
      <c r="AF87" s="52"/>
      <c r="AG87" s="52"/>
      <c r="AH87" s="52"/>
      <c r="AI87" s="52"/>
      <c r="AJ87" s="52"/>
      <c r="AK87" s="52"/>
      <c r="AL87" s="52"/>
      <c r="AM87" s="52"/>
      <c r="AN87" s="52"/>
      <c r="AO87" s="52"/>
      <c r="AP87" s="52"/>
      <c r="AQ87" s="52"/>
      <c r="AR87" s="52"/>
      <c r="AS87" s="52"/>
    </row>
    <row r="88" spans="1:668" s="52" customFormat="1" ht="18" customHeight="1" x14ac:dyDescent="0.25">
      <c r="A88" s="52" t="s">
        <v>85</v>
      </c>
      <c r="B88" s="21" t="s">
        <v>86</v>
      </c>
      <c r="C88" s="22" t="s">
        <v>74</v>
      </c>
      <c r="D88" s="23">
        <v>44348</v>
      </c>
      <c r="E88" s="11" t="s">
        <v>116</v>
      </c>
      <c r="F88" s="22">
        <v>100000</v>
      </c>
      <c r="G88" s="68">
        <v>2870</v>
      </c>
      <c r="H88" s="22">
        <v>12105.37</v>
      </c>
      <c r="I88" s="22">
        <v>3040</v>
      </c>
      <c r="J88" s="22">
        <v>25</v>
      </c>
      <c r="K88" s="22">
        <v>18040.37</v>
      </c>
      <c r="L88" s="68">
        <v>81959.63</v>
      </c>
      <c r="O88" s="44"/>
      <c r="P88" s="44"/>
      <c r="Q88" s="44"/>
      <c r="R88" s="44"/>
      <c r="S88" s="44"/>
      <c r="T88" s="44"/>
      <c r="U88" s="44"/>
      <c r="V88" s="44"/>
      <c r="W88" s="44"/>
      <c r="X88" s="44"/>
      <c r="Y88" s="44"/>
      <c r="Z88" s="44"/>
      <c r="AA88" s="44"/>
      <c r="AB88" s="44"/>
      <c r="AC88" s="44"/>
      <c r="AD88" s="44"/>
      <c r="AE88" s="44"/>
      <c r="AF88" s="44"/>
      <c r="AG88" s="44"/>
      <c r="AH88" s="44"/>
      <c r="AI88" s="44"/>
      <c r="AJ88" s="44"/>
      <c r="AK88" s="44"/>
      <c r="AL88" s="44"/>
      <c r="AM88" s="44"/>
      <c r="AN88" s="44"/>
      <c r="AO88" s="44"/>
      <c r="AP88" s="44"/>
      <c r="AQ88" s="44"/>
      <c r="AR88" s="44"/>
      <c r="AS88" s="44"/>
      <c r="AT88" s="43"/>
      <c r="AU88" s="43"/>
      <c r="AV88" s="43"/>
      <c r="AW88" s="43"/>
      <c r="AX88" s="43"/>
      <c r="AY88" s="43"/>
      <c r="AZ88" s="43"/>
      <c r="BA88" s="43"/>
      <c r="BB88" s="43"/>
      <c r="BC88" s="43"/>
      <c r="BD88" s="43"/>
      <c r="BE88" s="43"/>
      <c r="BF88" s="43"/>
      <c r="BG88" s="43"/>
      <c r="BH88" s="43"/>
      <c r="BI88" s="43"/>
      <c r="BJ88" s="43"/>
      <c r="BK88" s="43"/>
      <c r="BL88" s="43"/>
      <c r="BM88" s="43"/>
      <c r="BN88" s="43"/>
      <c r="BO88" s="43"/>
      <c r="BP88" s="43"/>
      <c r="BQ88" s="43"/>
      <c r="BR88" s="43"/>
      <c r="BS88" s="43"/>
      <c r="BT88" s="43"/>
      <c r="BU88" s="43"/>
      <c r="BV88" s="43"/>
      <c r="BW88" s="43"/>
      <c r="BX88" s="43"/>
      <c r="BY88" s="43"/>
      <c r="BZ88" s="43"/>
      <c r="CA88" s="43"/>
      <c r="CB88" s="43"/>
      <c r="CC88" s="43"/>
      <c r="CD88" s="43"/>
      <c r="CE88" s="43"/>
      <c r="CF88" s="43"/>
      <c r="CG88" s="43"/>
      <c r="CH88" s="43"/>
      <c r="CI88" s="43"/>
      <c r="CJ88" s="43"/>
      <c r="CK88" s="43"/>
      <c r="CL88" s="43"/>
      <c r="CM88" s="43"/>
      <c r="CN88" s="43"/>
      <c r="CO88" s="43"/>
      <c r="CP88" s="43"/>
      <c r="CQ88" s="43"/>
      <c r="CR88" s="43"/>
      <c r="CS88" s="43"/>
      <c r="CT88" s="43"/>
      <c r="CU88" s="43"/>
      <c r="CV88" s="43"/>
      <c r="CW88" s="43"/>
      <c r="CX88" s="43"/>
      <c r="CY88" s="43"/>
      <c r="CZ88" s="43"/>
      <c r="DA88" s="43"/>
      <c r="DB88" s="43"/>
      <c r="DC88" s="43"/>
      <c r="DD88" s="43"/>
      <c r="DE88" s="43"/>
      <c r="DF88" s="43"/>
      <c r="DG88" s="43"/>
      <c r="DH88" s="43"/>
      <c r="DI88" s="43"/>
      <c r="DJ88" s="43"/>
      <c r="DK88" s="43"/>
      <c r="DL88" s="43"/>
      <c r="DM88" s="43"/>
      <c r="DN88" s="43"/>
      <c r="DO88" s="43"/>
      <c r="DP88" s="43"/>
      <c r="DQ88" s="43"/>
      <c r="DR88" s="43"/>
      <c r="DS88" s="43"/>
      <c r="DT88" s="43"/>
      <c r="DU88" s="43"/>
      <c r="DV88" s="43"/>
      <c r="DW88" s="43"/>
      <c r="DX88" s="43"/>
      <c r="DY88" s="43"/>
      <c r="DZ88" s="43"/>
      <c r="EA88" s="43"/>
      <c r="EB88" s="43"/>
      <c r="EC88" s="43"/>
      <c r="ED88" s="43"/>
      <c r="EE88" s="43"/>
      <c r="EF88" s="43"/>
      <c r="EG88" s="43"/>
      <c r="EH88" s="43"/>
      <c r="EI88" s="43"/>
      <c r="EJ88" s="43"/>
      <c r="EK88" s="43"/>
      <c r="EL88" s="43"/>
      <c r="EM88" s="43"/>
      <c r="EN88" s="43"/>
      <c r="EO88" s="43"/>
      <c r="EP88" s="43"/>
      <c r="EQ88" s="43"/>
      <c r="ER88" s="43"/>
      <c r="ES88" s="43"/>
      <c r="ET88" s="43"/>
      <c r="EU88" s="43"/>
      <c r="EV88" s="43"/>
      <c r="EW88" s="43"/>
      <c r="EX88" s="43"/>
      <c r="EY88" s="43"/>
      <c r="EZ88" s="43"/>
      <c r="FA88" s="43"/>
      <c r="FB88" s="43"/>
      <c r="FC88" s="43"/>
      <c r="FD88" s="43"/>
      <c r="FE88" s="43"/>
      <c r="FF88" s="43"/>
      <c r="FG88" s="43"/>
      <c r="FH88" s="43"/>
      <c r="FI88" s="43"/>
      <c r="FJ88" s="43"/>
      <c r="FK88" s="43"/>
      <c r="FL88" s="43"/>
      <c r="FM88" s="43"/>
      <c r="FN88" s="43"/>
      <c r="FO88" s="43"/>
      <c r="FP88" s="43"/>
      <c r="FQ88" s="43"/>
      <c r="FR88" s="43"/>
      <c r="FS88" s="43"/>
      <c r="FT88" s="43"/>
      <c r="FU88" s="43"/>
      <c r="FV88" s="43"/>
      <c r="FW88" s="43"/>
      <c r="FX88" s="43"/>
      <c r="FY88" s="43"/>
      <c r="FZ88" s="43"/>
      <c r="GA88" s="43"/>
      <c r="GB88" s="43"/>
      <c r="GC88" s="43"/>
      <c r="GD88" s="43"/>
      <c r="GE88" s="43"/>
      <c r="GF88" s="43"/>
      <c r="GG88" s="43"/>
      <c r="GH88" s="43"/>
      <c r="GI88" s="43"/>
      <c r="GJ88" s="43"/>
      <c r="GK88" s="43"/>
      <c r="GL88" s="43"/>
      <c r="GM88" s="43"/>
      <c r="GN88" s="43"/>
      <c r="GO88" s="43"/>
      <c r="GP88" s="43"/>
      <c r="GQ88" s="43"/>
      <c r="GR88" s="43"/>
      <c r="GS88" s="43"/>
      <c r="GT88" s="43"/>
      <c r="GU88" s="43"/>
      <c r="GV88" s="43"/>
      <c r="GW88" s="43"/>
      <c r="GX88" s="43"/>
      <c r="GY88" s="43"/>
      <c r="GZ88" s="43"/>
      <c r="HA88" s="43"/>
      <c r="HB88" s="43"/>
      <c r="HC88" s="43"/>
      <c r="HD88" s="43"/>
      <c r="HE88" s="43"/>
      <c r="HF88" s="43"/>
      <c r="HG88" s="43"/>
      <c r="HH88" s="43"/>
      <c r="HI88" s="43"/>
      <c r="HJ88" s="43"/>
      <c r="HK88" s="43"/>
      <c r="HL88" s="43"/>
      <c r="HM88" s="43"/>
      <c r="HN88" s="43"/>
      <c r="HO88" s="43"/>
      <c r="HP88" s="43"/>
      <c r="HQ88" s="43"/>
      <c r="HR88" s="43"/>
      <c r="HS88" s="43"/>
      <c r="HT88" s="43"/>
      <c r="HU88" s="43"/>
      <c r="HV88" s="43"/>
      <c r="HW88" s="43"/>
      <c r="HX88" s="43"/>
      <c r="HY88" s="43"/>
      <c r="HZ88" s="43"/>
      <c r="IA88" s="43"/>
      <c r="IB88" s="43"/>
    </row>
    <row r="89" spans="1:668" ht="18" customHeight="1" x14ac:dyDescent="0.25">
      <c r="A89" s="46" t="s">
        <v>14</v>
      </c>
      <c r="B89" s="24">
        <v>1</v>
      </c>
      <c r="C89" s="8"/>
      <c r="D89" s="46"/>
      <c r="E89" s="46"/>
      <c r="F89" s="8">
        <f t="shared" ref="F89:K89" si="13">SUM(F88:F88)</f>
        <v>100000</v>
      </c>
      <c r="G89" s="64">
        <f t="shared" si="13"/>
        <v>2870</v>
      </c>
      <c r="H89" s="8">
        <f t="shared" si="13"/>
        <v>12105.37</v>
      </c>
      <c r="I89" s="8">
        <f t="shared" si="13"/>
        <v>3040</v>
      </c>
      <c r="J89" s="8">
        <f t="shared" si="13"/>
        <v>25</v>
      </c>
      <c r="K89" s="8">
        <f t="shared" si="13"/>
        <v>18040.37</v>
      </c>
      <c r="L89" s="64">
        <f>SUM(L88:L88)</f>
        <v>81959.63</v>
      </c>
      <c r="O89" s="44"/>
      <c r="P89" s="44"/>
      <c r="Q89" s="44"/>
      <c r="R89" s="44"/>
      <c r="S89" s="44"/>
      <c r="T89" s="44"/>
      <c r="U89" s="44"/>
      <c r="V89" s="44"/>
      <c r="W89" s="44"/>
      <c r="X89" s="44"/>
      <c r="Y89" s="44"/>
      <c r="Z89" s="44"/>
      <c r="AA89" s="44"/>
      <c r="AB89" s="44"/>
      <c r="AC89" s="44"/>
      <c r="AD89" s="44"/>
      <c r="AE89" s="44"/>
      <c r="AF89" s="44"/>
      <c r="AG89" s="44"/>
      <c r="AH89" s="44"/>
      <c r="AI89" s="44"/>
      <c r="AJ89" s="44"/>
      <c r="AK89" s="44"/>
      <c r="AL89" s="44"/>
      <c r="AM89" s="44"/>
      <c r="AN89" s="44"/>
      <c r="AO89" s="44"/>
      <c r="AP89" s="44"/>
      <c r="AQ89" s="44"/>
      <c r="AR89" s="44"/>
      <c r="AS89" s="44"/>
    </row>
    <row r="90" spans="1:668" s="53" customFormat="1" ht="12.75" customHeight="1" x14ac:dyDescent="0.25">
      <c r="A90" s="44"/>
      <c r="B90" s="152"/>
      <c r="C90" s="99"/>
      <c r="D90" s="100"/>
      <c r="E90" s="100"/>
      <c r="F90" s="12"/>
      <c r="G90" s="70"/>
      <c r="H90" s="12"/>
      <c r="I90" s="12"/>
      <c r="J90" s="12"/>
      <c r="K90" s="12"/>
      <c r="L90" s="70"/>
    </row>
    <row r="91" spans="1:668" s="44" customFormat="1" x14ac:dyDescent="0.25">
      <c r="A91" s="42" t="s">
        <v>66</v>
      </c>
      <c r="B91" s="178"/>
      <c r="C91" s="178"/>
      <c r="D91" s="178"/>
      <c r="E91" s="178"/>
      <c r="F91" s="178"/>
      <c r="G91" s="66"/>
      <c r="H91" s="178"/>
      <c r="I91" s="178"/>
      <c r="J91" s="178"/>
      <c r="K91" s="178"/>
      <c r="L91" s="66"/>
      <c r="O91" s="43"/>
      <c r="P91" s="43"/>
      <c r="Q91" s="43"/>
      <c r="R91" s="43"/>
      <c r="S91" s="43"/>
      <c r="T91" s="43"/>
      <c r="U91" s="43"/>
      <c r="V91" s="43"/>
      <c r="W91" s="43"/>
      <c r="X91" s="43"/>
      <c r="Y91" s="43"/>
      <c r="Z91" s="43"/>
      <c r="AA91" s="43"/>
      <c r="AB91" s="43"/>
      <c r="AC91" s="43"/>
      <c r="AD91" s="43"/>
      <c r="AE91" s="43"/>
      <c r="AF91" s="43"/>
      <c r="AG91" s="43"/>
      <c r="AH91" s="43"/>
      <c r="AI91" s="43"/>
      <c r="AJ91" s="43"/>
      <c r="AK91" s="43"/>
      <c r="AL91" s="43"/>
      <c r="AM91" s="43"/>
      <c r="AN91" s="43"/>
      <c r="AO91" s="43"/>
      <c r="AP91" s="43"/>
      <c r="AQ91" s="43"/>
      <c r="AR91" s="43"/>
      <c r="AS91" s="43"/>
      <c r="AT91" s="53"/>
      <c r="AU91" s="53"/>
      <c r="AV91" s="53"/>
      <c r="AW91" s="53"/>
      <c r="AX91" s="53"/>
      <c r="AY91" s="53"/>
      <c r="AZ91" s="53"/>
      <c r="BA91" s="53"/>
      <c r="BB91" s="53"/>
      <c r="BC91" s="53"/>
      <c r="BD91" s="53"/>
      <c r="BE91" s="53"/>
      <c r="BF91" s="53"/>
      <c r="BG91" s="53"/>
      <c r="BH91" s="53"/>
      <c r="BI91" s="53"/>
      <c r="BJ91" s="53"/>
      <c r="BK91" s="53"/>
      <c r="BL91" s="53"/>
      <c r="BM91" s="53"/>
      <c r="BN91" s="53"/>
      <c r="BO91" s="53"/>
      <c r="BP91" s="53"/>
      <c r="BQ91" s="53"/>
      <c r="BR91" s="53"/>
      <c r="BS91" s="53"/>
      <c r="BT91" s="53"/>
      <c r="BU91" s="53"/>
      <c r="BV91" s="53"/>
      <c r="BW91" s="53"/>
      <c r="BX91" s="53"/>
      <c r="BY91" s="53"/>
      <c r="BZ91" s="53"/>
      <c r="CA91" s="53"/>
      <c r="CB91" s="53"/>
      <c r="CC91" s="53"/>
      <c r="CD91" s="53"/>
      <c r="CE91" s="53"/>
      <c r="CF91" s="53"/>
      <c r="CG91" s="53"/>
      <c r="CH91" s="53"/>
      <c r="CI91" s="53"/>
      <c r="CJ91" s="53"/>
      <c r="CK91" s="53"/>
      <c r="CL91" s="53"/>
      <c r="CM91" s="53"/>
      <c r="CN91" s="53"/>
      <c r="CO91" s="53"/>
      <c r="CP91" s="53"/>
      <c r="CQ91" s="53"/>
      <c r="CR91" s="53"/>
      <c r="CS91" s="53"/>
      <c r="CT91" s="53"/>
      <c r="CU91" s="53"/>
      <c r="CV91" s="53"/>
      <c r="CW91" s="53"/>
      <c r="CX91" s="53"/>
      <c r="CY91" s="53"/>
      <c r="CZ91" s="53"/>
      <c r="DA91" s="53"/>
      <c r="DB91" s="53"/>
      <c r="DC91" s="53"/>
      <c r="DD91" s="53"/>
      <c r="DE91" s="53"/>
      <c r="DF91" s="53"/>
      <c r="DG91" s="53"/>
      <c r="DH91" s="53"/>
      <c r="DI91" s="53"/>
      <c r="DJ91" s="53"/>
      <c r="DK91" s="53"/>
      <c r="DL91" s="53"/>
      <c r="DM91" s="53"/>
      <c r="DN91" s="53"/>
      <c r="DO91" s="53"/>
      <c r="DP91" s="53"/>
      <c r="DQ91" s="53"/>
      <c r="DR91" s="53"/>
      <c r="DS91" s="53"/>
      <c r="DT91" s="53"/>
      <c r="DU91" s="53"/>
      <c r="DV91" s="53"/>
      <c r="DW91" s="53"/>
      <c r="DX91" s="53"/>
      <c r="DY91" s="53"/>
      <c r="DZ91" s="53"/>
      <c r="EA91" s="53"/>
      <c r="EB91" s="53"/>
      <c r="EC91" s="53"/>
      <c r="ED91" s="53"/>
      <c r="EE91" s="53"/>
      <c r="EF91" s="53"/>
      <c r="EG91" s="53"/>
      <c r="EH91" s="53"/>
      <c r="EI91" s="53"/>
      <c r="EJ91" s="53"/>
      <c r="EK91" s="53"/>
      <c r="EL91" s="53"/>
      <c r="EM91" s="53"/>
      <c r="EN91" s="53"/>
      <c r="EO91" s="53"/>
      <c r="EP91" s="53"/>
      <c r="EQ91" s="53"/>
      <c r="ER91" s="53"/>
      <c r="ES91" s="53"/>
      <c r="ET91" s="53"/>
      <c r="EU91" s="53"/>
      <c r="EV91" s="53"/>
      <c r="EW91" s="53"/>
      <c r="EX91" s="53"/>
      <c r="EY91" s="53"/>
      <c r="EZ91" s="53"/>
      <c r="FA91" s="53"/>
      <c r="FB91" s="53"/>
      <c r="FC91" s="53"/>
      <c r="FD91" s="53"/>
      <c r="FE91" s="53"/>
      <c r="FF91" s="53"/>
      <c r="FG91" s="53"/>
      <c r="FH91" s="53"/>
      <c r="FI91" s="53"/>
      <c r="FJ91" s="53"/>
      <c r="FK91" s="53"/>
      <c r="FL91" s="53"/>
      <c r="FM91" s="53"/>
      <c r="FN91" s="53"/>
      <c r="FO91" s="53"/>
      <c r="FP91" s="53"/>
      <c r="FQ91" s="53"/>
      <c r="FR91" s="53"/>
      <c r="FS91" s="53"/>
      <c r="FT91" s="53"/>
      <c r="FU91" s="53"/>
      <c r="FV91" s="53"/>
      <c r="FW91" s="53"/>
      <c r="FX91" s="53"/>
      <c r="FY91" s="53"/>
      <c r="FZ91" s="53"/>
      <c r="GA91" s="53"/>
      <c r="GB91" s="53"/>
      <c r="GC91" s="53"/>
      <c r="GD91" s="53"/>
      <c r="GE91" s="53"/>
      <c r="GF91" s="53"/>
      <c r="GG91" s="53"/>
      <c r="GH91" s="53"/>
      <c r="GI91" s="53"/>
      <c r="GJ91" s="53"/>
      <c r="GK91" s="53"/>
      <c r="GL91" s="53"/>
      <c r="GM91" s="53"/>
      <c r="GN91" s="53"/>
      <c r="GO91" s="53"/>
      <c r="GP91" s="53"/>
      <c r="GQ91" s="53"/>
      <c r="GR91" s="53"/>
      <c r="GS91" s="53"/>
      <c r="GT91" s="53"/>
      <c r="GU91" s="53"/>
      <c r="GV91" s="53"/>
      <c r="GW91" s="53"/>
      <c r="GX91" s="53"/>
      <c r="GY91" s="53"/>
      <c r="GZ91" s="53"/>
      <c r="HA91" s="53"/>
      <c r="HB91" s="53"/>
      <c r="HC91" s="53"/>
      <c r="HD91" s="53"/>
      <c r="HE91" s="53"/>
      <c r="HF91" s="53"/>
      <c r="HG91" s="53"/>
      <c r="HH91" s="53"/>
      <c r="HI91" s="53"/>
      <c r="HJ91" s="53"/>
      <c r="HK91" s="53"/>
      <c r="HL91" s="53"/>
      <c r="HM91" s="53"/>
      <c r="HN91" s="53"/>
      <c r="HO91" s="53"/>
      <c r="HP91" s="53"/>
      <c r="HQ91" s="53"/>
      <c r="HR91" s="53"/>
      <c r="HS91" s="53"/>
      <c r="HT91" s="53"/>
      <c r="HU91" s="53"/>
      <c r="HV91" s="53"/>
      <c r="HW91" s="53"/>
      <c r="HX91" s="53"/>
      <c r="HY91" s="53"/>
      <c r="HZ91" s="53"/>
      <c r="IA91" s="43"/>
      <c r="IB91" s="43"/>
      <c r="IC91" s="43"/>
      <c r="ID91" s="43"/>
      <c r="IE91" s="43"/>
      <c r="IF91" s="43"/>
      <c r="IG91" s="43"/>
      <c r="IH91" s="43"/>
      <c r="II91" s="43"/>
      <c r="IJ91" s="43"/>
      <c r="IK91" s="43"/>
      <c r="IL91" s="43"/>
      <c r="IM91" s="43"/>
      <c r="IN91" s="43"/>
      <c r="IO91" s="43"/>
      <c r="IP91" s="43"/>
      <c r="IQ91" s="43"/>
      <c r="IR91" s="43"/>
      <c r="IS91" s="43"/>
      <c r="IT91" s="43"/>
      <c r="IU91" s="43"/>
      <c r="IV91" s="43"/>
      <c r="IW91" s="43"/>
      <c r="IX91" s="43"/>
      <c r="IY91" s="43"/>
      <c r="IZ91" s="43"/>
      <c r="JA91" s="43"/>
      <c r="JB91" s="43"/>
      <c r="JC91" s="43"/>
      <c r="JD91" s="43"/>
      <c r="JE91" s="43"/>
      <c r="JF91" s="43"/>
      <c r="JG91" s="43"/>
      <c r="JH91" s="43"/>
      <c r="JI91" s="43"/>
      <c r="JJ91" s="43"/>
      <c r="JK91" s="43"/>
      <c r="JL91" s="43"/>
      <c r="JM91" s="43"/>
      <c r="JN91" s="43"/>
      <c r="JO91" s="43"/>
      <c r="JP91" s="43"/>
      <c r="JQ91" s="43"/>
      <c r="JR91" s="43"/>
      <c r="JS91" s="43"/>
      <c r="JT91" s="43"/>
      <c r="JU91" s="43"/>
      <c r="JV91" s="43"/>
      <c r="JW91" s="43"/>
      <c r="JX91" s="43"/>
      <c r="JY91" s="43"/>
      <c r="JZ91" s="43"/>
      <c r="KA91" s="43"/>
      <c r="KB91" s="43"/>
      <c r="KC91" s="43"/>
      <c r="KD91" s="43"/>
      <c r="KE91" s="43"/>
      <c r="KF91" s="43"/>
      <c r="KG91" s="43"/>
      <c r="KH91" s="43"/>
      <c r="KI91" s="43"/>
      <c r="KJ91" s="43"/>
      <c r="KK91" s="43"/>
      <c r="KL91" s="43"/>
      <c r="KM91" s="43"/>
      <c r="KN91" s="43"/>
      <c r="KO91" s="43"/>
      <c r="KP91" s="43"/>
      <c r="KQ91" s="43"/>
      <c r="KR91" s="43"/>
      <c r="KS91" s="43"/>
      <c r="KT91" s="43"/>
      <c r="KU91" s="43"/>
      <c r="KV91" s="43"/>
      <c r="KW91" s="43"/>
      <c r="KX91" s="43"/>
      <c r="KY91" s="43"/>
      <c r="KZ91" s="43"/>
      <c r="LA91" s="43"/>
      <c r="LB91" s="43"/>
      <c r="LC91" s="43"/>
      <c r="LD91" s="43"/>
      <c r="LE91" s="43"/>
      <c r="LF91" s="43"/>
      <c r="LG91" s="43"/>
      <c r="LH91" s="43"/>
      <c r="LI91" s="43"/>
      <c r="LJ91" s="43"/>
      <c r="LK91" s="43"/>
      <c r="LL91" s="43"/>
      <c r="LM91" s="43"/>
      <c r="LN91" s="43"/>
      <c r="LO91" s="43"/>
      <c r="LP91" s="43"/>
      <c r="LQ91" s="43"/>
      <c r="LR91" s="43"/>
      <c r="LS91" s="43"/>
      <c r="LT91" s="43"/>
      <c r="LU91" s="43"/>
      <c r="LV91" s="43"/>
      <c r="LW91" s="43"/>
      <c r="LX91" s="43"/>
      <c r="LY91" s="43"/>
      <c r="LZ91" s="43"/>
      <c r="MA91" s="43"/>
      <c r="MB91" s="43"/>
      <c r="MC91" s="43"/>
      <c r="MD91" s="43"/>
      <c r="ME91" s="43"/>
      <c r="MF91" s="43"/>
      <c r="MG91" s="43"/>
      <c r="MH91" s="43"/>
      <c r="MI91" s="43"/>
      <c r="MJ91" s="43"/>
      <c r="MK91" s="43"/>
      <c r="ML91" s="43"/>
      <c r="MM91" s="43"/>
      <c r="MN91" s="43"/>
      <c r="MO91" s="43"/>
      <c r="MP91" s="43"/>
      <c r="MQ91" s="43"/>
      <c r="MR91" s="43"/>
      <c r="MS91" s="43"/>
      <c r="MT91" s="43"/>
      <c r="MU91" s="43"/>
      <c r="MV91" s="43"/>
      <c r="MW91" s="43"/>
      <c r="MX91" s="43"/>
      <c r="MY91" s="43"/>
      <c r="MZ91" s="43"/>
      <c r="NA91" s="43"/>
      <c r="NB91" s="43"/>
      <c r="NC91" s="43"/>
      <c r="ND91" s="43"/>
      <c r="NE91" s="43"/>
      <c r="NF91" s="43"/>
      <c r="NG91" s="43"/>
      <c r="NH91" s="43"/>
      <c r="NI91" s="43"/>
      <c r="NJ91" s="43"/>
      <c r="NK91" s="43"/>
      <c r="NL91" s="43"/>
      <c r="NM91" s="43"/>
      <c r="NN91" s="43"/>
      <c r="NO91" s="43"/>
      <c r="NP91" s="43"/>
      <c r="NQ91" s="43"/>
      <c r="NR91" s="43"/>
      <c r="NS91" s="43"/>
      <c r="NT91" s="43"/>
      <c r="NU91" s="43"/>
      <c r="NV91" s="43"/>
      <c r="NW91" s="43"/>
      <c r="NX91" s="43"/>
      <c r="NY91" s="43"/>
      <c r="NZ91" s="43"/>
      <c r="OA91" s="43"/>
      <c r="OB91" s="43"/>
      <c r="OC91" s="43"/>
      <c r="OD91" s="43"/>
      <c r="OE91" s="43"/>
      <c r="OF91" s="43"/>
      <c r="OG91" s="43"/>
      <c r="OH91" s="43"/>
      <c r="OI91" s="43"/>
      <c r="OJ91" s="43"/>
      <c r="OK91" s="43"/>
      <c r="OL91" s="43"/>
      <c r="OM91" s="43"/>
      <c r="ON91" s="43"/>
      <c r="OO91" s="43"/>
      <c r="OP91" s="43"/>
      <c r="OQ91" s="43"/>
      <c r="OR91" s="43"/>
      <c r="OS91" s="43"/>
      <c r="OT91" s="43"/>
      <c r="OU91" s="43"/>
      <c r="OV91" s="43"/>
      <c r="OW91" s="43"/>
      <c r="OX91" s="43"/>
      <c r="OY91" s="43"/>
      <c r="OZ91" s="43"/>
      <c r="PA91" s="43"/>
      <c r="PB91" s="43"/>
      <c r="PC91" s="43"/>
      <c r="PD91" s="43"/>
      <c r="PE91" s="43"/>
      <c r="PF91" s="43"/>
      <c r="PG91" s="43"/>
      <c r="PH91" s="43"/>
      <c r="PI91" s="43"/>
      <c r="PJ91" s="43"/>
      <c r="PK91" s="43"/>
      <c r="PL91" s="43"/>
      <c r="PM91" s="43"/>
      <c r="PN91" s="43"/>
      <c r="PO91" s="43"/>
      <c r="PP91" s="43"/>
      <c r="PQ91" s="43"/>
      <c r="PR91" s="43"/>
      <c r="PS91" s="43"/>
      <c r="PT91" s="43"/>
      <c r="PU91" s="43"/>
      <c r="PV91" s="43"/>
      <c r="PW91" s="43"/>
      <c r="PX91" s="43"/>
      <c r="PY91" s="43"/>
      <c r="PZ91" s="43"/>
      <c r="QA91" s="43"/>
      <c r="QB91" s="43"/>
      <c r="QC91" s="43"/>
      <c r="QD91" s="43"/>
      <c r="QE91" s="43"/>
      <c r="QF91" s="43"/>
      <c r="QG91" s="43"/>
      <c r="QH91" s="43"/>
      <c r="QI91" s="43"/>
      <c r="QJ91" s="43"/>
      <c r="QK91" s="43"/>
      <c r="QL91" s="43"/>
      <c r="QM91" s="43"/>
      <c r="QN91" s="43"/>
      <c r="QO91" s="43"/>
      <c r="QP91" s="43"/>
      <c r="QQ91" s="43"/>
      <c r="QR91" s="43"/>
      <c r="QS91" s="43"/>
      <c r="QT91" s="43"/>
      <c r="QU91" s="43"/>
      <c r="QV91" s="43"/>
      <c r="QW91" s="43"/>
      <c r="QX91" s="43"/>
      <c r="QY91" s="43"/>
      <c r="QZ91" s="43"/>
      <c r="RA91" s="43"/>
      <c r="RB91" s="43"/>
      <c r="RC91" s="43"/>
      <c r="RD91" s="43"/>
      <c r="RE91" s="43"/>
      <c r="RF91" s="43"/>
      <c r="RG91" s="43"/>
      <c r="RH91" s="43"/>
      <c r="RI91" s="43"/>
      <c r="RJ91" s="43"/>
      <c r="RK91" s="43"/>
      <c r="RL91" s="43"/>
      <c r="RM91" s="43"/>
      <c r="RN91" s="43"/>
      <c r="RO91" s="43"/>
      <c r="RP91" s="43"/>
      <c r="RQ91" s="43"/>
      <c r="RR91" s="43"/>
      <c r="RS91" s="43"/>
      <c r="RT91" s="43"/>
      <c r="RU91" s="43"/>
      <c r="RV91" s="43"/>
      <c r="RW91" s="43"/>
      <c r="RX91" s="43"/>
      <c r="RY91" s="43"/>
      <c r="RZ91" s="43"/>
      <c r="SA91" s="43"/>
      <c r="SB91" s="43"/>
      <c r="SC91" s="43"/>
      <c r="SD91" s="43"/>
      <c r="SE91" s="43"/>
      <c r="SF91" s="43"/>
      <c r="SG91" s="43"/>
      <c r="SH91" s="43"/>
      <c r="SI91" s="43"/>
      <c r="SJ91" s="43"/>
      <c r="SK91" s="43"/>
      <c r="SL91" s="43"/>
      <c r="SM91" s="43"/>
      <c r="SN91" s="43"/>
      <c r="SO91" s="43"/>
      <c r="SP91" s="43"/>
      <c r="SQ91" s="43"/>
      <c r="SR91" s="43"/>
      <c r="SS91" s="43"/>
      <c r="ST91" s="43"/>
      <c r="SU91" s="43"/>
      <c r="SV91" s="43"/>
      <c r="SW91" s="43"/>
      <c r="SX91" s="43"/>
      <c r="SY91" s="43"/>
      <c r="SZ91" s="43"/>
      <c r="TA91" s="43"/>
      <c r="TB91" s="43"/>
      <c r="TC91" s="43"/>
      <c r="TD91" s="43"/>
      <c r="TE91" s="43"/>
      <c r="TF91" s="43"/>
      <c r="TG91" s="43"/>
      <c r="TH91" s="43"/>
      <c r="TI91" s="43"/>
      <c r="TJ91" s="43"/>
      <c r="TK91" s="43"/>
      <c r="TL91" s="43"/>
      <c r="TM91" s="43"/>
      <c r="TN91" s="43"/>
      <c r="TO91" s="43"/>
      <c r="TP91" s="43"/>
      <c r="TQ91" s="43"/>
      <c r="TR91" s="43"/>
      <c r="TS91" s="43"/>
      <c r="TT91" s="43"/>
      <c r="TU91" s="43"/>
      <c r="TV91" s="43"/>
      <c r="TW91" s="43"/>
      <c r="TX91" s="43"/>
      <c r="TY91" s="43"/>
      <c r="TZ91" s="43"/>
      <c r="UA91" s="43"/>
      <c r="UB91" s="43"/>
      <c r="UC91" s="43"/>
      <c r="UD91" s="43"/>
      <c r="UE91" s="43"/>
      <c r="UF91" s="43"/>
      <c r="UG91" s="43"/>
      <c r="UH91" s="43"/>
      <c r="UI91" s="43"/>
      <c r="UJ91" s="43"/>
      <c r="UK91" s="43"/>
      <c r="UL91" s="43"/>
      <c r="UM91" s="43"/>
      <c r="UN91" s="43"/>
      <c r="UO91" s="43"/>
      <c r="UP91" s="43"/>
      <c r="UQ91" s="43"/>
      <c r="UR91" s="43"/>
      <c r="US91" s="43"/>
      <c r="UT91" s="43"/>
      <c r="UU91" s="43"/>
      <c r="UV91" s="43"/>
      <c r="UW91" s="43"/>
      <c r="UX91" s="43"/>
      <c r="UY91" s="43"/>
      <c r="UZ91" s="43"/>
      <c r="VA91" s="43"/>
      <c r="VB91" s="43"/>
      <c r="VC91" s="43"/>
      <c r="VD91" s="43"/>
      <c r="VE91" s="43"/>
      <c r="VF91" s="43"/>
      <c r="VG91" s="43"/>
      <c r="VH91" s="43"/>
      <c r="VI91" s="43"/>
      <c r="VJ91" s="43"/>
      <c r="VK91" s="43"/>
      <c r="VL91" s="43"/>
      <c r="VM91" s="43"/>
      <c r="VN91" s="43"/>
      <c r="VO91" s="43"/>
      <c r="VP91" s="43"/>
      <c r="VQ91" s="43"/>
      <c r="VR91" s="43"/>
      <c r="VS91" s="43"/>
      <c r="VT91" s="43"/>
      <c r="VU91" s="43"/>
      <c r="VV91" s="43"/>
      <c r="VW91" s="43"/>
      <c r="VX91" s="43"/>
      <c r="VY91" s="43"/>
      <c r="VZ91" s="43"/>
      <c r="WA91" s="43"/>
      <c r="WB91" s="43"/>
      <c r="WC91" s="43"/>
      <c r="WD91" s="43"/>
      <c r="WE91" s="43"/>
      <c r="WF91" s="43"/>
      <c r="WG91" s="43"/>
      <c r="WH91" s="43"/>
      <c r="WI91" s="43"/>
      <c r="WJ91" s="43"/>
      <c r="WK91" s="43"/>
      <c r="WL91" s="43"/>
      <c r="WM91" s="43"/>
      <c r="WN91" s="43"/>
      <c r="WO91" s="43"/>
      <c r="WP91" s="43"/>
      <c r="WQ91" s="43"/>
      <c r="WR91" s="43"/>
      <c r="WS91" s="43"/>
      <c r="WT91" s="43"/>
      <c r="WU91" s="43"/>
      <c r="WV91" s="43"/>
      <c r="WW91" s="43"/>
      <c r="WX91" s="43"/>
      <c r="WY91" s="43"/>
      <c r="WZ91" s="43"/>
      <c r="XA91" s="43"/>
      <c r="XB91" s="43"/>
      <c r="XC91" s="43"/>
      <c r="XD91" s="43"/>
      <c r="XE91" s="43"/>
      <c r="XF91" s="43"/>
      <c r="XG91" s="43"/>
      <c r="XH91" s="43"/>
      <c r="XI91" s="43"/>
      <c r="XJ91" s="43"/>
      <c r="XK91" s="43"/>
      <c r="XL91" s="43"/>
      <c r="XM91" s="43"/>
      <c r="XN91" s="43"/>
      <c r="XO91" s="43"/>
      <c r="XP91" s="43"/>
      <c r="XQ91" s="43"/>
      <c r="XR91" s="43"/>
      <c r="XS91" s="43"/>
      <c r="XT91" s="43"/>
      <c r="XU91" s="43"/>
      <c r="XV91" s="43"/>
      <c r="XW91" s="43"/>
      <c r="XX91" s="43"/>
      <c r="XY91" s="43"/>
      <c r="XZ91" s="43"/>
      <c r="YA91" s="43"/>
      <c r="YB91" s="43"/>
      <c r="YC91" s="43"/>
      <c r="YD91" s="43"/>
      <c r="YE91" s="43"/>
      <c r="YF91" s="43"/>
      <c r="YG91" s="43"/>
      <c r="YH91" s="43"/>
      <c r="YI91" s="43"/>
      <c r="YJ91" s="43"/>
      <c r="YK91" s="43"/>
      <c r="YL91" s="43"/>
      <c r="YM91" s="43"/>
      <c r="YN91" s="43"/>
      <c r="YO91" s="43"/>
      <c r="YP91" s="43"/>
      <c r="YQ91" s="43"/>
      <c r="YR91" s="43"/>
    </row>
    <row r="92" spans="1:668" ht="12.75" customHeight="1" x14ac:dyDescent="0.25">
      <c r="A92" s="4" t="s">
        <v>41</v>
      </c>
      <c r="B92" s="5" t="s">
        <v>42</v>
      </c>
      <c r="C92" s="6" t="s">
        <v>74</v>
      </c>
      <c r="D92" s="11">
        <v>44286</v>
      </c>
      <c r="E92" s="11" t="s">
        <v>116</v>
      </c>
      <c r="F92" s="7">
        <v>50000</v>
      </c>
      <c r="G92" s="63">
        <f>F92*0.0287</f>
        <v>1435</v>
      </c>
      <c r="H92" s="6">
        <v>1854</v>
      </c>
      <c r="I92" s="6">
        <f>F92*0.0304</f>
        <v>1520</v>
      </c>
      <c r="J92" s="6">
        <v>25</v>
      </c>
      <c r="K92" s="6">
        <v>4834</v>
      </c>
      <c r="L92" s="63">
        <v>45166</v>
      </c>
      <c r="AT92" s="50"/>
      <c r="AU92" s="50"/>
      <c r="AV92" s="50"/>
      <c r="AW92" s="50"/>
      <c r="AX92" s="50"/>
      <c r="AY92" s="50"/>
      <c r="AZ92" s="50"/>
      <c r="BA92" s="50"/>
      <c r="BB92" s="50"/>
      <c r="BC92" s="50"/>
      <c r="BD92" s="50"/>
      <c r="BE92" s="50"/>
      <c r="BF92" s="50"/>
      <c r="BG92" s="50"/>
      <c r="BH92" s="50"/>
      <c r="BI92" s="50"/>
      <c r="BJ92" s="50"/>
      <c r="BK92" s="50"/>
      <c r="BL92" s="50"/>
      <c r="BM92" s="50"/>
      <c r="BN92" s="50"/>
      <c r="BO92" s="50"/>
      <c r="BP92" s="50"/>
      <c r="BQ92" s="50"/>
      <c r="BR92" s="50"/>
      <c r="BS92" s="50"/>
      <c r="BT92" s="50"/>
      <c r="BU92" s="50"/>
      <c r="BV92" s="50"/>
      <c r="BW92" s="50"/>
      <c r="BX92" s="50"/>
      <c r="BY92" s="50"/>
      <c r="BZ92" s="50"/>
      <c r="CA92" s="50"/>
      <c r="CB92" s="50"/>
      <c r="CC92" s="50"/>
      <c r="CD92" s="50"/>
      <c r="CE92" s="50"/>
      <c r="CF92" s="50"/>
      <c r="CG92" s="50"/>
      <c r="CH92" s="50"/>
      <c r="CI92" s="50"/>
      <c r="CJ92" s="50"/>
      <c r="CK92" s="50"/>
      <c r="CL92" s="50"/>
      <c r="CM92" s="50"/>
      <c r="CN92" s="50"/>
      <c r="CO92" s="50"/>
      <c r="CP92" s="50"/>
      <c r="CQ92" s="50"/>
      <c r="CR92" s="50"/>
      <c r="CS92" s="50"/>
      <c r="CT92" s="50"/>
      <c r="CU92" s="50"/>
      <c r="CV92" s="50"/>
      <c r="CW92" s="50"/>
      <c r="CX92" s="50"/>
      <c r="CY92" s="50"/>
      <c r="CZ92" s="50"/>
      <c r="DA92" s="50"/>
      <c r="DB92" s="50"/>
      <c r="DC92" s="50"/>
      <c r="DD92" s="50"/>
      <c r="DE92" s="50"/>
      <c r="DF92" s="50"/>
      <c r="DG92" s="50"/>
      <c r="DH92" s="50"/>
      <c r="DI92" s="50"/>
      <c r="DJ92" s="50"/>
      <c r="DK92" s="50"/>
      <c r="DL92" s="50"/>
      <c r="DM92" s="50"/>
      <c r="DN92" s="50"/>
      <c r="DO92" s="50"/>
      <c r="DP92" s="50"/>
      <c r="DQ92" s="50"/>
      <c r="DR92" s="50"/>
      <c r="DS92" s="50"/>
      <c r="DT92" s="50"/>
      <c r="DU92" s="50"/>
      <c r="DV92" s="50"/>
      <c r="DW92" s="50"/>
      <c r="DX92" s="50"/>
      <c r="DY92" s="50"/>
      <c r="DZ92" s="50"/>
      <c r="EA92" s="50"/>
      <c r="EB92" s="50"/>
      <c r="EC92" s="50"/>
      <c r="ED92" s="50"/>
      <c r="EE92" s="50"/>
      <c r="EF92" s="50"/>
      <c r="EG92" s="50"/>
      <c r="EH92" s="50"/>
      <c r="EI92" s="50"/>
      <c r="EJ92" s="50"/>
      <c r="EK92" s="50"/>
      <c r="EL92" s="50"/>
      <c r="EM92" s="50"/>
      <c r="EN92" s="50"/>
      <c r="EO92" s="50"/>
      <c r="EP92" s="50"/>
      <c r="EQ92" s="50"/>
      <c r="ER92" s="50"/>
      <c r="ES92" s="50"/>
      <c r="ET92" s="50"/>
      <c r="EU92" s="50"/>
      <c r="EV92" s="50"/>
      <c r="EW92" s="50"/>
      <c r="EX92" s="50"/>
      <c r="EY92" s="50"/>
      <c r="EZ92" s="50"/>
      <c r="FA92" s="50"/>
      <c r="FB92" s="50"/>
      <c r="FC92" s="50"/>
      <c r="FD92" s="50"/>
      <c r="FE92" s="50"/>
      <c r="FF92" s="50"/>
      <c r="FG92" s="50"/>
      <c r="FH92" s="50"/>
      <c r="FI92" s="50"/>
      <c r="FJ92" s="50"/>
      <c r="FK92" s="50"/>
      <c r="FL92" s="50"/>
      <c r="FM92" s="50"/>
      <c r="FN92" s="50"/>
      <c r="FO92" s="50"/>
      <c r="FP92" s="50"/>
      <c r="FQ92" s="50"/>
      <c r="FR92" s="50"/>
      <c r="FS92" s="50"/>
      <c r="FT92" s="50"/>
      <c r="FU92" s="50"/>
      <c r="FV92" s="50"/>
      <c r="FW92" s="50"/>
      <c r="FX92" s="50"/>
      <c r="FY92" s="50"/>
      <c r="FZ92" s="50"/>
      <c r="GA92" s="50"/>
      <c r="GB92" s="50"/>
      <c r="GC92" s="50"/>
      <c r="GD92" s="50"/>
      <c r="GE92" s="50"/>
      <c r="GF92" s="50"/>
      <c r="GG92" s="50"/>
      <c r="GH92" s="50"/>
      <c r="GI92" s="50"/>
      <c r="GJ92" s="50"/>
      <c r="GK92" s="50"/>
      <c r="GL92" s="50"/>
      <c r="GM92" s="50"/>
      <c r="GN92" s="50"/>
      <c r="GO92" s="50"/>
      <c r="GP92" s="50"/>
      <c r="GQ92" s="50"/>
      <c r="GR92" s="50"/>
      <c r="GS92" s="50"/>
      <c r="GT92" s="50"/>
      <c r="GU92" s="50"/>
      <c r="GV92" s="50"/>
      <c r="GW92" s="50"/>
      <c r="GX92" s="50"/>
      <c r="GY92" s="50"/>
      <c r="GZ92" s="50"/>
      <c r="HA92" s="50"/>
      <c r="HB92" s="50"/>
      <c r="HC92" s="50"/>
      <c r="HD92" s="50"/>
      <c r="HE92" s="50"/>
      <c r="HF92" s="50"/>
      <c r="HG92" s="50"/>
      <c r="HH92" s="50"/>
      <c r="HI92" s="50"/>
      <c r="HJ92" s="50"/>
      <c r="HK92" s="50"/>
      <c r="HL92" s="50"/>
      <c r="HM92" s="50"/>
      <c r="HN92" s="50"/>
      <c r="HO92" s="50"/>
      <c r="HP92" s="50"/>
      <c r="HQ92" s="50"/>
      <c r="HR92" s="50"/>
      <c r="HS92" s="50"/>
      <c r="HT92" s="50"/>
      <c r="HU92" s="50"/>
      <c r="HV92" s="50"/>
      <c r="HW92" s="50"/>
      <c r="HX92" s="50"/>
      <c r="HY92" s="50"/>
      <c r="HZ92" s="50"/>
    </row>
    <row r="93" spans="1:668" ht="12.75" customHeight="1" x14ac:dyDescent="0.25">
      <c r="A93" s="4" t="s">
        <v>76</v>
      </c>
      <c r="B93" s="5" t="s">
        <v>42</v>
      </c>
      <c r="C93" s="6" t="s">
        <v>73</v>
      </c>
      <c r="D93" s="11">
        <v>44256</v>
      </c>
      <c r="E93" s="11" t="s">
        <v>116</v>
      </c>
      <c r="F93" s="7">
        <v>35000</v>
      </c>
      <c r="G93" s="63">
        <v>1004.5</v>
      </c>
      <c r="H93" s="6">
        <v>0</v>
      </c>
      <c r="I93" s="6">
        <v>1064</v>
      </c>
      <c r="J93" s="6">
        <v>7487.21</v>
      </c>
      <c r="K93" s="6">
        <v>9555.7099999999991</v>
      </c>
      <c r="L93" s="63">
        <v>25444.29</v>
      </c>
      <c r="O93" s="53"/>
      <c r="P93" s="53"/>
      <c r="Q93" s="53"/>
      <c r="R93" s="53"/>
      <c r="S93" s="53"/>
      <c r="T93" s="53"/>
      <c r="U93" s="53"/>
      <c r="V93" s="53"/>
      <c r="W93" s="53"/>
      <c r="X93" s="53"/>
      <c r="Y93" s="53"/>
      <c r="Z93" s="53"/>
      <c r="AA93" s="53"/>
      <c r="AB93" s="53"/>
      <c r="AC93" s="53"/>
      <c r="AD93" s="53"/>
      <c r="AE93" s="53"/>
      <c r="AF93" s="53"/>
      <c r="AG93" s="53"/>
      <c r="AH93" s="53"/>
      <c r="AI93" s="53"/>
      <c r="AJ93" s="53"/>
      <c r="AK93" s="53"/>
      <c r="AL93" s="53"/>
      <c r="AM93" s="53"/>
      <c r="AN93" s="53"/>
      <c r="AO93" s="53"/>
      <c r="AP93" s="53"/>
      <c r="AQ93" s="53"/>
      <c r="AR93" s="53"/>
      <c r="AS93" s="53"/>
    </row>
    <row r="94" spans="1:668" ht="18" customHeight="1" x14ac:dyDescent="0.25">
      <c r="A94" s="46" t="s">
        <v>14</v>
      </c>
      <c r="B94" s="13">
        <v>2</v>
      </c>
      <c r="C94" s="8"/>
      <c r="D94" s="46"/>
      <c r="E94" s="46"/>
      <c r="F94" s="8">
        <f>SUM(F92:F92)+F93</f>
        <v>85000</v>
      </c>
      <c r="G94" s="64">
        <f>SUM(G92:G92)+G93</f>
        <v>2439.5</v>
      </c>
      <c r="H94" s="8">
        <f>SUM(H92:H92)+H93</f>
        <v>1854</v>
      </c>
      <c r="I94" s="8">
        <f>SUM(I92:I92)+I93</f>
        <v>2584</v>
      </c>
      <c r="J94" s="8">
        <f>SUM(J92:J93)</f>
        <v>7512.21</v>
      </c>
      <c r="K94" s="8">
        <f>SUM(K92:K92)+K93</f>
        <v>14389.71</v>
      </c>
      <c r="L94" s="64">
        <f>SUM(L92:L92)+L93</f>
        <v>70610.290000000008</v>
      </c>
      <c r="IA94" s="56"/>
      <c r="IB94" s="56"/>
    </row>
    <row r="96" spans="1:668" s="51" customFormat="1" ht="18" customHeight="1" x14ac:dyDescent="0.25">
      <c r="A96" s="45" t="s">
        <v>124</v>
      </c>
      <c r="B96" s="19"/>
      <c r="C96" s="20"/>
      <c r="D96" s="45"/>
      <c r="E96" s="45"/>
      <c r="F96" s="20"/>
      <c r="G96" s="69"/>
      <c r="H96" s="20"/>
      <c r="I96" s="20"/>
      <c r="J96" s="20"/>
      <c r="K96" s="20"/>
      <c r="L96" s="69"/>
      <c r="IA96" s="131"/>
      <c r="IB96" s="131"/>
    </row>
    <row r="97" spans="1:668" ht="12.75" customHeight="1" x14ac:dyDescent="0.25">
      <c r="A97" s="4" t="s">
        <v>106</v>
      </c>
      <c r="B97" s="5" t="s">
        <v>31</v>
      </c>
      <c r="C97" s="6" t="s">
        <v>73</v>
      </c>
      <c r="D97" s="11">
        <v>44440</v>
      </c>
      <c r="E97" s="11" t="s">
        <v>116</v>
      </c>
      <c r="F97" s="7">
        <v>165000</v>
      </c>
      <c r="G97" s="63">
        <f>F97*0.0287</f>
        <v>4735.5</v>
      </c>
      <c r="H97" s="6">
        <v>27413.040000000001</v>
      </c>
      <c r="I97" s="6">
        <v>4943.8</v>
      </c>
      <c r="J97" s="6">
        <v>25</v>
      </c>
      <c r="K97" s="6">
        <v>37117.339999999997</v>
      </c>
      <c r="L97" s="63">
        <v>127882.66</v>
      </c>
      <c r="AG97" s="51"/>
      <c r="AH97" s="51"/>
      <c r="AI97" s="51"/>
      <c r="AJ97" s="51"/>
      <c r="AK97" s="51"/>
      <c r="AL97" s="51"/>
      <c r="AM97" s="51"/>
      <c r="AN97" s="51"/>
      <c r="AO97" s="51"/>
      <c r="AP97" s="51"/>
      <c r="AQ97" s="51"/>
      <c r="IA97" s="56"/>
      <c r="IB97" s="56"/>
    </row>
    <row r="98" spans="1:668" s="57" customFormat="1" ht="18" customHeight="1" x14ac:dyDescent="0.25">
      <c r="A98" s="101" t="s">
        <v>14</v>
      </c>
      <c r="B98" s="137">
        <v>1</v>
      </c>
      <c r="C98" s="107"/>
      <c r="D98" s="101"/>
      <c r="E98" s="101"/>
      <c r="F98" s="107">
        <f t="shared" ref="F98:L98" si="14">F97</f>
        <v>165000</v>
      </c>
      <c r="G98" s="108">
        <f t="shared" si="14"/>
        <v>4735.5</v>
      </c>
      <c r="H98" s="107">
        <f>H97</f>
        <v>27413.040000000001</v>
      </c>
      <c r="I98" s="107">
        <f t="shared" si="14"/>
        <v>4943.8</v>
      </c>
      <c r="J98" s="107">
        <f t="shared" si="14"/>
        <v>25</v>
      </c>
      <c r="K98" s="107">
        <f t="shared" si="14"/>
        <v>37117.339999999997</v>
      </c>
      <c r="L98" s="108">
        <f t="shared" si="14"/>
        <v>127882.66</v>
      </c>
      <c r="M98" s="51"/>
      <c r="N98" s="51"/>
      <c r="O98" s="51"/>
      <c r="P98" s="51"/>
      <c r="Q98" s="51"/>
      <c r="R98" s="51"/>
      <c r="S98" s="51"/>
      <c r="T98" s="51"/>
      <c r="U98" s="51"/>
      <c r="V98" s="51"/>
      <c r="W98" s="51"/>
      <c r="X98" s="51"/>
      <c r="Y98" s="51"/>
      <c r="Z98" s="51"/>
      <c r="AA98" s="51"/>
      <c r="AB98" s="51"/>
      <c r="AC98" s="51"/>
      <c r="AD98" s="51"/>
      <c r="AE98" s="51"/>
      <c r="AF98" s="51"/>
      <c r="AG98" s="51"/>
      <c r="AH98" s="51"/>
      <c r="AI98" s="51"/>
      <c r="AJ98" s="51"/>
      <c r="AK98" s="51"/>
      <c r="AL98" s="51"/>
      <c r="AM98" s="51"/>
      <c r="AN98" s="51"/>
      <c r="AO98" s="51"/>
      <c r="AP98" s="51"/>
      <c r="AQ98" s="51"/>
      <c r="IA98" s="136"/>
      <c r="IB98" s="136"/>
    </row>
    <row r="100" spans="1:668" s="44" customFormat="1" ht="15.75" x14ac:dyDescent="0.25">
      <c r="A100" s="42" t="s">
        <v>105</v>
      </c>
      <c r="B100" s="42"/>
      <c r="C100" s="42"/>
      <c r="D100" s="42"/>
      <c r="E100" s="42"/>
      <c r="F100" s="42"/>
      <c r="G100" s="66"/>
      <c r="H100" s="42"/>
      <c r="I100" s="42"/>
      <c r="J100" s="42"/>
      <c r="K100" s="42"/>
      <c r="L100" s="66"/>
      <c r="O100" s="43"/>
      <c r="P100" s="43"/>
      <c r="Q100" s="43"/>
      <c r="R100" s="43"/>
      <c r="S100" s="43"/>
      <c r="T100" s="43"/>
      <c r="U100" s="43"/>
      <c r="V100" s="43"/>
      <c r="W100" s="43"/>
      <c r="X100" s="43"/>
      <c r="Y100" s="43"/>
      <c r="Z100" s="43"/>
      <c r="AA100" s="43"/>
      <c r="AB100" s="43"/>
      <c r="AC100" s="43"/>
      <c r="AD100" s="43"/>
      <c r="AE100" s="43"/>
      <c r="AF100" s="43"/>
      <c r="AG100" s="51"/>
      <c r="AH100" s="51"/>
      <c r="AI100" s="51"/>
      <c r="AJ100" s="51"/>
      <c r="AK100" s="51"/>
      <c r="AL100" s="51"/>
      <c r="AM100" s="51"/>
      <c r="AN100" s="51"/>
      <c r="AO100" s="51"/>
      <c r="AP100" s="51"/>
      <c r="AQ100" s="51"/>
      <c r="AR100" s="43"/>
      <c r="AS100" s="43"/>
      <c r="AT100" s="43"/>
      <c r="AU100" s="43"/>
      <c r="AV100" s="43"/>
      <c r="AW100" s="43"/>
      <c r="AX100" s="43"/>
      <c r="AY100" s="43"/>
      <c r="AZ100" s="43"/>
      <c r="BA100" s="43"/>
      <c r="BB100" s="43"/>
      <c r="BC100" s="43"/>
      <c r="BD100" s="43"/>
      <c r="BE100" s="43"/>
      <c r="BF100" s="43"/>
      <c r="BG100" s="43"/>
      <c r="BH100" s="43"/>
      <c r="BI100" s="43"/>
      <c r="BJ100" s="43"/>
      <c r="BK100" s="43"/>
      <c r="BL100" s="43"/>
      <c r="BM100" s="43"/>
      <c r="BN100" s="43"/>
      <c r="BO100" s="43"/>
      <c r="BP100" s="43"/>
      <c r="BQ100" s="43"/>
      <c r="BR100" s="43"/>
      <c r="BS100" s="43"/>
      <c r="BT100" s="43"/>
      <c r="BU100" s="43"/>
      <c r="BV100" s="43"/>
      <c r="BW100" s="43"/>
      <c r="BX100" s="43"/>
      <c r="BY100" s="43"/>
      <c r="BZ100" s="43"/>
      <c r="CA100" s="43"/>
      <c r="CB100" s="43"/>
      <c r="CC100" s="43"/>
      <c r="CD100" s="43"/>
      <c r="CE100" s="43"/>
      <c r="CF100" s="43"/>
      <c r="CG100" s="43"/>
      <c r="CH100" s="43"/>
      <c r="CI100" s="43"/>
      <c r="CJ100" s="43"/>
      <c r="CK100" s="43"/>
      <c r="CL100" s="43"/>
      <c r="CM100" s="43"/>
      <c r="CN100" s="43"/>
      <c r="CO100" s="43"/>
      <c r="CP100" s="43"/>
      <c r="CQ100" s="43"/>
      <c r="CR100" s="43"/>
      <c r="CS100" s="43"/>
      <c r="CT100" s="43"/>
      <c r="CU100" s="43"/>
      <c r="CV100" s="43"/>
      <c r="CW100" s="43"/>
      <c r="CX100" s="43"/>
      <c r="CY100" s="43"/>
      <c r="CZ100" s="43"/>
      <c r="DA100" s="43"/>
      <c r="DB100" s="43"/>
      <c r="DC100" s="43"/>
      <c r="DD100" s="43"/>
      <c r="DE100" s="43"/>
      <c r="DF100" s="43"/>
      <c r="DG100" s="43"/>
      <c r="DH100" s="43"/>
      <c r="DI100" s="43"/>
      <c r="DJ100" s="43"/>
      <c r="DK100" s="43"/>
      <c r="DL100" s="43"/>
      <c r="DM100" s="43"/>
      <c r="DN100" s="43"/>
      <c r="DO100" s="43"/>
      <c r="DP100" s="43"/>
      <c r="DQ100" s="43"/>
      <c r="DR100" s="43"/>
      <c r="DS100" s="43"/>
      <c r="DT100" s="43"/>
      <c r="DU100" s="43"/>
      <c r="DV100" s="43"/>
      <c r="DW100" s="43"/>
      <c r="DX100" s="43"/>
      <c r="DY100" s="43"/>
      <c r="DZ100" s="43"/>
      <c r="EA100" s="43"/>
      <c r="EB100" s="43"/>
      <c r="EC100" s="43"/>
      <c r="ED100" s="43"/>
      <c r="EE100" s="43"/>
      <c r="EF100" s="43"/>
      <c r="EG100" s="43"/>
      <c r="EH100" s="43"/>
      <c r="EI100" s="43"/>
      <c r="EJ100" s="43"/>
      <c r="EK100" s="43"/>
      <c r="EL100" s="43"/>
      <c r="EM100" s="43"/>
      <c r="EN100" s="43"/>
      <c r="EO100" s="43"/>
      <c r="EP100" s="43"/>
      <c r="EQ100" s="43"/>
      <c r="ER100" s="43"/>
      <c r="ES100" s="43"/>
      <c r="ET100" s="43"/>
      <c r="EU100" s="43"/>
      <c r="EV100" s="43"/>
      <c r="EW100" s="43"/>
      <c r="EX100" s="43"/>
      <c r="EY100" s="43"/>
      <c r="EZ100" s="43"/>
      <c r="FA100" s="43"/>
      <c r="FB100" s="43"/>
      <c r="FC100" s="43"/>
      <c r="FD100" s="43"/>
      <c r="FE100" s="43"/>
      <c r="FF100" s="43"/>
      <c r="FG100" s="43"/>
      <c r="FH100" s="43"/>
      <c r="FI100" s="43"/>
      <c r="FJ100" s="43"/>
      <c r="FK100" s="43"/>
      <c r="FL100" s="43"/>
      <c r="FM100" s="43"/>
      <c r="FN100" s="43"/>
      <c r="FO100" s="43"/>
      <c r="FP100" s="43"/>
      <c r="FQ100" s="43"/>
      <c r="FR100" s="43"/>
      <c r="FS100" s="43"/>
      <c r="FT100" s="43"/>
      <c r="FU100" s="43"/>
      <c r="FV100" s="43"/>
      <c r="FW100" s="43"/>
      <c r="FX100" s="43"/>
      <c r="FY100" s="43"/>
      <c r="FZ100" s="43"/>
      <c r="GA100" s="43"/>
      <c r="GB100" s="43"/>
      <c r="GC100" s="43"/>
      <c r="GD100" s="43"/>
      <c r="GE100" s="43"/>
      <c r="GF100" s="43"/>
      <c r="GG100" s="43"/>
      <c r="GH100" s="43"/>
      <c r="GI100" s="43"/>
      <c r="GJ100" s="43"/>
      <c r="GK100" s="43"/>
      <c r="GL100" s="43"/>
      <c r="GM100" s="43"/>
      <c r="GN100" s="43"/>
      <c r="GO100" s="43"/>
      <c r="GP100" s="43"/>
      <c r="GQ100" s="43"/>
      <c r="GR100" s="43"/>
      <c r="GS100" s="43"/>
      <c r="GT100" s="43"/>
      <c r="GU100" s="43"/>
      <c r="GV100" s="43"/>
      <c r="GW100" s="43"/>
      <c r="GX100" s="43"/>
      <c r="GY100" s="43"/>
      <c r="GZ100" s="43"/>
      <c r="HA100" s="43"/>
      <c r="HB100" s="43"/>
      <c r="HC100" s="43"/>
      <c r="HD100" s="43"/>
      <c r="HE100" s="43"/>
      <c r="HF100" s="43"/>
      <c r="HG100" s="43"/>
      <c r="HH100" s="43"/>
      <c r="HI100" s="43"/>
      <c r="HJ100" s="43"/>
      <c r="HK100" s="43"/>
      <c r="HL100" s="43"/>
      <c r="HM100" s="43"/>
      <c r="HN100" s="43"/>
      <c r="HO100" s="43"/>
      <c r="HP100" s="43"/>
      <c r="HQ100" s="43"/>
      <c r="HR100" s="43"/>
      <c r="HS100" s="43"/>
      <c r="HT100" s="43"/>
      <c r="HU100" s="43"/>
      <c r="HV100" s="43"/>
      <c r="HW100" s="43"/>
      <c r="HX100" s="43"/>
      <c r="HY100" s="43"/>
      <c r="HZ100" s="43"/>
      <c r="IA100" s="56"/>
      <c r="IB100" s="56"/>
      <c r="IC100" s="43"/>
      <c r="ID100" s="43"/>
      <c r="IE100" s="43"/>
      <c r="IF100" s="43"/>
      <c r="IG100" s="43"/>
      <c r="IH100" s="43"/>
      <c r="II100" s="43"/>
      <c r="IJ100" s="43"/>
      <c r="IK100" s="43"/>
      <c r="IL100" s="43"/>
      <c r="IM100" s="43"/>
      <c r="IN100" s="43"/>
      <c r="IO100" s="43"/>
      <c r="IP100" s="43"/>
      <c r="IQ100" s="43"/>
      <c r="IR100" s="43"/>
      <c r="IS100" s="43"/>
      <c r="IT100" s="43"/>
      <c r="IU100" s="43"/>
      <c r="IV100" s="43"/>
      <c r="IW100" s="43"/>
      <c r="IX100" s="43"/>
      <c r="IY100" s="43"/>
      <c r="IZ100" s="43"/>
      <c r="JA100" s="43"/>
      <c r="JB100" s="43"/>
      <c r="JC100" s="43"/>
      <c r="JD100" s="43"/>
      <c r="JE100" s="43"/>
      <c r="JF100" s="43"/>
      <c r="JG100" s="43"/>
      <c r="JH100" s="43"/>
      <c r="JI100" s="43"/>
      <c r="JJ100" s="43"/>
      <c r="JK100" s="43"/>
      <c r="JL100" s="43"/>
      <c r="JM100" s="43"/>
      <c r="JN100" s="43"/>
      <c r="JO100" s="43"/>
      <c r="JP100" s="43"/>
      <c r="JQ100" s="43"/>
      <c r="JR100" s="43"/>
      <c r="JS100" s="43"/>
      <c r="JT100" s="43"/>
      <c r="JU100" s="43"/>
      <c r="JV100" s="43"/>
      <c r="JW100" s="43"/>
      <c r="JX100" s="43"/>
      <c r="JY100" s="43"/>
      <c r="JZ100" s="43"/>
      <c r="KA100" s="43"/>
      <c r="KB100" s="43"/>
      <c r="KC100" s="43"/>
      <c r="KD100" s="43"/>
      <c r="KE100" s="43"/>
      <c r="KF100" s="43"/>
      <c r="KG100" s="43"/>
      <c r="KH100" s="43"/>
      <c r="KI100" s="43"/>
      <c r="KJ100" s="43"/>
      <c r="KK100" s="43"/>
      <c r="KL100" s="43"/>
      <c r="KM100" s="43"/>
      <c r="KN100" s="43"/>
      <c r="KO100" s="43"/>
      <c r="KP100" s="43"/>
      <c r="KQ100" s="43"/>
      <c r="KR100" s="43"/>
      <c r="KS100" s="43"/>
      <c r="KT100" s="43"/>
      <c r="KU100" s="43"/>
      <c r="KV100" s="43"/>
      <c r="KW100" s="43"/>
      <c r="KX100" s="43"/>
      <c r="KY100" s="43"/>
      <c r="KZ100" s="43"/>
      <c r="LA100" s="43"/>
      <c r="LB100" s="43"/>
      <c r="LC100" s="43"/>
      <c r="LD100" s="43"/>
      <c r="LE100" s="43"/>
      <c r="LF100" s="43"/>
      <c r="LG100" s="43"/>
      <c r="LH100" s="43"/>
      <c r="LI100" s="43"/>
      <c r="LJ100" s="43"/>
      <c r="LK100" s="43"/>
      <c r="LL100" s="43"/>
      <c r="LM100" s="43"/>
      <c r="LN100" s="43"/>
      <c r="LO100" s="43"/>
      <c r="LP100" s="43"/>
      <c r="LQ100" s="43"/>
      <c r="LR100" s="43"/>
      <c r="LS100" s="43"/>
      <c r="LT100" s="43"/>
      <c r="LU100" s="43"/>
      <c r="LV100" s="43"/>
      <c r="LW100" s="43"/>
      <c r="LX100" s="43"/>
      <c r="LY100" s="43"/>
      <c r="LZ100" s="43"/>
      <c r="MA100" s="43"/>
      <c r="MB100" s="43"/>
      <c r="MC100" s="43"/>
      <c r="MD100" s="43"/>
      <c r="ME100" s="43"/>
      <c r="MF100" s="43"/>
      <c r="MG100" s="43"/>
      <c r="MH100" s="43"/>
      <c r="MI100" s="43"/>
      <c r="MJ100" s="43"/>
      <c r="MK100" s="43"/>
      <c r="ML100" s="43"/>
      <c r="MM100" s="43"/>
      <c r="MN100" s="43"/>
      <c r="MO100" s="43"/>
      <c r="MP100" s="43"/>
      <c r="MQ100" s="43"/>
      <c r="MR100" s="43"/>
      <c r="MS100" s="43"/>
      <c r="MT100" s="43"/>
      <c r="MU100" s="43"/>
      <c r="MV100" s="43"/>
      <c r="MW100" s="43"/>
      <c r="MX100" s="43"/>
      <c r="MY100" s="43"/>
      <c r="MZ100" s="43"/>
      <c r="NA100" s="43"/>
      <c r="NB100" s="43"/>
      <c r="NC100" s="43"/>
      <c r="ND100" s="43"/>
      <c r="NE100" s="43"/>
      <c r="NF100" s="43"/>
      <c r="NG100" s="43"/>
      <c r="NH100" s="43"/>
      <c r="NI100" s="43"/>
      <c r="NJ100" s="43"/>
      <c r="NK100" s="43"/>
      <c r="NL100" s="43"/>
      <c r="NM100" s="43"/>
      <c r="NN100" s="43"/>
      <c r="NO100" s="43"/>
      <c r="NP100" s="43"/>
      <c r="NQ100" s="43"/>
      <c r="NR100" s="43"/>
      <c r="NS100" s="43"/>
      <c r="NT100" s="43"/>
      <c r="NU100" s="43"/>
      <c r="NV100" s="43"/>
      <c r="NW100" s="43"/>
      <c r="NX100" s="43"/>
      <c r="NY100" s="43"/>
      <c r="NZ100" s="43"/>
      <c r="OA100" s="43"/>
      <c r="OB100" s="43"/>
      <c r="OC100" s="43"/>
      <c r="OD100" s="43"/>
      <c r="OE100" s="43"/>
      <c r="OF100" s="43"/>
      <c r="OG100" s="43"/>
      <c r="OH100" s="43"/>
      <c r="OI100" s="43"/>
      <c r="OJ100" s="43"/>
      <c r="OK100" s="43"/>
      <c r="OL100" s="43"/>
      <c r="OM100" s="43"/>
      <c r="ON100" s="43"/>
      <c r="OO100" s="43"/>
      <c r="OP100" s="43"/>
      <c r="OQ100" s="43"/>
      <c r="OR100" s="43"/>
      <c r="OS100" s="43"/>
      <c r="OT100" s="43"/>
      <c r="OU100" s="43"/>
      <c r="OV100" s="43"/>
      <c r="OW100" s="43"/>
      <c r="OX100" s="43"/>
      <c r="OY100" s="43"/>
      <c r="OZ100" s="43"/>
      <c r="PA100" s="43"/>
      <c r="PB100" s="43"/>
      <c r="PC100" s="43"/>
      <c r="PD100" s="43"/>
      <c r="PE100" s="43"/>
      <c r="PF100" s="43"/>
      <c r="PG100" s="43"/>
      <c r="PH100" s="43"/>
      <c r="PI100" s="43"/>
      <c r="PJ100" s="43"/>
      <c r="PK100" s="43"/>
      <c r="PL100" s="43"/>
      <c r="PM100" s="43"/>
      <c r="PN100" s="43"/>
      <c r="PO100" s="43"/>
      <c r="PP100" s="43"/>
      <c r="PQ100" s="43"/>
      <c r="PR100" s="43"/>
      <c r="PS100" s="43"/>
      <c r="PT100" s="43"/>
      <c r="PU100" s="43"/>
      <c r="PV100" s="43"/>
      <c r="PW100" s="43"/>
      <c r="PX100" s="43"/>
      <c r="PY100" s="43"/>
      <c r="PZ100" s="43"/>
      <c r="QA100" s="43"/>
      <c r="QB100" s="43"/>
      <c r="QC100" s="43"/>
      <c r="QD100" s="43"/>
      <c r="QE100" s="43"/>
      <c r="QF100" s="43"/>
      <c r="QG100" s="43"/>
      <c r="QH100" s="43"/>
      <c r="QI100" s="43"/>
      <c r="QJ100" s="43"/>
      <c r="QK100" s="43"/>
      <c r="QL100" s="43"/>
      <c r="QM100" s="43"/>
      <c r="QN100" s="43"/>
      <c r="QO100" s="43"/>
      <c r="QP100" s="43"/>
      <c r="QQ100" s="43"/>
      <c r="QR100" s="43"/>
      <c r="QS100" s="43"/>
      <c r="QT100" s="43"/>
      <c r="QU100" s="43"/>
      <c r="QV100" s="43"/>
      <c r="QW100" s="43"/>
      <c r="QX100" s="43"/>
      <c r="QY100" s="43"/>
      <c r="QZ100" s="43"/>
      <c r="RA100" s="43"/>
      <c r="RB100" s="43"/>
      <c r="RC100" s="43"/>
      <c r="RD100" s="43"/>
      <c r="RE100" s="43"/>
      <c r="RF100" s="43"/>
      <c r="RG100" s="43"/>
      <c r="RH100" s="43"/>
      <c r="RI100" s="43"/>
      <c r="RJ100" s="43"/>
      <c r="RK100" s="43"/>
      <c r="RL100" s="43"/>
      <c r="RM100" s="43"/>
      <c r="RN100" s="43"/>
      <c r="RO100" s="43"/>
      <c r="RP100" s="43"/>
      <c r="RQ100" s="43"/>
      <c r="RR100" s="43"/>
      <c r="RS100" s="43"/>
      <c r="RT100" s="43"/>
      <c r="RU100" s="43"/>
      <c r="RV100" s="43"/>
      <c r="RW100" s="43"/>
      <c r="RX100" s="43"/>
      <c r="RY100" s="43"/>
      <c r="RZ100" s="43"/>
      <c r="SA100" s="43"/>
      <c r="SB100" s="43"/>
      <c r="SC100" s="43"/>
      <c r="SD100" s="43"/>
      <c r="SE100" s="43"/>
      <c r="SF100" s="43"/>
      <c r="SG100" s="43"/>
      <c r="SH100" s="43"/>
      <c r="SI100" s="43"/>
      <c r="SJ100" s="43"/>
      <c r="SK100" s="43"/>
      <c r="SL100" s="43"/>
      <c r="SM100" s="43"/>
      <c r="SN100" s="43"/>
      <c r="SO100" s="43"/>
      <c r="SP100" s="43"/>
      <c r="SQ100" s="43"/>
      <c r="SR100" s="43"/>
      <c r="SS100" s="43"/>
      <c r="ST100" s="43"/>
      <c r="SU100" s="43"/>
      <c r="SV100" s="43"/>
      <c r="SW100" s="43"/>
      <c r="SX100" s="43"/>
      <c r="SY100" s="43"/>
      <c r="SZ100" s="43"/>
      <c r="TA100" s="43"/>
      <c r="TB100" s="43"/>
      <c r="TC100" s="43"/>
      <c r="TD100" s="43"/>
      <c r="TE100" s="43"/>
      <c r="TF100" s="43"/>
      <c r="TG100" s="43"/>
      <c r="TH100" s="43"/>
      <c r="TI100" s="43"/>
      <c r="TJ100" s="43"/>
      <c r="TK100" s="43"/>
      <c r="TL100" s="43"/>
      <c r="TM100" s="43"/>
      <c r="TN100" s="43"/>
      <c r="TO100" s="43"/>
      <c r="TP100" s="43"/>
      <c r="TQ100" s="43"/>
      <c r="TR100" s="43"/>
      <c r="TS100" s="43"/>
      <c r="TT100" s="43"/>
      <c r="TU100" s="43"/>
      <c r="TV100" s="43"/>
      <c r="TW100" s="43"/>
      <c r="TX100" s="43"/>
      <c r="TY100" s="43"/>
      <c r="TZ100" s="43"/>
      <c r="UA100" s="43"/>
      <c r="UB100" s="43"/>
      <c r="UC100" s="43"/>
      <c r="UD100" s="43"/>
      <c r="UE100" s="43"/>
      <c r="UF100" s="43"/>
      <c r="UG100" s="43"/>
      <c r="UH100" s="43"/>
      <c r="UI100" s="43"/>
      <c r="UJ100" s="43"/>
      <c r="UK100" s="43"/>
      <c r="UL100" s="43"/>
      <c r="UM100" s="43"/>
      <c r="UN100" s="43"/>
      <c r="UO100" s="43"/>
      <c r="UP100" s="43"/>
      <c r="UQ100" s="43"/>
      <c r="UR100" s="43"/>
      <c r="US100" s="43"/>
      <c r="UT100" s="43"/>
      <c r="UU100" s="43"/>
      <c r="UV100" s="43"/>
      <c r="UW100" s="43"/>
      <c r="UX100" s="43"/>
      <c r="UY100" s="43"/>
      <c r="UZ100" s="43"/>
      <c r="VA100" s="43"/>
      <c r="VB100" s="43"/>
      <c r="VC100" s="43"/>
      <c r="VD100" s="43"/>
      <c r="VE100" s="43"/>
      <c r="VF100" s="43"/>
      <c r="VG100" s="43"/>
      <c r="VH100" s="43"/>
      <c r="VI100" s="43"/>
      <c r="VJ100" s="43"/>
      <c r="VK100" s="43"/>
      <c r="VL100" s="43"/>
      <c r="VM100" s="43"/>
      <c r="VN100" s="43"/>
      <c r="VO100" s="43"/>
      <c r="VP100" s="43"/>
      <c r="VQ100" s="43"/>
      <c r="VR100" s="43"/>
      <c r="VS100" s="43"/>
      <c r="VT100" s="43"/>
      <c r="VU100" s="43"/>
      <c r="VV100" s="43"/>
      <c r="VW100" s="43"/>
      <c r="VX100" s="43"/>
      <c r="VY100" s="43"/>
      <c r="VZ100" s="43"/>
      <c r="WA100" s="43"/>
      <c r="WB100" s="43"/>
      <c r="WC100" s="43"/>
      <c r="WD100" s="43"/>
      <c r="WE100" s="43"/>
      <c r="WF100" s="43"/>
      <c r="WG100" s="43"/>
      <c r="WH100" s="43"/>
      <c r="WI100" s="43"/>
      <c r="WJ100" s="43"/>
      <c r="WK100" s="43"/>
      <c r="WL100" s="43"/>
      <c r="WM100" s="43"/>
      <c r="WN100" s="43"/>
      <c r="WO100" s="43"/>
      <c r="WP100" s="43"/>
      <c r="WQ100" s="43"/>
      <c r="WR100" s="43"/>
      <c r="WS100" s="43"/>
      <c r="WT100" s="43"/>
      <c r="WU100" s="43"/>
      <c r="WV100" s="43"/>
      <c r="WW100" s="43"/>
      <c r="WX100" s="43"/>
      <c r="WY100" s="43"/>
      <c r="WZ100" s="43"/>
      <c r="XA100" s="43"/>
      <c r="XB100" s="43"/>
      <c r="XC100" s="43"/>
      <c r="XD100" s="43"/>
      <c r="XE100" s="43"/>
      <c r="XF100" s="43"/>
      <c r="XG100" s="43"/>
      <c r="XH100" s="43"/>
      <c r="XI100" s="43"/>
      <c r="XJ100" s="43"/>
      <c r="XK100" s="43"/>
      <c r="XL100" s="43"/>
      <c r="XM100" s="43"/>
      <c r="XN100" s="43"/>
      <c r="XO100" s="43"/>
      <c r="XP100" s="43"/>
      <c r="XQ100" s="43"/>
      <c r="XR100" s="43"/>
      <c r="XS100" s="43"/>
      <c r="XT100" s="43"/>
      <c r="XU100" s="43"/>
      <c r="XV100" s="43"/>
      <c r="XW100" s="43"/>
      <c r="XX100" s="43"/>
      <c r="XY100" s="43"/>
      <c r="XZ100" s="43"/>
      <c r="YA100" s="43"/>
      <c r="YB100" s="43"/>
      <c r="YC100" s="43"/>
      <c r="YD100" s="43"/>
      <c r="YE100" s="43"/>
      <c r="YF100" s="43"/>
      <c r="YG100" s="43"/>
      <c r="YH100" s="43"/>
      <c r="YI100" s="43"/>
      <c r="YJ100" s="43"/>
      <c r="YK100" s="43"/>
      <c r="YL100" s="43"/>
      <c r="YM100" s="43"/>
      <c r="YN100" s="43"/>
      <c r="YO100" s="43"/>
      <c r="YP100" s="43"/>
      <c r="YQ100" s="43"/>
      <c r="YR100" s="43"/>
    </row>
    <row r="101" spans="1:668" s="44" customFormat="1" ht="15.75" x14ac:dyDescent="0.25">
      <c r="A101" s="4" t="s">
        <v>97</v>
      </c>
      <c r="B101" s="5" t="s">
        <v>98</v>
      </c>
      <c r="C101" s="5" t="s">
        <v>73</v>
      </c>
      <c r="D101" s="11">
        <v>44317</v>
      </c>
      <c r="E101" s="11" t="s">
        <v>116</v>
      </c>
      <c r="F101" s="7">
        <v>32000</v>
      </c>
      <c r="G101" s="63">
        <f t="shared" ref="G101:G103" si="15">F101*0.0287</f>
        <v>918.4</v>
      </c>
      <c r="H101" s="6">
        <v>0</v>
      </c>
      <c r="I101" s="36">
        <v>972.8</v>
      </c>
      <c r="J101" s="37">
        <v>25</v>
      </c>
      <c r="K101" s="6">
        <v>1916.2</v>
      </c>
      <c r="L101" s="63">
        <v>30083.8</v>
      </c>
      <c r="O101" s="43"/>
      <c r="P101" s="43"/>
      <c r="Q101" s="43"/>
      <c r="R101" s="43"/>
      <c r="S101" s="43"/>
      <c r="T101" s="43"/>
      <c r="U101" s="43"/>
      <c r="V101" s="43"/>
      <c r="W101" s="43"/>
      <c r="X101" s="43"/>
      <c r="Y101" s="43"/>
      <c r="Z101" s="43"/>
      <c r="AA101" s="43"/>
      <c r="AB101" s="43"/>
      <c r="AC101" s="43"/>
      <c r="AD101" s="43"/>
      <c r="AE101" s="43"/>
      <c r="AF101" s="43"/>
      <c r="AG101" s="51"/>
      <c r="AH101" s="51"/>
      <c r="AI101" s="51"/>
      <c r="AJ101" s="51"/>
      <c r="AK101" s="51"/>
      <c r="AL101" s="51"/>
      <c r="AM101" s="51"/>
      <c r="AN101" s="51"/>
      <c r="AO101" s="51"/>
      <c r="AP101" s="51"/>
      <c r="AQ101" s="51"/>
      <c r="AR101" s="43"/>
      <c r="AS101" s="43"/>
      <c r="AT101" s="43"/>
      <c r="AU101" s="43"/>
      <c r="AV101" s="43"/>
      <c r="AW101" s="43"/>
      <c r="AX101" s="43"/>
      <c r="AY101" s="43"/>
      <c r="AZ101" s="43"/>
      <c r="BA101" s="43"/>
      <c r="BB101" s="43"/>
      <c r="BC101" s="43"/>
      <c r="BD101" s="43"/>
      <c r="BE101" s="43"/>
      <c r="BF101" s="43"/>
      <c r="BG101" s="43"/>
      <c r="BH101" s="43"/>
      <c r="BI101" s="43"/>
      <c r="BJ101" s="43"/>
      <c r="BK101" s="43"/>
      <c r="BL101" s="43"/>
      <c r="BM101" s="43"/>
      <c r="BN101" s="43"/>
      <c r="BO101" s="43"/>
      <c r="BP101" s="43"/>
      <c r="BQ101" s="43"/>
      <c r="BR101" s="43"/>
      <c r="BS101" s="43"/>
      <c r="BT101" s="43"/>
      <c r="BU101" s="43"/>
      <c r="BV101" s="43"/>
      <c r="BW101" s="43"/>
      <c r="BX101" s="43"/>
      <c r="BY101" s="43"/>
      <c r="BZ101" s="43"/>
      <c r="CA101" s="43"/>
      <c r="CB101" s="43"/>
      <c r="CC101" s="43"/>
      <c r="CD101" s="43"/>
      <c r="CE101" s="43"/>
      <c r="CF101" s="43"/>
      <c r="CG101" s="43"/>
      <c r="CH101" s="43"/>
      <c r="CI101" s="43"/>
      <c r="CJ101" s="43"/>
      <c r="CK101" s="43"/>
      <c r="CL101" s="43"/>
      <c r="CM101" s="43"/>
      <c r="CN101" s="43"/>
      <c r="CO101" s="43"/>
      <c r="CP101" s="43"/>
      <c r="CQ101" s="43"/>
      <c r="CR101" s="43"/>
      <c r="CS101" s="43"/>
      <c r="CT101" s="43"/>
      <c r="CU101" s="43"/>
      <c r="CV101" s="43"/>
      <c r="CW101" s="43"/>
      <c r="CX101" s="43"/>
      <c r="CY101" s="43"/>
      <c r="CZ101" s="43"/>
      <c r="DA101" s="43"/>
      <c r="DB101" s="43"/>
      <c r="DC101" s="43"/>
      <c r="DD101" s="43"/>
      <c r="DE101" s="43"/>
      <c r="DF101" s="43"/>
      <c r="DG101" s="43"/>
      <c r="DH101" s="43"/>
      <c r="DI101" s="43"/>
      <c r="DJ101" s="43"/>
      <c r="DK101" s="43"/>
      <c r="DL101" s="43"/>
      <c r="DM101" s="43"/>
      <c r="DN101" s="43"/>
      <c r="DO101" s="43"/>
      <c r="DP101" s="43"/>
      <c r="DQ101" s="43"/>
      <c r="DR101" s="43"/>
      <c r="DS101" s="43"/>
      <c r="DT101" s="43"/>
      <c r="DU101" s="43"/>
      <c r="DV101" s="43"/>
      <c r="DW101" s="43"/>
      <c r="DX101" s="43"/>
      <c r="DY101" s="43"/>
      <c r="DZ101" s="43"/>
      <c r="EA101" s="43"/>
      <c r="EB101" s="43"/>
      <c r="EC101" s="43"/>
      <c r="ED101" s="43"/>
      <c r="EE101" s="43"/>
      <c r="EF101" s="43"/>
      <c r="EG101" s="43"/>
      <c r="EH101" s="43"/>
      <c r="EI101" s="43"/>
      <c r="EJ101" s="43"/>
      <c r="EK101" s="43"/>
      <c r="EL101" s="43"/>
      <c r="EM101" s="43"/>
      <c r="EN101" s="43"/>
      <c r="EO101" s="43"/>
      <c r="EP101" s="43"/>
      <c r="EQ101" s="43"/>
      <c r="ER101" s="43"/>
      <c r="ES101" s="43"/>
      <c r="ET101" s="43"/>
      <c r="EU101" s="43"/>
      <c r="EV101" s="43"/>
      <c r="EW101" s="43"/>
      <c r="EX101" s="43"/>
      <c r="EY101" s="43"/>
      <c r="EZ101" s="43"/>
      <c r="FA101" s="43"/>
      <c r="FB101" s="43"/>
      <c r="FC101" s="43"/>
      <c r="FD101" s="43"/>
      <c r="FE101" s="43"/>
      <c r="FF101" s="43"/>
      <c r="FG101" s="43"/>
      <c r="FH101" s="43"/>
      <c r="FI101" s="43"/>
      <c r="FJ101" s="43"/>
      <c r="FK101" s="43"/>
      <c r="FL101" s="43"/>
      <c r="FM101" s="43"/>
      <c r="FN101" s="43"/>
      <c r="FO101" s="43"/>
      <c r="FP101" s="43"/>
      <c r="FQ101" s="43"/>
      <c r="FR101" s="43"/>
      <c r="FS101" s="43"/>
      <c r="FT101" s="43"/>
      <c r="FU101" s="43"/>
      <c r="FV101" s="43"/>
      <c r="FW101" s="43"/>
      <c r="FX101" s="43"/>
      <c r="FY101" s="43"/>
      <c r="FZ101" s="43"/>
      <c r="GA101" s="43"/>
      <c r="GB101" s="43"/>
      <c r="GC101" s="43"/>
      <c r="GD101" s="43"/>
      <c r="GE101" s="43"/>
      <c r="GF101" s="43"/>
      <c r="GG101" s="43"/>
      <c r="GH101" s="43"/>
      <c r="GI101" s="43"/>
      <c r="GJ101" s="43"/>
      <c r="GK101" s="43"/>
      <c r="GL101" s="43"/>
      <c r="GM101" s="43"/>
      <c r="GN101" s="43"/>
      <c r="GO101" s="43"/>
      <c r="GP101" s="43"/>
      <c r="GQ101" s="43"/>
      <c r="GR101" s="43"/>
      <c r="GS101" s="43"/>
      <c r="GT101" s="43"/>
      <c r="GU101" s="43"/>
      <c r="GV101" s="43"/>
      <c r="GW101" s="43"/>
      <c r="GX101" s="43"/>
      <c r="GY101" s="43"/>
      <c r="GZ101" s="43"/>
      <c r="HA101" s="43"/>
      <c r="HB101" s="43"/>
      <c r="HC101" s="43"/>
      <c r="HD101" s="43"/>
      <c r="HE101" s="43"/>
      <c r="HF101" s="43"/>
      <c r="HG101" s="43"/>
      <c r="HH101" s="43"/>
      <c r="HI101" s="43"/>
      <c r="HJ101" s="43"/>
      <c r="HK101" s="43"/>
      <c r="HL101" s="43"/>
      <c r="HM101" s="43"/>
      <c r="HN101" s="43"/>
      <c r="HO101" s="43"/>
      <c r="HP101" s="43"/>
      <c r="HQ101" s="43"/>
      <c r="HR101" s="43"/>
      <c r="HS101" s="43"/>
      <c r="HT101" s="43"/>
      <c r="HU101" s="43"/>
      <c r="HV101" s="43"/>
      <c r="HW101" s="43"/>
      <c r="HX101" s="43"/>
      <c r="HY101" s="43"/>
      <c r="HZ101" s="43"/>
      <c r="IA101" s="56"/>
      <c r="IB101" s="56"/>
      <c r="IC101" s="43"/>
      <c r="ID101" s="43"/>
      <c r="IE101" s="43"/>
      <c r="IF101" s="43"/>
      <c r="IG101" s="43"/>
      <c r="IH101" s="43"/>
      <c r="II101" s="43"/>
      <c r="IJ101" s="43"/>
      <c r="IK101" s="43"/>
      <c r="IL101" s="43"/>
      <c r="IM101" s="43"/>
      <c r="IN101" s="43"/>
      <c r="IO101" s="43"/>
      <c r="IP101" s="43"/>
      <c r="IQ101" s="43"/>
      <c r="IR101" s="43"/>
      <c r="IS101" s="43"/>
      <c r="IT101" s="43"/>
      <c r="IU101" s="43"/>
      <c r="IV101" s="43"/>
      <c r="IW101" s="43"/>
      <c r="IX101" s="43"/>
      <c r="IY101" s="43"/>
      <c r="IZ101" s="43"/>
      <c r="JA101" s="43"/>
      <c r="JB101" s="43"/>
      <c r="JC101" s="43"/>
      <c r="JD101" s="43"/>
      <c r="JE101" s="43"/>
      <c r="JF101" s="43"/>
      <c r="JG101" s="43"/>
      <c r="JH101" s="43"/>
      <c r="JI101" s="43"/>
      <c r="JJ101" s="43"/>
      <c r="JK101" s="43"/>
      <c r="JL101" s="43"/>
      <c r="JM101" s="43"/>
      <c r="JN101" s="43"/>
      <c r="JO101" s="43"/>
      <c r="JP101" s="43"/>
      <c r="JQ101" s="43"/>
      <c r="JR101" s="43"/>
      <c r="JS101" s="43"/>
      <c r="JT101" s="43"/>
      <c r="JU101" s="43"/>
      <c r="JV101" s="43"/>
      <c r="JW101" s="43"/>
      <c r="JX101" s="43"/>
      <c r="JY101" s="43"/>
      <c r="JZ101" s="43"/>
      <c r="KA101" s="43"/>
      <c r="KB101" s="43"/>
      <c r="KC101" s="43"/>
      <c r="KD101" s="43"/>
      <c r="KE101" s="43"/>
      <c r="KF101" s="43"/>
      <c r="KG101" s="43"/>
      <c r="KH101" s="43"/>
      <c r="KI101" s="43"/>
      <c r="KJ101" s="43"/>
      <c r="KK101" s="43"/>
      <c r="KL101" s="43"/>
      <c r="KM101" s="43"/>
      <c r="KN101" s="43"/>
      <c r="KO101" s="43"/>
      <c r="KP101" s="43"/>
      <c r="KQ101" s="43"/>
      <c r="KR101" s="43"/>
      <c r="KS101" s="43"/>
      <c r="KT101" s="43"/>
      <c r="KU101" s="43"/>
      <c r="KV101" s="43"/>
      <c r="KW101" s="43"/>
      <c r="KX101" s="43"/>
      <c r="KY101" s="43"/>
      <c r="KZ101" s="43"/>
      <c r="LA101" s="43"/>
      <c r="LB101" s="43"/>
      <c r="LC101" s="43"/>
      <c r="LD101" s="43"/>
      <c r="LE101" s="43"/>
      <c r="LF101" s="43"/>
      <c r="LG101" s="43"/>
      <c r="LH101" s="43"/>
      <c r="LI101" s="43"/>
      <c r="LJ101" s="43"/>
      <c r="LK101" s="43"/>
      <c r="LL101" s="43"/>
      <c r="LM101" s="43"/>
      <c r="LN101" s="43"/>
      <c r="LO101" s="43"/>
      <c r="LP101" s="43"/>
      <c r="LQ101" s="43"/>
      <c r="LR101" s="43"/>
      <c r="LS101" s="43"/>
      <c r="LT101" s="43"/>
      <c r="LU101" s="43"/>
      <c r="LV101" s="43"/>
      <c r="LW101" s="43"/>
      <c r="LX101" s="43"/>
      <c r="LY101" s="43"/>
      <c r="LZ101" s="43"/>
      <c r="MA101" s="43"/>
      <c r="MB101" s="43"/>
      <c r="MC101" s="43"/>
      <c r="MD101" s="43"/>
      <c r="ME101" s="43"/>
      <c r="MF101" s="43"/>
      <c r="MG101" s="43"/>
      <c r="MH101" s="43"/>
      <c r="MI101" s="43"/>
      <c r="MJ101" s="43"/>
      <c r="MK101" s="43"/>
      <c r="ML101" s="43"/>
      <c r="MM101" s="43"/>
      <c r="MN101" s="43"/>
      <c r="MO101" s="43"/>
      <c r="MP101" s="43"/>
      <c r="MQ101" s="43"/>
      <c r="MR101" s="43"/>
      <c r="MS101" s="43"/>
      <c r="MT101" s="43"/>
      <c r="MU101" s="43"/>
      <c r="MV101" s="43"/>
      <c r="MW101" s="43"/>
      <c r="MX101" s="43"/>
      <c r="MY101" s="43"/>
      <c r="MZ101" s="43"/>
      <c r="NA101" s="43"/>
      <c r="NB101" s="43"/>
      <c r="NC101" s="43"/>
      <c r="ND101" s="43"/>
      <c r="NE101" s="43"/>
      <c r="NF101" s="43"/>
      <c r="NG101" s="43"/>
      <c r="NH101" s="43"/>
      <c r="NI101" s="43"/>
      <c r="NJ101" s="43"/>
      <c r="NK101" s="43"/>
      <c r="NL101" s="43"/>
      <c r="NM101" s="43"/>
      <c r="NN101" s="43"/>
      <c r="NO101" s="43"/>
      <c r="NP101" s="43"/>
      <c r="NQ101" s="43"/>
      <c r="NR101" s="43"/>
      <c r="NS101" s="43"/>
      <c r="NT101" s="43"/>
      <c r="NU101" s="43"/>
      <c r="NV101" s="43"/>
      <c r="NW101" s="43"/>
      <c r="NX101" s="43"/>
      <c r="NY101" s="43"/>
      <c r="NZ101" s="43"/>
      <c r="OA101" s="43"/>
      <c r="OB101" s="43"/>
      <c r="OC101" s="43"/>
      <c r="OD101" s="43"/>
      <c r="OE101" s="43"/>
      <c r="OF101" s="43"/>
      <c r="OG101" s="43"/>
      <c r="OH101" s="43"/>
      <c r="OI101" s="43"/>
      <c r="OJ101" s="43"/>
      <c r="OK101" s="43"/>
      <c r="OL101" s="43"/>
      <c r="OM101" s="43"/>
      <c r="ON101" s="43"/>
      <c r="OO101" s="43"/>
      <c r="OP101" s="43"/>
      <c r="OQ101" s="43"/>
      <c r="OR101" s="43"/>
      <c r="OS101" s="43"/>
      <c r="OT101" s="43"/>
      <c r="OU101" s="43"/>
      <c r="OV101" s="43"/>
      <c r="OW101" s="43"/>
      <c r="OX101" s="43"/>
      <c r="OY101" s="43"/>
      <c r="OZ101" s="43"/>
      <c r="PA101" s="43"/>
      <c r="PB101" s="43"/>
      <c r="PC101" s="43"/>
      <c r="PD101" s="43"/>
      <c r="PE101" s="43"/>
      <c r="PF101" s="43"/>
      <c r="PG101" s="43"/>
      <c r="PH101" s="43"/>
      <c r="PI101" s="43"/>
      <c r="PJ101" s="43"/>
      <c r="PK101" s="43"/>
      <c r="PL101" s="43"/>
      <c r="PM101" s="43"/>
      <c r="PN101" s="43"/>
      <c r="PO101" s="43"/>
      <c r="PP101" s="43"/>
      <c r="PQ101" s="43"/>
      <c r="PR101" s="43"/>
      <c r="PS101" s="43"/>
      <c r="PT101" s="43"/>
      <c r="PU101" s="43"/>
      <c r="PV101" s="43"/>
      <c r="PW101" s="43"/>
      <c r="PX101" s="43"/>
      <c r="PY101" s="43"/>
      <c r="PZ101" s="43"/>
      <c r="QA101" s="43"/>
      <c r="QB101" s="43"/>
      <c r="QC101" s="43"/>
      <c r="QD101" s="43"/>
      <c r="QE101" s="43"/>
      <c r="QF101" s="43"/>
      <c r="QG101" s="43"/>
      <c r="QH101" s="43"/>
      <c r="QI101" s="43"/>
      <c r="QJ101" s="43"/>
      <c r="QK101" s="43"/>
      <c r="QL101" s="43"/>
      <c r="QM101" s="43"/>
      <c r="QN101" s="43"/>
      <c r="QO101" s="43"/>
      <c r="QP101" s="43"/>
      <c r="QQ101" s="43"/>
      <c r="QR101" s="43"/>
      <c r="QS101" s="43"/>
      <c r="QT101" s="43"/>
      <c r="QU101" s="43"/>
      <c r="QV101" s="43"/>
      <c r="QW101" s="43"/>
      <c r="QX101" s="43"/>
      <c r="QY101" s="43"/>
      <c r="QZ101" s="43"/>
      <c r="RA101" s="43"/>
      <c r="RB101" s="43"/>
      <c r="RC101" s="43"/>
      <c r="RD101" s="43"/>
      <c r="RE101" s="43"/>
      <c r="RF101" s="43"/>
      <c r="RG101" s="43"/>
      <c r="RH101" s="43"/>
      <c r="RI101" s="43"/>
      <c r="RJ101" s="43"/>
      <c r="RK101" s="43"/>
      <c r="RL101" s="43"/>
      <c r="RM101" s="43"/>
      <c r="RN101" s="43"/>
      <c r="RO101" s="43"/>
      <c r="RP101" s="43"/>
      <c r="RQ101" s="43"/>
      <c r="RR101" s="43"/>
      <c r="RS101" s="43"/>
      <c r="RT101" s="43"/>
      <c r="RU101" s="43"/>
      <c r="RV101" s="43"/>
      <c r="RW101" s="43"/>
      <c r="RX101" s="43"/>
      <c r="RY101" s="43"/>
      <c r="RZ101" s="43"/>
      <c r="SA101" s="43"/>
      <c r="SB101" s="43"/>
      <c r="SC101" s="43"/>
      <c r="SD101" s="43"/>
      <c r="SE101" s="43"/>
      <c r="SF101" s="43"/>
      <c r="SG101" s="43"/>
      <c r="SH101" s="43"/>
      <c r="SI101" s="43"/>
      <c r="SJ101" s="43"/>
      <c r="SK101" s="43"/>
      <c r="SL101" s="43"/>
      <c r="SM101" s="43"/>
      <c r="SN101" s="43"/>
      <c r="SO101" s="43"/>
      <c r="SP101" s="43"/>
      <c r="SQ101" s="43"/>
      <c r="SR101" s="43"/>
      <c r="SS101" s="43"/>
      <c r="ST101" s="43"/>
      <c r="SU101" s="43"/>
      <c r="SV101" s="43"/>
      <c r="SW101" s="43"/>
      <c r="SX101" s="43"/>
      <c r="SY101" s="43"/>
      <c r="SZ101" s="43"/>
      <c r="TA101" s="43"/>
      <c r="TB101" s="43"/>
      <c r="TC101" s="43"/>
      <c r="TD101" s="43"/>
      <c r="TE101" s="43"/>
      <c r="TF101" s="43"/>
      <c r="TG101" s="43"/>
      <c r="TH101" s="43"/>
      <c r="TI101" s="43"/>
      <c r="TJ101" s="43"/>
      <c r="TK101" s="43"/>
      <c r="TL101" s="43"/>
      <c r="TM101" s="43"/>
      <c r="TN101" s="43"/>
      <c r="TO101" s="43"/>
      <c r="TP101" s="43"/>
      <c r="TQ101" s="43"/>
      <c r="TR101" s="43"/>
      <c r="TS101" s="43"/>
      <c r="TT101" s="43"/>
      <c r="TU101" s="43"/>
      <c r="TV101" s="43"/>
      <c r="TW101" s="43"/>
      <c r="TX101" s="43"/>
      <c r="TY101" s="43"/>
      <c r="TZ101" s="43"/>
      <c r="UA101" s="43"/>
      <c r="UB101" s="43"/>
      <c r="UC101" s="43"/>
      <c r="UD101" s="43"/>
      <c r="UE101" s="43"/>
      <c r="UF101" s="43"/>
      <c r="UG101" s="43"/>
      <c r="UH101" s="43"/>
      <c r="UI101" s="43"/>
      <c r="UJ101" s="43"/>
      <c r="UK101" s="43"/>
      <c r="UL101" s="43"/>
      <c r="UM101" s="43"/>
      <c r="UN101" s="43"/>
      <c r="UO101" s="43"/>
      <c r="UP101" s="43"/>
      <c r="UQ101" s="43"/>
      <c r="UR101" s="43"/>
      <c r="US101" s="43"/>
      <c r="UT101" s="43"/>
      <c r="UU101" s="43"/>
      <c r="UV101" s="43"/>
      <c r="UW101" s="43"/>
      <c r="UX101" s="43"/>
      <c r="UY101" s="43"/>
      <c r="UZ101" s="43"/>
      <c r="VA101" s="43"/>
      <c r="VB101" s="43"/>
      <c r="VC101" s="43"/>
      <c r="VD101" s="43"/>
      <c r="VE101" s="43"/>
      <c r="VF101" s="43"/>
      <c r="VG101" s="43"/>
      <c r="VH101" s="43"/>
      <c r="VI101" s="43"/>
      <c r="VJ101" s="43"/>
      <c r="VK101" s="43"/>
      <c r="VL101" s="43"/>
      <c r="VM101" s="43"/>
      <c r="VN101" s="43"/>
      <c r="VO101" s="43"/>
      <c r="VP101" s="43"/>
      <c r="VQ101" s="43"/>
      <c r="VR101" s="43"/>
      <c r="VS101" s="43"/>
      <c r="VT101" s="43"/>
      <c r="VU101" s="43"/>
      <c r="VV101" s="43"/>
      <c r="VW101" s="43"/>
      <c r="VX101" s="43"/>
      <c r="VY101" s="43"/>
      <c r="VZ101" s="43"/>
      <c r="WA101" s="43"/>
      <c r="WB101" s="43"/>
      <c r="WC101" s="43"/>
      <c r="WD101" s="43"/>
      <c r="WE101" s="43"/>
      <c r="WF101" s="43"/>
      <c r="WG101" s="43"/>
      <c r="WH101" s="43"/>
      <c r="WI101" s="43"/>
      <c r="WJ101" s="43"/>
      <c r="WK101" s="43"/>
      <c r="WL101" s="43"/>
      <c r="WM101" s="43"/>
      <c r="WN101" s="43"/>
      <c r="WO101" s="43"/>
      <c r="WP101" s="43"/>
      <c r="WQ101" s="43"/>
      <c r="WR101" s="43"/>
      <c r="WS101" s="43"/>
      <c r="WT101" s="43"/>
      <c r="WU101" s="43"/>
      <c r="WV101" s="43"/>
      <c r="WW101" s="43"/>
      <c r="WX101" s="43"/>
      <c r="WY101" s="43"/>
      <c r="WZ101" s="43"/>
      <c r="XA101" s="43"/>
      <c r="XB101" s="43"/>
      <c r="XC101" s="43"/>
      <c r="XD101" s="43"/>
      <c r="XE101" s="43"/>
      <c r="XF101" s="43"/>
      <c r="XG101" s="43"/>
      <c r="XH101" s="43"/>
      <c r="XI101" s="43"/>
      <c r="XJ101" s="43"/>
      <c r="XK101" s="43"/>
      <c r="XL101" s="43"/>
      <c r="XM101" s="43"/>
      <c r="XN101" s="43"/>
      <c r="XO101" s="43"/>
      <c r="XP101" s="43"/>
      <c r="XQ101" s="43"/>
      <c r="XR101" s="43"/>
      <c r="XS101" s="43"/>
      <c r="XT101" s="43"/>
      <c r="XU101" s="43"/>
      <c r="XV101" s="43"/>
      <c r="XW101" s="43"/>
      <c r="XX101" s="43"/>
      <c r="XY101" s="43"/>
      <c r="XZ101" s="43"/>
      <c r="YA101" s="43"/>
      <c r="YB101" s="43"/>
      <c r="YC101" s="43"/>
      <c r="YD101" s="43"/>
      <c r="YE101" s="43"/>
      <c r="YF101" s="43"/>
      <c r="YG101" s="43"/>
      <c r="YH101" s="43"/>
      <c r="YI101" s="43"/>
      <c r="YJ101" s="43"/>
      <c r="YK101" s="43"/>
      <c r="YL101" s="43"/>
      <c r="YM101" s="43"/>
      <c r="YN101" s="43"/>
      <c r="YO101" s="43"/>
      <c r="YP101" s="43"/>
      <c r="YQ101" s="43"/>
      <c r="YR101" s="43"/>
    </row>
    <row r="102" spans="1:668" s="44" customFormat="1" ht="15.75" x14ac:dyDescent="0.25">
      <c r="A102" s="4" t="s">
        <v>99</v>
      </c>
      <c r="B102" s="5" t="s">
        <v>98</v>
      </c>
      <c r="C102" s="5" t="s">
        <v>73</v>
      </c>
      <c r="D102" s="11">
        <v>44318</v>
      </c>
      <c r="E102" s="11" t="s">
        <v>116</v>
      </c>
      <c r="F102" s="7">
        <v>32000</v>
      </c>
      <c r="G102" s="63">
        <f t="shared" si="15"/>
        <v>918.4</v>
      </c>
      <c r="H102" s="6">
        <v>0</v>
      </c>
      <c r="I102" s="36">
        <v>972.8</v>
      </c>
      <c r="J102" s="37">
        <v>25</v>
      </c>
      <c r="K102" s="6">
        <v>1916.2</v>
      </c>
      <c r="L102" s="63">
        <v>30083.8</v>
      </c>
      <c r="O102" s="43"/>
      <c r="P102" s="43"/>
      <c r="Q102" s="43"/>
      <c r="R102" s="43"/>
      <c r="S102" s="43"/>
      <c r="T102" s="43"/>
      <c r="U102" s="43"/>
      <c r="V102" s="43"/>
      <c r="W102" s="43"/>
      <c r="X102" s="43"/>
      <c r="Y102" s="43"/>
      <c r="Z102" s="43"/>
      <c r="AA102" s="43"/>
      <c r="AB102" s="43"/>
      <c r="AC102" s="43"/>
      <c r="AD102" s="43"/>
      <c r="AE102" s="43"/>
      <c r="AF102" s="43"/>
      <c r="AG102" s="51"/>
      <c r="AH102" s="51"/>
      <c r="AI102" s="51"/>
      <c r="AJ102" s="51"/>
      <c r="AK102" s="51"/>
      <c r="AL102" s="51"/>
      <c r="AM102" s="51"/>
      <c r="AN102" s="51"/>
      <c r="AO102" s="51"/>
      <c r="AP102" s="51"/>
      <c r="AQ102" s="51"/>
      <c r="AR102" s="43"/>
      <c r="AS102" s="43"/>
      <c r="AT102" s="43"/>
      <c r="AU102" s="43"/>
      <c r="AV102" s="43"/>
      <c r="AW102" s="43"/>
      <c r="AX102" s="43"/>
      <c r="AY102" s="43"/>
      <c r="AZ102" s="43"/>
      <c r="BA102" s="43"/>
      <c r="BB102" s="43"/>
      <c r="BC102" s="43"/>
      <c r="BD102" s="43"/>
      <c r="BE102" s="43"/>
      <c r="BF102" s="43"/>
      <c r="BG102" s="43"/>
      <c r="BH102" s="43"/>
      <c r="BI102" s="43"/>
      <c r="BJ102" s="43"/>
      <c r="BK102" s="43"/>
      <c r="BL102" s="43"/>
      <c r="BM102" s="43"/>
      <c r="BN102" s="43"/>
      <c r="BO102" s="43"/>
      <c r="BP102" s="43"/>
      <c r="BQ102" s="43"/>
      <c r="BR102" s="43"/>
      <c r="BS102" s="43"/>
      <c r="BT102" s="43"/>
      <c r="BU102" s="43"/>
      <c r="BV102" s="43"/>
      <c r="BW102" s="43"/>
      <c r="BX102" s="43"/>
      <c r="BY102" s="43"/>
      <c r="BZ102" s="43"/>
      <c r="CA102" s="43"/>
      <c r="CB102" s="43"/>
      <c r="CC102" s="43"/>
      <c r="CD102" s="43"/>
      <c r="CE102" s="43"/>
      <c r="CF102" s="43"/>
      <c r="CG102" s="43"/>
      <c r="CH102" s="43"/>
      <c r="CI102" s="43"/>
      <c r="CJ102" s="43"/>
      <c r="CK102" s="43"/>
      <c r="CL102" s="43"/>
      <c r="CM102" s="43"/>
      <c r="CN102" s="43"/>
      <c r="CO102" s="43"/>
      <c r="CP102" s="43"/>
      <c r="CQ102" s="43"/>
      <c r="CR102" s="43"/>
      <c r="CS102" s="43"/>
      <c r="CT102" s="43"/>
      <c r="CU102" s="43"/>
      <c r="CV102" s="43"/>
      <c r="CW102" s="43"/>
      <c r="CX102" s="43"/>
      <c r="CY102" s="43"/>
      <c r="CZ102" s="43"/>
      <c r="DA102" s="43"/>
      <c r="DB102" s="43"/>
      <c r="DC102" s="43"/>
      <c r="DD102" s="43"/>
      <c r="DE102" s="43"/>
      <c r="DF102" s="43"/>
      <c r="DG102" s="43"/>
      <c r="DH102" s="43"/>
      <c r="DI102" s="43"/>
      <c r="DJ102" s="43"/>
      <c r="DK102" s="43"/>
      <c r="DL102" s="43"/>
      <c r="DM102" s="43"/>
      <c r="DN102" s="43"/>
      <c r="DO102" s="43"/>
      <c r="DP102" s="43"/>
      <c r="DQ102" s="43"/>
      <c r="DR102" s="43"/>
      <c r="DS102" s="43"/>
      <c r="DT102" s="43"/>
      <c r="DU102" s="43"/>
      <c r="DV102" s="43"/>
      <c r="DW102" s="43"/>
      <c r="DX102" s="43"/>
      <c r="DY102" s="43"/>
      <c r="DZ102" s="43"/>
      <c r="EA102" s="43"/>
      <c r="EB102" s="43"/>
      <c r="EC102" s="43"/>
      <c r="ED102" s="43"/>
      <c r="EE102" s="43"/>
      <c r="EF102" s="43"/>
      <c r="EG102" s="43"/>
      <c r="EH102" s="43"/>
      <c r="EI102" s="43"/>
      <c r="EJ102" s="43"/>
      <c r="EK102" s="43"/>
      <c r="EL102" s="43"/>
      <c r="EM102" s="43"/>
      <c r="EN102" s="43"/>
      <c r="EO102" s="43"/>
      <c r="EP102" s="43"/>
      <c r="EQ102" s="43"/>
      <c r="ER102" s="43"/>
      <c r="ES102" s="43"/>
      <c r="ET102" s="43"/>
      <c r="EU102" s="43"/>
      <c r="EV102" s="43"/>
      <c r="EW102" s="43"/>
      <c r="EX102" s="43"/>
      <c r="EY102" s="43"/>
      <c r="EZ102" s="43"/>
      <c r="FA102" s="43"/>
      <c r="FB102" s="43"/>
      <c r="FC102" s="43"/>
      <c r="FD102" s="43"/>
      <c r="FE102" s="43"/>
      <c r="FF102" s="43"/>
      <c r="FG102" s="43"/>
      <c r="FH102" s="43"/>
      <c r="FI102" s="43"/>
      <c r="FJ102" s="43"/>
      <c r="FK102" s="43"/>
      <c r="FL102" s="43"/>
      <c r="FM102" s="43"/>
      <c r="FN102" s="43"/>
      <c r="FO102" s="43"/>
      <c r="FP102" s="43"/>
      <c r="FQ102" s="43"/>
      <c r="FR102" s="43"/>
      <c r="FS102" s="43"/>
      <c r="FT102" s="43"/>
      <c r="FU102" s="43"/>
      <c r="FV102" s="43"/>
      <c r="FW102" s="43"/>
      <c r="FX102" s="43"/>
      <c r="FY102" s="43"/>
      <c r="FZ102" s="43"/>
      <c r="GA102" s="43"/>
      <c r="GB102" s="43"/>
      <c r="GC102" s="43"/>
      <c r="GD102" s="43"/>
      <c r="GE102" s="43"/>
      <c r="GF102" s="43"/>
      <c r="GG102" s="43"/>
      <c r="GH102" s="43"/>
      <c r="GI102" s="43"/>
      <c r="GJ102" s="43"/>
      <c r="GK102" s="43"/>
      <c r="GL102" s="43"/>
      <c r="GM102" s="43"/>
      <c r="GN102" s="43"/>
      <c r="GO102" s="43"/>
      <c r="GP102" s="43"/>
      <c r="GQ102" s="43"/>
      <c r="GR102" s="43"/>
      <c r="GS102" s="43"/>
      <c r="GT102" s="43"/>
      <c r="GU102" s="43"/>
      <c r="GV102" s="43"/>
      <c r="GW102" s="43"/>
      <c r="GX102" s="43"/>
      <c r="GY102" s="43"/>
      <c r="GZ102" s="43"/>
      <c r="HA102" s="43"/>
      <c r="HB102" s="43"/>
      <c r="HC102" s="43"/>
      <c r="HD102" s="43"/>
      <c r="HE102" s="43"/>
      <c r="HF102" s="43"/>
      <c r="HG102" s="43"/>
      <c r="HH102" s="43"/>
      <c r="HI102" s="43"/>
      <c r="HJ102" s="43"/>
      <c r="HK102" s="43"/>
      <c r="HL102" s="43"/>
      <c r="HM102" s="43"/>
      <c r="HN102" s="43"/>
      <c r="HO102" s="43"/>
      <c r="HP102" s="43"/>
      <c r="HQ102" s="43"/>
      <c r="HR102" s="43"/>
      <c r="HS102" s="43"/>
      <c r="HT102" s="43"/>
      <c r="HU102" s="43"/>
      <c r="HV102" s="43"/>
      <c r="HW102" s="43"/>
      <c r="HX102" s="43"/>
      <c r="HY102" s="43"/>
      <c r="HZ102" s="43"/>
      <c r="IA102" s="56"/>
      <c r="IB102" s="56"/>
      <c r="IC102" s="43"/>
      <c r="ID102" s="43"/>
      <c r="IE102" s="43"/>
      <c r="IF102" s="43"/>
      <c r="IG102" s="43"/>
      <c r="IH102" s="43"/>
      <c r="II102" s="43"/>
      <c r="IJ102" s="43"/>
      <c r="IK102" s="43"/>
      <c r="IL102" s="43"/>
      <c r="IM102" s="43"/>
      <c r="IN102" s="43"/>
      <c r="IO102" s="43"/>
      <c r="IP102" s="43"/>
      <c r="IQ102" s="43"/>
      <c r="IR102" s="43"/>
      <c r="IS102" s="43"/>
      <c r="IT102" s="43"/>
      <c r="IU102" s="43"/>
      <c r="IV102" s="43"/>
      <c r="IW102" s="43"/>
      <c r="IX102" s="43"/>
      <c r="IY102" s="43"/>
      <c r="IZ102" s="43"/>
      <c r="JA102" s="43"/>
      <c r="JB102" s="43"/>
      <c r="JC102" s="43"/>
      <c r="JD102" s="43"/>
      <c r="JE102" s="43"/>
      <c r="JF102" s="43"/>
      <c r="JG102" s="43"/>
      <c r="JH102" s="43"/>
      <c r="JI102" s="43"/>
      <c r="JJ102" s="43"/>
      <c r="JK102" s="43"/>
      <c r="JL102" s="43"/>
      <c r="JM102" s="43"/>
      <c r="JN102" s="43"/>
      <c r="JO102" s="43"/>
      <c r="JP102" s="43"/>
      <c r="JQ102" s="43"/>
      <c r="JR102" s="43"/>
      <c r="JS102" s="43"/>
      <c r="JT102" s="43"/>
      <c r="JU102" s="43"/>
      <c r="JV102" s="43"/>
      <c r="JW102" s="43"/>
      <c r="JX102" s="43"/>
      <c r="JY102" s="43"/>
      <c r="JZ102" s="43"/>
      <c r="KA102" s="43"/>
      <c r="KB102" s="43"/>
      <c r="KC102" s="43"/>
      <c r="KD102" s="43"/>
      <c r="KE102" s="43"/>
      <c r="KF102" s="43"/>
      <c r="KG102" s="43"/>
      <c r="KH102" s="43"/>
      <c r="KI102" s="43"/>
      <c r="KJ102" s="43"/>
      <c r="KK102" s="43"/>
      <c r="KL102" s="43"/>
      <c r="KM102" s="43"/>
      <c r="KN102" s="43"/>
      <c r="KO102" s="43"/>
      <c r="KP102" s="43"/>
      <c r="KQ102" s="43"/>
      <c r="KR102" s="43"/>
      <c r="KS102" s="43"/>
      <c r="KT102" s="43"/>
      <c r="KU102" s="43"/>
      <c r="KV102" s="43"/>
      <c r="KW102" s="43"/>
      <c r="KX102" s="43"/>
      <c r="KY102" s="43"/>
      <c r="KZ102" s="43"/>
      <c r="LA102" s="43"/>
      <c r="LB102" s="43"/>
      <c r="LC102" s="43"/>
      <c r="LD102" s="43"/>
      <c r="LE102" s="43"/>
      <c r="LF102" s="43"/>
      <c r="LG102" s="43"/>
      <c r="LH102" s="43"/>
      <c r="LI102" s="43"/>
      <c r="LJ102" s="43"/>
      <c r="LK102" s="43"/>
      <c r="LL102" s="43"/>
      <c r="LM102" s="43"/>
      <c r="LN102" s="43"/>
      <c r="LO102" s="43"/>
      <c r="LP102" s="43"/>
      <c r="LQ102" s="43"/>
      <c r="LR102" s="43"/>
      <c r="LS102" s="43"/>
      <c r="LT102" s="43"/>
      <c r="LU102" s="43"/>
      <c r="LV102" s="43"/>
      <c r="LW102" s="43"/>
      <c r="LX102" s="43"/>
      <c r="LY102" s="43"/>
      <c r="LZ102" s="43"/>
      <c r="MA102" s="43"/>
      <c r="MB102" s="43"/>
      <c r="MC102" s="43"/>
      <c r="MD102" s="43"/>
      <c r="ME102" s="43"/>
      <c r="MF102" s="43"/>
      <c r="MG102" s="43"/>
      <c r="MH102" s="43"/>
      <c r="MI102" s="43"/>
      <c r="MJ102" s="43"/>
      <c r="MK102" s="43"/>
      <c r="ML102" s="43"/>
      <c r="MM102" s="43"/>
      <c r="MN102" s="43"/>
      <c r="MO102" s="43"/>
      <c r="MP102" s="43"/>
      <c r="MQ102" s="43"/>
      <c r="MR102" s="43"/>
      <c r="MS102" s="43"/>
      <c r="MT102" s="43"/>
      <c r="MU102" s="43"/>
      <c r="MV102" s="43"/>
      <c r="MW102" s="43"/>
      <c r="MX102" s="43"/>
      <c r="MY102" s="43"/>
      <c r="MZ102" s="43"/>
      <c r="NA102" s="43"/>
      <c r="NB102" s="43"/>
      <c r="NC102" s="43"/>
      <c r="ND102" s="43"/>
      <c r="NE102" s="43"/>
      <c r="NF102" s="43"/>
      <c r="NG102" s="43"/>
      <c r="NH102" s="43"/>
      <c r="NI102" s="43"/>
      <c r="NJ102" s="43"/>
      <c r="NK102" s="43"/>
      <c r="NL102" s="43"/>
      <c r="NM102" s="43"/>
      <c r="NN102" s="43"/>
      <c r="NO102" s="43"/>
      <c r="NP102" s="43"/>
      <c r="NQ102" s="43"/>
      <c r="NR102" s="43"/>
      <c r="NS102" s="43"/>
      <c r="NT102" s="43"/>
      <c r="NU102" s="43"/>
      <c r="NV102" s="43"/>
      <c r="NW102" s="43"/>
      <c r="NX102" s="43"/>
      <c r="NY102" s="43"/>
      <c r="NZ102" s="43"/>
      <c r="OA102" s="43"/>
      <c r="OB102" s="43"/>
      <c r="OC102" s="43"/>
      <c r="OD102" s="43"/>
      <c r="OE102" s="43"/>
      <c r="OF102" s="43"/>
      <c r="OG102" s="43"/>
      <c r="OH102" s="43"/>
      <c r="OI102" s="43"/>
      <c r="OJ102" s="43"/>
      <c r="OK102" s="43"/>
      <c r="OL102" s="43"/>
      <c r="OM102" s="43"/>
      <c r="ON102" s="43"/>
      <c r="OO102" s="43"/>
      <c r="OP102" s="43"/>
      <c r="OQ102" s="43"/>
      <c r="OR102" s="43"/>
      <c r="OS102" s="43"/>
      <c r="OT102" s="43"/>
      <c r="OU102" s="43"/>
      <c r="OV102" s="43"/>
      <c r="OW102" s="43"/>
      <c r="OX102" s="43"/>
      <c r="OY102" s="43"/>
      <c r="OZ102" s="43"/>
      <c r="PA102" s="43"/>
      <c r="PB102" s="43"/>
      <c r="PC102" s="43"/>
      <c r="PD102" s="43"/>
      <c r="PE102" s="43"/>
      <c r="PF102" s="43"/>
      <c r="PG102" s="43"/>
      <c r="PH102" s="43"/>
      <c r="PI102" s="43"/>
      <c r="PJ102" s="43"/>
      <c r="PK102" s="43"/>
      <c r="PL102" s="43"/>
      <c r="PM102" s="43"/>
      <c r="PN102" s="43"/>
      <c r="PO102" s="43"/>
      <c r="PP102" s="43"/>
      <c r="PQ102" s="43"/>
      <c r="PR102" s="43"/>
      <c r="PS102" s="43"/>
      <c r="PT102" s="43"/>
      <c r="PU102" s="43"/>
      <c r="PV102" s="43"/>
      <c r="PW102" s="43"/>
      <c r="PX102" s="43"/>
      <c r="PY102" s="43"/>
      <c r="PZ102" s="43"/>
      <c r="QA102" s="43"/>
      <c r="QB102" s="43"/>
      <c r="QC102" s="43"/>
      <c r="QD102" s="43"/>
      <c r="QE102" s="43"/>
      <c r="QF102" s="43"/>
      <c r="QG102" s="43"/>
      <c r="QH102" s="43"/>
      <c r="QI102" s="43"/>
      <c r="QJ102" s="43"/>
      <c r="QK102" s="43"/>
      <c r="QL102" s="43"/>
      <c r="QM102" s="43"/>
      <c r="QN102" s="43"/>
      <c r="QO102" s="43"/>
      <c r="QP102" s="43"/>
      <c r="QQ102" s="43"/>
      <c r="QR102" s="43"/>
      <c r="QS102" s="43"/>
      <c r="QT102" s="43"/>
      <c r="QU102" s="43"/>
      <c r="QV102" s="43"/>
      <c r="QW102" s="43"/>
      <c r="QX102" s="43"/>
      <c r="QY102" s="43"/>
      <c r="QZ102" s="43"/>
      <c r="RA102" s="43"/>
      <c r="RB102" s="43"/>
      <c r="RC102" s="43"/>
      <c r="RD102" s="43"/>
      <c r="RE102" s="43"/>
      <c r="RF102" s="43"/>
      <c r="RG102" s="43"/>
      <c r="RH102" s="43"/>
      <c r="RI102" s="43"/>
      <c r="RJ102" s="43"/>
      <c r="RK102" s="43"/>
      <c r="RL102" s="43"/>
      <c r="RM102" s="43"/>
      <c r="RN102" s="43"/>
      <c r="RO102" s="43"/>
      <c r="RP102" s="43"/>
      <c r="RQ102" s="43"/>
      <c r="RR102" s="43"/>
      <c r="RS102" s="43"/>
      <c r="RT102" s="43"/>
      <c r="RU102" s="43"/>
      <c r="RV102" s="43"/>
      <c r="RW102" s="43"/>
      <c r="RX102" s="43"/>
      <c r="RY102" s="43"/>
      <c r="RZ102" s="43"/>
      <c r="SA102" s="43"/>
      <c r="SB102" s="43"/>
      <c r="SC102" s="43"/>
      <c r="SD102" s="43"/>
      <c r="SE102" s="43"/>
      <c r="SF102" s="43"/>
      <c r="SG102" s="43"/>
      <c r="SH102" s="43"/>
      <c r="SI102" s="43"/>
      <c r="SJ102" s="43"/>
      <c r="SK102" s="43"/>
      <c r="SL102" s="43"/>
      <c r="SM102" s="43"/>
      <c r="SN102" s="43"/>
      <c r="SO102" s="43"/>
      <c r="SP102" s="43"/>
      <c r="SQ102" s="43"/>
      <c r="SR102" s="43"/>
      <c r="SS102" s="43"/>
      <c r="ST102" s="43"/>
      <c r="SU102" s="43"/>
      <c r="SV102" s="43"/>
      <c r="SW102" s="43"/>
      <c r="SX102" s="43"/>
      <c r="SY102" s="43"/>
      <c r="SZ102" s="43"/>
      <c r="TA102" s="43"/>
      <c r="TB102" s="43"/>
      <c r="TC102" s="43"/>
      <c r="TD102" s="43"/>
      <c r="TE102" s="43"/>
      <c r="TF102" s="43"/>
      <c r="TG102" s="43"/>
      <c r="TH102" s="43"/>
      <c r="TI102" s="43"/>
      <c r="TJ102" s="43"/>
      <c r="TK102" s="43"/>
      <c r="TL102" s="43"/>
      <c r="TM102" s="43"/>
      <c r="TN102" s="43"/>
      <c r="TO102" s="43"/>
      <c r="TP102" s="43"/>
      <c r="TQ102" s="43"/>
      <c r="TR102" s="43"/>
      <c r="TS102" s="43"/>
      <c r="TT102" s="43"/>
      <c r="TU102" s="43"/>
      <c r="TV102" s="43"/>
      <c r="TW102" s="43"/>
      <c r="TX102" s="43"/>
      <c r="TY102" s="43"/>
      <c r="TZ102" s="43"/>
      <c r="UA102" s="43"/>
      <c r="UB102" s="43"/>
      <c r="UC102" s="43"/>
      <c r="UD102" s="43"/>
      <c r="UE102" s="43"/>
      <c r="UF102" s="43"/>
      <c r="UG102" s="43"/>
      <c r="UH102" s="43"/>
      <c r="UI102" s="43"/>
      <c r="UJ102" s="43"/>
      <c r="UK102" s="43"/>
      <c r="UL102" s="43"/>
      <c r="UM102" s="43"/>
      <c r="UN102" s="43"/>
      <c r="UO102" s="43"/>
      <c r="UP102" s="43"/>
      <c r="UQ102" s="43"/>
      <c r="UR102" s="43"/>
      <c r="US102" s="43"/>
      <c r="UT102" s="43"/>
      <c r="UU102" s="43"/>
      <c r="UV102" s="43"/>
      <c r="UW102" s="43"/>
      <c r="UX102" s="43"/>
      <c r="UY102" s="43"/>
      <c r="UZ102" s="43"/>
      <c r="VA102" s="43"/>
      <c r="VB102" s="43"/>
      <c r="VC102" s="43"/>
      <c r="VD102" s="43"/>
      <c r="VE102" s="43"/>
      <c r="VF102" s="43"/>
      <c r="VG102" s="43"/>
      <c r="VH102" s="43"/>
      <c r="VI102" s="43"/>
      <c r="VJ102" s="43"/>
      <c r="VK102" s="43"/>
      <c r="VL102" s="43"/>
      <c r="VM102" s="43"/>
      <c r="VN102" s="43"/>
      <c r="VO102" s="43"/>
      <c r="VP102" s="43"/>
      <c r="VQ102" s="43"/>
      <c r="VR102" s="43"/>
      <c r="VS102" s="43"/>
      <c r="VT102" s="43"/>
      <c r="VU102" s="43"/>
      <c r="VV102" s="43"/>
      <c r="VW102" s="43"/>
      <c r="VX102" s="43"/>
      <c r="VY102" s="43"/>
      <c r="VZ102" s="43"/>
      <c r="WA102" s="43"/>
      <c r="WB102" s="43"/>
      <c r="WC102" s="43"/>
      <c r="WD102" s="43"/>
      <c r="WE102" s="43"/>
      <c r="WF102" s="43"/>
      <c r="WG102" s="43"/>
      <c r="WH102" s="43"/>
      <c r="WI102" s="43"/>
      <c r="WJ102" s="43"/>
      <c r="WK102" s="43"/>
      <c r="WL102" s="43"/>
      <c r="WM102" s="43"/>
      <c r="WN102" s="43"/>
      <c r="WO102" s="43"/>
      <c r="WP102" s="43"/>
      <c r="WQ102" s="43"/>
      <c r="WR102" s="43"/>
      <c r="WS102" s="43"/>
      <c r="WT102" s="43"/>
      <c r="WU102" s="43"/>
      <c r="WV102" s="43"/>
      <c r="WW102" s="43"/>
      <c r="WX102" s="43"/>
      <c r="WY102" s="43"/>
      <c r="WZ102" s="43"/>
      <c r="XA102" s="43"/>
      <c r="XB102" s="43"/>
      <c r="XC102" s="43"/>
      <c r="XD102" s="43"/>
      <c r="XE102" s="43"/>
      <c r="XF102" s="43"/>
      <c r="XG102" s="43"/>
      <c r="XH102" s="43"/>
      <c r="XI102" s="43"/>
      <c r="XJ102" s="43"/>
      <c r="XK102" s="43"/>
      <c r="XL102" s="43"/>
      <c r="XM102" s="43"/>
      <c r="XN102" s="43"/>
      <c r="XO102" s="43"/>
      <c r="XP102" s="43"/>
      <c r="XQ102" s="43"/>
      <c r="XR102" s="43"/>
      <c r="XS102" s="43"/>
      <c r="XT102" s="43"/>
      <c r="XU102" s="43"/>
      <c r="XV102" s="43"/>
      <c r="XW102" s="43"/>
      <c r="XX102" s="43"/>
      <c r="XY102" s="43"/>
      <c r="XZ102" s="43"/>
      <c r="YA102" s="43"/>
      <c r="YB102" s="43"/>
      <c r="YC102" s="43"/>
      <c r="YD102" s="43"/>
      <c r="YE102" s="43"/>
      <c r="YF102" s="43"/>
      <c r="YG102" s="43"/>
      <c r="YH102" s="43"/>
      <c r="YI102" s="43"/>
      <c r="YJ102" s="43"/>
      <c r="YK102" s="43"/>
      <c r="YL102" s="43"/>
      <c r="YM102" s="43"/>
      <c r="YN102" s="43"/>
      <c r="YO102" s="43"/>
      <c r="YP102" s="43"/>
      <c r="YQ102" s="43"/>
      <c r="YR102" s="43"/>
    </row>
    <row r="103" spans="1:668" s="44" customFormat="1" ht="15.75" x14ac:dyDescent="0.25">
      <c r="A103" s="4" t="s">
        <v>100</v>
      </c>
      <c r="B103" s="5" t="s">
        <v>98</v>
      </c>
      <c r="C103" s="5" t="s">
        <v>73</v>
      </c>
      <c r="D103" s="11">
        <v>44317</v>
      </c>
      <c r="E103" s="11" t="s">
        <v>116</v>
      </c>
      <c r="F103" s="7">
        <v>32000</v>
      </c>
      <c r="G103" s="63">
        <f t="shared" si="15"/>
        <v>918.4</v>
      </c>
      <c r="H103" s="6">
        <v>0</v>
      </c>
      <c r="I103" s="36">
        <v>972.8</v>
      </c>
      <c r="J103" s="37">
        <v>25</v>
      </c>
      <c r="K103" s="6">
        <v>1916.2</v>
      </c>
      <c r="L103" s="63">
        <v>30083.8</v>
      </c>
      <c r="O103" s="43"/>
      <c r="P103" s="43"/>
      <c r="Q103" s="43"/>
      <c r="R103" s="43"/>
      <c r="S103" s="43"/>
      <c r="T103" s="43"/>
      <c r="U103" s="43"/>
      <c r="V103" s="43"/>
      <c r="W103" s="43"/>
      <c r="X103" s="43"/>
      <c r="Y103" s="43"/>
      <c r="Z103" s="43"/>
      <c r="AA103" s="43"/>
      <c r="AB103" s="43"/>
      <c r="AC103" s="43"/>
      <c r="AD103" s="43"/>
      <c r="AE103" s="43"/>
      <c r="AF103" s="43"/>
      <c r="AG103" s="51"/>
      <c r="AH103" s="51"/>
      <c r="AI103" s="51"/>
      <c r="AJ103" s="51"/>
      <c r="AK103" s="51"/>
      <c r="AL103" s="51"/>
      <c r="AM103" s="51"/>
      <c r="AN103" s="51"/>
      <c r="AO103" s="51"/>
      <c r="AP103" s="51"/>
      <c r="AQ103" s="51"/>
      <c r="AR103" s="43"/>
      <c r="AS103" s="43"/>
      <c r="AT103" s="43"/>
      <c r="AU103" s="43"/>
      <c r="AV103" s="43"/>
      <c r="AW103" s="43"/>
      <c r="AX103" s="43"/>
      <c r="AY103" s="43"/>
      <c r="AZ103" s="43"/>
      <c r="BA103" s="43"/>
      <c r="BB103" s="43"/>
      <c r="BC103" s="43"/>
      <c r="BD103" s="43"/>
      <c r="BE103" s="43"/>
      <c r="BF103" s="43"/>
      <c r="BG103" s="43"/>
      <c r="BH103" s="43"/>
      <c r="BI103" s="43"/>
      <c r="BJ103" s="43"/>
      <c r="BK103" s="43"/>
      <c r="BL103" s="43"/>
      <c r="BM103" s="43"/>
      <c r="BN103" s="43"/>
      <c r="BO103" s="43"/>
      <c r="BP103" s="43"/>
      <c r="BQ103" s="43"/>
      <c r="BR103" s="43"/>
      <c r="BS103" s="43"/>
      <c r="BT103" s="43"/>
      <c r="BU103" s="43"/>
      <c r="BV103" s="43"/>
      <c r="BW103" s="43"/>
      <c r="BX103" s="43"/>
      <c r="BY103" s="43"/>
      <c r="BZ103" s="43"/>
      <c r="CA103" s="43"/>
      <c r="CB103" s="43"/>
      <c r="CC103" s="43"/>
      <c r="CD103" s="43"/>
      <c r="CE103" s="43"/>
      <c r="CF103" s="43"/>
      <c r="CG103" s="43"/>
      <c r="CH103" s="43"/>
      <c r="CI103" s="43"/>
      <c r="CJ103" s="43"/>
      <c r="CK103" s="43"/>
      <c r="CL103" s="43"/>
      <c r="CM103" s="43"/>
      <c r="CN103" s="43"/>
      <c r="CO103" s="43"/>
      <c r="CP103" s="43"/>
      <c r="CQ103" s="43"/>
      <c r="CR103" s="43"/>
      <c r="CS103" s="43"/>
      <c r="CT103" s="43"/>
      <c r="CU103" s="43"/>
      <c r="CV103" s="43"/>
      <c r="CW103" s="43"/>
      <c r="CX103" s="43"/>
      <c r="CY103" s="43"/>
      <c r="CZ103" s="43"/>
      <c r="DA103" s="43"/>
      <c r="DB103" s="43"/>
      <c r="DC103" s="43"/>
      <c r="DD103" s="43"/>
      <c r="DE103" s="43"/>
      <c r="DF103" s="43"/>
      <c r="DG103" s="43"/>
      <c r="DH103" s="43"/>
      <c r="DI103" s="43"/>
      <c r="DJ103" s="43"/>
      <c r="DK103" s="43"/>
      <c r="DL103" s="43"/>
      <c r="DM103" s="43"/>
      <c r="DN103" s="43"/>
      <c r="DO103" s="43"/>
      <c r="DP103" s="43"/>
      <c r="DQ103" s="43"/>
      <c r="DR103" s="43"/>
      <c r="DS103" s="43"/>
      <c r="DT103" s="43"/>
      <c r="DU103" s="43"/>
      <c r="DV103" s="43"/>
      <c r="DW103" s="43"/>
      <c r="DX103" s="43"/>
      <c r="DY103" s="43"/>
      <c r="DZ103" s="43"/>
      <c r="EA103" s="43"/>
      <c r="EB103" s="43"/>
      <c r="EC103" s="43"/>
      <c r="ED103" s="43"/>
      <c r="EE103" s="43"/>
      <c r="EF103" s="43"/>
      <c r="EG103" s="43"/>
      <c r="EH103" s="43"/>
      <c r="EI103" s="43"/>
      <c r="EJ103" s="43"/>
      <c r="EK103" s="43"/>
      <c r="EL103" s="43"/>
      <c r="EM103" s="43"/>
      <c r="EN103" s="43"/>
      <c r="EO103" s="43"/>
      <c r="EP103" s="43"/>
      <c r="EQ103" s="43"/>
      <c r="ER103" s="43"/>
      <c r="ES103" s="43"/>
      <c r="ET103" s="43"/>
      <c r="EU103" s="43"/>
      <c r="EV103" s="43"/>
      <c r="EW103" s="43"/>
      <c r="EX103" s="43"/>
      <c r="EY103" s="43"/>
      <c r="EZ103" s="43"/>
      <c r="FA103" s="43"/>
      <c r="FB103" s="43"/>
      <c r="FC103" s="43"/>
      <c r="FD103" s="43"/>
      <c r="FE103" s="43"/>
      <c r="FF103" s="43"/>
      <c r="FG103" s="43"/>
      <c r="FH103" s="43"/>
      <c r="FI103" s="43"/>
      <c r="FJ103" s="43"/>
      <c r="FK103" s="43"/>
      <c r="FL103" s="43"/>
      <c r="FM103" s="43"/>
      <c r="FN103" s="43"/>
      <c r="FO103" s="43"/>
      <c r="FP103" s="43"/>
      <c r="FQ103" s="43"/>
      <c r="FR103" s="43"/>
      <c r="FS103" s="43"/>
      <c r="FT103" s="43"/>
      <c r="FU103" s="43"/>
      <c r="FV103" s="43"/>
      <c r="FW103" s="43"/>
      <c r="FX103" s="43"/>
      <c r="FY103" s="43"/>
      <c r="FZ103" s="43"/>
      <c r="GA103" s="43"/>
      <c r="GB103" s="43"/>
      <c r="GC103" s="43"/>
      <c r="GD103" s="43"/>
      <c r="GE103" s="43"/>
      <c r="GF103" s="43"/>
      <c r="GG103" s="43"/>
      <c r="GH103" s="43"/>
      <c r="GI103" s="43"/>
      <c r="GJ103" s="43"/>
      <c r="GK103" s="43"/>
      <c r="GL103" s="43"/>
      <c r="GM103" s="43"/>
      <c r="GN103" s="43"/>
      <c r="GO103" s="43"/>
      <c r="GP103" s="43"/>
      <c r="GQ103" s="43"/>
      <c r="GR103" s="43"/>
      <c r="GS103" s="43"/>
      <c r="GT103" s="43"/>
      <c r="GU103" s="43"/>
      <c r="GV103" s="43"/>
      <c r="GW103" s="43"/>
      <c r="GX103" s="43"/>
      <c r="GY103" s="43"/>
      <c r="GZ103" s="43"/>
      <c r="HA103" s="43"/>
      <c r="HB103" s="43"/>
      <c r="HC103" s="43"/>
      <c r="HD103" s="43"/>
      <c r="HE103" s="43"/>
      <c r="HF103" s="43"/>
      <c r="HG103" s="43"/>
      <c r="HH103" s="43"/>
      <c r="HI103" s="43"/>
      <c r="HJ103" s="43"/>
      <c r="HK103" s="43"/>
      <c r="HL103" s="43"/>
      <c r="HM103" s="43"/>
      <c r="HN103" s="43"/>
      <c r="HO103" s="43"/>
      <c r="HP103" s="43"/>
      <c r="HQ103" s="43"/>
      <c r="HR103" s="43"/>
      <c r="HS103" s="43"/>
      <c r="HT103" s="43"/>
      <c r="HU103" s="43"/>
      <c r="HV103" s="43"/>
      <c r="HW103" s="43"/>
      <c r="HX103" s="43"/>
      <c r="HY103" s="43"/>
      <c r="HZ103" s="43"/>
      <c r="IA103" s="56"/>
      <c r="IB103" s="56"/>
      <c r="IC103" s="43"/>
      <c r="ID103" s="43"/>
      <c r="IE103" s="43"/>
      <c r="IF103" s="43"/>
      <c r="IG103" s="43"/>
      <c r="IH103" s="43"/>
      <c r="II103" s="43"/>
      <c r="IJ103" s="43"/>
      <c r="IK103" s="43"/>
      <c r="IL103" s="43"/>
      <c r="IM103" s="43"/>
      <c r="IN103" s="43"/>
      <c r="IO103" s="43"/>
      <c r="IP103" s="43"/>
      <c r="IQ103" s="43"/>
      <c r="IR103" s="43"/>
      <c r="IS103" s="43"/>
      <c r="IT103" s="43"/>
      <c r="IU103" s="43"/>
      <c r="IV103" s="43"/>
      <c r="IW103" s="43"/>
      <c r="IX103" s="43"/>
      <c r="IY103" s="43"/>
      <c r="IZ103" s="43"/>
      <c r="JA103" s="43"/>
      <c r="JB103" s="43"/>
      <c r="JC103" s="43"/>
      <c r="JD103" s="43"/>
      <c r="JE103" s="43"/>
      <c r="JF103" s="43"/>
      <c r="JG103" s="43"/>
      <c r="JH103" s="43"/>
      <c r="JI103" s="43"/>
      <c r="JJ103" s="43"/>
      <c r="JK103" s="43"/>
      <c r="JL103" s="43"/>
      <c r="JM103" s="43"/>
      <c r="JN103" s="43"/>
      <c r="JO103" s="43"/>
      <c r="JP103" s="43"/>
      <c r="JQ103" s="43"/>
      <c r="JR103" s="43"/>
      <c r="JS103" s="43"/>
      <c r="JT103" s="43"/>
      <c r="JU103" s="43"/>
      <c r="JV103" s="43"/>
      <c r="JW103" s="43"/>
      <c r="JX103" s="43"/>
      <c r="JY103" s="43"/>
      <c r="JZ103" s="43"/>
      <c r="KA103" s="43"/>
      <c r="KB103" s="43"/>
      <c r="KC103" s="43"/>
      <c r="KD103" s="43"/>
      <c r="KE103" s="43"/>
      <c r="KF103" s="43"/>
      <c r="KG103" s="43"/>
      <c r="KH103" s="43"/>
      <c r="KI103" s="43"/>
      <c r="KJ103" s="43"/>
      <c r="KK103" s="43"/>
      <c r="KL103" s="43"/>
      <c r="KM103" s="43"/>
      <c r="KN103" s="43"/>
      <c r="KO103" s="43"/>
      <c r="KP103" s="43"/>
      <c r="KQ103" s="43"/>
      <c r="KR103" s="43"/>
      <c r="KS103" s="43"/>
      <c r="KT103" s="43"/>
      <c r="KU103" s="43"/>
      <c r="KV103" s="43"/>
      <c r="KW103" s="43"/>
      <c r="KX103" s="43"/>
      <c r="KY103" s="43"/>
      <c r="KZ103" s="43"/>
      <c r="LA103" s="43"/>
      <c r="LB103" s="43"/>
      <c r="LC103" s="43"/>
      <c r="LD103" s="43"/>
      <c r="LE103" s="43"/>
      <c r="LF103" s="43"/>
      <c r="LG103" s="43"/>
      <c r="LH103" s="43"/>
      <c r="LI103" s="43"/>
      <c r="LJ103" s="43"/>
      <c r="LK103" s="43"/>
      <c r="LL103" s="43"/>
      <c r="LM103" s="43"/>
      <c r="LN103" s="43"/>
      <c r="LO103" s="43"/>
      <c r="LP103" s="43"/>
      <c r="LQ103" s="43"/>
      <c r="LR103" s="43"/>
      <c r="LS103" s="43"/>
      <c r="LT103" s="43"/>
      <c r="LU103" s="43"/>
      <c r="LV103" s="43"/>
      <c r="LW103" s="43"/>
      <c r="LX103" s="43"/>
      <c r="LY103" s="43"/>
      <c r="LZ103" s="43"/>
      <c r="MA103" s="43"/>
      <c r="MB103" s="43"/>
      <c r="MC103" s="43"/>
      <c r="MD103" s="43"/>
      <c r="ME103" s="43"/>
      <c r="MF103" s="43"/>
      <c r="MG103" s="43"/>
      <c r="MH103" s="43"/>
      <c r="MI103" s="43"/>
      <c r="MJ103" s="43"/>
      <c r="MK103" s="43"/>
      <c r="ML103" s="43"/>
      <c r="MM103" s="43"/>
      <c r="MN103" s="43"/>
      <c r="MO103" s="43"/>
      <c r="MP103" s="43"/>
      <c r="MQ103" s="43"/>
      <c r="MR103" s="43"/>
      <c r="MS103" s="43"/>
      <c r="MT103" s="43"/>
      <c r="MU103" s="43"/>
      <c r="MV103" s="43"/>
      <c r="MW103" s="43"/>
      <c r="MX103" s="43"/>
      <c r="MY103" s="43"/>
      <c r="MZ103" s="43"/>
      <c r="NA103" s="43"/>
      <c r="NB103" s="43"/>
      <c r="NC103" s="43"/>
      <c r="ND103" s="43"/>
      <c r="NE103" s="43"/>
      <c r="NF103" s="43"/>
      <c r="NG103" s="43"/>
      <c r="NH103" s="43"/>
      <c r="NI103" s="43"/>
      <c r="NJ103" s="43"/>
      <c r="NK103" s="43"/>
      <c r="NL103" s="43"/>
      <c r="NM103" s="43"/>
      <c r="NN103" s="43"/>
      <c r="NO103" s="43"/>
      <c r="NP103" s="43"/>
      <c r="NQ103" s="43"/>
      <c r="NR103" s="43"/>
      <c r="NS103" s="43"/>
      <c r="NT103" s="43"/>
      <c r="NU103" s="43"/>
      <c r="NV103" s="43"/>
      <c r="NW103" s="43"/>
      <c r="NX103" s="43"/>
      <c r="NY103" s="43"/>
      <c r="NZ103" s="43"/>
      <c r="OA103" s="43"/>
      <c r="OB103" s="43"/>
      <c r="OC103" s="43"/>
      <c r="OD103" s="43"/>
      <c r="OE103" s="43"/>
      <c r="OF103" s="43"/>
      <c r="OG103" s="43"/>
      <c r="OH103" s="43"/>
      <c r="OI103" s="43"/>
      <c r="OJ103" s="43"/>
      <c r="OK103" s="43"/>
      <c r="OL103" s="43"/>
      <c r="OM103" s="43"/>
      <c r="ON103" s="43"/>
      <c r="OO103" s="43"/>
      <c r="OP103" s="43"/>
      <c r="OQ103" s="43"/>
      <c r="OR103" s="43"/>
      <c r="OS103" s="43"/>
      <c r="OT103" s="43"/>
      <c r="OU103" s="43"/>
      <c r="OV103" s="43"/>
      <c r="OW103" s="43"/>
      <c r="OX103" s="43"/>
      <c r="OY103" s="43"/>
      <c r="OZ103" s="43"/>
      <c r="PA103" s="43"/>
      <c r="PB103" s="43"/>
      <c r="PC103" s="43"/>
      <c r="PD103" s="43"/>
      <c r="PE103" s="43"/>
      <c r="PF103" s="43"/>
      <c r="PG103" s="43"/>
      <c r="PH103" s="43"/>
      <c r="PI103" s="43"/>
      <c r="PJ103" s="43"/>
      <c r="PK103" s="43"/>
      <c r="PL103" s="43"/>
      <c r="PM103" s="43"/>
      <c r="PN103" s="43"/>
      <c r="PO103" s="43"/>
      <c r="PP103" s="43"/>
      <c r="PQ103" s="43"/>
      <c r="PR103" s="43"/>
      <c r="PS103" s="43"/>
      <c r="PT103" s="43"/>
      <c r="PU103" s="43"/>
      <c r="PV103" s="43"/>
      <c r="PW103" s="43"/>
      <c r="PX103" s="43"/>
      <c r="PY103" s="43"/>
      <c r="PZ103" s="43"/>
      <c r="QA103" s="43"/>
      <c r="QB103" s="43"/>
      <c r="QC103" s="43"/>
      <c r="QD103" s="43"/>
      <c r="QE103" s="43"/>
      <c r="QF103" s="43"/>
      <c r="QG103" s="43"/>
      <c r="QH103" s="43"/>
      <c r="QI103" s="43"/>
      <c r="QJ103" s="43"/>
      <c r="QK103" s="43"/>
      <c r="QL103" s="43"/>
      <c r="QM103" s="43"/>
      <c r="QN103" s="43"/>
      <c r="QO103" s="43"/>
      <c r="QP103" s="43"/>
      <c r="QQ103" s="43"/>
      <c r="QR103" s="43"/>
      <c r="QS103" s="43"/>
      <c r="QT103" s="43"/>
      <c r="QU103" s="43"/>
      <c r="QV103" s="43"/>
      <c r="QW103" s="43"/>
      <c r="QX103" s="43"/>
      <c r="QY103" s="43"/>
      <c r="QZ103" s="43"/>
      <c r="RA103" s="43"/>
      <c r="RB103" s="43"/>
      <c r="RC103" s="43"/>
      <c r="RD103" s="43"/>
      <c r="RE103" s="43"/>
      <c r="RF103" s="43"/>
      <c r="RG103" s="43"/>
      <c r="RH103" s="43"/>
      <c r="RI103" s="43"/>
      <c r="RJ103" s="43"/>
      <c r="RK103" s="43"/>
      <c r="RL103" s="43"/>
      <c r="RM103" s="43"/>
      <c r="RN103" s="43"/>
      <c r="RO103" s="43"/>
      <c r="RP103" s="43"/>
      <c r="RQ103" s="43"/>
      <c r="RR103" s="43"/>
      <c r="RS103" s="43"/>
      <c r="RT103" s="43"/>
      <c r="RU103" s="43"/>
      <c r="RV103" s="43"/>
      <c r="RW103" s="43"/>
      <c r="RX103" s="43"/>
      <c r="RY103" s="43"/>
      <c r="RZ103" s="43"/>
      <c r="SA103" s="43"/>
      <c r="SB103" s="43"/>
      <c r="SC103" s="43"/>
      <c r="SD103" s="43"/>
      <c r="SE103" s="43"/>
      <c r="SF103" s="43"/>
      <c r="SG103" s="43"/>
      <c r="SH103" s="43"/>
      <c r="SI103" s="43"/>
      <c r="SJ103" s="43"/>
      <c r="SK103" s="43"/>
      <c r="SL103" s="43"/>
      <c r="SM103" s="43"/>
      <c r="SN103" s="43"/>
      <c r="SO103" s="43"/>
      <c r="SP103" s="43"/>
      <c r="SQ103" s="43"/>
      <c r="SR103" s="43"/>
      <c r="SS103" s="43"/>
      <c r="ST103" s="43"/>
      <c r="SU103" s="43"/>
      <c r="SV103" s="43"/>
      <c r="SW103" s="43"/>
      <c r="SX103" s="43"/>
      <c r="SY103" s="43"/>
      <c r="SZ103" s="43"/>
      <c r="TA103" s="43"/>
      <c r="TB103" s="43"/>
      <c r="TC103" s="43"/>
      <c r="TD103" s="43"/>
      <c r="TE103" s="43"/>
      <c r="TF103" s="43"/>
      <c r="TG103" s="43"/>
      <c r="TH103" s="43"/>
      <c r="TI103" s="43"/>
      <c r="TJ103" s="43"/>
      <c r="TK103" s="43"/>
      <c r="TL103" s="43"/>
      <c r="TM103" s="43"/>
      <c r="TN103" s="43"/>
      <c r="TO103" s="43"/>
      <c r="TP103" s="43"/>
      <c r="TQ103" s="43"/>
      <c r="TR103" s="43"/>
      <c r="TS103" s="43"/>
      <c r="TT103" s="43"/>
      <c r="TU103" s="43"/>
      <c r="TV103" s="43"/>
      <c r="TW103" s="43"/>
      <c r="TX103" s="43"/>
      <c r="TY103" s="43"/>
      <c r="TZ103" s="43"/>
      <c r="UA103" s="43"/>
      <c r="UB103" s="43"/>
      <c r="UC103" s="43"/>
      <c r="UD103" s="43"/>
      <c r="UE103" s="43"/>
      <c r="UF103" s="43"/>
      <c r="UG103" s="43"/>
      <c r="UH103" s="43"/>
      <c r="UI103" s="43"/>
      <c r="UJ103" s="43"/>
      <c r="UK103" s="43"/>
      <c r="UL103" s="43"/>
      <c r="UM103" s="43"/>
      <c r="UN103" s="43"/>
      <c r="UO103" s="43"/>
      <c r="UP103" s="43"/>
      <c r="UQ103" s="43"/>
      <c r="UR103" s="43"/>
      <c r="US103" s="43"/>
      <c r="UT103" s="43"/>
      <c r="UU103" s="43"/>
      <c r="UV103" s="43"/>
      <c r="UW103" s="43"/>
      <c r="UX103" s="43"/>
      <c r="UY103" s="43"/>
      <c r="UZ103" s="43"/>
      <c r="VA103" s="43"/>
      <c r="VB103" s="43"/>
      <c r="VC103" s="43"/>
      <c r="VD103" s="43"/>
      <c r="VE103" s="43"/>
      <c r="VF103" s="43"/>
      <c r="VG103" s="43"/>
      <c r="VH103" s="43"/>
      <c r="VI103" s="43"/>
      <c r="VJ103" s="43"/>
      <c r="VK103" s="43"/>
      <c r="VL103" s="43"/>
      <c r="VM103" s="43"/>
      <c r="VN103" s="43"/>
      <c r="VO103" s="43"/>
      <c r="VP103" s="43"/>
      <c r="VQ103" s="43"/>
      <c r="VR103" s="43"/>
      <c r="VS103" s="43"/>
      <c r="VT103" s="43"/>
      <c r="VU103" s="43"/>
      <c r="VV103" s="43"/>
      <c r="VW103" s="43"/>
      <c r="VX103" s="43"/>
      <c r="VY103" s="43"/>
      <c r="VZ103" s="43"/>
      <c r="WA103" s="43"/>
      <c r="WB103" s="43"/>
      <c r="WC103" s="43"/>
      <c r="WD103" s="43"/>
      <c r="WE103" s="43"/>
      <c r="WF103" s="43"/>
      <c r="WG103" s="43"/>
      <c r="WH103" s="43"/>
      <c r="WI103" s="43"/>
      <c r="WJ103" s="43"/>
      <c r="WK103" s="43"/>
      <c r="WL103" s="43"/>
      <c r="WM103" s="43"/>
      <c r="WN103" s="43"/>
      <c r="WO103" s="43"/>
      <c r="WP103" s="43"/>
      <c r="WQ103" s="43"/>
      <c r="WR103" s="43"/>
      <c r="WS103" s="43"/>
      <c r="WT103" s="43"/>
      <c r="WU103" s="43"/>
      <c r="WV103" s="43"/>
      <c r="WW103" s="43"/>
      <c r="WX103" s="43"/>
      <c r="WY103" s="43"/>
      <c r="WZ103" s="43"/>
      <c r="XA103" s="43"/>
      <c r="XB103" s="43"/>
      <c r="XC103" s="43"/>
      <c r="XD103" s="43"/>
      <c r="XE103" s="43"/>
      <c r="XF103" s="43"/>
      <c r="XG103" s="43"/>
      <c r="XH103" s="43"/>
      <c r="XI103" s="43"/>
      <c r="XJ103" s="43"/>
      <c r="XK103" s="43"/>
      <c r="XL103" s="43"/>
      <c r="XM103" s="43"/>
      <c r="XN103" s="43"/>
      <c r="XO103" s="43"/>
      <c r="XP103" s="43"/>
      <c r="XQ103" s="43"/>
      <c r="XR103" s="43"/>
      <c r="XS103" s="43"/>
      <c r="XT103" s="43"/>
      <c r="XU103" s="43"/>
      <c r="XV103" s="43"/>
      <c r="XW103" s="43"/>
      <c r="XX103" s="43"/>
      <c r="XY103" s="43"/>
      <c r="XZ103" s="43"/>
      <c r="YA103" s="43"/>
      <c r="YB103" s="43"/>
      <c r="YC103" s="43"/>
      <c r="YD103" s="43"/>
      <c r="YE103" s="43"/>
      <c r="YF103" s="43"/>
      <c r="YG103" s="43"/>
      <c r="YH103" s="43"/>
      <c r="YI103" s="43"/>
      <c r="YJ103" s="43"/>
      <c r="YK103" s="43"/>
      <c r="YL103" s="43"/>
      <c r="YM103" s="43"/>
      <c r="YN103" s="43"/>
      <c r="YO103" s="43"/>
      <c r="YP103" s="43"/>
      <c r="YQ103" s="43"/>
      <c r="YR103" s="43"/>
    </row>
    <row r="104" spans="1:668" s="44" customFormat="1" ht="15.75" x14ac:dyDescent="0.25">
      <c r="A104" s="4" t="s">
        <v>200</v>
      </c>
      <c r="B104" s="5" t="s">
        <v>98</v>
      </c>
      <c r="C104" s="5" t="s">
        <v>73</v>
      </c>
      <c r="D104" s="11">
        <v>44652</v>
      </c>
      <c r="E104" s="11" t="s">
        <v>116</v>
      </c>
      <c r="F104" s="7">
        <v>32000</v>
      </c>
      <c r="G104" s="63">
        <v>918.4</v>
      </c>
      <c r="H104" s="6">
        <v>0</v>
      </c>
      <c r="I104" s="36">
        <v>972.8</v>
      </c>
      <c r="J104" s="37">
        <v>25</v>
      </c>
      <c r="K104" s="6">
        <v>1916.2</v>
      </c>
      <c r="L104" s="63">
        <v>30083.8</v>
      </c>
      <c r="O104" s="43"/>
      <c r="P104" s="43"/>
      <c r="Q104" s="43"/>
      <c r="R104" s="43"/>
      <c r="S104" s="43"/>
      <c r="T104" s="43"/>
      <c r="U104" s="43"/>
      <c r="V104" s="43"/>
      <c r="W104" s="43"/>
      <c r="X104" s="43"/>
      <c r="Y104" s="43"/>
      <c r="Z104" s="43"/>
      <c r="AA104" s="43"/>
      <c r="AB104" s="43"/>
      <c r="AC104" s="43"/>
      <c r="AD104" s="43"/>
      <c r="AE104" s="43"/>
      <c r="AF104" s="43"/>
      <c r="AG104" s="51"/>
      <c r="AH104" s="51"/>
      <c r="AI104" s="51"/>
      <c r="AJ104" s="51"/>
      <c r="AK104" s="51"/>
      <c r="AL104" s="51"/>
      <c r="AM104" s="51"/>
      <c r="AN104" s="51"/>
      <c r="AO104" s="51"/>
      <c r="AP104" s="51"/>
      <c r="AQ104" s="51"/>
      <c r="AR104" s="43"/>
      <c r="AS104" s="43"/>
      <c r="AT104" s="43"/>
      <c r="AU104" s="43"/>
      <c r="AV104" s="43"/>
      <c r="AW104" s="43"/>
      <c r="AX104" s="43"/>
      <c r="AY104" s="43"/>
      <c r="AZ104" s="43"/>
      <c r="BA104" s="43"/>
      <c r="BB104" s="43"/>
      <c r="BC104" s="43"/>
      <c r="BD104" s="43"/>
      <c r="BE104" s="43"/>
      <c r="BF104" s="43"/>
      <c r="BG104" s="43"/>
      <c r="BH104" s="43"/>
      <c r="BI104" s="43"/>
      <c r="BJ104" s="43"/>
      <c r="BK104" s="43"/>
      <c r="BL104" s="43"/>
      <c r="BM104" s="43"/>
      <c r="BN104" s="43"/>
      <c r="BO104" s="43"/>
      <c r="BP104" s="43"/>
      <c r="BQ104" s="43"/>
      <c r="BR104" s="43"/>
      <c r="BS104" s="43"/>
      <c r="BT104" s="43"/>
      <c r="BU104" s="43"/>
      <c r="BV104" s="43"/>
      <c r="BW104" s="43"/>
      <c r="BX104" s="43"/>
      <c r="BY104" s="43"/>
      <c r="BZ104" s="43"/>
      <c r="CA104" s="43"/>
      <c r="CB104" s="43"/>
      <c r="CC104" s="43"/>
      <c r="CD104" s="43"/>
      <c r="CE104" s="43"/>
      <c r="CF104" s="43"/>
      <c r="CG104" s="43"/>
      <c r="CH104" s="43"/>
      <c r="CI104" s="43"/>
      <c r="CJ104" s="43"/>
      <c r="CK104" s="43"/>
      <c r="CL104" s="43"/>
      <c r="CM104" s="43"/>
      <c r="CN104" s="43"/>
      <c r="CO104" s="43"/>
      <c r="CP104" s="43"/>
      <c r="CQ104" s="43"/>
      <c r="CR104" s="43"/>
      <c r="CS104" s="43"/>
      <c r="CT104" s="43"/>
      <c r="CU104" s="43"/>
      <c r="CV104" s="43"/>
      <c r="CW104" s="43"/>
      <c r="CX104" s="43"/>
      <c r="CY104" s="43"/>
      <c r="CZ104" s="43"/>
      <c r="DA104" s="43"/>
      <c r="DB104" s="43"/>
      <c r="DC104" s="43"/>
      <c r="DD104" s="43"/>
      <c r="DE104" s="43"/>
      <c r="DF104" s="43"/>
      <c r="DG104" s="43"/>
      <c r="DH104" s="43"/>
      <c r="DI104" s="43"/>
      <c r="DJ104" s="43"/>
      <c r="DK104" s="43"/>
      <c r="DL104" s="43"/>
      <c r="DM104" s="43"/>
      <c r="DN104" s="43"/>
      <c r="DO104" s="43"/>
      <c r="DP104" s="43"/>
      <c r="DQ104" s="43"/>
      <c r="DR104" s="43"/>
      <c r="DS104" s="43"/>
      <c r="DT104" s="43"/>
      <c r="DU104" s="43"/>
      <c r="DV104" s="43"/>
      <c r="DW104" s="43"/>
      <c r="DX104" s="43"/>
      <c r="DY104" s="43"/>
      <c r="DZ104" s="43"/>
      <c r="EA104" s="43"/>
      <c r="EB104" s="43"/>
      <c r="EC104" s="43"/>
      <c r="ED104" s="43"/>
      <c r="EE104" s="43"/>
      <c r="EF104" s="43"/>
      <c r="EG104" s="43"/>
      <c r="EH104" s="43"/>
      <c r="EI104" s="43"/>
      <c r="EJ104" s="43"/>
      <c r="EK104" s="43"/>
      <c r="EL104" s="43"/>
      <c r="EM104" s="43"/>
      <c r="EN104" s="43"/>
      <c r="EO104" s="43"/>
      <c r="EP104" s="43"/>
      <c r="EQ104" s="43"/>
      <c r="ER104" s="43"/>
      <c r="ES104" s="43"/>
      <c r="ET104" s="43"/>
      <c r="EU104" s="43"/>
      <c r="EV104" s="43"/>
      <c r="EW104" s="43"/>
      <c r="EX104" s="43"/>
      <c r="EY104" s="43"/>
      <c r="EZ104" s="43"/>
      <c r="FA104" s="43"/>
      <c r="FB104" s="43"/>
      <c r="FC104" s="43"/>
      <c r="FD104" s="43"/>
      <c r="FE104" s="43"/>
      <c r="FF104" s="43"/>
      <c r="FG104" s="43"/>
      <c r="FH104" s="43"/>
      <c r="FI104" s="43"/>
      <c r="FJ104" s="43"/>
      <c r="FK104" s="43"/>
      <c r="FL104" s="43"/>
      <c r="FM104" s="43"/>
      <c r="FN104" s="43"/>
      <c r="FO104" s="43"/>
      <c r="FP104" s="43"/>
      <c r="FQ104" s="43"/>
      <c r="FR104" s="43"/>
      <c r="FS104" s="43"/>
      <c r="FT104" s="43"/>
      <c r="FU104" s="43"/>
      <c r="FV104" s="43"/>
      <c r="FW104" s="43"/>
      <c r="FX104" s="43"/>
      <c r="FY104" s="43"/>
      <c r="FZ104" s="43"/>
      <c r="GA104" s="43"/>
      <c r="GB104" s="43"/>
      <c r="GC104" s="43"/>
      <c r="GD104" s="43"/>
      <c r="GE104" s="43"/>
      <c r="GF104" s="43"/>
      <c r="GG104" s="43"/>
      <c r="GH104" s="43"/>
      <c r="GI104" s="43"/>
      <c r="GJ104" s="43"/>
      <c r="GK104" s="43"/>
      <c r="GL104" s="43"/>
      <c r="GM104" s="43"/>
      <c r="GN104" s="43"/>
      <c r="GO104" s="43"/>
      <c r="GP104" s="43"/>
      <c r="GQ104" s="43"/>
      <c r="GR104" s="43"/>
      <c r="GS104" s="43"/>
      <c r="GT104" s="43"/>
      <c r="GU104" s="43"/>
      <c r="GV104" s="43"/>
      <c r="GW104" s="43"/>
      <c r="GX104" s="43"/>
      <c r="GY104" s="43"/>
      <c r="GZ104" s="43"/>
      <c r="HA104" s="43"/>
      <c r="HB104" s="43"/>
      <c r="HC104" s="43"/>
      <c r="HD104" s="43"/>
      <c r="HE104" s="43"/>
      <c r="HF104" s="43"/>
      <c r="HG104" s="43"/>
      <c r="HH104" s="43"/>
      <c r="HI104" s="43"/>
      <c r="HJ104" s="43"/>
      <c r="HK104" s="43"/>
      <c r="HL104" s="43"/>
      <c r="HM104" s="43"/>
      <c r="HN104" s="43"/>
      <c r="HO104" s="43"/>
      <c r="HP104" s="43"/>
      <c r="HQ104" s="43"/>
      <c r="HR104" s="43"/>
      <c r="HS104" s="43"/>
      <c r="HT104" s="43"/>
      <c r="HU104" s="43"/>
      <c r="HV104" s="43"/>
      <c r="HW104" s="43"/>
      <c r="HX104" s="43"/>
      <c r="HY104" s="43"/>
      <c r="HZ104" s="43"/>
      <c r="IA104" s="56"/>
      <c r="IB104" s="56"/>
      <c r="IC104" s="43"/>
      <c r="ID104" s="43"/>
      <c r="IE104" s="43"/>
      <c r="IF104" s="43"/>
      <c r="IG104" s="43"/>
      <c r="IH104" s="43"/>
      <c r="II104" s="43"/>
      <c r="IJ104" s="43"/>
      <c r="IK104" s="43"/>
      <c r="IL104" s="43"/>
      <c r="IM104" s="43"/>
      <c r="IN104" s="43"/>
      <c r="IO104" s="43"/>
      <c r="IP104" s="43"/>
      <c r="IQ104" s="43"/>
      <c r="IR104" s="43"/>
      <c r="IS104" s="43"/>
      <c r="IT104" s="43"/>
      <c r="IU104" s="43"/>
      <c r="IV104" s="43"/>
      <c r="IW104" s="43"/>
      <c r="IX104" s="43"/>
      <c r="IY104" s="43"/>
      <c r="IZ104" s="43"/>
      <c r="JA104" s="43"/>
      <c r="JB104" s="43"/>
      <c r="JC104" s="43"/>
      <c r="JD104" s="43"/>
      <c r="JE104" s="43"/>
      <c r="JF104" s="43"/>
      <c r="JG104" s="43"/>
      <c r="JH104" s="43"/>
      <c r="JI104" s="43"/>
      <c r="JJ104" s="43"/>
      <c r="JK104" s="43"/>
      <c r="JL104" s="43"/>
      <c r="JM104" s="43"/>
      <c r="JN104" s="43"/>
      <c r="JO104" s="43"/>
      <c r="JP104" s="43"/>
      <c r="JQ104" s="43"/>
      <c r="JR104" s="43"/>
      <c r="JS104" s="43"/>
      <c r="JT104" s="43"/>
      <c r="JU104" s="43"/>
      <c r="JV104" s="43"/>
      <c r="JW104" s="43"/>
      <c r="JX104" s="43"/>
      <c r="JY104" s="43"/>
      <c r="JZ104" s="43"/>
      <c r="KA104" s="43"/>
      <c r="KB104" s="43"/>
      <c r="KC104" s="43"/>
      <c r="KD104" s="43"/>
      <c r="KE104" s="43"/>
      <c r="KF104" s="43"/>
      <c r="KG104" s="43"/>
      <c r="KH104" s="43"/>
      <c r="KI104" s="43"/>
      <c r="KJ104" s="43"/>
      <c r="KK104" s="43"/>
      <c r="KL104" s="43"/>
      <c r="KM104" s="43"/>
      <c r="KN104" s="43"/>
      <c r="KO104" s="43"/>
      <c r="KP104" s="43"/>
      <c r="KQ104" s="43"/>
      <c r="KR104" s="43"/>
      <c r="KS104" s="43"/>
      <c r="KT104" s="43"/>
      <c r="KU104" s="43"/>
      <c r="KV104" s="43"/>
      <c r="KW104" s="43"/>
      <c r="KX104" s="43"/>
      <c r="KY104" s="43"/>
      <c r="KZ104" s="43"/>
      <c r="LA104" s="43"/>
      <c r="LB104" s="43"/>
      <c r="LC104" s="43"/>
      <c r="LD104" s="43"/>
      <c r="LE104" s="43"/>
      <c r="LF104" s="43"/>
      <c r="LG104" s="43"/>
      <c r="LH104" s="43"/>
      <c r="LI104" s="43"/>
      <c r="LJ104" s="43"/>
      <c r="LK104" s="43"/>
      <c r="LL104" s="43"/>
      <c r="LM104" s="43"/>
      <c r="LN104" s="43"/>
      <c r="LO104" s="43"/>
      <c r="LP104" s="43"/>
      <c r="LQ104" s="43"/>
      <c r="LR104" s="43"/>
      <c r="LS104" s="43"/>
      <c r="LT104" s="43"/>
      <c r="LU104" s="43"/>
      <c r="LV104" s="43"/>
      <c r="LW104" s="43"/>
      <c r="LX104" s="43"/>
      <c r="LY104" s="43"/>
      <c r="LZ104" s="43"/>
      <c r="MA104" s="43"/>
      <c r="MB104" s="43"/>
      <c r="MC104" s="43"/>
      <c r="MD104" s="43"/>
      <c r="ME104" s="43"/>
      <c r="MF104" s="43"/>
      <c r="MG104" s="43"/>
      <c r="MH104" s="43"/>
      <c r="MI104" s="43"/>
      <c r="MJ104" s="43"/>
      <c r="MK104" s="43"/>
      <c r="ML104" s="43"/>
      <c r="MM104" s="43"/>
      <c r="MN104" s="43"/>
      <c r="MO104" s="43"/>
      <c r="MP104" s="43"/>
      <c r="MQ104" s="43"/>
      <c r="MR104" s="43"/>
      <c r="MS104" s="43"/>
      <c r="MT104" s="43"/>
      <c r="MU104" s="43"/>
      <c r="MV104" s="43"/>
      <c r="MW104" s="43"/>
      <c r="MX104" s="43"/>
      <c r="MY104" s="43"/>
      <c r="MZ104" s="43"/>
      <c r="NA104" s="43"/>
      <c r="NB104" s="43"/>
      <c r="NC104" s="43"/>
      <c r="ND104" s="43"/>
      <c r="NE104" s="43"/>
      <c r="NF104" s="43"/>
      <c r="NG104" s="43"/>
      <c r="NH104" s="43"/>
      <c r="NI104" s="43"/>
      <c r="NJ104" s="43"/>
      <c r="NK104" s="43"/>
      <c r="NL104" s="43"/>
      <c r="NM104" s="43"/>
      <c r="NN104" s="43"/>
      <c r="NO104" s="43"/>
      <c r="NP104" s="43"/>
      <c r="NQ104" s="43"/>
      <c r="NR104" s="43"/>
      <c r="NS104" s="43"/>
      <c r="NT104" s="43"/>
      <c r="NU104" s="43"/>
      <c r="NV104" s="43"/>
      <c r="NW104" s="43"/>
      <c r="NX104" s="43"/>
      <c r="NY104" s="43"/>
      <c r="NZ104" s="43"/>
      <c r="OA104" s="43"/>
      <c r="OB104" s="43"/>
      <c r="OC104" s="43"/>
      <c r="OD104" s="43"/>
      <c r="OE104" s="43"/>
      <c r="OF104" s="43"/>
      <c r="OG104" s="43"/>
      <c r="OH104" s="43"/>
      <c r="OI104" s="43"/>
      <c r="OJ104" s="43"/>
      <c r="OK104" s="43"/>
      <c r="OL104" s="43"/>
      <c r="OM104" s="43"/>
      <c r="ON104" s="43"/>
      <c r="OO104" s="43"/>
      <c r="OP104" s="43"/>
      <c r="OQ104" s="43"/>
      <c r="OR104" s="43"/>
      <c r="OS104" s="43"/>
      <c r="OT104" s="43"/>
      <c r="OU104" s="43"/>
      <c r="OV104" s="43"/>
      <c r="OW104" s="43"/>
      <c r="OX104" s="43"/>
      <c r="OY104" s="43"/>
      <c r="OZ104" s="43"/>
      <c r="PA104" s="43"/>
      <c r="PB104" s="43"/>
      <c r="PC104" s="43"/>
      <c r="PD104" s="43"/>
      <c r="PE104" s="43"/>
      <c r="PF104" s="43"/>
      <c r="PG104" s="43"/>
      <c r="PH104" s="43"/>
      <c r="PI104" s="43"/>
      <c r="PJ104" s="43"/>
      <c r="PK104" s="43"/>
      <c r="PL104" s="43"/>
      <c r="PM104" s="43"/>
      <c r="PN104" s="43"/>
      <c r="PO104" s="43"/>
      <c r="PP104" s="43"/>
      <c r="PQ104" s="43"/>
      <c r="PR104" s="43"/>
      <c r="PS104" s="43"/>
      <c r="PT104" s="43"/>
      <c r="PU104" s="43"/>
      <c r="PV104" s="43"/>
      <c r="PW104" s="43"/>
      <c r="PX104" s="43"/>
      <c r="PY104" s="43"/>
      <c r="PZ104" s="43"/>
      <c r="QA104" s="43"/>
      <c r="QB104" s="43"/>
      <c r="QC104" s="43"/>
      <c r="QD104" s="43"/>
      <c r="QE104" s="43"/>
      <c r="QF104" s="43"/>
      <c r="QG104" s="43"/>
      <c r="QH104" s="43"/>
      <c r="QI104" s="43"/>
      <c r="QJ104" s="43"/>
      <c r="QK104" s="43"/>
      <c r="QL104" s="43"/>
      <c r="QM104" s="43"/>
      <c r="QN104" s="43"/>
      <c r="QO104" s="43"/>
      <c r="QP104" s="43"/>
      <c r="QQ104" s="43"/>
      <c r="QR104" s="43"/>
      <c r="QS104" s="43"/>
      <c r="QT104" s="43"/>
      <c r="QU104" s="43"/>
      <c r="QV104" s="43"/>
      <c r="QW104" s="43"/>
      <c r="QX104" s="43"/>
      <c r="QY104" s="43"/>
      <c r="QZ104" s="43"/>
      <c r="RA104" s="43"/>
      <c r="RB104" s="43"/>
      <c r="RC104" s="43"/>
      <c r="RD104" s="43"/>
      <c r="RE104" s="43"/>
      <c r="RF104" s="43"/>
      <c r="RG104" s="43"/>
      <c r="RH104" s="43"/>
      <c r="RI104" s="43"/>
      <c r="RJ104" s="43"/>
      <c r="RK104" s="43"/>
      <c r="RL104" s="43"/>
      <c r="RM104" s="43"/>
      <c r="RN104" s="43"/>
      <c r="RO104" s="43"/>
      <c r="RP104" s="43"/>
      <c r="RQ104" s="43"/>
      <c r="RR104" s="43"/>
      <c r="RS104" s="43"/>
      <c r="RT104" s="43"/>
      <c r="RU104" s="43"/>
      <c r="RV104" s="43"/>
      <c r="RW104" s="43"/>
      <c r="RX104" s="43"/>
      <c r="RY104" s="43"/>
      <c r="RZ104" s="43"/>
      <c r="SA104" s="43"/>
      <c r="SB104" s="43"/>
      <c r="SC104" s="43"/>
      <c r="SD104" s="43"/>
      <c r="SE104" s="43"/>
      <c r="SF104" s="43"/>
      <c r="SG104" s="43"/>
      <c r="SH104" s="43"/>
      <c r="SI104" s="43"/>
      <c r="SJ104" s="43"/>
      <c r="SK104" s="43"/>
      <c r="SL104" s="43"/>
      <c r="SM104" s="43"/>
      <c r="SN104" s="43"/>
      <c r="SO104" s="43"/>
      <c r="SP104" s="43"/>
      <c r="SQ104" s="43"/>
      <c r="SR104" s="43"/>
      <c r="SS104" s="43"/>
      <c r="ST104" s="43"/>
      <c r="SU104" s="43"/>
      <c r="SV104" s="43"/>
      <c r="SW104" s="43"/>
      <c r="SX104" s="43"/>
      <c r="SY104" s="43"/>
      <c r="SZ104" s="43"/>
      <c r="TA104" s="43"/>
      <c r="TB104" s="43"/>
      <c r="TC104" s="43"/>
      <c r="TD104" s="43"/>
      <c r="TE104" s="43"/>
      <c r="TF104" s="43"/>
      <c r="TG104" s="43"/>
      <c r="TH104" s="43"/>
      <c r="TI104" s="43"/>
      <c r="TJ104" s="43"/>
      <c r="TK104" s="43"/>
      <c r="TL104" s="43"/>
      <c r="TM104" s="43"/>
      <c r="TN104" s="43"/>
      <c r="TO104" s="43"/>
      <c r="TP104" s="43"/>
      <c r="TQ104" s="43"/>
      <c r="TR104" s="43"/>
      <c r="TS104" s="43"/>
      <c r="TT104" s="43"/>
      <c r="TU104" s="43"/>
      <c r="TV104" s="43"/>
      <c r="TW104" s="43"/>
      <c r="TX104" s="43"/>
      <c r="TY104" s="43"/>
      <c r="TZ104" s="43"/>
      <c r="UA104" s="43"/>
      <c r="UB104" s="43"/>
      <c r="UC104" s="43"/>
      <c r="UD104" s="43"/>
      <c r="UE104" s="43"/>
      <c r="UF104" s="43"/>
      <c r="UG104" s="43"/>
      <c r="UH104" s="43"/>
      <c r="UI104" s="43"/>
      <c r="UJ104" s="43"/>
      <c r="UK104" s="43"/>
      <c r="UL104" s="43"/>
      <c r="UM104" s="43"/>
      <c r="UN104" s="43"/>
      <c r="UO104" s="43"/>
      <c r="UP104" s="43"/>
      <c r="UQ104" s="43"/>
      <c r="UR104" s="43"/>
      <c r="US104" s="43"/>
      <c r="UT104" s="43"/>
      <c r="UU104" s="43"/>
      <c r="UV104" s="43"/>
      <c r="UW104" s="43"/>
      <c r="UX104" s="43"/>
      <c r="UY104" s="43"/>
      <c r="UZ104" s="43"/>
      <c r="VA104" s="43"/>
      <c r="VB104" s="43"/>
      <c r="VC104" s="43"/>
      <c r="VD104" s="43"/>
      <c r="VE104" s="43"/>
      <c r="VF104" s="43"/>
      <c r="VG104" s="43"/>
      <c r="VH104" s="43"/>
      <c r="VI104" s="43"/>
      <c r="VJ104" s="43"/>
      <c r="VK104" s="43"/>
      <c r="VL104" s="43"/>
      <c r="VM104" s="43"/>
      <c r="VN104" s="43"/>
      <c r="VO104" s="43"/>
      <c r="VP104" s="43"/>
      <c r="VQ104" s="43"/>
      <c r="VR104" s="43"/>
      <c r="VS104" s="43"/>
      <c r="VT104" s="43"/>
      <c r="VU104" s="43"/>
      <c r="VV104" s="43"/>
      <c r="VW104" s="43"/>
      <c r="VX104" s="43"/>
      <c r="VY104" s="43"/>
      <c r="VZ104" s="43"/>
      <c r="WA104" s="43"/>
      <c r="WB104" s="43"/>
      <c r="WC104" s="43"/>
      <c r="WD104" s="43"/>
      <c r="WE104" s="43"/>
      <c r="WF104" s="43"/>
      <c r="WG104" s="43"/>
      <c r="WH104" s="43"/>
      <c r="WI104" s="43"/>
      <c r="WJ104" s="43"/>
      <c r="WK104" s="43"/>
      <c r="WL104" s="43"/>
      <c r="WM104" s="43"/>
      <c r="WN104" s="43"/>
      <c r="WO104" s="43"/>
      <c r="WP104" s="43"/>
      <c r="WQ104" s="43"/>
      <c r="WR104" s="43"/>
      <c r="WS104" s="43"/>
      <c r="WT104" s="43"/>
      <c r="WU104" s="43"/>
      <c r="WV104" s="43"/>
      <c r="WW104" s="43"/>
      <c r="WX104" s="43"/>
      <c r="WY104" s="43"/>
      <c r="WZ104" s="43"/>
      <c r="XA104" s="43"/>
      <c r="XB104" s="43"/>
      <c r="XC104" s="43"/>
      <c r="XD104" s="43"/>
      <c r="XE104" s="43"/>
      <c r="XF104" s="43"/>
      <c r="XG104" s="43"/>
      <c r="XH104" s="43"/>
      <c r="XI104" s="43"/>
      <c r="XJ104" s="43"/>
      <c r="XK104" s="43"/>
      <c r="XL104" s="43"/>
      <c r="XM104" s="43"/>
      <c r="XN104" s="43"/>
      <c r="XO104" s="43"/>
      <c r="XP104" s="43"/>
      <c r="XQ104" s="43"/>
      <c r="XR104" s="43"/>
      <c r="XS104" s="43"/>
      <c r="XT104" s="43"/>
      <c r="XU104" s="43"/>
      <c r="XV104" s="43"/>
      <c r="XW104" s="43"/>
      <c r="XX104" s="43"/>
      <c r="XY104" s="43"/>
      <c r="XZ104" s="43"/>
      <c r="YA104" s="43"/>
      <c r="YB104" s="43"/>
      <c r="YC104" s="43"/>
      <c r="YD104" s="43"/>
      <c r="YE104" s="43"/>
      <c r="YF104" s="43"/>
      <c r="YG104" s="43"/>
      <c r="YH104" s="43"/>
      <c r="YI104" s="43"/>
      <c r="YJ104" s="43"/>
      <c r="YK104" s="43"/>
      <c r="YL104" s="43"/>
      <c r="YM104" s="43"/>
      <c r="YN104" s="43"/>
      <c r="YO104" s="43"/>
      <c r="YP104" s="43"/>
      <c r="YQ104" s="43"/>
      <c r="YR104" s="43"/>
    </row>
    <row r="105" spans="1:668" ht="18" customHeight="1" x14ac:dyDescent="0.25">
      <c r="A105" s="46" t="s">
        <v>14</v>
      </c>
      <c r="B105" s="13">
        <v>4</v>
      </c>
      <c r="C105" s="8"/>
      <c r="D105" s="46"/>
      <c r="E105" s="46"/>
      <c r="F105" s="8">
        <f t="shared" ref="F105:L105" si="16">SUM(F101:F104)</f>
        <v>128000</v>
      </c>
      <c r="G105" s="64">
        <f t="shared" si="16"/>
        <v>3673.6</v>
      </c>
      <c r="H105" s="8">
        <f t="shared" si="16"/>
        <v>0</v>
      </c>
      <c r="I105" s="8">
        <f t="shared" si="16"/>
        <v>3891.2</v>
      </c>
      <c r="J105" s="8">
        <f t="shared" si="16"/>
        <v>100</v>
      </c>
      <c r="K105" s="8">
        <f t="shared" si="16"/>
        <v>7664.8</v>
      </c>
      <c r="L105" s="64">
        <f t="shared" si="16"/>
        <v>120335.2</v>
      </c>
      <c r="O105" s="53"/>
      <c r="P105" s="53"/>
      <c r="Q105" s="53"/>
      <c r="R105" s="53"/>
      <c r="S105" s="53"/>
      <c r="T105" s="53"/>
      <c r="U105" s="53"/>
      <c r="V105" s="53"/>
      <c r="W105" s="53"/>
      <c r="X105" s="53"/>
      <c r="Y105" s="53"/>
      <c r="Z105" s="53"/>
      <c r="AA105" s="53"/>
      <c r="AB105" s="53"/>
      <c r="AC105" s="53"/>
      <c r="AD105" s="53"/>
      <c r="AE105" s="53"/>
      <c r="AF105" s="53"/>
      <c r="AG105" s="51"/>
      <c r="AH105" s="51"/>
      <c r="AI105" s="51"/>
      <c r="AJ105" s="51"/>
      <c r="AK105" s="51"/>
      <c r="AL105" s="51"/>
      <c r="AM105" s="51"/>
      <c r="AN105" s="51"/>
      <c r="AO105" s="51"/>
      <c r="AP105" s="51"/>
      <c r="AQ105" s="51"/>
      <c r="AR105" s="53"/>
      <c r="AS105" s="53"/>
      <c r="IA105" s="56"/>
      <c r="IB105" s="56"/>
    </row>
    <row r="106" spans="1:668" s="53" customFormat="1" ht="12.75" customHeight="1" x14ac:dyDescent="0.25">
      <c r="A106" s="44"/>
      <c r="B106" s="152"/>
      <c r="C106" s="99"/>
      <c r="D106" s="100"/>
      <c r="E106" s="100"/>
      <c r="F106" s="12"/>
      <c r="G106" s="70"/>
      <c r="H106" s="12"/>
      <c r="I106" s="12"/>
      <c r="J106" s="12"/>
      <c r="K106" s="12"/>
      <c r="L106" s="70"/>
    </row>
    <row r="107" spans="1:668" s="51" customFormat="1" ht="17.25" customHeight="1" x14ac:dyDescent="0.25">
      <c r="A107" s="45" t="s">
        <v>119</v>
      </c>
      <c r="B107" s="19"/>
      <c r="C107" s="20"/>
      <c r="D107" s="45"/>
      <c r="E107" s="45"/>
      <c r="F107" s="69"/>
      <c r="G107" s="69"/>
      <c r="H107" s="20"/>
      <c r="I107" s="20"/>
      <c r="J107" s="69"/>
      <c r="K107" s="20"/>
      <c r="L107" s="69"/>
      <c r="AT107" s="131"/>
      <c r="AU107" s="131"/>
      <c r="AV107" s="131"/>
      <c r="AW107" s="131"/>
      <c r="AX107" s="131"/>
      <c r="AY107" s="131"/>
      <c r="AZ107" s="131"/>
      <c r="BA107" s="131"/>
      <c r="BB107" s="131"/>
      <c r="BC107" s="131"/>
      <c r="BD107" s="131"/>
      <c r="BE107" s="131"/>
      <c r="BF107" s="131"/>
      <c r="BG107" s="131"/>
      <c r="BH107" s="131"/>
      <c r="BI107" s="131"/>
      <c r="BJ107" s="131"/>
      <c r="BK107" s="131"/>
      <c r="BL107" s="131"/>
      <c r="BM107" s="131"/>
      <c r="BN107" s="131"/>
      <c r="BO107" s="131"/>
      <c r="BP107" s="131"/>
      <c r="BQ107" s="131"/>
      <c r="BR107" s="131"/>
      <c r="BS107" s="131"/>
      <c r="BT107" s="131"/>
      <c r="BU107" s="131"/>
      <c r="BV107" s="131"/>
      <c r="BW107" s="131"/>
      <c r="BX107" s="131"/>
      <c r="BY107" s="131"/>
      <c r="BZ107" s="131"/>
      <c r="CA107" s="131"/>
      <c r="CB107" s="131"/>
      <c r="CC107" s="131"/>
      <c r="CD107" s="131"/>
      <c r="CE107" s="131"/>
      <c r="CF107" s="131"/>
      <c r="CG107" s="131"/>
      <c r="CH107" s="131"/>
      <c r="CI107" s="131"/>
      <c r="CJ107" s="131"/>
      <c r="CK107" s="131"/>
      <c r="CL107" s="131"/>
      <c r="CM107" s="131"/>
      <c r="CN107" s="131"/>
      <c r="CO107" s="131"/>
      <c r="CP107" s="131"/>
      <c r="CQ107" s="131"/>
      <c r="CR107" s="131"/>
      <c r="CS107" s="131"/>
      <c r="CT107" s="131"/>
      <c r="CU107" s="131"/>
      <c r="CV107" s="131"/>
      <c r="CW107" s="131"/>
      <c r="CX107" s="131"/>
      <c r="CY107" s="131"/>
      <c r="CZ107" s="131"/>
      <c r="DA107" s="131"/>
      <c r="DB107" s="131"/>
      <c r="DC107" s="131"/>
      <c r="DD107" s="131"/>
      <c r="DE107" s="131"/>
      <c r="DF107" s="131"/>
      <c r="DG107" s="131"/>
      <c r="DH107" s="131"/>
      <c r="DI107" s="131"/>
      <c r="DJ107" s="131"/>
      <c r="DK107" s="131"/>
      <c r="DL107" s="131"/>
      <c r="DM107" s="131"/>
      <c r="DN107" s="131"/>
      <c r="DO107" s="131"/>
      <c r="DP107" s="131"/>
      <c r="DQ107" s="131"/>
      <c r="DR107" s="131"/>
      <c r="DS107" s="131"/>
      <c r="DT107" s="131"/>
      <c r="DU107" s="131"/>
      <c r="DV107" s="131"/>
      <c r="DW107" s="131"/>
      <c r="DX107" s="131"/>
      <c r="DY107" s="131"/>
      <c r="DZ107" s="131"/>
      <c r="EA107" s="131"/>
      <c r="EB107" s="131"/>
      <c r="EC107" s="131"/>
      <c r="ED107" s="131"/>
      <c r="EE107" s="131"/>
      <c r="EF107" s="131"/>
      <c r="EG107" s="131"/>
      <c r="EH107" s="131"/>
      <c r="EI107" s="131"/>
      <c r="EJ107" s="131"/>
      <c r="EK107" s="131"/>
      <c r="EL107" s="131"/>
      <c r="EM107" s="131"/>
      <c r="EN107" s="131"/>
      <c r="EO107" s="131"/>
      <c r="EP107" s="131"/>
      <c r="EQ107" s="131"/>
      <c r="ER107" s="131"/>
      <c r="ES107" s="131"/>
      <c r="ET107" s="131"/>
      <c r="EU107" s="131"/>
      <c r="EV107" s="131"/>
      <c r="EW107" s="131"/>
      <c r="EX107" s="131"/>
      <c r="EY107" s="131"/>
      <c r="EZ107" s="131"/>
      <c r="FA107" s="131"/>
      <c r="FB107" s="131"/>
      <c r="FC107" s="131"/>
      <c r="FD107" s="131"/>
      <c r="FE107" s="131"/>
      <c r="FF107" s="131"/>
      <c r="FG107" s="131"/>
      <c r="FH107" s="131"/>
      <c r="FI107" s="131"/>
      <c r="FJ107" s="131"/>
      <c r="FK107" s="131"/>
      <c r="FL107" s="131"/>
      <c r="FM107" s="131"/>
      <c r="FN107" s="131"/>
      <c r="FO107" s="131"/>
      <c r="FP107" s="131"/>
      <c r="FQ107" s="131"/>
      <c r="FR107" s="131"/>
      <c r="FS107" s="131"/>
      <c r="FT107" s="131"/>
      <c r="FU107" s="131"/>
      <c r="FV107" s="131"/>
      <c r="FW107" s="131"/>
      <c r="FX107" s="131"/>
      <c r="FY107" s="131"/>
      <c r="FZ107" s="131"/>
      <c r="GA107" s="131"/>
      <c r="GB107" s="131"/>
      <c r="GC107" s="131"/>
      <c r="GD107" s="131"/>
      <c r="GE107" s="131"/>
      <c r="GF107" s="131"/>
      <c r="GG107" s="131"/>
      <c r="GH107" s="131"/>
      <c r="GI107" s="131"/>
      <c r="GJ107" s="131"/>
      <c r="GK107" s="131"/>
      <c r="GL107" s="131"/>
      <c r="GM107" s="131"/>
      <c r="GN107" s="131"/>
      <c r="GO107" s="131"/>
      <c r="GP107" s="131"/>
      <c r="GQ107" s="131"/>
      <c r="GR107" s="131"/>
      <c r="GS107" s="131"/>
      <c r="GT107" s="131"/>
      <c r="GU107" s="131"/>
      <c r="GV107" s="131"/>
      <c r="GW107" s="131"/>
      <c r="GX107" s="131"/>
      <c r="GY107" s="131"/>
      <c r="GZ107" s="131"/>
      <c r="HA107" s="131"/>
      <c r="HB107" s="131"/>
      <c r="HC107" s="131"/>
      <c r="HD107" s="131"/>
      <c r="HE107" s="131"/>
      <c r="HF107" s="131"/>
      <c r="HG107" s="131"/>
      <c r="HH107" s="131"/>
      <c r="HI107" s="131"/>
      <c r="HJ107" s="131"/>
      <c r="HK107" s="131"/>
      <c r="HL107" s="131"/>
      <c r="HM107" s="131"/>
      <c r="HN107" s="131"/>
      <c r="HO107" s="131"/>
      <c r="HP107" s="131"/>
      <c r="HQ107" s="131"/>
      <c r="HR107" s="131"/>
      <c r="HS107" s="131"/>
      <c r="HT107" s="131"/>
      <c r="HU107" s="131"/>
      <c r="HV107" s="131"/>
      <c r="HW107" s="131"/>
      <c r="HX107" s="131"/>
      <c r="HY107" s="131"/>
      <c r="HZ107" s="131"/>
    </row>
    <row r="108" spans="1:668" s="52" customFormat="1" ht="15.75" x14ac:dyDescent="0.25">
      <c r="A108" s="52" t="s">
        <v>121</v>
      </c>
      <c r="B108" s="21" t="s">
        <v>120</v>
      </c>
      <c r="C108" s="22" t="s">
        <v>73</v>
      </c>
      <c r="D108" s="23">
        <v>44487</v>
      </c>
      <c r="E108" s="21" t="s">
        <v>116</v>
      </c>
      <c r="F108" s="68">
        <v>90000</v>
      </c>
      <c r="G108" s="68">
        <v>2583</v>
      </c>
      <c r="H108" s="22">
        <v>9753.1200000000008</v>
      </c>
      <c r="I108" s="22">
        <v>2736</v>
      </c>
      <c r="J108" s="68">
        <v>25</v>
      </c>
      <c r="K108" s="22">
        <v>15097.12</v>
      </c>
      <c r="L108" s="68">
        <f>F108-K108</f>
        <v>74902.880000000005</v>
      </c>
      <c r="AT108" s="131"/>
      <c r="AU108" s="131"/>
      <c r="AV108" s="131"/>
      <c r="AW108" s="131"/>
      <c r="AX108" s="131"/>
      <c r="AY108" s="131"/>
      <c r="AZ108" s="131"/>
      <c r="BA108" s="131"/>
      <c r="BB108" s="131"/>
      <c r="BC108" s="131"/>
      <c r="BD108" s="131"/>
      <c r="BE108" s="131"/>
      <c r="BF108" s="131"/>
      <c r="BG108" s="131"/>
      <c r="BH108" s="131"/>
      <c r="BI108" s="131"/>
      <c r="BJ108" s="131"/>
      <c r="BK108" s="131"/>
      <c r="BL108" s="131"/>
      <c r="BM108" s="131"/>
      <c r="BN108" s="131"/>
      <c r="BO108" s="131"/>
      <c r="BP108" s="131"/>
      <c r="BQ108" s="131"/>
      <c r="BR108" s="131"/>
      <c r="BS108" s="131"/>
      <c r="BT108" s="131"/>
      <c r="BU108" s="131"/>
      <c r="BV108" s="131"/>
      <c r="BW108" s="131"/>
      <c r="BX108" s="131"/>
      <c r="BY108" s="131"/>
      <c r="BZ108" s="131"/>
      <c r="CA108" s="131"/>
      <c r="CB108" s="131"/>
      <c r="CC108" s="131"/>
      <c r="CD108" s="131"/>
      <c r="CE108" s="131"/>
      <c r="CF108" s="131"/>
      <c r="CG108" s="131"/>
      <c r="CH108" s="131"/>
      <c r="CI108" s="131"/>
      <c r="CJ108" s="131"/>
      <c r="CK108" s="131"/>
      <c r="CL108" s="131"/>
      <c r="CM108" s="131"/>
      <c r="CN108" s="131"/>
      <c r="CO108" s="131"/>
      <c r="CP108" s="131"/>
      <c r="CQ108" s="131"/>
      <c r="CR108" s="131"/>
      <c r="CS108" s="131"/>
      <c r="CT108" s="131"/>
      <c r="CU108" s="131"/>
      <c r="CV108" s="131"/>
      <c r="CW108" s="131"/>
      <c r="CX108" s="131"/>
      <c r="CY108" s="131"/>
      <c r="CZ108" s="131"/>
      <c r="DA108" s="131"/>
      <c r="DB108" s="131"/>
      <c r="DC108" s="131"/>
      <c r="DD108" s="131"/>
      <c r="DE108" s="131"/>
      <c r="DF108" s="131"/>
      <c r="DG108" s="131"/>
      <c r="DH108" s="131"/>
      <c r="DI108" s="131"/>
      <c r="DJ108" s="131"/>
      <c r="DK108" s="131"/>
      <c r="DL108" s="131"/>
      <c r="DM108" s="131"/>
      <c r="DN108" s="131"/>
      <c r="DO108" s="131"/>
      <c r="DP108" s="131"/>
      <c r="DQ108" s="131"/>
      <c r="DR108" s="131"/>
      <c r="DS108" s="131"/>
      <c r="DT108" s="131"/>
      <c r="DU108" s="131"/>
      <c r="DV108" s="131"/>
      <c r="DW108" s="131"/>
      <c r="DX108" s="131"/>
      <c r="DY108" s="131"/>
      <c r="DZ108" s="131"/>
      <c r="EA108" s="131"/>
      <c r="EB108" s="131"/>
      <c r="EC108" s="131"/>
      <c r="ED108" s="131"/>
      <c r="EE108" s="131"/>
      <c r="EF108" s="131"/>
      <c r="EG108" s="131"/>
      <c r="EH108" s="131"/>
      <c r="EI108" s="131"/>
      <c r="EJ108" s="131"/>
      <c r="EK108" s="131"/>
      <c r="EL108" s="131"/>
      <c r="EM108" s="131"/>
      <c r="EN108" s="131"/>
      <c r="EO108" s="131"/>
      <c r="EP108" s="131"/>
      <c r="EQ108" s="131"/>
      <c r="ER108" s="131"/>
      <c r="ES108" s="131"/>
      <c r="ET108" s="131"/>
      <c r="EU108" s="131"/>
      <c r="EV108" s="131"/>
      <c r="EW108" s="131"/>
      <c r="EX108" s="131"/>
      <c r="EY108" s="131"/>
      <c r="EZ108" s="131"/>
      <c r="FA108" s="131"/>
      <c r="FB108" s="131"/>
      <c r="FC108" s="131"/>
      <c r="FD108" s="131"/>
      <c r="FE108" s="131"/>
      <c r="FF108" s="131"/>
      <c r="FG108" s="131"/>
      <c r="FH108" s="131"/>
      <c r="FI108" s="131"/>
      <c r="FJ108" s="131"/>
      <c r="FK108" s="131"/>
      <c r="FL108" s="131"/>
      <c r="FM108" s="131"/>
      <c r="FN108" s="131"/>
      <c r="FO108" s="131"/>
      <c r="FP108" s="131"/>
      <c r="FQ108" s="131"/>
      <c r="FR108" s="131"/>
      <c r="FS108" s="131"/>
      <c r="FT108" s="131"/>
      <c r="FU108" s="131"/>
      <c r="FV108" s="131"/>
      <c r="FW108" s="131"/>
      <c r="FX108" s="131"/>
      <c r="FY108" s="131"/>
      <c r="FZ108" s="131"/>
      <c r="GA108" s="131"/>
      <c r="GB108" s="131"/>
      <c r="GC108" s="131"/>
      <c r="GD108" s="131"/>
      <c r="GE108" s="131"/>
      <c r="GF108" s="131"/>
      <c r="GG108" s="131"/>
      <c r="GH108" s="131"/>
      <c r="GI108" s="131"/>
      <c r="GJ108" s="131"/>
      <c r="GK108" s="131"/>
      <c r="GL108" s="131"/>
      <c r="GM108" s="131"/>
      <c r="GN108" s="131"/>
      <c r="GO108" s="131"/>
      <c r="GP108" s="131"/>
      <c r="GQ108" s="131"/>
      <c r="GR108" s="131"/>
      <c r="GS108" s="131"/>
      <c r="GT108" s="131"/>
      <c r="GU108" s="131"/>
      <c r="GV108" s="131"/>
      <c r="GW108" s="131"/>
      <c r="GX108" s="131"/>
      <c r="GY108" s="131"/>
      <c r="GZ108" s="131"/>
      <c r="HA108" s="131"/>
      <c r="HB108" s="131"/>
      <c r="HC108" s="131"/>
      <c r="HD108" s="131"/>
      <c r="HE108" s="131"/>
      <c r="HF108" s="131"/>
      <c r="HG108" s="131"/>
      <c r="HH108" s="131"/>
      <c r="HI108" s="131"/>
      <c r="HJ108" s="131"/>
      <c r="HK108" s="131"/>
      <c r="HL108" s="131"/>
      <c r="HM108" s="131"/>
      <c r="HN108" s="131"/>
      <c r="HO108" s="131"/>
      <c r="HP108" s="131"/>
      <c r="HQ108" s="131"/>
      <c r="HR108" s="131"/>
      <c r="HS108" s="131"/>
      <c r="HT108" s="131"/>
      <c r="HU108" s="131"/>
      <c r="HV108" s="131"/>
      <c r="HW108" s="131"/>
      <c r="HX108" s="131"/>
      <c r="HY108" s="131"/>
      <c r="HZ108" s="131"/>
    </row>
    <row r="109" spans="1:668" s="132" customFormat="1" ht="15.75" x14ac:dyDescent="0.25">
      <c r="A109" s="101" t="s">
        <v>14</v>
      </c>
      <c r="B109" s="137">
        <v>1</v>
      </c>
      <c r="C109" s="134"/>
      <c r="D109" s="135"/>
      <c r="E109" s="133"/>
      <c r="F109" s="108">
        <f t="shared" ref="F109:K109" si="17">F108</f>
        <v>90000</v>
      </c>
      <c r="G109" s="108">
        <f t="shared" si="17"/>
        <v>2583</v>
      </c>
      <c r="H109" s="107">
        <f t="shared" si="17"/>
        <v>9753.1200000000008</v>
      </c>
      <c r="I109" s="107">
        <f t="shared" si="17"/>
        <v>2736</v>
      </c>
      <c r="J109" s="108">
        <f t="shared" si="17"/>
        <v>25</v>
      </c>
      <c r="K109" s="107">
        <f t="shared" si="17"/>
        <v>15097.12</v>
      </c>
      <c r="L109" s="108">
        <f>L108</f>
        <v>74902.880000000005</v>
      </c>
      <c r="M109" s="138"/>
      <c r="N109" s="138"/>
      <c r="O109" s="138"/>
      <c r="P109" s="138"/>
      <c r="Q109" s="138"/>
      <c r="R109" s="138"/>
      <c r="S109" s="138"/>
      <c r="T109" s="138"/>
      <c r="U109" s="138"/>
      <c r="V109" s="138"/>
      <c r="W109" s="138"/>
      <c r="X109" s="138"/>
      <c r="Y109" s="138"/>
      <c r="Z109" s="138"/>
      <c r="AA109" s="138"/>
      <c r="AB109" s="138"/>
      <c r="AC109" s="138"/>
      <c r="AD109" s="138"/>
      <c r="AE109" s="138"/>
      <c r="AF109" s="138"/>
      <c r="AG109" s="138"/>
      <c r="AH109" s="138"/>
      <c r="AI109" s="138"/>
      <c r="AJ109" s="138"/>
      <c r="AK109" s="138"/>
      <c r="AL109" s="138"/>
      <c r="AM109" s="138"/>
      <c r="AN109" s="52"/>
      <c r="AO109" s="52"/>
      <c r="AP109" s="52"/>
      <c r="AQ109" s="52"/>
      <c r="AT109" s="136"/>
      <c r="AU109" s="136"/>
      <c r="AV109" s="136"/>
      <c r="AW109" s="136"/>
      <c r="AX109" s="136"/>
      <c r="AY109" s="136"/>
      <c r="AZ109" s="136"/>
      <c r="BA109" s="136"/>
      <c r="BB109" s="136"/>
      <c r="BC109" s="136"/>
      <c r="BD109" s="136"/>
      <c r="BE109" s="136"/>
      <c r="BF109" s="136"/>
      <c r="BG109" s="136"/>
      <c r="BH109" s="136"/>
      <c r="BI109" s="136"/>
      <c r="BJ109" s="136"/>
      <c r="BK109" s="136"/>
      <c r="BL109" s="136"/>
      <c r="BM109" s="136"/>
      <c r="BN109" s="136"/>
      <c r="BO109" s="136"/>
      <c r="BP109" s="136"/>
      <c r="BQ109" s="136"/>
      <c r="BR109" s="136"/>
      <c r="BS109" s="136"/>
      <c r="BT109" s="136"/>
      <c r="BU109" s="136"/>
      <c r="BV109" s="136"/>
      <c r="BW109" s="136"/>
      <c r="BX109" s="136"/>
      <c r="BY109" s="136"/>
      <c r="BZ109" s="136"/>
      <c r="CA109" s="136"/>
      <c r="CB109" s="136"/>
      <c r="CC109" s="136"/>
      <c r="CD109" s="136"/>
      <c r="CE109" s="136"/>
      <c r="CF109" s="136"/>
      <c r="CG109" s="136"/>
      <c r="CH109" s="136"/>
      <c r="CI109" s="136"/>
      <c r="CJ109" s="136"/>
      <c r="CK109" s="136"/>
      <c r="CL109" s="136"/>
      <c r="CM109" s="136"/>
      <c r="CN109" s="136"/>
      <c r="CO109" s="136"/>
      <c r="CP109" s="136"/>
      <c r="CQ109" s="136"/>
      <c r="CR109" s="136"/>
      <c r="CS109" s="136"/>
      <c r="CT109" s="136"/>
      <c r="CU109" s="136"/>
      <c r="CV109" s="136"/>
      <c r="CW109" s="136"/>
      <c r="CX109" s="136"/>
      <c r="CY109" s="136"/>
      <c r="CZ109" s="136"/>
      <c r="DA109" s="136"/>
      <c r="DB109" s="136"/>
      <c r="DC109" s="136"/>
      <c r="DD109" s="136"/>
      <c r="DE109" s="136"/>
      <c r="DF109" s="136"/>
      <c r="DG109" s="136"/>
      <c r="DH109" s="136"/>
      <c r="DI109" s="136"/>
      <c r="DJ109" s="136"/>
      <c r="DK109" s="136"/>
      <c r="DL109" s="136"/>
      <c r="DM109" s="136"/>
      <c r="DN109" s="136"/>
      <c r="DO109" s="136"/>
      <c r="DP109" s="136"/>
      <c r="DQ109" s="136"/>
      <c r="DR109" s="136"/>
      <c r="DS109" s="136"/>
      <c r="DT109" s="136"/>
      <c r="DU109" s="136"/>
      <c r="DV109" s="136"/>
      <c r="DW109" s="136"/>
      <c r="DX109" s="136"/>
      <c r="DY109" s="136"/>
      <c r="DZ109" s="136"/>
      <c r="EA109" s="136"/>
      <c r="EB109" s="136"/>
      <c r="EC109" s="136"/>
      <c r="ED109" s="136"/>
      <c r="EE109" s="136"/>
      <c r="EF109" s="136"/>
      <c r="EG109" s="136"/>
      <c r="EH109" s="136"/>
      <c r="EI109" s="136"/>
      <c r="EJ109" s="136"/>
      <c r="EK109" s="136"/>
      <c r="EL109" s="136"/>
      <c r="EM109" s="136"/>
      <c r="EN109" s="136"/>
      <c r="EO109" s="136"/>
      <c r="EP109" s="136"/>
      <c r="EQ109" s="136"/>
      <c r="ER109" s="136"/>
      <c r="ES109" s="136"/>
      <c r="ET109" s="136"/>
      <c r="EU109" s="136"/>
      <c r="EV109" s="136"/>
      <c r="EW109" s="136"/>
      <c r="EX109" s="136"/>
      <c r="EY109" s="136"/>
      <c r="EZ109" s="136"/>
      <c r="FA109" s="136"/>
      <c r="FB109" s="136"/>
      <c r="FC109" s="136"/>
      <c r="FD109" s="136"/>
      <c r="FE109" s="136"/>
      <c r="FF109" s="136"/>
      <c r="FG109" s="136"/>
      <c r="FH109" s="136"/>
      <c r="FI109" s="136"/>
      <c r="FJ109" s="136"/>
      <c r="FK109" s="136"/>
      <c r="FL109" s="136"/>
      <c r="FM109" s="136"/>
      <c r="FN109" s="136"/>
      <c r="FO109" s="136"/>
      <c r="FP109" s="136"/>
      <c r="FQ109" s="136"/>
      <c r="FR109" s="136"/>
      <c r="FS109" s="136"/>
      <c r="FT109" s="136"/>
      <c r="FU109" s="136"/>
      <c r="FV109" s="136"/>
      <c r="FW109" s="136"/>
      <c r="FX109" s="136"/>
      <c r="FY109" s="136"/>
      <c r="FZ109" s="136"/>
      <c r="GA109" s="136"/>
      <c r="GB109" s="136"/>
      <c r="GC109" s="136"/>
      <c r="GD109" s="136"/>
      <c r="GE109" s="136"/>
      <c r="GF109" s="136"/>
      <c r="GG109" s="136"/>
      <c r="GH109" s="136"/>
      <c r="GI109" s="136"/>
      <c r="GJ109" s="136"/>
      <c r="GK109" s="136"/>
      <c r="GL109" s="136"/>
      <c r="GM109" s="136"/>
      <c r="GN109" s="136"/>
      <c r="GO109" s="136"/>
      <c r="GP109" s="136"/>
      <c r="GQ109" s="136"/>
      <c r="GR109" s="136"/>
      <c r="GS109" s="136"/>
      <c r="GT109" s="136"/>
      <c r="GU109" s="136"/>
      <c r="GV109" s="136"/>
      <c r="GW109" s="136"/>
      <c r="GX109" s="136"/>
      <c r="GY109" s="136"/>
      <c r="GZ109" s="136"/>
      <c r="HA109" s="136"/>
      <c r="HB109" s="136"/>
      <c r="HC109" s="136"/>
      <c r="HD109" s="136"/>
      <c r="HE109" s="136"/>
      <c r="HF109" s="136"/>
      <c r="HG109" s="136"/>
      <c r="HH109" s="136"/>
      <c r="HI109" s="136"/>
      <c r="HJ109" s="136"/>
      <c r="HK109" s="136"/>
      <c r="HL109" s="136"/>
      <c r="HM109" s="136"/>
      <c r="HN109" s="136"/>
      <c r="HO109" s="136"/>
      <c r="HP109" s="136"/>
      <c r="HQ109" s="136"/>
      <c r="HR109" s="136"/>
      <c r="HS109" s="136"/>
      <c r="HT109" s="136"/>
      <c r="HU109" s="136"/>
      <c r="HV109" s="136"/>
      <c r="HW109" s="136"/>
      <c r="HX109" s="136"/>
      <c r="HY109" s="136"/>
      <c r="HZ109" s="136"/>
    </row>
    <row r="110" spans="1:668" s="53" customFormat="1" ht="12.75" customHeight="1" x14ac:dyDescent="0.25">
      <c r="A110" s="44"/>
      <c r="B110" s="152"/>
      <c r="C110" s="99"/>
      <c r="D110" s="100"/>
      <c r="E110" s="100"/>
      <c r="F110" s="12"/>
      <c r="G110" s="70"/>
      <c r="H110" s="12"/>
      <c r="I110" s="12"/>
      <c r="J110" s="12"/>
      <c r="K110" s="12"/>
      <c r="L110" s="70"/>
    </row>
    <row r="111" spans="1:668" s="51" customFormat="1" ht="17.25" customHeight="1" x14ac:dyDescent="0.25">
      <c r="A111" s="45" t="s">
        <v>175</v>
      </c>
      <c r="B111" s="19"/>
      <c r="C111" s="20"/>
      <c r="D111" s="45"/>
      <c r="E111" s="45"/>
      <c r="F111" s="69"/>
      <c r="G111" s="69"/>
      <c r="H111" s="20"/>
      <c r="I111" s="20"/>
      <c r="J111" s="69"/>
      <c r="K111" s="20"/>
      <c r="L111" s="69"/>
      <c r="AT111" s="131"/>
      <c r="AU111" s="131"/>
      <c r="AV111" s="131"/>
      <c r="AW111" s="131"/>
      <c r="AX111" s="131"/>
      <c r="AY111" s="131"/>
      <c r="AZ111" s="131"/>
      <c r="BA111" s="131"/>
      <c r="BB111" s="131"/>
      <c r="BC111" s="131"/>
      <c r="BD111" s="131"/>
      <c r="BE111" s="131"/>
      <c r="BF111" s="131"/>
      <c r="BG111" s="131"/>
      <c r="BH111" s="131"/>
      <c r="BI111" s="131"/>
      <c r="BJ111" s="131"/>
      <c r="BK111" s="131"/>
      <c r="BL111" s="131"/>
      <c r="BM111" s="131"/>
      <c r="BN111" s="131"/>
      <c r="BO111" s="131"/>
      <c r="BP111" s="131"/>
      <c r="BQ111" s="131"/>
      <c r="BR111" s="131"/>
      <c r="BS111" s="131"/>
      <c r="BT111" s="131"/>
      <c r="BU111" s="131"/>
      <c r="BV111" s="131"/>
      <c r="BW111" s="131"/>
      <c r="BX111" s="131"/>
      <c r="BY111" s="131"/>
      <c r="BZ111" s="131"/>
      <c r="CA111" s="131"/>
      <c r="CB111" s="131"/>
      <c r="CC111" s="131"/>
      <c r="CD111" s="131"/>
      <c r="CE111" s="131"/>
      <c r="CF111" s="131"/>
      <c r="CG111" s="131"/>
      <c r="CH111" s="131"/>
      <c r="CI111" s="131"/>
      <c r="CJ111" s="131"/>
      <c r="CK111" s="131"/>
      <c r="CL111" s="131"/>
      <c r="CM111" s="131"/>
      <c r="CN111" s="131"/>
      <c r="CO111" s="131"/>
      <c r="CP111" s="131"/>
      <c r="CQ111" s="131"/>
      <c r="CR111" s="131"/>
      <c r="CS111" s="131"/>
      <c r="CT111" s="131"/>
      <c r="CU111" s="131"/>
      <c r="CV111" s="131"/>
      <c r="CW111" s="131"/>
      <c r="CX111" s="131"/>
      <c r="CY111" s="131"/>
      <c r="CZ111" s="131"/>
      <c r="DA111" s="131"/>
      <c r="DB111" s="131"/>
      <c r="DC111" s="131"/>
      <c r="DD111" s="131"/>
      <c r="DE111" s="131"/>
      <c r="DF111" s="131"/>
      <c r="DG111" s="131"/>
      <c r="DH111" s="131"/>
      <c r="DI111" s="131"/>
      <c r="DJ111" s="131"/>
      <c r="DK111" s="131"/>
      <c r="DL111" s="131"/>
      <c r="DM111" s="131"/>
      <c r="DN111" s="131"/>
      <c r="DO111" s="131"/>
      <c r="DP111" s="131"/>
      <c r="DQ111" s="131"/>
      <c r="DR111" s="131"/>
      <c r="DS111" s="131"/>
      <c r="DT111" s="131"/>
      <c r="DU111" s="131"/>
      <c r="DV111" s="131"/>
      <c r="DW111" s="131"/>
      <c r="DX111" s="131"/>
      <c r="DY111" s="131"/>
      <c r="DZ111" s="131"/>
      <c r="EA111" s="131"/>
      <c r="EB111" s="131"/>
      <c r="EC111" s="131"/>
      <c r="ED111" s="131"/>
      <c r="EE111" s="131"/>
      <c r="EF111" s="131"/>
      <c r="EG111" s="131"/>
      <c r="EH111" s="131"/>
      <c r="EI111" s="131"/>
      <c r="EJ111" s="131"/>
      <c r="EK111" s="131"/>
      <c r="EL111" s="131"/>
      <c r="EM111" s="131"/>
      <c r="EN111" s="131"/>
      <c r="EO111" s="131"/>
      <c r="EP111" s="131"/>
      <c r="EQ111" s="131"/>
      <c r="ER111" s="131"/>
      <c r="ES111" s="131"/>
      <c r="ET111" s="131"/>
      <c r="EU111" s="131"/>
      <c r="EV111" s="131"/>
      <c r="EW111" s="131"/>
      <c r="EX111" s="131"/>
      <c r="EY111" s="131"/>
      <c r="EZ111" s="131"/>
      <c r="FA111" s="131"/>
      <c r="FB111" s="131"/>
      <c r="FC111" s="131"/>
      <c r="FD111" s="131"/>
      <c r="FE111" s="131"/>
      <c r="FF111" s="131"/>
      <c r="FG111" s="131"/>
      <c r="FH111" s="131"/>
      <c r="FI111" s="131"/>
      <c r="FJ111" s="131"/>
      <c r="FK111" s="131"/>
      <c r="FL111" s="131"/>
      <c r="FM111" s="131"/>
      <c r="FN111" s="131"/>
      <c r="FO111" s="131"/>
      <c r="FP111" s="131"/>
      <c r="FQ111" s="131"/>
      <c r="FR111" s="131"/>
      <c r="FS111" s="131"/>
      <c r="FT111" s="131"/>
      <c r="FU111" s="131"/>
      <c r="FV111" s="131"/>
      <c r="FW111" s="131"/>
      <c r="FX111" s="131"/>
      <c r="FY111" s="131"/>
      <c r="FZ111" s="131"/>
      <c r="GA111" s="131"/>
      <c r="GB111" s="131"/>
      <c r="GC111" s="131"/>
      <c r="GD111" s="131"/>
      <c r="GE111" s="131"/>
      <c r="GF111" s="131"/>
      <c r="GG111" s="131"/>
      <c r="GH111" s="131"/>
      <c r="GI111" s="131"/>
      <c r="GJ111" s="131"/>
      <c r="GK111" s="131"/>
      <c r="GL111" s="131"/>
      <c r="GM111" s="131"/>
      <c r="GN111" s="131"/>
      <c r="GO111" s="131"/>
      <c r="GP111" s="131"/>
      <c r="GQ111" s="131"/>
      <c r="GR111" s="131"/>
      <c r="GS111" s="131"/>
      <c r="GT111" s="131"/>
      <c r="GU111" s="131"/>
      <c r="GV111" s="131"/>
      <c r="GW111" s="131"/>
      <c r="GX111" s="131"/>
      <c r="GY111" s="131"/>
      <c r="GZ111" s="131"/>
      <c r="HA111" s="131"/>
      <c r="HB111" s="131"/>
      <c r="HC111" s="131"/>
      <c r="HD111" s="131"/>
      <c r="HE111" s="131"/>
      <c r="HF111" s="131"/>
      <c r="HG111" s="131"/>
      <c r="HH111" s="131"/>
      <c r="HI111" s="131"/>
      <c r="HJ111" s="131"/>
      <c r="HK111" s="131"/>
      <c r="HL111" s="131"/>
      <c r="HM111" s="131"/>
      <c r="HN111" s="131"/>
      <c r="HO111" s="131"/>
      <c r="HP111" s="131"/>
      <c r="HQ111" s="131"/>
      <c r="HR111" s="131"/>
      <c r="HS111" s="131"/>
      <c r="HT111" s="131"/>
      <c r="HU111" s="131"/>
      <c r="HV111" s="131"/>
      <c r="HW111" s="131"/>
      <c r="HX111" s="131"/>
      <c r="HY111" s="131"/>
      <c r="HZ111" s="131"/>
    </row>
    <row r="112" spans="1:668" s="50" customFormat="1" ht="12.75" customHeight="1" x14ac:dyDescent="0.25">
      <c r="A112" s="50" t="s">
        <v>153</v>
      </c>
      <c r="B112" s="98" t="s">
        <v>154</v>
      </c>
      <c r="C112" s="99" t="s">
        <v>73</v>
      </c>
      <c r="D112" s="100">
        <v>44593</v>
      </c>
      <c r="E112" s="100" t="s">
        <v>116</v>
      </c>
      <c r="F112" s="26">
        <v>110000</v>
      </c>
      <c r="G112" s="71">
        <v>3157</v>
      </c>
      <c r="H112" s="26">
        <v>14457.62</v>
      </c>
      <c r="I112" s="26">
        <v>3344</v>
      </c>
      <c r="J112" s="26">
        <v>1299.4000000000001</v>
      </c>
      <c r="K112" s="26">
        <v>22258.02</v>
      </c>
      <c r="L112" s="71">
        <v>87741.98</v>
      </c>
    </row>
    <row r="113" spans="1:668" s="132" customFormat="1" ht="15.75" x14ac:dyDescent="0.25">
      <c r="A113" s="101" t="s">
        <v>14</v>
      </c>
      <c r="B113" s="137">
        <v>1</v>
      </c>
      <c r="C113" s="134"/>
      <c r="D113" s="135"/>
      <c r="E113" s="133"/>
      <c r="F113" s="108">
        <f>SUM(F112)</f>
        <v>110000</v>
      </c>
      <c r="G113" s="108">
        <f t="shared" ref="G113:L113" si="18">SUM(G112)</f>
        <v>3157</v>
      </c>
      <c r="H113" s="108">
        <f t="shared" si="18"/>
        <v>14457.62</v>
      </c>
      <c r="I113" s="108">
        <f t="shared" si="18"/>
        <v>3344</v>
      </c>
      <c r="J113" s="108">
        <f t="shared" si="18"/>
        <v>1299.4000000000001</v>
      </c>
      <c r="K113" s="108">
        <f t="shared" si="18"/>
        <v>22258.02</v>
      </c>
      <c r="L113" s="108">
        <f t="shared" si="18"/>
        <v>87741.98</v>
      </c>
      <c r="M113" s="138"/>
      <c r="N113" s="138"/>
      <c r="O113" s="138"/>
      <c r="P113" s="138"/>
      <c r="Q113" s="138"/>
      <c r="R113" s="138"/>
      <c r="S113" s="138"/>
      <c r="T113" s="138"/>
      <c r="U113" s="138"/>
      <c r="V113" s="138"/>
      <c r="W113" s="138"/>
      <c r="X113" s="138"/>
      <c r="Y113" s="138"/>
      <c r="Z113" s="138"/>
      <c r="AA113" s="138"/>
      <c r="AB113" s="138"/>
      <c r="AC113" s="138"/>
      <c r="AD113" s="138"/>
      <c r="AE113" s="138"/>
      <c r="AF113" s="138"/>
      <c r="AG113" s="138"/>
      <c r="AH113" s="138"/>
      <c r="AI113" s="138"/>
      <c r="AJ113" s="138"/>
      <c r="AK113" s="138"/>
      <c r="AL113" s="138"/>
      <c r="AM113" s="138"/>
      <c r="AN113" s="52"/>
      <c r="AO113" s="52"/>
      <c r="AP113" s="52"/>
      <c r="AQ113" s="52"/>
      <c r="AT113" s="136"/>
      <c r="AU113" s="136"/>
      <c r="AV113" s="136"/>
      <c r="AW113" s="136"/>
      <c r="AX113" s="136"/>
      <c r="AY113" s="136"/>
      <c r="AZ113" s="136"/>
      <c r="BA113" s="136"/>
      <c r="BB113" s="136"/>
      <c r="BC113" s="136"/>
      <c r="BD113" s="136"/>
      <c r="BE113" s="136"/>
      <c r="BF113" s="136"/>
      <c r="BG113" s="136"/>
      <c r="BH113" s="136"/>
      <c r="BI113" s="136"/>
      <c r="BJ113" s="136"/>
      <c r="BK113" s="136"/>
      <c r="BL113" s="136"/>
      <c r="BM113" s="136"/>
      <c r="BN113" s="136"/>
      <c r="BO113" s="136"/>
      <c r="BP113" s="136"/>
      <c r="BQ113" s="136"/>
      <c r="BR113" s="136"/>
      <c r="BS113" s="136"/>
      <c r="BT113" s="136"/>
      <c r="BU113" s="136"/>
      <c r="BV113" s="136"/>
      <c r="BW113" s="136"/>
      <c r="BX113" s="136"/>
      <c r="BY113" s="136"/>
      <c r="BZ113" s="136"/>
      <c r="CA113" s="136"/>
      <c r="CB113" s="136"/>
      <c r="CC113" s="136"/>
      <c r="CD113" s="136"/>
      <c r="CE113" s="136"/>
      <c r="CF113" s="136"/>
      <c r="CG113" s="136"/>
      <c r="CH113" s="136"/>
      <c r="CI113" s="136"/>
      <c r="CJ113" s="136"/>
      <c r="CK113" s="136"/>
      <c r="CL113" s="136"/>
      <c r="CM113" s="136"/>
      <c r="CN113" s="136"/>
      <c r="CO113" s="136"/>
      <c r="CP113" s="136"/>
      <c r="CQ113" s="136"/>
      <c r="CR113" s="136"/>
      <c r="CS113" s="136"/>
      <c r="CT113" s="136"/>
      <c r="CU113" s="136"/>
      <c r="CV113" s="136"/>
      <c r="CW113" s="136"/>
      <c r="CX113" s="136"/>
      <c r="CY113" s="136"/>
      <c r="CZ113" s="136"/>
      <c r="DA113" s="136"/>
      <c r="DB113" s="136"/>
      <c r="DC113" s="136"/>
      <c r="DD113" s="136"/>
      <c r="DE113" s="136"/>
      <c r="DF113" s="136"/>
      <c r="DG113" s="136"/>
      <c r="DH113" s="136"/>
      <c r="DI113" s="136"/>
      <c r="DJ113" s="136"/>
      <c r="DK113" s="136"/>
      <c r="DL113" s="136"/>
      <c r="DM113" s="136"/>
      <c r="DN113" s="136"/>
      <c r="DO113" s="136"/>
      <c r="DP113" s="136"/>
      <c r="DQ113" s="136"/>
      <c r="DR113" s="136"/>
      <c r="DS113" s="136"/>
      <c r="DT113" s="136"/>
      <c r="DU113" s="136"/>
      <c r="DV113" s="136"/>
      <c r="DW113" s="136"/>
      <c r="DX113" s="136"/>
      <c r="DY113" s="136"/>
      <c r="DZ113" s="136"/>
      <c r="EA113" s="136"/>
      <c r="EB113" s="136"/>
      <c r="EC113" s="136"/>
      <c r="ED113" s="136"/>
      <c r="EE113" s="136"/>
      <c r="EF113" s="136"/>
      <c r="EG113" s="136"/>
      <c r="EH113" s="136"/>
      <c r="EI113" s="136"/>
      <c r="EJ113" s="136"/>
      <c r="EK113" s="136"/>
      <c r="EL113" s="136"/>
      <c r="EM113" s="136"/>
      <c r="EN113" s="136"/>
      <c r="EO113" s="136"/>
      <c r="EP113" s="136"/>
      <c r="EQ113" s="136"/>
      <c r="ER113" s="136"/>
      <c r="ES113" s="136"/>
      <c r="ET113" s="136"/>
      <c r="EU113" s="136"/>
      <c r="EV113" s="136"/>
      <c r="EW113" s="136"/>
      <c r="EX113" s="136"/>
      <c r="EY113" s="136"/>
      <c r="EZ113" s="136"/>
      <c r="FA113" s="136"/>
      <c r="FB113" s="136"/>
      <c r="FC113" s="136"/>
      <c r="FD113" s="136"/>
      <c r="FE113" s="136"/>
      <c r="FF113" s="136"/>
      <c r="FG113" s="136"/>
      <c r="FH113" s="136"/>
      <c r="FI113" s="136"/>
      <c r="FJ113" s="136"/>
      <c r="FK113" s="136"/>
      <c r="FL113" s="136"/>
      <c r="FM113" s="136"/>
      <c r="FN113" s="136"/>
      <c r="FO113" s="136"/>
      <c r="FP113" s="136"/>
      <c r="FQ113" s="136"/>
      <c r="FR113" s="136"/>
      <c r="FS113" s="136"/>
      <c r="FT113" s="136"/>
      <c r="FU113" s="136"/>
      <c r="FV113" s="136"/>
      <c r="FW113" s="136"/>
      <c r="FX113" s="136"/>
      <c r="FY113" s="136"/>
      <c r="FZ113" s="136"/>
      <c r="GA113" s="136"/>
      <c r="GB113" s="136"/>
      <c r="GC113" s="136"/>
      <c r="GD113" s="136"/>
      <c r="GE113" s="136"/>
      <c r="GF113" s="136"/>
      <c r="GG113" s="136"/>
      <c r="GH113" s="136"/>
      <c r="GI113" s="136"/>
      <c r="GJ113" s="136"/>
      <c r="GK113" s="136"/>
      <c r="GL113" s="136"/>
      <c r="GM113" s="136"/>
      <c r="GN113" s="136"/>
      <c r="GO113" s="136"/>
      <c r="GP113" s="136"/>
      <c r="GQ113" s="136"/>
      <c r="GR113" s="136"/>
      <c r="GS113" s="136"/>
      <c r="GT113" s="136"/>
      <c r="GU113" s="136"/>
      <c r="GV113" s="136"/>
      <c r="GW113" s="136"/>
      <c r="GX113" s="136"/>
      <c r="GY113" s="136"/>
      <c r="GZ113" s="136"/>
      <c r="HA113" s="136"/>
      <c r="HB113" s="136"/>
      <c r="HC113" s="136"/>
      <c r="HD113" s="136"/>
      <c r="HE113" s="136"/>
      <c r="HF113" s="136"/>
      <c r="HG113" s="136"/>
      <c r="HH113" s="136"/>
      <c r="HI113" s="136"/>
      <c r="HJ113" s="136"/>
      <c r="HK113" s="136"/>
      <c r="HL113" s="136"/>
      <c r="HM113" s="136"/>
      <c r="HN113" s="136"/>
      <c r="HO113" s="136"/>
      <c r="HP113" s="136"/>
      <c r="HQ113" s="136"/>
      <c r="HR113" s="136"/>
      <c r="HS113" s="136"/>
      <c r="HT113" s="136"/>
      <c r="HU113" s="136"/>
      <c r="HV113" s="136"/>
      <c r="HW113" s="136"/>
      <c r="HX113" s="136"/>
      <c r="HY113" s="136"/>
      <c r="HZ113" s="136"/>
    </row>
    <row r="114" spans="1:668" s="53" customFormat="1" ht="12.75" customHeight="1" x14ac:dyDescent="0.25">
      <c r="A114" s="44"/>
      <c r="B114" s="152"/>
      <c r="C114" s="99"/>
      <c r="D114" s="100"/>
      <c r="E114" s="100"/>
      <c r="F114" s="12"/>
      <c r="G114" s="70"/>
      <c r="H114" s="12"/>
      <c r="I114" s="12"/>
      <c r="J114" s="12"/>
      <c r="K114" s="12"/>
      <c r="L114" s="70"/>
    </row>
    <row r="115" spans="1:668" s="57" customFormat="1" ht="18" customHeight="1" x14ac:dyDescent="0.25">
      <c r="A115" s="92" t="s">
        <v>48</v>
      </c>
      <c r="B115" s="123"/>
      <c r="C115" s="124"/>
      <c r="D115" s="124"/>
      <c r="E115" s="124"/>
      <c r="F115" s="125"/>
      <c r="G115" s="126"/>
      <c r="H115" s="127"/>
      <c r="I115" s="128"/>
      <c r="J115" s="127"/>
      <c r="K115" s="127"/>
      <c r="L115" s="129"/>
      <c r="M115" s="51"/>
      <c r="N115" s="51"/>
      <c r="O115" s="56"/>
      <c r="P115" s="56"/>
      <c r="Q115" s="56"/>
      <c r="R115" s="56"/>
      <c r="S115" s="56"/>
      <c r="T115" s="56"/>
      <c r="U115" s="56"/>
      <c r="V115" s="56"/>
      <c r="W115" s="56"/>
      <c r="X115" s="56"/>
      <c r="Y115" s="56"/>
      <c r="Z115" s="56"/>
      <c r="AA115" s="56"/>
      <c r="AB115" s="56"/>
      <c r="AC115" s="56"/>
      <c r="AD115" s="56"/>
      <c r="AE115" s="56"/>
      <c r="AF115" s="56"/>
      <c r="AG115" s="131"/>
      <c r="AH115" s="131"/>
      <c r="AI115" s="131"/>
      <c r="AJ115" s="131"/>
      <c r="AK115" s="131"/>
      <c r="AL115" s="131"/>
      <c r="AM115" s="131"/>
      <c r="AN115" s="131"/>
      <c r="AO115" s="131"/>
      <c r="AP115" s="131"/>
      <c r="AQ115" s="131"/>
      <c r="AR115" s="56"/>
      <c r="AS115" s="56"/>
      <c r="AT115" s="43"/>
      <c r="AU115" s="43"/>
      <c r="AV115" s="43"/>
      <c r="AW115" s="43"/>
      <c r="AX115" s="43"/>
      <c r="AY115" s="43"/>
      <c r="AZ115" s="43"/>
      <c r="BA115" s="43"/>
      <c r="BB115" s="43"/>
      <c r="BC115" s="43"/>
      <c r="BD115" s="43"/>
      <c r="BE115" s="43"/>
      <c r="BF115" s="43"/>
      <c r="BG115" s="43"/>
      <c r="BH115" s="43"/>
      <c r="BI115" s="43"/>
      <c r="BJ115" s="43"/>
      <c r="BK115" s="43"/>
      <c r="BL115" s="43"/>
      <c r="BM115" s="43"/>
      <c r="BN115" s="43"/>
      <c r="BO115" s="43"/>
      <c r="BP115" s="43"/>
      <c r="BQ115" s="43"/>
      <c r="BR115" s="43"/>
      <c r="BS115" s="43"/>
      <c r="BT115" s="43"/>
      <c r="BU115" s="43"/>
      <c r="BV115" s="43"/>
      <c r="BW115" s="43"/>
      <c r="BX115" s="43"/>
      <c r="BY115" s="43"/>
      <c r="BZ115" s="43"/>
      <c r="CA115" s="43"/>
      <c r="CB115" s="43"/>
      <c r="CC115" s="43"/>
      <c r="CD115" s="43"/>
      <c r="CE115" s="43"/>
      <c r="CF115" s="43"/>
      <c r="CG115" s="43"/>
      <c r="CH115" s="43"/>
      <c r="CI115" s="43"/>
      <c r="CJ115" s="43"/>
      <c r="CK115" s="43"/>
      <c r="CL115" s="43"/>
      <c r="CM115" s="43"/>
      <c r="CN115" s="43"/>
      <c r="CO115" s="43"/>
      <c r="CP115" s="43"/>
      <c r="CQ115" s="43"/>
      <c r="CR115" s="43"/>
      <c r="CS115" s="43"/>
      <c r="CT115" s="43"/>
      <c r="CU115" s="43"/>
      <c r="CV115" s="43"/>
      <c r="CW115" s="43"/>
      <c r="CX115" s="43"/>
      <c r="CY115" s="43"/>
      <c r="CZ115" s="43"/>
      <c r="DA115" s="43"/>
      <c r="DB115" s="43"/>
      <c r="DC115" s="43"/>
      <c r="DD115" s="43"/>
      <c r="DE115" s="43"/>
      <c r="DF115" s="43"/>
      <c r="DG115" s="43"/>
      <c r="DH115" s="43"/>
      <c r="DI115" s="43"/>
      <c r="DJ115" s="43"/>
      <c r="DK115" s="43"/>
      <c r="DL115" s="43"/>
      <c r="DM115" s="43"/>
      <c r="DN115" s="43"/>
      <c r="DO115" s="43"/>
      <c r="DP115" s="43"/>
      <c r="DQ115" s="43"/>
      <c r="DR115" s="43"/>
      <c r="DS115" s="43"/>
      <c r="DT115" s="43"/>
      <c r="DU115" s="43"/>
      <c r="DV115" s="43"/>
      <c r="DW115" s="43"/>
      <c r="DX115" s="43"/>
      <c r="DY115" s="43"/>
      <c r="DZ115" s="43"/>
      <c r="EA115" s="43"/>
      <c r="EB115" s="43"/>
      <c r="EC115" s="43"/>
      <c r="ED115" s="43"/>
      <c r="EE115" s="43"/>
      <c r="EF115" s="43"/>
      <c r="EG115" s="43"/>
      <c r="EH115" s="43"/>
      <c r="EI115" s="43"/>
      <c r="EJ115" s="43"/>
      <c r="EK115" s="43"/>
      <c r="EL115" s="43"/>
      <c r="EM115" s="43"/>
      <c r="EN115" s="43"/>
      <c r="EO115" s="43"/>
      <c r="EP115" s="43"/>
      <c r="EQ115" s="43"/>
      <c r="ER115" s="43"/>
      <c r="ES115" s="43"/>
      <c r="ET115" s="43"/>
      <c r="EU115" s="43"/>
      <c r="EV115" s="43"/>
      <c r="EW115" s="43"/>
      <c r="EX115" s="43"/>
      <c r="EY115" s="43"/>
      <c r="EZ115" s="43"/>
      <c r="FA115" s="43"/>
      <c r="FB115" s="43"/>
      <c r="FC115" s="43"/>
      <c r="FD115" s="43"/>
      <c r="FE115" s="43"/>
      <c r="FF115" s="43"/>
      <c r="FG115" s="43"/>
      <c r="FH115" s="43"/>
      <c r="FI115" s="43"/>
      <c r="FJ115" s="43"/>
      <c r="FK115" s="43"/>
      <c r="FL115" s="43"/>
      <c r="FM115" s="43"/>
      <c r="FN115" s="43"/>
      <c r="FO115" s="43"/>
      <c r="FP115" s="43"/>
      <c r="FQ115" s="43"/>
      <c r="FR115" s="43"/>
      <c r="FS115" s="43"/>
      <c r="FT115" s="43"/>
      <c r="FU115" s="43"/>
      <c r="FV115" s="43"/>
      <c r="FW115" s="43"/>
      <c r="FX115" s="43"/>
      <c r="FY115" s="43"/>
      <c r="FZ115" s="43"/>
      <c r="GA115" s="43"/>
      <c r="GB115" s="43"/>
      <c r="GC115" s="43"/>
      <c r="GD115" s="43"/>
      <c r="GE115" s="43"/>
      <c r="GF115" s="43"/>
      <c r="GG115" s="43"/>
      <c r="GH115" s="43"/>
      <c r="GI115" s="43"/>
      <c r="GJ115" s="43"/>
      <c r="GK115" s="43"/>
      <c r="GL115" s="43"/>
      <c r="GM115" s="43"/>
      <c r="GN115" s="43"/>
      <c r="GO115" s="43"/>
      <c r="GP115" s="43"/>
      <c r="GQ115" s="43"/>
      <c r="GR115" s="43"/>
      <c r="GS115" s="43"/>
      <c r="GT115" s="43"/>
      <c r="GU115" s="43"/>
      <c r="GV115" s="43"/>
      <c r="GW115" s="43"/>
      <c r="GX115" s="43"/>
      <c r="GY115" s="43"/>
      <c r="GZ115" s="43"/>
      <c r="HA115" s="43"/>
      <c r="HB115" s="43"/>
      <c r="HC115" s="43"/>
      <c r="HD115" s="43"/>
      <c r="HE115" s="43"/>
      <c r="HF115" s="43"/>
      <c r="HG115" s="43"/>
      <c r="HH115" s="43"/>
      <c r="HI115" s="43"/>
      <c r="HJ115" s="43"/>
      <c r="HK115" s="43"/>
      <c r="HL115" s="43"/>
      <c r="HM115" s="43"/>
      <c r="HN115" s="43"/>
      <c r="HO115" s="43"/>
      <c r="HP115" s="43"/>
      <c r="HQ115" s="43"/>
      <c r="HR115" s="43"/>
      <c r="HS115" s="43"/>
      <c r="HT115" s="43"/>
      <c r="HU115" s="43"/>
      <c r="HV115" s="43"/>
      <c r="HW115" s="43"/>
      <c r="HX115" s="43"/>
      <c r="HY115" s="43"/>
      <c r="HZ115" s="43"/>
      <c r="IA115" s="43"/>
      <c r="IB115" s="43"/>
      <c r="IC115" s="56"/>
      <c r="ID115" s="56"/>
      <c r="IE115" s="56"/>
      <c r="IF115" s="56"/>
      <c r="IG115" s="56"/>
      <c r="IH115" s="56"/>
      <c r="II115" s="56"/>
      <c r="IJ115" s="56"/>
      <c r="IK115" s="56"/>
      <c r="IL115" s="56"/>
      <c r="IM115" s="56"/>
      <c r="IN115" s="56"/>
      <c r="IO115" s="56"/>
      <c r="IP115" s="56"/>
      <c r="IQ115" s="56"/>
      <c r="IR115" s="56"/>
      <c r="IS115" s="56"/>
      <c r="IT115" s="56"/>
      <c r="IU115" s="56"/>
      <c r="IV115" s="56"/>
      <c r="IW115" s="56"/>
      <c r="IX115" s="56"/>
      <c r="IY115" s="56"/>
      <c r="IZ115" s="56"/>
      <c r="JA115" s="56"/>
      <c r="JB115" s="56"/>
      <c r="JC115" s="56"/>
      <c r="JD115" s="56"/>
      <c r="JE115" s="56"/>
      <c r="JF115" s="56"/>
      <c r="JG115" s="56"/>
      <c r="JH115" s="56"/>
      <c r="JI115" s="56"/>
      <c r="JJ115" s="56"/>
      <c r="JK115" s="56"/>
      <c r="JL115" s="56"/>
      <c r="JM115" s="56"/>
      <c r="JN115" s="56"/>
      <c r="JO115" s="56"/>
      <c r="JP115" s="56"/>
      <c r="JQ115" s="56"/>
      <c r="JR115" s="56"/>
      <c r="JS115" s="56"/>
      <c r="JT115" s="56"/>
      <c r="JU115" s="56"/>
      <c r="JV115" s="56"/>
      <c r="JW115" s="56"/>
      <c r="JX115" s="56"/>
      <c r="JY115" s="56"/>
      <c r="JZ115" s="56"/>
      <c r="KA115" s="56"/>
      <c r="KB115" s="56"/>
      <c r="KC115" s="56"/>
      <c r="KD115" s="56"/>
      <c r="KE115" s="56"/>
      <c r="KF115" s="56"/>
      <c r="KG115" s="56"/>
      <c r="KH115" s="56"/>
      <c r="KI115" s="56"/>
      <c r="KJ115" s="56"/>
      <c r="KK115" s="56"/>
      <c r="KL115" s="56"/>
      <c r="KM115" s="56"/>
      <c r="KN115" s="56"/>
      <c r="KO115" s="56"/>
      <c r="KP115" s="56"/>
      <c r="KQ115" s="56"/>
      <c r="KR115" s="56"/>
      <c r="KS115" s="56"/>
      <c r="KT115" s="56"/>
      <c r="KU115" s="56"/>
      <c r="KV115" s="56"/>
      <c r="KW115" s="56"/>
      <c r="KX115" s="56"/>
      <c r="KY115" s="56"/>
      <c r="KZ115" s="56"/>
      <c r="LA115" s="56"/>
      <c r="LB115" s="56"/>
      <c r="LC115" s="56"/>
      <c r="LD115" s="56"/>
      <c r="LE115" s="56"/>
      <c r="LF115" s="56"/>
      <c r="LG115" s="56"/>
      <c r="LH115" s="56"/>
      <c r="LI115" s="56"/>
      <c r="LJ115" s="56"/>
      <c r="LK115" s="56"/>
      <c r="LL115" s="56"/>
      <c r="LM115" s="56"/>
      <c r="LN115" s="56"/>
      <c r="LO115" s="56"/>
      <c r="LP115" s="56"/>
      <c r="LQ115" s="56"/>
      <c r="LR115" s="56"/>
      <c r="LS115" s="56"/>
      <c r="LT115" s="56"/>
      <c r="LU115" s="56"/>
      <c r="LV115" s="56"/>
      <c r="LW115" s="56"/>
      <c r="LX115" s="56"/>
      <c r="LY115" s="56"/>
      <c r="LZ115" s="56"/>
      <c r="MA115" s="56"/>
      <c r="MB115" s="56"/>
      <c r="MC115" s="56"/>
      <c r="MD115" s="56"/>
      <c r="ME115" s="56"/>
      <c r="MF115" s="56"/>
      <c r="MG115" s="56"/>
      <c r="MH115" s="56"/>
      <c r="MI115" s="56"/>
      <c r="MJ115" s="56"/>
      <c r="MK115" s="56"/>
      <c r="ML115" s="56"/>
      <c r="MM115" s="56"/>
      <c r="MN115" s="56"/>
      <c r="MO115" s="56"/>
      <c r="MP115" s="56"/>
      <c r="MQ115" s="56"/>
      <c r="MR115" s="56"/>
      <c r="MS115" s="56"/>
      <c r="MT115" s="56"/>
      <c r="MU115" s="56"/>
      <c r="MV115" s="56"/>
      <c r="MW115" s="56"/>
      <c r="MX115" s="56"/>
      <c r="MY115" s="56"/>
      <c r="MZ115" s="56"/>
      <c r="NA115" s="56"/>
      <c r="NB115" s="56"/>
      <c r="NC115" s="56"/>
      <c r="ND115" s="56"/>
      <c r="NE115" s="56"/>
      <c r="NF115" s="56"/>
      <c r="NG115" s="56"/>
      <c r="NH115" s="56"/>
      <c r="NI115" s="56"/>
      <c r="NJ115" s="56"/>
      <c r="NK115" s="56"/>
      <c r="NL115" s="56"/>
      <c r="NM115" s="56"/>
      <c r="NN115" s="56"/>
      <c r="NO115" s="56"/>
      <c r="NP115" s="56"/>
      <c r="NQ115" s="56"/>
      <c r="NR115" s="56"/>
      <c r="NS115" s="56"/>
      <c r="NT115" s="56"/>
      <c r="NU115" s="56"/>
      <c r="NV115" s="56"/>
      <c r="NW115" s="56"/>
      <c r="NX115" s="56"/>
      <c r="NY115" s="56"/>
      <c r="NZ115" s="56"/>
      <c r="OA115" s="56"/>
      <c r="OB115" s="56"/>
      <c r="OC115" s="56"/>
      <c r="OD115" s="56"/>
      <c r="OE115" s="56"/>
      <c r="OF115" s="56"/>
      <c r="OG115" s="56"/>
      <c r="OH115" s="56"/>
      <c r="OI115" s="56"/>
      <c r="OJ115" s="56"/>
      <c r="OK115" s="56"/>
      <c r="OL115" s="56"/>
      <c r="OM115" s="56"/>
      <c r="ON115" s="56"/>
      <c r="OO115" s="56"/>
      <c r="OP115" s="56"/>
      <c r="OQ115" s="56"/>
      <c r="OR115" s="56"/>
      <c r="OS115" s="56"/>
      <c r="OT115" s="56"/>
      <c r="OU115" s="56"/>
      <c r="OV115" s="56"/>
      <c r="OW115" s="56"/>
      <c r="OX115" s="56"/>
      <c r="OY115" s="56"/>
      <c r="OZ115" s="56"/>
      <c r="PA115" s="56"/>
      <c r="PB115" s="56"/>
      <c r="PC115" s="56"/>
      <c r="PD115" s="56"/>
      <c r="PE115" s="56"/>
      <c r="PF115" s="56"/>
      <c r="PG115" s="56"/>
      <c r="PH115" s="56"/>
      <c r="PI115" s="56"/>
      <c r="PJ115" s="56"/>
      <c r="PK115" s="56"/>
      <c r="PL115" s="56"/>
      <c r="PM115" s="56"/>
      <c r="PN115" s="56"/>
      <c r="PO115" s="56"/>
      <c r="PP115" s="56"/>
      <c r="PQ115" s="56"/>
      <c r="PR115" s="56"/>
      <c r="PS115" s="56"/>
      <c r="PT115" s="56"/>
      <c r="PU115" s="56"/>
      <c r="PV115" s="56"/>
      <c r="PW115" s="56"/>
      <c r="PX115" s="56"/>
      <c r="PY115" s="56"/>
      <c r="PZ115" s="56"/>
      <c r="QA115" s="56"/>
      <c r="QB115" s="56"/>
      <c r="QC115" s="56"/>
      <c r="QD115" s="56"/>
      <c r="QE115" s="56"/>
      <c r="QF115" s="56"/>
      <c r="QG115" s="56"/>
      <c r="QH115" s="56"/>
      <c r="QI115" s="56"/>
      <c r="QJ115" s="56"/>
      <c r="QK115" s="56"/>
      <c r="QL115" s="56"/>
      <c r="QM115" s="56"/>
      <c r="QN115" s="56"/>
      <c r="QO115" s="56"/>
      <c r="QP115" s="56"/>
      <c r="QQ115" s="56"/>
      <c r="QR115" s="56"/>
      <c r="QS115" s="56"/>
      <c r="QT115" s="56"/>
      <c r="QU115" s="56"/>
      <c r="QV115" s="56"/>
      <c r="QW115" s="56"/>
      <c r="QX115" s="56"/>
      <c r="QY115" s="56"/>
      <c r="QZ115" s="56"/>
      <c r="RA115" s="56"/>
      <c r="RB115" s="56"/>
      <c r="RC115" s="56"/>
      <c r="RD115" s="56"/>
      <c r="RE115" s="56"/>
      <c r="RF115" s="56"/>
      <c r="RG115" s="56"/>
      <c r="RH115" s="56"/>
      <c r="RI115" s="56"/>
      <c r="RJ115" s="56"/>
      <c r="RK115" s="56"/>
      <c r="RL115" s="56"/>
      <c r="RM115" s="56"/>
      <c r="RN115" s="56"/>
      <c r="RO115" s="56"/>
      <c r="RP115" s="56"/>
      <c r="RQ115" s="56"/>
      <c r="RR115" s="56"/>
      <c r="RS115" s="56"/>
      <c r="RT115" s="56"/>
      <c r="RU115" s="56"/>
      <c r="RV115" s="56"/>
      <c r="RW115" s="56"/>
      <c r="RX115" s="56"/>
      <c r="RY115" s="56"/>
      <c r="RZ115" s="56"/>
      <c r="SA115" s="56"/>
      <c r="SB115" s="56"/>
      <c r="SC115" s="56"/>
      <c r="SD115" s="56"/>
      <c r="SE115" s="56"/>
      <c r="SF115" s="56"/>
      <c r="SG115" s="56"/>
      <c r="SH115" s="56"/>
      <c r="SI115" s="56"/>
      <c r="SJ115" s="56"/>
      <c r="SK115" s="56"/>
      <c r="SL115" s="56"/>
      <c r="SM115" s="56"/>
      <c r="SN115" s="56"/>
      <c r="SO115" s="56"/>
      <c r="SP115" s="56"/>
      <c r="SQ115" s="56"/>
      <c r="SR115" s="56"/>
      <c r="SS115" s="56"/>
      <c r="ST115" s="56"/>
      <c r="SU115" s="56"/>
      <c r="SV115" s="56"/>
      <c r="SW115" s="56"/>
      <c r="SX115" s="56"/>
      <c r="SY115" s="56"/>
      <c r="SZ115" s="56"/>
      <c r="TA115" s="56"/>
      <c r="TB115" s="56"/>
      <c r="TC115" s="56"/>
      <c r="TD115" s="56"/>
      <c r="TE115" s="56"/>
      <c r="TF115" s="56"/>
      <c r="TG115" s="56"/>
      <c r="TH115" s="56"/>
      <c r="TI115" s="56"/>
      <c r="TJ115" s="56"/>
      <c r="TK115" s="56"/>
      <c r="TL115" s="56"/>
      <c r="TM115" s="56"/>
      <c r="TN115" s="56"/>
      <c r="TO115" s="56"/>
      <c r="TP115" s="56"/>
      <c r="TQ115" s="56"/>
      <c r="TR115" s="56"/>
      <c r="TS115" s="56"/>
      <c r="TT115" s="56"/>
      <c r="TU115" s="56"/>
      <c r="TV115" s="56"/>
      <c r="TW115" s="56"/>
      <c r="TX115" s="56"/>
      <c r="TY115" s="56"/>
      <c r="TZ115" s="56"/>
      <c r="UA115" s="56"/>
      <c r="UB115" s="56"/>
      <c r="UC115" s="56"/>
      <c r="UD115" s="56"/>
      <c r="UE115" s="56"/>
      <c r="UF115" s="56"/>
      <c r="UG115" s="56"/>
      <c r="UH115" s="56"/>
      <c r="UI115" s="56"/>
      <c r="UJ115" s="56"/>
      <c r="UK115" s="56"/>
      <c r="UL115" s="56"/>
      <c r="UM115" s="56"/>
      <c r="UN115" s="56"/>
      <c r="UO115" s="56"/>
      <c r="UP115" s="56"/>
      <c r="UQ115" s="56"/>
      <c r="UR115" s="56"/>
      <c r="US115" s="56"/>
      <c r="UT115" s="56"/>
      <c r="UU115" s="56"/>
      <c r="UV115" s="56"/>
      <c r="UW115" s="56"/>
      <c r="UX115" s="56"/>
      <c r="UY115" s="56"/>
      <c r="UZ115" s="56"/>
      <c r="VA115" s="56"/>
      <c r="VB115" s="56"/>
      <c r="VC115" s="56"/>
      <c r="VD115" s="56"/>
      <c r="VE115" s="56"/>
      <c r="VF115" s="56"/>
      <c r="VG115" s="56"/>
      <c r="VH115" s="56"/>
      <c r="VI115" s="56"/>
      <c r="VJ115" s="56"/>
      <c r="VK115" s="56"/>
      <c r="VL115" s="56"/>
      <c r="VM115" s="56"/>
      <c r="VN115" s="56"/>
      <c r="VO115" s="56"/>
      <c r="VP115" s="56"/>
      <c r="VQ115" s="56"/>
      <c r="VR115" s="56"/>
      <c r="VS115" s="56"/>
      <c r="VT115" s="56"/>
      <c r="VU115" s="56"/>
      <c r="VV115" s="56"/>
      <c r="VW115" s="56"/>
      <c r="VX115" s="56"/>
      <c r="VY115" s="56"/>
      <c r="VZ115" s="56"/>
      <c r="WA115" s="56"/>
      <c r="WB115" s="56"/>
      <c r="WC115" s="56"/>
      <c r="WD115" s="56"/>
      <c r="WE115" s="56"/>
      <c r="WF115" s="56"/>
      <c r="WG115" s="56"/>
      <c r="WH115" s="56"/>
      <c r="WI115" s="56"/>
      <c r="WJ115" s="56"/>
      <c r="WK115" s="56"/>
      <c r="WL115" s="56"/>
      <c r="WM115" s="56"/>
      <c r="WN115" s="56"/>
      <c r="WO115" s="56"/>
      <c r="WP115" s="56"/>
      <c r="WQ115" s="56"/>
      <c r="WR115" s="56"/>
      <c r="WS115" s="56"/>
      <c r="WT115" s="56"/>
      <c r="WU115" s="56"/>
      <c r="WV115" s="56"/>
      <c r="WW115" s="56"/>
      <c r="WX115" s="56"/>
      <c r="WY115" s="56"/>
      <c r="WZ115" s="56"/>
      <c r="XA115" s="56"/>
      <c r="XB115" s="56"/>
      <c r="XC115" s="56"/>
      <c r="XD115" s="56"/>
      <c r="XE115" s="56"/>
      <c r="XF115" s="56"/>
      <c r="XG115" s="56"/>
      <c r="XH115" s="56"/>
      <c r="XI115" s="56"/>
      <c r="XJ115" s="56"/>
      <c r="XK115" s="56"/>
      <c r="XL115" s="56"/>
      <c r="XM115" s="56"/>
      <c r="XN115" s="56"/>
      <c r="XO115" s="56"/>
      <c r="XP115" s="56"/>
      <c r="XQ115" s="56"/>
      <c r="XR115" s="56"/>
      <c r="XS115" s="56"/>
      <c r="XT115" s="56"/>
      <c r="XU115" s="56"/>
      <c r="XV115" s="56"/>
      <c r="XW115" s="56"/>
      <c r="XX115" s="56"/>
      <c r="XY115" s="56"/>
      <c r="XZ115" s="56"/>
      <c r="YA115" s="56"/>
      <c r="YB115" s="56"/>
      <c r="YC115" s="56"/>
      <c r="YD115" s="56"/>
      <c r="YE115" s="56"/>
      <c r="YF115" s="56"/>
      <c r="YG115" s="56"/>
      <c r="YH115" s="56"/>
      <c r="YI115" s="56"/>
      <c r="YJ115" s="56"/>
      <c r="YK115" s="56"/>
      <c r="YL115" s="56"/>
      <c r="YM115" s="56"/>
      <c r="YN115" s="56"/>
      <c r="YO115" s="56"/>
      <c r="YP115" s="56"/>
      <c r="YQ115" s="56"/>
      <c r="YR115" s="56"/>
    </row>
    <row r="116" spans="1:668" ht="18" customHeight="1" x14ac:dyDescent="0.25">
      <c r="A116" s="34" t="s">
        <v>176</v>
      </c>
      <c r="B116" s="29" t="s">
        <v>16</v>
      </c>
      <c r="C116" s="82" t="s">
        <v>74</v>
      </c>
      <c r="D116" s="89">
        <v>44564</v>
      </c>
      <c r="E116" s="11" t="s">
        <v>116</v>
      </c>
      <c r="F116" s="176">
        <v>45000</v>
      </c>
      <c r="G116" s="82">
        <f>F116*0.0287</f>
        <v>1291.5</v>
      </c>
      <c r="H116" s="87">
        <v>1148.33</v>
      </c>
      <c r="I116" s="87">
        <f>F116*0.0304</f>
        <v>1368</v>
      </c>
      <c r="J116" s="130">
        <v>25</v>
      </c>
      <c r="K116" s="87">
        <v>3832.83</v>
      </c>
      <c r="L116" s="67">
        <v>41167.17</v>
      </c>
      <c r="O116" s="56"/>
      <c r="P116" s="56"/>
      <c r="Q116" s="56"/>
      <c r="R116" s="56"/>
      <c r="S116" s="56"/>
      <c r="T116" s="56"/>
      <c r="U116" s="56"/>
      <c r="V116" s="56"/>
      <c r="W116" s="56"/>
      <c r="X116" s="56"/>
      <c r="Y116" s="56"/>
      <c r="Z116" s="56"/>
      <c r="AA116" s="56"/>
      <c r="AB116" s="56"/>
      <c r="AC116" s="56"/>
      <c r="AD116" s="56"/>
      <c r="AE116" s="56"/>
      <c r="AF116" s="56"/>
      <c r="AG116" s="131"/>
      <c r="AH116" s="131"/>
      <c r="AI116" s="131"/>
      <c r="AJ116" s="131"/>
      <c r="AK116" s="131"/>
      <c r="AL116" s="131"/>
      <c r="AM116" s="131"/>
      <c r="AN116" s="131"/>
      <c r="AO116" s="131"/>
      <c r="AP116" s="131"/>
      <c r="AQ116" s="131"/>
      <c r="AR116" s="56"/>
      <c r="AS116" s="56"/>
      <c r="IC116" s="56"/>
      <c r="ID116" s="56"/>
      <c r="IE116" s="56"/>
      <c r="IF116" s="56"/>
      <c r="IG116" s="56"/>
      <c r="IH116" s="56"/>
      <c r="II116" s="56"/>
      <c r="IJ116" s="56"/>
      <c r="IK116" s="56"/>
      <c r="IL116" s="56"/>
      <c r="IM116" s="56"/>
      <c r="IN116" s="56"/>
      <c r="IO116" s="56"/>
      <c r="IP116" s="56"/>
      <c r="IQ116" s="56"/>
      <c r="IR116" s="56"/>
      <c r="IS116" s="56"/>
      <c r="IT116" s="56"/>
      <c r="IU116" s="56"/>
      <c r="IV116" s="56"/>
      <c r="IW116" s="56"/>
      <c r="IX116" s="56"/>
      <c r="IY116" s="56"/>
      <c r="IZ116" s="56"/>
      <c r="JA116" s="56"/>
      <c r="JB116" s="56"/>
      <c r="JC116" s="56"/>
      <c r="JD116" s="56"/>
      <c r="JE116" s="56"/>
      <c r="JF116" s="56"/>
      <c r="JG116" s="56"/>
      <c r="JH116" s="56"/>
      <c r="JI116" s="56"/>
      <c r="JJ116" s="56"/>
      <c r="JK116" s="56"/>
      <c r="JL116" s="56"/>
      <c r="JM116" s="56"/>
      <c r="JN116" s="56"/>
      <c r="JO116" s="56"/>
      <c r="JP116" s="56"/>
      <c r="JQ116" s="56"/>
      <c r="JR116" s="56"/>
      <c r="JS116" s="56"/>
      <c r="JT116" s="56"/>
      <c r="JU116" s="56"/>
      <c r="JV116" s="56"/>
      <c r="JW116" s="56"/>
      <c r="JX116" s="56"/>
      <c r="JY116" s="56"/>
      <c r="JZ116" s="56"/>
      <c r="KA116" s="56"/>
      <c r="KB116" s="56"/>
      <c r="KC116" s="56"/>
      <c r="KD116" s="56"/>
      <c r="KE116" s="56"/>
      <c r="KF116" s="56"/>
      <c r="KG116" s="56"/>
      <c r="KH116" s="56"/>
      <c r="KI116" s="56"/>
      <c r="KJ116" s="56"/>
      <c r="KK116" s="56"/>
      <c r="KL116" s="56"/>
      <c r="KM116" s="56"/>
      <c r="KN116" s="56"/>
      <c r="KO116" s="56"/>
      <c r="KP116" s="56"/>
      <c r="KQ116" s="56"/>
      <c r="KR116" s="56"/>
      <c r="KS116" s="56"/>
      <c r="KT116" s="56"/>
      <c r="KU116" s="56"/>
      <c r="KV116" s="56"/>
      <c r="KW116" s="56"/>
      <c r="KX116" s="56"/>
      <c r="KY116" s="56"/>
      <c r="KZ116" s="56"/>
      <c r="LA116" s="56"/>
      <c r="LB116" s="56"/>
      <c r="LC116" s="56"/>
      <c r="LD116" s="56"/>
      <c r="LE116" s="56"/>
      <c r="LF116" s="56"/>
      <c r="LG116" s="56"/>
      <c r="LH116" s="56"/>
      <c r="LI116" s="56"/>
      <c r="LJ116" s="56"/>
      <c r="LK116" s="56"/>
      <c r="LL116" s="56"/>
      <c r="LM116" s="56"/>
      <c r="LN116" s="56"/>
      <c r="LO116" s="56"/>
      <c r="LP116" s="56"/>
      <c r="LQ116" s="56"/>
      <c r="LR116" s="56"/>
      <c r="LS116" s="56"/>
      <c r="LT116" s="56"/>
      <c r="LU116" s="56"/>
      <c r="LV116" s="56"/>
      <c r="LW116" s="56"/>
      <c r="LX116" s="56"/>
      <c r="LY116" s="56"/>
      <c r="LZ116" s="56"/>
      <c r="MA116" s="56"/>
      <c r="MB116" s="56"/>
      <c r="MC116" s="56"/>
      <c r="MD116" s="56"/>
      <c r="ME116" s="56"/>
      <c r="MF116" s="56"/>
      <c r="MG116" s="56"/>
      <c r="MH116" s="56"/>
      <c r="MI116" s="56"/>
      <c r="MJ116" s="56"/>
      <c r="MK116" s="56"/>
      <c r="ML116" s="56"/>
      <c r="MM116" s="56"/>
      <c r="MN116" s="56"/>
      <c r="MO116" s="56"/>
      <c r="MP116" s="56"/>
      <c r="MQ116" s="56"/>
      <c r="MR116" s="56"/>
      <c r="MS116" s="56"/>
      <c r="MT116" s="56"/>
      <c r="MU116" s="56"/>
      <c r="MV116" s="56"/>
      <c r="MW116" s="56"/>
      <c r="MX116" s="56"/>
      <c r="MY116" s="56"/>
      <c r="MZ116" s="56"/>
      <c r="NA116" s="56"/>
      <c r="NB116" s="56"/>
      <c r="NC116" s="56"/>
      <c r="ND116" s="56"/>
      <c r="NE116" s="56"/>
      <c r="NF116" s="56"/>
      <c r="NG116" s="56"/>
      <c r="NH116" s="56"/>
      <c r="NI116" s="56"/>
      <c r="NJ116" s="56"/>
      <c r="NK116" s="56"/>
      <c r="NL116" s="56"/>
      <c r="NM116" s="56"/>
      <c r="NN116" s="56"/>
      <c r="NO116" s="56"/>
      <c r="NP116" s="56"/>
      <c r="NQ116" s="56"/>
      <c r="NR116" s="56"/>
      <c r="NS116" s="56"/>
      <c r="NT116" s="56"/>
      <c r="NU116" s="56"/>
      <c r="NV116" s="56"/>
      <c r="NW116" s="56"/>
      <c r="NX116" s="56"/>
      <c r="NY116" s="56"/>
      <c r="NZ116" s="56"/>
      <c r="OA116" s="56"/>
      <c r="OB116" s="56"/>
      <c r="OC116" s="56"/>
      <c r="OD116" s="56"/>
      <c r="OE116" s="56"/>
      <c r="OF116" s="56"/>
      <c r="OG116" s="56"/>
      <c r="OH116" s="56"/>
      <c r="OI116" s="56"/>
      <c r="OJ116" s="56"/>
      <c r="OK116" s="56"/>
      <c r="OL116" s="56"/>
      <c r="OM116" s="56"/>
      <c r="ON116" s="56"/>
      <c r="OO116" s="56"/>
      <c r="OP116" s="56"/>
      <c r="OQ116" s="56"/>
      <c r="OR116" s="56"/>
      <c r="OS116" s="56"/>
      <c r="OT116" s="56"/>
      <c r="OU116" s="56"/>
      <c r="OV116" s="56"/>
      <c r="OW116" s="56"/>
      <c r="OX116" s="56"/>
      <c r="OY116" s="56"/>
      <c r="OZ116" s="56"/>
      <c r="PA116" s="56"/>
      <c r="PB116" s="56"/>
      <c r="PC116" s="56"/>
      <c r="PD116" s="56"/>
      <c r="PE116" s="56"/>
      <c r="PF116" s="56"/>
      <c r="PG116" s="56"/>
      <c r="PH116" s="56"/>
      <c r="PI116" s="56"/>
      <c r="PJ116" s="56"/>
      <c r="PK116" s="56"/>
      <c r="PL116" s="56"/>
      <c r="PM116" s="56"/>
      <c r="PN116" s="56"/>
      <c r="PO116" s="56"/>
      <c r="PP116" s="56"/>
      <c r="PQ116" s="56"/>
      <c r="PR116" s="56"/>
      <c r="PS116" s="56"/>
      <c r="PT116" s="56"/>
      <c r="PU116" s="56"/>
      <c r="PV116" s="56"/>
      <c r="PW116" s="56"/>
      <c r="PX116" s="56"/>
      <c r="PY116" s="56"/>
      <c r="PZ116" s="56"/>
      <c r="QA116" s="56"/>
      <c r="QB116" s="56"/>
      <c r="QC116" s="56"/>
      <c r="QD116" s="56"/>
      <c r="QE116" s="56"/>
      <c r="QF116" s="56"/>
      <c r="QG116" s="56"/>
      <c r="QH116" s="56"/>
      <c r="QI116" s="56"/>
      <c r="QJ116" s="56"/>
      <c r="QK116" s="56"/>
      <c r="QL116" s="56"/>
      <c r="QM116" s="56"/>
      <c r="QN116" s="56"/>
      <c r="QO116" s="56"/>
      <c r="QP116" s="56"/>
      <c r="QQ116" s="56"/>
      <c r="QR116" s="56"/>
      <c r="QS116" s="56"/>
      <c r="QT116" s="56"/>
      <c r="QU116" s="56"/>
      <c r="QV116" s="56"/>
      <c r="QW116" s="56"/>
      <c r="QX116" s="56"/>
      <c r="QY116" s="56"/>
      <c r="QZ116" s="56"/>
      <c r="RA116" s="56"/>
      <c r="RB116" s="56"/>
      <c r="RC116" s="56"/>
      <c r="RD116" s="56"/>
      <c r="RE116" s="56"/>
      <c r="RF116" s="56"/>
      <c r="RG116" s="56"/>
      <c r="RH116" s="56"/>
      <c r="RI116" s="56"/>
      <c r="RJ116" s="56"/>
      <c r="RK116" s="56"/>
      <c r="RL116" s="56"/>
      <c r="RM116" s="56"/>
      <c r="RN116" s="56"/>
      <c r="RO116" s="56"/>
      <c r="RP116" s="56"/>
      <c r="RQ116" s="56"/>
      <c r="RR116" s="56"/>
      <c r="RS116" s="56"/>
      <c r="RT116" s="56"/>
      <c r="RU116" s="56"/>
      <c r="RV116" s="56"/>
      <c r="RW116" s="56"/>
      <c r="RX116" s="56"/>
      <c r="RY116" s="56"/>
      <c r="RZ116" s="56"/>
      <c r="SA116" s="56"/>
      <c r="SB116" s="56"/>
      <c r="SC116" s="56"/>
      <c r="SD116" s="56"/>
      <c r="SE116" s="56"/>
      <c r="SF116" s="56"/>
      <c r="SG116" s="56"/>
      <c r="SH116" s="56"/>
      <c r="SI116" s="56"/>
      <c r="SJ116" s="56"/>
      <c r="SK116" s="56"/>
      <c r="SL116" s="56"/>
      <c r="SM116" s="56"/>
      <c r="SN116" s="56"/>
      <c r="SO116" s="56"/>
      <c r="SP116" s="56"/>
      <c r="SQ116" s="56"/>
      <c r="SR116" s="56"/>
      <c r="SS116" s="56"/>
      <c r="ST116" s="56"/>
      <c r="SU116" s="56"/>
      <c r="SV116" s="56"/>
      <c r="SW116" s="56"/>
      <c r="SX116" s="56"/>
      <c r="SY116" s="56"/>
      <c r="SZ116" s="56"/>
      <c r="TA116" s="56"/>
      <c r="TB116" s="56"/>
      <c r="TC116" s="56"/>
      <c r="TD116" s="56"/>
      <c r="TE116" s="56"/>
      <c r="TF116" s="56"/>
      <c r="TG116" s="56"/>
      <c r="TH116" s="56"/>
      <c r="TI116" s="56"/>
      <c r="TJ116" s="56"/>
      <c r="TK116" s="56"/>
      <c r="TL116" s="56"/>
      <c r="TM116" s="56"/>
      <c r="TN116" s="56"/>
      <c r="TO116" s="56"/>
      <c r="TP116" s="56"/>
      <c r="TQ116" s="56"/>
      <c r="TR116" s="56"/>
      <c r="TS116" s="56"/>
      <c r="TT116" s="56"/>
      <c r="TU116" s="56"/>
      <c r="TV116" s="56"/>
      <c r="TW116" s="56"/>
      <c r="TX116" s="56"/>
      <c r="TY116" s="56"/>
      <c r="TZ116" s="56"/>
      <c r="UA116" s="56"/>
      <c r="UB116" s="56"/>
      <c r="UC116" s="56"/>
      <c r="UD116" s="56"/>
      <c r="UE116" s="56"/>
      <c r="UF116" s="56"/>
      <c r="UG116" s="56"/>
      <c r="UH116" s="56"/>
      <c r="UI116" s="56"/>
      <c r="UJ116" s="56"/>
      <c r="UK116" s="56"/>
      <c r="UL116" s="56"/>
      <c r="UM116" s="56"/>
      <c r="UN116" s="56"/>
      <c r="UO116" s="56"/>
      <c r="UP116" s="56"/>
      <c r="UQ116" s="56"/>
      <c r="UR116" s="56"/>
      <c r="US116" s="56"/>
      <c r="UT116" s="56"/>
      <c r="UU116" s="56"/>
      <c r="UV116" s="56"/>
      <c r="UW116" s="56"/>
      <c r="UX116" s="56"/>
      <c r="UY116" s="56"/>
      <c r="UZ116" s="56"/>
      <c r="VA116" s="56"/>
      <c r="VB116" s="56"/>
      <c r="VC116" s="56"/>
      <c r="VD116" s="56"/>
      <c r="VE116" s="56"/>
      <c r="VF116" s="56"/>
      <c r="VG116" s="56"/>
      <c r="VH116" s="56"/>
      <c r="VI116" s="56"/>
      <c r="VJ116" s="56"/>
      <c r="VK116" s="56"/>
      <c r="VL116" s="56"/>
      <c r="VM116" s="56"/>
      <c r="VN116" s="56"/>
      <c r="VO116" s="56"/>
      <c r="VP116" s="56"/>
      <c r="VQ116" s="56"/>
      <c r="VR116" s="56"/>
      <c r="VS116" s="56"/>
      <c r="VT116" s="56"/>
      <c r="VU116" s="56"/>
      <c r="VV116" s="56"/>
      <c r="VW116" s="56"/>
      <c r="VX116" s="56"/>
      <c r="VY116" s="56"/>
      <c r="VZ116" s="56"/>
      <c r="WA116" s="56"/>
      <c r="WB116" s="56"/>
      <c r="WC116" s="56"/>
      <c r="WD116" s="56"/>
      <c r="WE116" s="56"/>
      <c r="WF116" s="56"/>
      <c r="WG116" s="56"/>
      <c r="WH116" s="56"/>
      <c r="WI116" s="56"/>
      <c r="WJ116" s="56"/>
      <c r="WK116" s="56"/>
      <c r="WL116" s="56"/>
      <c r="WM116" s="56"/>
      <c r="WN116" s="56"/>
      <c r="WO116" s="56"/>
      <c r="WP116" s="56"/>
      <c r="WQ116" s="56"/>
      <c r="WR116" s="56"/>
      <c r="WS116" s="56"/>
      <c r="WT116" s="56"/>
      <c r="WU116" s="56"/>
      <c r="WV116" s="56"/>
      <c r="WW116" s="56"/>
      <c r="WX116" s="56"/>
      <c r="WY116" s="56"/>
      <c r="WZ116" s="56"/>
      <c r="XA116" s="56"/>
      <c r="XB116" s="56"/>
      <c r="XC116" s="56"/>
      <c r="XD116" s="56"/>
      <c r="XE116" s="56"/>
      <c r="XF116" s="56"/>
      <c r="XG116" s="56"/>
      <c r="XH116" s="56"/>
      <c r="XI116" s="56"/>
      <c r="XJ116" s="56"/>
      <c r="XK116" s="56"/>
      <c r="XL116" s="56"/>
      <c r="XM116" s="56"/>
      <c r="XN116" s="56"/>
      <c r="XO116" s="56"/>
      <c r="XP116" s="56"/>
      <c r="XQ116" s="56"/>
      <c r="XR116" s="56"/>
      <c r="XS116" s="56"/>
      <c r="XT116" s="56"/>
      <c r="XU116" s="56"/>
      <c r="XV116" s="56"/>
      <c r="XW116" s="56"/>
      <c r="XX116" s="56"/>
      <c r="XY116" s="56"/>
      <c r="XZ116" s="56"/>
      <c r="YA116" s="56"/>
      <c r="YB116" s="56"/>
      <c r="YC116" s="56"/>
      <c r="YD116" s="56"/>
      <c r="YE116" s="56"/>
      <c r="YF116" s="56"/>
      <c r="YG116" s="56"/>
      <c r="YH116" s="56"/>
      <c r="YI116" s="56"/>
      <c r="YJ116" s="56"/>
      <c r="YK116" s="56"/>
      <c r="YL116" s="56"/>
      <c r="YM116" s="56"/>
      <c r="YN116" s="56"/>
      <c r="YO116" s="56"/>
      <c r="YP116" s="56"/>
      <c r="YQ116" s="56"/>
      <c r="YR116" s="56"/>
    </row>
    <row r="117" spans="1:668" ht="15.75" x14ac:dyDescent="0.25">
      <c r="A117" s="34" t="s">
        <v>21</v>
      </c>
      <c r="B117" s="29" t="s">
        <v>16</v>
      </c>
      <c r="C117" s="82" t="s">
        <v>74</v>
      </c>
      <c r="D117" s="89">
        <v>44440</v>
      </c>
      <c r="E117" s="11" t="s">
        <v>116</v>
      </c>
      <c r="F117" s="84">
        <v>45000</v>
      </c>
      <c r="G117" s="82">
        <f>F117*0.0287</f>
        <v>1291.5</v>
      </c>
      <c r="H117" s="87">
        <v>1148.33</v>
      </c>
      <c r="I117" s="87">
        <f>F117*0.0304</f>
        <v>1368</v>
      </c>
      <c r="J117" s="130">
        <v>25</v>
      </c>
      <c r="K117" s="87">
        <v>3832.83</v>
      </c>
      <c r="L117" s="67">
        <v>41167.17</v>
      </c>
      <c r="O117" s="56"/>
      <c r="P117" s="56"/>
      <c r="Q117" s="56"/>
      <c r="R117" s="56"/>
      <c r="S117" s="56"/>
      <c r="T117" s="56"/>
      <c r="U117" s="56"/>
      <c r="V117" s="56"/>
      <c r="W117" s="56"/>
      <c r="X117" s="56"/>
      <c r="Y117" s="56"/>
      <c r="Z117" s="56"/>
      <c r="AA117" s="56"/>
      <c r="AB117" s="56"/>
      <c r="AC117" s="56"/>
      <c r="AD117" s="56"/>
      <c r="AE117" s="56"/>
      <c r="AF117" s="56"/>
      <c r="AG117" s="56"/>
      <c r="AH117" s="56"/>
      <c r="AI117" s="56"/>
      <c r="AJ117" s="56"/>
      <c r="AK117" s="56"/>
      <c r="AL117" s="56"/>
      <c r="AM117" s="56"/>
      <c r="AN117" s="56"/>
      <c r="AO117" s="56"/>
      <c r="AP117" s="56"/>
      <c r="AQ117" s="56"/>
      <c r="AR117" s="56"/>
      <c r="AS117" s="56"/>
      <c r="IC117" s="56"/>
      <c r="ID117" s="56"/>
      <c r="IE117" s="56"/>
      <c r="IF117" s="56"/>
      <c r="IG117" s="56"/>
      <c r="IH117" s="56"/>
      <c r="II117" s="56"/>
      <c r="IJ117" s="56"/>
      <c r="IK117" s="56"/>
      <c r="IL117" s="56"/>
      <c r="IM117" s="56"/>
      <c r="IN117" s="56"/>
      <c r="IO117" s="56"/>
      <c r="IP117" s="56"/>
      <c r="IQ117" s="56"/>
      <c r="IR117" s="56"/>
      <c r="IS117" s="56"/>
      <c r="IT117" s="56"/>
      <c r="IU117" s="56"/>
      <c r="IV117" s="56"/>
      <c r="IW117" s="56"/>
      <c r="IX117" s="56"/>
      <c r="IY117" s="56"/>
      <c r="IZ117" s="56"/>
      <c r="JA117" s="56"/>
      <c r="JB117" s="56"/>
      <c r="JC117" s="56"/>
      <c r="JD117" s="56"/>
      <c r="JE117" s="56"/>
      <c r="JF117" s="56"/>
      <c r="JG117" s="56"/>
      <c r="JH117" s="56"/>
      <c r="JI117" s="56"/>
      <c r="JJ117" s="56"/>
      <c r="JK117" s="56"/>
      <c r="JL117" s="56"/>
      <c r="JM117" s="56"/>
      <c r="JN117" s="56"/>
      <c r="JO117" s="56"/>
      <c r="JP117" s="56"/>
      <c r="JQ117" s="56"/>
      <c r="JR117" s="56"/>
      <c r="JS117" s="56"/>
      <c r="JT117" s="56"/>
      <c r="JU117" s="56"/>
      <c r="JV117" s="56"/>
      <c r="JW117" s="56"/>
      <c r="JX117" s="56"/>
      <c r="JY117" s="56"/>
      <c r="JZ117" s="56"/>
      <c r="KA117" s="56"/>
      <c r="KB117" s="56"/>
      <c r="KC117" s="56"/>
      <c r="KD117" s="56"/>
      <c r="KE117" s="56"/>
      <c r="KF117" s="56"/>
      <c r="KG117" s="56"/>
      <c r="KH117" s="56"/>
      <c r="KI117" s="56"/>
      <c r="KJ117" s="56"/>
      <c r="KK117" s="56"/>
      <c r="KL117" s="56"/>
      <c r="KM117" s="56"/>
      <c r="KN117" s="56"/>
      <c r="KO117" s="56"/>
      <c r="KP117" s="56"/>
      <c r="KQ117" s="56"/>
      <c r="KR117" s="56"/>
      <c r="KS117" s="56"/>
      <c r="KT117" s="56"/>
      <c r="KU117" s="56"/>
      <c r="KV117" s="56"/>
      <c r="KW117" s="56"/>
      <c r="KX117" s="56"/>
      <c r="KY117" s="56"/>
      <c r="KZ117" s="56"/>
      <c r="LA117" s="56"/>
      <c r="LB117" s="56"/>
      <c r="LC117" s="56"/>
      <c r="LD117" s="56"/>
      <c r="LE117" s="56"/>
      <c r="LF117" s="56"/>
      <c r="LG117" s="56"/>
      <c r="LH117" s="56"/>
      <c r="LI117" s="56"/>
      <c r="LJ117" s="56"/>
      <c r="LK117" s="56"/>
      <c r="LL117" s="56"/>
      <c r="LM117" s="56"/>
      <c r="LN117" s="56"/>
      <c r="LO117" s="56"/>
      <c r="LP117" s="56"/>
      <c r="LQ117" s="56"/>
      <c r="LR117" s="56"/>
      <c r="LS117" s="56"/>
      <c r="LT117" s="56"/>
      <c r="LU117" s="56"/>
      <c r="LV117" s="56"/>
      <c r="LW117" s="56"/>
      <c r="LX117" s="56"/>
      <c r="LY117" s="56"/>
      <c r="LZ117" s="56"/>
      <c r="MA117" s="56"/>
      <c r="MB117" s="56"/>
      <c r="MC117" s="56"/>
      <c r="MD117" s="56"/>
      <c r="ME117" s="56"/>
      <c r="MF117" s="56"/>
      <c r="MG117" s="56"/>
      <c r="MH117" s="56"/>
      <c r="MI117" s="56"/>
      <c r="MJ117" s="56"/>
      <c r="MK117" s="56"/>
      <c r="ML117" s="56"/>
      <c r="MM117" s="56"/>
      <c r="MN117" s="56"/>
      <c r="MO117" s="56"/>
      <c r="MP117" s="56"/>
      <c r="MQ117" s="56"/>
      <c r="MR117" s="56"/>
      <c r="MS117" s="56"/>
      <c r="MT117" s="56"/>
      <c r="MU117" s="56"/>
      <c r="MV117" s="56"/>
      <c r="MW117" s="56"/>
      <c r="MX117" s="56"/>
      <c r="MY117" s="56"/>
      <c r="MZ117" s="56"/>
      <c r="NA117" s="56"/>
      <c r="NB117" s="56"/>
      <c r="NC117" s="56"/>
      <c r="ND117" s="56"/>
      <c r="NE117" s="56"/>
      <c r="NF117" s="56"/>
      <c r="NG117" s="56"/>
      <c r="NH117" s="56"/>
      <c r="NI117" s="56"/>
      <c r="NJ117" s="56"/>
      <c r="NK117" s="56"/>
      <c r="NL117" s="56"/>
      <c r="NM117" s="56"/>
      <c r="NN117" s="56"/>
      <c r="NO117" s="56"/>
      <c r="NP117" s="56"/>
      <c r="NQ117" s="56"/>
      <c r="NR117" s="56"/>
      <c r="NS117" s="56"/>
      <c r="NT117" s="56"/>
      <c r="NU117" s="56"/>
      <c r="NV117" s="56"/>
      <c r="NW117" s="56"/>
      <c r="NX117" s="56"/>
      <c r="NY117" s="56"/>
      <c r="NZ117" s="56"/>
      <c r="OA117" s="56"/>
      <c r="OB117" s="56"/>
      <c r="OC117" s="56"/>
      <c r="OD117" s="56"/>
      <c r="OE117" s="56"/>
      <c r="OF117" s="56"/>
      <c r="OG117" s="56"/>
      <c r="OH117" s="56"/>
      <c r="OI117" s="56"/>
      <c r="OJ117" s="56"/>
      <c r="OK117" s="56"/>
      <c r="OL117" s="56"/>
      <c r="OM117" s="56"/>
      <c r="ON117" s="56"/>
      <c r="OO117" s="56"/>
      <c r="OP117" s="56"/>
      <c r="OQ117" s="56"/>
      <c r="OR117" s="56"/>
      <c r="OS117" s="56"/>
      <c r="OT117" s="56"/>
      <c r="OU117" s="56"/>
      <c r="OV117" s="56"/>
      <c r="OW117" s="56"/>
      <c r="OX117" s="56"/>
      <c r="OY117" s="56"/>
      <c r="OZ117" s="56"/>
      <c r="PA117" s="56"/>
      <c r="PB117" s="56"/>
      <c r="PC117" s="56"/>
      <c r="PD117" s="56"/>
      <c r="PE117" s="56"/>
      <c r="PF117" s="56"/>
      <c r="PG117" s="56"/>
      <c r="PH117" s="56"/>
      <c r="PI117" s="56"/>
      <c r="PJ117" s="56"/>
      <c r="PK117" s="56"/>
      <c r="PL117" s="56"/>
      <c r="PM117" s="56"/>
      <c r="PN117" s="56"/>
      <c r="PO117" s="56"/>
      <c r="PP117" s="56"/>
      <c r="PQ117" s="56"/>
      <c r="PR117" s="56"/>
      <c r="PS117" s="56"/>
      <c r="PT117" s="56"/>
      <c r="PU117" s="56"/>
      <c r="PV117" s="56"/>
      <c r="PW117" s="56"/>
      <c r="PX117" s="56"/>
      <c r="PY117" s="56"/>
      <c r="PZ117" s="56"/>
      <c r="QA117" s="56"/>
      <c r="QB117" s="56"/>
      <c r="QC117" s="56"/>
      <c r="QD117" s="56"/>
      <c r="QE117" s="56"/>
      <c r="QF117" s="56"/>
      <c r="QG117" s="56"/>
      <c r="QH117" s="56"/>
      <c r="QI117" s="56"/>
      <c r="QJ117" s="56"/>
      <c r="QK117" s="56"/>
      <c r="QL117" s="56"/>
      <c r="QM117" s="56"/>
      <c r="QN117" s="56"/>
      <c r="QO117" s="56"/>
      <c r="QP117" s="56"/>
      <c r="QQ117" s="56"/>
      <c r="QR117" s="56"/>
      <c r="QS117" s="56"/>
      <c r="QT117" s="56"/>
      <c r="QU117" s="56"/>
      <c r="QV117" s="56"/>
      <c r="QW117" s="56"/>
      <c r="QX117" s="56"/>
      <c r="QY117" s="56"/>
      <c r="QZ117" s="56"/>
      <c r="RA117" s="56"/>
      <c r="RB117" s="56"/>
      <c r="RC117" s="56"/>
      <c r="RD117" s="56"/>
      <c r="RE117" s="56"/>
      <c r="RF117" s="56"/>
      <c r="RG117" s="56"/>
      <c r="RH117" s="56"/>
      <c r="RI117" s="56"/>
      <c r="RJ117" s="56"/>
      <c r="RK117" s="56"/>
      <c r="RL117" s="56"/>
      <c r="RM117" s="56"/>
      <c r="RN117" s="56"/>
      <c r="RO117" s="56"/>
      <c r="RP117" s="56"/>
      <c r="RQ117" s="56"/>
      <c r="RR117" s="56"/>
      <c r="RS117" s="56"/>
      <c r="RT117" s="56"/>
      <c r="RU117" s="56"/>
      <c r="RV117" s="56"/>
      <c r="RW117" s="56"/>
      <c r="RX117" s="56"/>
      <c r="RY117" s="56"/>
      <c r="RZ117" s="56"/>
      <c r="SA117" s="56"/>
      <c r="SB117" s="56"/>
      <c r="SC117" s="56"/>
      <c r="SD117" s="56"/>
      <c r="SE117" s="56"/>
      <c r="SF117" s="56"/>
      <c r="SG117" s="56"/>
      <c r="SH117" s="56"/>
      <c r="SI117" s="56"/>
      <c r="SJ117" s="56"/>
      <c r="SK117" s="56"/>
      <c r="SL117" s="56"/>
      <c r="SM117" s="56"/>
      <c r="SN117" s="56"/>
      <c r="SO117" s="56"/>
      <c r="SP117" s="56"/>
      <c r="SQ117" s="56"/>
      <c r="SR117" s="56"/>
      <c r="SS117" s="56"/>
      <c r="ST117" s="56"/>
      <c r="SU117" s="56"/>
      <c r="SV117" s="56"/>
      <c r="SW117" s="56"/>
      <c r="SX117" s="56"/>
      <c r="SY117" s="56"/>
      <c r="SZ117" s="56"/>
      <c r="TA117" s="56"/>
      <c r="TB117" s="56"/>
      <c r="TC117" s="56"/>
      <c r="TD117" s="56"/>
      <c r="TE117" s="56"/>
      <c r="TF117" s="56"/>
      <c r="TG117" s="56"/>
      <c r="TH117" s="56"/>
      <c r="TI117" s="56"/>
      <c r="TJ117" s="56"/>
      <c r="TK117" s="56"/>
      <c r="TL117" s="56"/>
      <c r="TM117" s="56"/>
      <c r="TN117" s="56"/>
      <c r="TO117" s="56"/>
      <c r="TP117" s="56"/>
      <c r="TQ117" s="56"/>
      <c r="TR117" s="56"/>
      <c r="TS117" s="56"/>
      <c r="TT117" s="56"/>
      <c r="TU117" s="56"/>
      <c r="TV117" s="56"/>
      <c r="TW117" s="56"/>
      <c r="TX117" s="56"/>
      <c r="TY117" s="56"/>
      <c r="TZ117" s="56"/>
      <c r="UA117" s="56"/>
      <c r="UB117" s="56"/>
      <c r="UC117" s="56"/>
      <c r="UD117" s="56"/>
      <c r="UE117" s="56"/>
      <c r="UF117" s="56"/>
      <c r="UG117" s="56"/>
      <c r="UH117" s="56"/>
      <c r="UI117" s="56"/>
      <c r="UJ117" s="56"/>
      <c r="UK117" s="56"/>
      <c r="UL117" s="56"/>
      <c r="UM117" s="56"/>
      <c r="UN117" s="56"/>
      <c r="UO117" s="56"/>
      <c r="UP117" s="56"/>
      <c r="UQ117" s="56"/>
      <c r="UR117" s="56"/>
      <c r="US117" s="56"/>
      <c r="UT117" s="56"/>
      <c r="UU117" s="56"/>
      <c r="UV117" s="56"/>
      <c r="UW117" s="56"/>
      <c r="UX117" s="56"/>
      <c r="UY117" s="56"/>
      <c r="UZ117" s="56"/>
      <c r="VA117" s="56"/>
      <c r="VB117" s="56"/>
      <c r="VC117" s="56"/>
      <c r="VD117" s="56"/>
      <c r="VE117" s="56"/>
      <c r="VF117" s="56"/>
      <c r="VG117" s="56"/>
      <c r="VH117" s="56"/>
      <c r="VI117" s="56"/>
      <c r="VJ117" s="56"/>
      <c r="VK117" s="56"/>
      <c r="VL117" s="56"/>
      <c r="VM117" s="56"/>
      <c r="VN117" s="56"/>
      <c r="VO117" s="56"/>
      <c r="VP117" s="56"/>
      <c r="VQ117" s="56"/>
      <c r="VR117" s="56"/>
      <c r="VS117" s="56"/>
      <c r="VT117" s="56"/>
      <c r="VU117" s="56"/>
      <c r="VV117" s="56"/>
      <c r="VW117" s="56"/>
      <c r="VX117" s="56"/>
      <c r="VY117" s="56"/>
      <c r="VZ117" s="56"/>
      <c r="WA117" s="56"/>
      <c r="WB117" s="56"/>
      <c r="WC117" s="56"/>
      <c r="WD117" s="56"/>
      <c r="WE117" s="56"/>
      <c r="WF117" s="56"/>
      <c r="WG117" s="56"/>
      <c r="WH117" s="56"/>
      <c r="WI117" s="56"/>
      <c r="WJ117" s="56"/>
      <c r="WK117" s="56"/>
      <c r="WL117" s="56"/>
      <c r="WM117" s="56"/>
      <c r="WN117" s="56"/>
      <c r="WO117" s="56"/>
      <c r="WP117" s="56"/>
      <c r="WQ117" s="56"/>
      <c r="WR117" s="56"/>
      <c r="WS117" s="56"/>
      <c r="WT117" s="56"/>
      <c r="WU117" s="56"/>
      <c r="WV117" s="56"/>
      <c r="WW117" s="56"/>
      <c r="WX117" s="56"/>
      <c r="WY117" s="56"/>
      <c r="WZ117" s="56"/>
      <c r="XA117" s="56"/>
      <c r="XB117" s="56"/>
      <c r="XC117" s="56"/>
      <c r="XD117" s="56"/>
      <c r="XE117" s="56"/>
      <c r="XF117" s="56"/>
      <c r="XG117" s="56"/>
      <c r="XH117" s="56"/>
      <c r="XI117" s="56"/>
      <c r="XJ117" s="56"/>
      <c r="XK117" s="56"/>
      <c r="XL117" s="56"/>
      <c r="XM117" s="56"/>
      <c r="XN117" s="56"/>
      <c r="XO117" s="56"/>
      <c r="XP117" s="56"/>
      <c r="XQ117" s="56"/>
      <c r="XR117" s="56"/>
      <c r="XS117" s="56"/>
      <c r="XT117" s="56"/>
      <c r="XU117" s="56"/>
      <c r="XV117" s="56"/>
      <c r="XW117" s="56"/>
      <c r="XX117" s="56"/>
      <c r="XY117" s="56"/>
      <c r="XZ117" s="56"/>
      <c r="YA117" s="56"/>
      <c r="YB117" s="56"/>
      <c r="YC117" s="56"/>
      <c r="YD117" s="56"/>
      <c r="YE117" s="56"/>
      <c r="YF117" s="56"/>
      <c r="YG117" s="56"/>
      <c r="YH117" s="56"/>
      <c r="YI117" s="56"/>
      <c r="YJ117" s="56"/>
      <c r="YK117" s="56"/>
      <c r="YL117" s="56"/>
      <c r="YM117" s="56"/>
      <c r="YN117" s="56"/>
      <c r="YO117" s="56"/>
      <c r="YP117" s="56"/>
      <c r="YQ117" s="56"/>
      <c r="YR117" s="56"/>
    </row>
    <row r="118" spans="1:668" ht="15.75" x14ac:dyDescent="0.25">
      <c r="A118" s="34" t="s">
        <v>147</v>
      </c>
      <c r="B118" s="29" t="s">
        <v>149</v>
      </c>
      <c r="C118" s="82" t="s">
        <v>74</v>
      </c>
      <c r="D118" s="89">
        <v>44593</v>
      </c>
      <c r="E118" s="11" t="s">
        <v>116</v>
      </c>
      <c r="F118" s="84">
        <v>45000</v>
      </c>
      <c r="G118" s="82">
        <v>1291.5</v>
      </c>
      <c r="H118" s="87">
        <v>1148.33</v>
      </c>
      <c r="I118" s="87">
        <v>1368</v>
      </c>
      <c r="J118" s="130">
        <v>1375</v>
      </c>
      <c r="K118" s="87">
        <v>5182.83</v>
      </c>
      <c r="L118" s="67">
        <v>39817.17</v>
      </c>
      <c r="O118" s="56"/>
      <c r="P118" s="56"/>
      <c r="Q118" s="56"/>
      <c r="R118" s="56"/>
      <c r="S118" s="56"/>
      <c r="T118" s="56"/>
      <c r="U118" s="56"/>
      <c r="V118" s="56"/>
      <c r="W118" s="56"/>
      <c r="X118" s="56"/>
      <c r="Y118" s="56"/>
      <c r="Z118" s="56"/>
      <c r="AA118" s="56"/>
      <c r="AB118" s="56"/>
      <c r="AC118" s="56"/>
      <c r="AD118" s="56"/>
      <c r="AE118" s="56"/>
      <c r="AF118" s="56"/>
      <c r="AG118" s="56"/>
      <c r="AH118" s="56"/>
      <c r="AI118" s="56"/>
      <c r="AJ118" s="56"/>
      <c r="AK118" s="56"/>
      <c r="AL118" s="56"/>
      <c r="AM118" s="56"/>
      <c r="AN118" s="56"/>
      <c r="AO118" s="56"/>
      <c r="AP118" s="56"/>
      <c r="AQ118" s="56"/>
      <c r="AR118" s="56"/>
      <c r="AS118" s="56"/>
      <c r="IC118" s="56"/>
      <c r="ID118" s="56"/>
      <c r="IE118" s="56"/>
      <c r="IF118" s="56"/>
      <c r="IG118" s="56"/>
      <c r="IH118" s="56"/>
      <c r="II118" s="56"/>
      <c r="IJ118" s="56"/>
      <c r="IK118" s="56"/>
      <c r="IL118" s="56"/>
      <c r="IM118" s="56"/>
      <c r="IN118" s="56"/>
      <c r="IO118" s="56"/>
      <c r="IP118" s="56"/>
      <c r="IQ118" s="56"/>
      <c r="IR118" s="56"/>
      <c r="IS118" s="56"/>
      <c r="IT118" s="56"/>
      <c r="IU118" s="56"/>
      <c r="IV118" s="56"/>
      <c r="IW118" s="56"/>
      <c r="IX118" s="56"/>
      <c r="IY118" s="56"/>
      <c r="IZ118" s="56"/>
      <c r="JA118" s="56"/>
      <c r="JB118" s="56"/>
      <c r="JC118" s="56"/>
      <c r="JD118" s="56"/>
      <c r="JE118" s="56"/>
      <c r="JF118" s="56"/>
      <c r="JG118" s="56"/>
      <c r="JH118" s="56"/>
      <c r="JI118" s="56"/>
      <c r="JJ118" s="56"/>
      <c r="JK118" s="56"/>
      <c r="JL118" s="56"/>
      <c r="JM118" s="56"/>
      <c r="JN118" s="56"/>
      <c r="JO118" s="56"/>
      <c r="JP118" s="56"/>
      <c r="JQ118" s="56"/>
      <c r="JR118" s="56"/>
      <c r="JS118" s="56"/>
      <c r="JT118" s="56"/>
      <c r="JU118" s="56"/>
      <c r="JV118" s="56"/>
      <c r="JW118" s="56"/>
      <c r="JX118" s="56"/>
      <c r="JY118" s="56"/>
      <c r="JZ118" s="56"/>
      <c r="KA118" s="56"/>
      <c r="KB118" s="56"/>
      <c r="KC118" s="56"/>
      <c r="KD118" s="56"/>
      <c r="KE118" s="56"/>
      <c r="KF118" s="56"/>
      <c r="KG118" s="56"/>
      <c r="KH118" s="56"/>
      <c r="KI118" s="56"/>
      <c r="KJ118" s="56"/>
      <c r="KK118" s="56"/>
      <c r="KL118" s="56"/>
      <c r="KM118" s="56"/>
      <c r="KN118" s="56"/>
      <c r="KO118" s="56"/>
      <c r="KP118" s="56"/>
      <c r="KQ118" s="56"/>
      <c r="KR118" s="56"/>
      <c r="KS118" s="56"/>
      <c r="KT118" s="56"/>
      <c r="KU118" s="56"/>
      <c r="KV118" s="56"/>
      <c r="KW118" s="56"/>
      <c r="KX118" s="56"/>
      <c r="KY118" s="56"/>
      <c r="KZ118" s="56"/>
      <c r="LA118" s="56"/>
      <c r="LB118" s="56"/>
      <c r="LC118" s="56"/>
      <c r="LD118" s="56"/>
      <c r="LE118" s="56"/>
      <c r="LF118" s="56"/>
      <c r="LG118" s="56"/>
      <c r="LH118" s="56"/>
      <c r="LI118" s="56"/>
      <c r="LJ118" s="56"/>
      <c r="LK118" s="56"/>
      <c r="LL118" s="56"/>
      <c r="LM118" s="56"/>
      <c r="LN118" s="56"/>
      <c r="LO118" s="56"/>
      <c r="LP118" s="56"/>
      <c r="LQ118" s="56"/>
      <c r="LR118" s="56"/>
      <c r="LS118" s="56"/>
      <c r="LT118" s="56"/>
      <c r="LU118" s="56"/>
      <c r="LV118" s="56"/>
      <c r="LW118" s="56"/>
      <c r="LX118" s="56"/>
      <c r="LY118" s="56"/>
      <c r="LZ118" s="56"/>
      <c r="MA118" s="56"/>
      <c r="MB118" s="56"/>
      <c r="MC118" s="56"/>
      <c r="MD118" s="56"/>
      <c r="ME118" s="56"/>
      <c r="MF118" s="56"/>
      <c r="MG118" s="56"/>
      <c r="MH118" s="56"/>
      <c r="MI118" s="56"/>
      <c r="MJ118" s="56"/>
      <c r="MK118" s="56"/>
      <c r="ML118" s="56"/>
      <c r="MM118" s="56"/>
      <c r="MN118" s="56"/>
      <c r="MO118" s="56"/>
      <c r="MP118" s="56"/>
      <c r="MQ118" s="56"/>
      <c r="MR118" s="56"/>
      <c r="MS118" s="56"/>
      <c r="MT118" s="56"/>
      <c r="MU118" s="56"/>
      <c r="MV118" s="56"/>
      <c r="MW118" s="56"/>
      <c r="MX118" s="56"/>
      <c r="MY118" s="56"/>
      <c r="MZ118" s="56"/>
      <c r="NA118" s="56"/>
      <c r="NB118" s="56"/>
      <c r="NC118" s="56"/>
      <c r="ND118" s="56"/>
      <c r="NE118" s="56"/>
      <c r="NF118" s="56"/>
      <c r="NG118" s="56"/>
      <c r="NH118" s="56"/>
      <c r="NI118" s="56"/>
      <c r="NJ118" s="56"/>
      <c r="NK118" s="56"/>
      <c r="NL118" s="56"/>
      <c r="NM118" s="56"/>
      <c r="NN118" s="56"/>
      <c r="NO118" s="56"/>
      <c r="NP118" s="56"/>
      <c r="NQ118" s="56"/>
      <c r="NR118" s="56"/>
      <c r="NS118" s="56"/>
      <c r="NT118" s="56"/>
      <c r="NU118" s="56"/>
      <c r="NV118" s="56"/>
      <c r="NW118" s="56"/>
      <c r="NX118" s="56"/>
      <c r="NY118" s="56"/>
      <c r="NZ118" s="56"/>
      <c r="OA118" s="56"/>
      <c r="OB118" s="56"/>
      <c r="OC118" s="56"/>
      <c r="OD118" s="56"/>
      <c r="OE118" s="56"/>
      <c r="OF118" s="56"/>
      <c r="OG118" s="56"/>
      <c r="OH118" s="56"/>
      <c r="OI118" s="56"/>
      <c r="OJ118" s="56"/>
      <c r="OK118" s="56"/>
      <c r="OL118" s="56"/>
      <c r="OM118" s="56"/>
      <c r="ON118" s="56"/>
      <c r="OO118" s="56"/>
      <c r="OP118" s="56"/>
      <c r="OQ118" s="56"/>
      <c r="OR118" s="56"/>
      <c r="OS118" s="56"/>
      <c r="OT118" s="56"/>
      <c r="OU118" s="56"/>
      <c r="OV118" s="56"/>
      <c r="OW118" s="56"/>
      <c r="OX118" s="56"/>
      <c r="OY118" s="56"/>
      <c r="OZ118" s="56"/>
      <c r="PA118" s="56"/>
      <c r="PB118" s="56"/>
      <c r="PC118" s="56"/>
      <c r="PD118" s="56"/>
      <c r="PE118" s="56"/>
      <c r="PF118" s="56"/>
      <c r="PG118" s="56"/>
      <c r="PH118" s="56"/>
      <c r="PI118" s="56"/>
      <c r="PJ118" s="56"/>
      <c r="PK118" s="56"/>
      <c r="PL118" s="56"/>
      <c r="PM118" s="56"/>
      <c r="PN118" s="56"/>
      <c r="PO118" s="56"/>
      <c r="PP118" s="56"/>
      <c r="PQ118" s="56"/>
      <c r="PR118" s="56"/>
      <c r="PS118" s="56"/>
      <c r="PT118" s="56"/>
      <c r="PU118" s="56"/>
      <c r="PV118" s="56"/>
      <c r="PW118" s="56"/>
      <c r="PX118" s="56"/>
      <c r="PY118" s="56"/>
      <c r="PZ118" s="56"/>
      <c r="QA118" s="56"/>
      <c r="QB118" s="56"/>
      <c r="QC118" s="56"/>
      <c r="QD118" s="56"/>
      <c r="QE118" s="56"/>
      <c r="QF118" s="56"/>
      <c r="QG118" s="56"/>
      <c r="QH118" s="56"/>
      <c r="QI118" s="56"/>
      <c r="QJ118" s="56"/>
      <c r="QK118" s="56"/>
      <c r="QL118" s="56"/>
      <c r="QM118" s="56"/>
      <c r="QN118" s="56"/>
      <c r="QO118" s="56"/>
      <c r="QP118" s="56"/>
      <c r="QQ118" s="56"/>
      <c r="QR118" s="56"/>
      <c r="QS118" s="56"/>
      <c r="QT118" s="56"/>
      <c r="QU118" s="56"/>
      <c r="QV118" s="56"/>
      <c r="QW118" s="56"/>
      <c r="QX118" s="56"/>
      <c r="QY118" s="56"/>
      <c r="QZ118" s="56"/>
      <c r="RA118" s="56"/>
      <c r="RB118" s="56"/>
      <c r="RC118" s="56"/>
      <c r="RD118" s="56"/>
      <c r="RE118" s="56"/>
      <c r="RF118" s="56"/>
      <c r="RG118" s="56"/>
      <c r="RH118" s="56"/>
      <c r="RI118" s="56"/>
      <c r="RJ118" s="56"/>
      <c r="RK118" s="56"/>
      <c r="RL118" s="56"/>
      <c r="RM118" s="56"/>
      <c r="RN118" s="56"/>
      <c r="RO118" s="56"/>
      <c r="RP118" s="56"/>
      <c r="RQ118" s="56"/>
      <c r="RR118" s="56"/>
      <c r="RS118" s="56"/>
      <c r="RT118" s="56"/>
      <c r="RU118" s="56"/>
      <c r="RV118" s="56"/>
      <c r="RW118" s="56"/>
      <c r="RX118" s="56"/>
      <c r="RY118" s="56"/>
      <c r="RZ118" s="56"/>
      <c r="SA118" s="56"/>
      <c r="SB118" s="56"/>
      <c r="SC118" s="56"/>
      <c r="SD118" s="56"/>
      <c r="SE118" s="56"/>
      <c r="SF118" s="56"/>
      <c r="SG118" s="56"/>
      <c r="SH118" s="56"/>
      <c r="SI118" s="56"/>
      <c r="SJ118" s="56"/>
      <c r="SK118" s="56"/>
      <c r="SL118" s="56"/>
      <c r="SM118" s="56"/>
      <c r="SN118" s="56"/>
      <c r="SO118" s="56"/>
      <c r="SP118" s="56"/>
      <c r="SQ118" s="56"/>
      <c r="SR118" s="56"/>
      <c r="SS118" s="56"/>
      <c r="ST118" s="56"/>
      <c r="SU118" s="56"/>
      <c r="SV118" s="56"/>
      <c r="SW118" s="56"/>
      <c r="SX118" s="56"/>
      <c r="SY118" s="56"/>
      <c r="SZ118" s="56"/>
      <c r="TA118" s="56"/>
      <c r="TB118" s="56"/>
      <c r="TC118" s="56"/>
      <c r="TD118" s="56"/>
      <c r="TE118" s="56"/>
      <c r="TF118" s="56"/>
      <c r="TG118" s="56"/>
      <c r="TH118" s="56"/>
      <c r="TI118" s="56"/>
      <c r="TJ118" s="56"/>
      <c r="TK118" s="56"/>
      <c r="TL118" s="56"/>
      <c r="TM118" s="56"/>
      <c r="TN118" s="56"/>
      <c r="TO118" s="56"/>
      <c r="TP118" s="56"/>
      <c r="TQ118" s="56"/>
      <c r="TR118" s="56"/>
      <c r="TS118" s="56"/>
      <c r="TT118" s="56"/>
      <c r="TU118" s="56"/>
      <c r="TV118" s="56"/>
      <c r="TW118" s="56"/>
      <c r="TX118" s="56"/>
      <c r="TY118" s="56"/>
      <c r="TZ118" s="56"/>
      <c r="UA118" s="56"/>
      <c r="UB118" s="56"/>
      <c r="UC118" s="56"/>
      <c r="UD118" s="56"/>
      <c r="UE118" s="56"/>
      <c r="UF118" s="56"/>
      <c r="UG118" s="56"/>
      <c r="UH118" s="56"/>
      <c r="UI118" s="56"/>
      <c r="UJ118" s="56"/>
      <c r="UK118" s="56"/>
      <c r="UL118" s="56"/>
      <c r="UM118" s="56"/>
      <c r="UN118" s="56"/>
      <c r="UO118" s="56"/>
      <c r="UP118" s="56"/>
      <c r="UQ118" s="56"/>
      <c r="UR118" s="56"/>
      <c r="US118" s="56"/>
      <c r="UT118" s="56"/>
      <c r="UU118" s="56"/>
      <c r="UV118" s="56"/>
      <c r="UW118" s="56"/>
      <c r="UX118" s="56"/>
      <c r="UY118" s="56"/>
      <c r="UZ118" s="56"/>
      <c r="VA118" s="56"/>
      <c r="VB118" s="56"/>
      <c r="VC118" s="56"/>
      <c r="VD118" s="56"/>
      <c r="VE118" s="56"/>
      <c r="VF118" s="56"/>
      <c r="VG118" s="56"/>
      <c r="VH118" s="56"/>
      <c r="VI118" s="56"/>
      <c r="VJ118" s="56"/>
      <c r="VK118" s="56"/>
      <c r="VL118" s="56"/>
      <c r="VM118" s="56"/>
      <c r="VN118" s="56"/>
      <c r="VO118" s="56"/>
      <c r="VP118" s="56"/>
      <c r="VQ118" s="56"/>
      <c r="VR118" s="56"/>
      <c r="VS118" s="56"/>
      <c r="VT118" s="56"/>
      <c r="VU118" s="56"/>
      <c r="VV118" s="56"/>
      <c r="VW118" s="56"/>
      <c r="VX118" s="56"/>
      <c r="VY118" s="56"/>
      <c r="VZ118" s="56"/>
      <c r="WA118" s="56"/>
      <c r="WB118" s="56"/>
      <c r="WC118" s="56"/>
      <c r="WD118" s="56"/>
      <c r="WE118" s="56"/>
      <c r="WF118" s="56"/>
      <c r="WG118" s="56"/>
      <c r="WH118" s="56"/>
      <c r="WI118" s="56"/>
      <c r="WJ118" s="56"/>
      <c r="WK118" s="56"/>
      <c r="WL118" s="56"/>
      <c r="WM118" s="56"/>
      <c r="WN118" s="56"/>
      <c r="WO118" s="56"/>
      <c r="WP118" s="56"/>
      <c r="WQ118" s="56"/>
      <c r="WR118" s="56"/>
      <c r="WS118" s="56"/>
      <c r="WT118" s="56"/>
      <c r="WU118" s="56"/>
      <c r="WV118" s="56"/>
      <c r="WW118" s="56"/>
      <c r="WX118" s="56"/>
      <c r="WY118" s="56"/>
      <c r="WZ118" s="56"/>
      <c r="XA118" s="56"/>
      <c r="XB118" s="56"/>
      <c r="XC118" s="56"/>
      <c r="XD118" s="56"/>
      <c r="XE118" s="56"/>
      <c r="XF118" s="56"/>
      <c r="XG118" s="56"/>
      <c r="XH118" s="56"/>
      <c r="XI118" s="56"/>
      <c r="XJ118" s="56"/>
      <c r="XK118" s="56"/>
      <c r="XL118" s="56"/>
      <c r="XM118" s="56"/>
      <c r="XN118" s="56"/>
      <c r="XO118" s="56"/>
      <c r="XP118" s="56"/>
      <c r="XQ118" s="56"/>
      <c r="XR118" s="56"/>
      <c r="XS118" s="56"/>
      <c r="XT118" s="56"/>
      <c r="XU118" s="56"/>
      <c r="XV118" s="56"/>
      <c r="XW118" s="56"/>
      <c r="XX118" s="56"/>
      <c r="XY118" s="56"/>
      <c r="XZ118" s="56"/>
      <c r="YA118" s="56"/>
      <c r="YB118" s="56"/>
      <c r="YC118" s="56"/>
      <c r="YD118" s="56"/>
      <c r="YE118" s="56"/>
      <c r="YF118" s="56"/>
      <c r="YG118" s="56"/>
      <c r="YH118" s="56"/>
      <c r="YI118" s="56"/>
      <c r="YJ118" s="56"/>
      <c r="YK118" s="56"/>
      <c r="YL118" s="56"/>
      <c r="YM118" s="56"/>
      <c r="YN118" s="56"/>
      <c r="YO118" s="56"/>
      <c r="YP118" s="56"/>
      <c r="YQ118" s="56"/>
      <c r="YR118" s="56"/>
    </row>
    <row r="119" spans="1:668" ht="15.75" x14ac:dyDescent="0.25">
      <c r="A119" s="34" t="s">
        <v>148</v>
      </c>
      <c r="B119" s="29" t="s">
        <v>149</v>
      </c>
      <c r="C119" s="82" t="s">
        <v>74</v>
      </c>
      <c r="D119" s="89">
        <v>44594</v>
      </c>
      <c r="E119" s="11" t="s">
        <v>116</v>
      </c>
      <c r="F119" s="84">
        <v>45000</v>
      </c>
      <c r="G119" s="82">
        <v>1291.5</v>
      </c>
      <c r="H119" s="87">
        <v>1148.33</v>
      </c>
      <c r="I119" s="87">
        <v>1368</v>
      </c>
      <c r="J119" s="130">
        <v>25</v>
      </c>
      <c r="K119" s="87">
        <v>3832.83</v>
      </c>
      <c r="L119" s="67">
        <v>41167.17</v>
      </c>
      <c r="O119" s="56"/>
      <c r="P119" s="56"/>
      <c r="Q119" s="56"/>
      <c r="R119" s="56"/>
      <c r="S119" s="56"/>
      <c r="T119" s="56"/>
      <c r="U119" s="56"/>
      <c r="V119" s="56"/>
      <c r="W119" s="56"/>
      <c r="X119" s="56"/>
      <c r="Y119" s="56"/>
      <c r="Z119" s="56"/>
      <c r="AA119" s="56"/>
      <c r="AB119" s="56"/>
      <c r="AC119" s="56"/>
      <c r="AD119" s="56"/>
      <c r="AE119" s="56"/>
      <c r="AF119" s="56"/>
      <c r="AG119" s="56"/>
      <c r="AH119" s="56"/>
      <c r="AI119" s="56"/>
      <c r="AJ119" s="56"/>
      <c r="AK119" s="56"/>
      <c r="AL119" s="56"/>
      <c r="AM119" s="56"/>
      <c r="AN119" s="56"/>
      <c r="AO119" s="56"/>
      <c r="AP119" s="56"/>
      <c r="AQ119" s="56"/>
      <c r="AR119" s="56"/>
      <c r="AS119" s="56"/>
      <c r="IC119" s="56"/>
      <c r="ID119" s="56"/>
      <c r="IE119" s="56"/>
      <c r="IF119" s="56"/>
      <c r="IG119" s="56"/>
      <c r="IH119" s="56"/>
      <c r="II119" s="56"/>
      <c r="IJ119" s="56"/>
      <c r="IK119" s="56"/>
      <c r="IL119" s="56"/>
      <c r="IM119" s="56"/>
      <c r="IN119" s="56"/>
      <c r="IO119" s="56"/>
      <c r="IP119" s="56"/>
      <c r="IQ119" s="56"/>
      <c r="IR119" s="56"/>
      <c r="IS119" s="56"/>
      <c r="IT119" s="56"/>
      <c r="IU119" s="56"/>
      <c r="IV119" s="56"/>
      <c r="IW119" s="56"/>
      <c r="IX119" s="56"/>
      <c r="IY119" s="56"/>
      <c r="IZ119" s="56"/>
      <c r="JA119" s="56"/>
      <c r="JB119" s="56"/>
      <c r="JC119" s="56"/>
      <c r="JD119" s="56"/>
      <c r="JE119" s="56"/>
      <c r="JF119" s="56"/>
      <c r="JG119" s="56"/>
      <c r="JH119" s="56"/>
      <c r="JI119" s="56"/>
      <c r="JJ119" s="56"/>
      <c r="JK119" s="56"/>
      <c r="JL119" s="56"/>
      <c r="JM119" s="56"/>
      <c r="JN119" s="56"/>
      <c r="JO119" s="56"/>
      <c r="JP119" s="56"/>
      <c r="JQ119" s="56"/>
      <c r="JR119" s="56"/>
      <c r="JS119" s="56"/>
      <c r="JT119" s="56"/>
      <c r="JU119" s="56"/>
      <c r="JV119" s="56"/>
      <c r="JW119" s="56"/>
      <c r="JX119" s="56"/>
      <c r="JY119" s="56"/>
      <c r="JZ119" s="56"/>
      <c r="KA119" s="56"/>
      <c r="KB119" s="56"/>
      <c r="KC119" s="56"/>
      <c r="KD119" s="56"/>
      <c r="KE119" s="56"/>
      <c r="KF119" s="56"/>
      <c r="KG119" s="56"/>
      <c r="KH119" s="56"/>
      <c r="KI119" s="56"/>
      <c r="KJ119" s="56"/>
      <c r="KK119" s="56"/>
      <c r="KL119" s="56"/>
      <c r="KM119" s="56"/>
      <c r="KN119" s="56"/>
      <c r="KO119" s="56"/>
      <c r="KP119" s="56"/>
      <c r="KQ119" s="56"/>
      <c r="KR119" s="56"/>
      <c r="KS119" s="56"/>
      <c r="KT119" s="56"/>
      <c r="KU119" s="56"/>
      <c r="KV119" s="56"/>
      <c r="KW119" s="56"/>
      <c r="KX119" s="56"/>
      <c r="KY119" s="56"/>
      <c r="KZ119" s="56"/>
      <c r="LA119" s="56"/>
      <c r="LB119" s="56"/>
      <c r="LC119" s="56"/>
      <c r="LD119" s="56"/>
      <c r="LE119" s="56"/>
      <c r="LF119" s="56"/>
      <c r="LG119" s="56"/>
      <c r="LH119" s="56"/>
      <c r="LI119" s="56"/>
      <c r="LJ119" s="56"/>
      <c r="LK119" s="56"/>
      <c r="LL119" s="56"/>
      <c r="LM119" s="56"/>
      <c r="LN119" s="56"/>
      <c r="LO119" s="56"/>
      <c r="LP119" s="56"/>
      <c r="LQ119" s="56"/>
      <c r="LR119" s="56"/>
      <c r="LS119" s="56"/>
      <c r="LT119" s="56"/>
      <c r="LU119" s="56"/>
      <c r="LV119" s="56"/>
      <c r="LW119" s="56"/>
      <c r="LX119" s="56"/>
      <c r="LY119" s="56"/>
      <c r="LZ119" s="56"/>
      <c r="MA119" s="56"/>
      <c r="MB119" s="56"/>
      <c r="MC119" s="56"/>
      <c r="MD119" s="56"/>
      <c r="ME119" s="56"/>
      <c r="MF119" s="56"/>
      <c r="MG119" s="56"/>
      <c r="MH119" s="56"/>
      <c r="MI119" s="56"/>
      <c r="MJ119" s="56"/>
      <c r="MK119" s="56"/>
      <c r="ML119" s="56"/>
      <c r="MM119" s="56"/>
      <c r="MN119" s="56"/>
      <c r="MO119" s="56"/>
      <c r="MP119" s="56"/>
      <c r="MQ119" s="56"/>
      <c r="MR119" s="56"/>
      <c r="MS119" s="56"/>
      <c r="MT119" s="56"/>
      <c r="MU119" s="56"/>
      <c r="MV119" s="56"/>
      <c r="MW119" s="56"/>
      <c r="MX119" s="56"/>
      <c r="MY119" s="56"/>
      <c r="MZ119" s="56"/>
      <c r="NA119" s="56"/>
      <c r="NB119" s="56"/>
      <c r="NC119" s="56"/>
      <c r="ND119" s="56"/>
      <c r="NE119" s="56"/>
      <c r="NF119" s="56"/>
      <c r="NG119" s="56"/>
      <c r="NH119" s="56"/>
      <c r="NI119" s="56"/>
      <c r="NJ119" s="56"/>
      <c r="NK119" s="56"/>
      <c r="NL119" s="56"/>
      <c r="NM119" s="56"/>
      <c r="NN119" s="56"/>
      <c r="NO119" s="56"/>
      <c r="NP119" s="56"/>
      <c r="NQ119" s="56"/>
      <c r="NR119" s="56"/>
      <c r="NS119" s="56"/>
      <c r="NT119" s="56"/>
      <c r="NU119" s="56"/>
      <c r="NV119" s="56"/>
      <c r="NW119" s="56"/>
      <c r="NX119" s="56"/>
      <c r="NY119" s="56"/>
      <c r="NZ119" s="56"/>
      <c r="OA119" s="56"/>
      <c r="OB119" s="56"/>
      <c r="OC119" s="56"/>
      <c r="OD119" s="56"/>
      <c r="OE119" s="56"/>
      <c r="OF119" s="56"/>
      <c r="OG119" s="56"/>
      <c r="OH119" s="56"/>
      <c r="OI119" s="56"/>
      <c r="OJ119" s="56"/>
      <c r="OK119" s="56"/>
      <c r="OL119" s="56"/>
      <c r="OM119" s="56"/>
      <c r="ON119" s="56"/>
      <c r="OO119" s="56"/>
      <c r="OP119" s="56"/>
      <c r="OQ119" s="56"/>
      <c r="OR119" s="56"/>
      <c r="OS119" s="56"/>
      <c r="OT119" s="56"/>
      <c r="OU119" s="56"/>
      <c r="OV119" s="56"/>
      <c r="OW119" s="56"/>
      <c r="OX119" s="56"/>
      <c r="OY119" s="56"/>
      <c r="OZ119" s="56"/>
      <c r="PA119" s="56"/>
      <c r="PB119" s="56"/>
      <c r="PC119" s="56"/>
      <c r="PD119" s="56"/>
      <c r="PE119" s="56"/>
      <c r="PF119" s="56"/>
      <c r="PG119" s="56"/>
      <c r="PH119" s="56"/>
      <c r="PI119" s="56"/>
      <c r="PJ119" s="56"/>
      <c r="PK119" s="56"/>
      <c r="PL119" s="56"/>
      <c r="PM119" s="56"/>
      <c r="PN119" s="56"/>
      <c r="PO119" s="56"/>
      <c r="PP119" s="56"/>
      <c r="PQ119" s="56"/>
      <c r="PR119" s="56"/>
      <c r="PS119" s="56"/>
      <c r="PT119" s="56"/>
      <c r="PU119" s="56"/>
      <c r="PV119" s="56"/>
      <c r="PW119" s="56"/>
      <c r="PX119" s="56"/>
      <c r="PY119" s="56"/>
      <c r="PZ119" s="56"/>
      <c r="QA119" s="56"/>
      <c r="QB119" s="56"/>
      <c r="QC119" s="56"/>
      <c r="QD119" s="56"/>
      <c r="QE119" s="56"/>
      <c r="QF119" s="56"/>
      <c r="QG119" s="56"/>
      <c r="QH119" s="56"/>
      <c r="QI119" s="56"/>
      <c r="QJ119" s="56"/>
      <c r="QK119" s="56"/>
      <c r="QL119" s="56"/>
      <c r="QM119" s="56"/>
      <c r="QN119" s="56"/>
      <c r="QO119" s="56"/>
      <c r="QP119" s="56"/>
      <c r="QQ119" s="56"/>
      <c r="QR119" s="56"/>
      <c r="QS119" s="56"/>
      <c r="QT119" s="56"/>
      <c r="QU119" s="56"/>
      <c r="QV119" s="56"/>
      <c r="QW119" s="56"/>
      <c r="QX119" s="56"/>
      <c r="QY119" s="56"/>
      <c r="QZ119" s="56"/>
      <c r="RA119" s="56"/>
      <c r="RB119" s="56"/>
      <c r="RC119" s="56"/>
      <c r="RD119" s="56"/>
      <c r="RE119" s="56"/>
      <c r="RF119" s="56"/>
      <c r="RG119" s="56"/>
      <c r="RH119" s="56"/>
      <c r="RI119" s="56"/>
      <c r="RJ119" s="56"/>
      <c r="RK119" s="56"/>
      <c r="RL119" s="56"/>
      <c r="RM119" s="56"/>
      <c r="RN119" s="56"/>
      <c r="RO119" s="56"/>
      <c r="RP119" s="56"/>
      <c r="RQ119" s="56"/>
      <c r="RR119" s="56"/>
      <c r="RS119" s="56"/>
      <c r="RT119" s="56"/>
      <c r="RU119" s="56"/>
      <c r="RV119" s="56"/>
      <c r="RW119" s="56"/>
      <c r="RX119" s="56"/>
      <c r="RY119" s="56"/>
      <c r="RZ119" s="56"/>
      <c r="SA119" s="56"/>
      <c r="SB119" s="56"/>
      <c r="SC119" s="56"/>
      <c r="SD119" s="56"/>
      <c r="SE119" s="56"/>
      <c r="SF119" s="56"/>
      <c r="SG119" s="56"/>
      <c r="SH119" s="56"/>
      <c r="SI119" s="56"/>
      <c r="SJ119" s="56"/>
      <c r="SK119" s="56"/>
      <c r="SL119" s="56"/>
      <c r="SM119" s="56"/>
      <c r="SN119" s="56"/>
      <c r="SO119" s="56"/>
      <c r="SP119" s="56"/>
      <c r="SQ119" s="56"/>
      <c r="SR119" s="56"/>
      <c r="SS119" s="56"/>
      <c r="ST119" s="56"/>
      <c r="SU119" s="56"/>
      <c r="SV119" s="56"/>
      <c r="SW119" s="56"/>
      <c r="SX119" s="56"/>
      <c r="SY119" s="56"/>
      <c r="SZ119" s="56"/>
      <c r="TA119" s="56"/>
      <c r="TB119" s="56"/>
      <c r="TC119" s="56"/>
      <c r="TD119" s="56"/>
      <c r="TE119" s="56"/>
      <c r="TF119" s="56"/>
      <c r="TG119" s="56"/>
      <c r="TH119" s="56"/>
      <c r="TI119" s="56"/>
      <c r="TJ119" s="56"/>
      <c r="TK119" s="56"/>
      <c r="TL119" s="56"/>
      <c r="TM119" s="56"/>
      <c r="TN119" s="56"/>
      <c r="TO119" s="56"/>
      <c r="TP119" s="56"/>
      <c r="TQ119" s="56"/>
      <c r="TR119" s="56"/>
      <c r="TS119" s="56"/>
      <c r="TT119" s="56"/>
      <c r="TU119" s="56"/>
      <c r="TV119" s="56"/>
      <c r="TW119" s="56"/>
      <c r="TX119" s="56"/>
      <c r="TY119" s="56"/>
      <c r="TZ119" s="56"/>
      <c r="UA119" s="56"/>
      <c r="UB119" s="56"/>
      <c r="UC119" s="56"/>
      <c r="UD119" s="56"/>
      <c r="UE119" s="56"/>
      <c r="UF119" s="56"/>
      <c r="UG119" s="56"/>
      <c r="UH119" s="56"/>
      <c r="UI119" s="56"/>
      <c r="UJ119" s="56"/>
      <c r="UK119" s="56"/>
      <c r="UL119" s="56"/>
      <c r="UM119" s="56"/>
      <c r="UN119" s="56"/>
      <c r="UO119" s="56"/>
      <c r="UP119" s="56"/>
      <c r="UQ119" s="56"/>
      <c r="UR119" s="56"/>
      <c r="US119" s="56"/>
      <c r="UT119" s="56"/>
      <c r="UU119" s="56"/>
      <c r="UV119" s="56"/>
      <c r="UW119" s="56"/>
      <c r="UX119" s="56"/>
      <c r="UY119" s="56"/>
      <c r="UZ119" s="56"/>
      <c r="VA119" s="56"/>
      <c r="VB119" s="56"/>
      <c r="VC119" s="56"/>
      <c r="VD119" s="56"/>
      <c r="VE119" s="56"/>
      <c r="VF119" s="56"/>
      <c r="VG119" s="56"/>
      <c r="VH119" s="56"/>
      <c r="VI119" s="56"/>
      <c r="VJ119" s="56"/>
      <c r="VK119" s="56"/>
      <c r="VL119" s="56"/>
      <c r="VM119" s="56"/>
      <c r="VN119" s="56"/>
      <c r="VO119" s="56"/>
      <c r="VP119" s="56"/>
      <c r="VQ119" s="56"/>
      <c r="VR119" s="56"/>
      <c r="VS119" s="56"/>
      <c r="VT119" s="56"/>
      <c r="VU119" s="56"/>
      <c r="VV119" s="56"/>
      <c r="VW119" s="56"/>
      <c r="VX119" s="56"/>
      <c r="VY119" s="56"/>
      <c r="VZ119" s="56"/>
      <c r="WA119" s="56"/>
      <c r="WB119" s="56"/>
      <c r="WC119" s="56"/>
      <c r="WD119" s="56"/>
      <c r="WE119" s="56"/>
      <c r="WF119" s="56"/>
      <c r="WG119" s="56"/>
      <c r="WH119" s="56"/>
      <c r="WI119" s="56"/>
      <c r="WJ119" s="56"/>
      <c r="WK119" s="56"/>
      <c r="WL119" s="56"/>
      <c r="WM119" s="56"/>
      <c r="WN119" s="56"/>
      <c r="WO119" s="56"/>
      <c r="WP119" s="56"/>
      <c r="WQ119" s="56"/>
      <c r="WR119" s="56"/>
      <c r="WS119" s="56"/>
      <c r="WT119" s="56"/>
      <c r="WU119" s="56"/>
      <c r="WV119" s="56"/>
      <c r="WW119" s="56"/>
      <c r="WX119" s="56"/>
      <c r="WY119" s="56"/>
      <c r="WZ119" s="56"/>
      <c r="XA119" s="56"/>
      <c r="XB119" s="56"/>
      <c r="XC119" s="56"/>
      <c r="XD119" s="56"/>
      <c r="XE119" s="56"/>
      <c r="XF119" s="56"/>
      <c r="XG119" s="56"/>
      <c r="XH119" s="56"/>
      <c r="XI119" s="56"/>
      <c r="XJ119" s="56"/>
      <c r="XK119" s="56"/>
      <c r="XL119" s="56"/>
      <c r="XM119" s="56"/>
      <c r="XN119" s="56"/>
      <c r="XO119" s="56"/>
      <c r="XP119" s="56"/>
      <c r="XQ119" s="56"/>
      <c r="XR119" s="56"/>
      <c r="XS119" s="56"/>
      <c r="XT119" s="56"/>
      <c r="XU119" s="56"/>
      <c r="XV119" s="56"/>
      <c r="XW119" s="56"/>
      <c r="XX119" s="56"/>
      <c r="XY119" s="56"/>
      <c r="XZ119" s="56"/>
      <c r="YA119" s="56"/>
      <c r="YB119" s="56"/>
      <c r="YC119" s="56"/>
      <c r="YD119" s="56"/>
      <c r="YE119" s="56"/>
      <c r="YF119" s="56"/>
      <c r="YG119" s="56"/>
      <c r="YH119" s="56"/>
      <c r="YI119" s="56"/>
      <c r="YJ119" s="56"/>
      <c r="YK119" s="56"/>
      <c r="YL119" s="56"/>
      <c r="YM119" s="56"/>
      <c r="YN119" s="56"/>
      <c r="YO119" s="56"/>
      <c r="YP119" s="56"/>
      <c r="YQ119" s="56"/>
      <c r="YR119" s="56"/>
    </row>
    <row r="120" spans="1:668" s="53" customFormat="1" ht="15" customHeight="1" x14ac:dyDescent="0.25">
      <c r="A120" s="179" t="s">
        <v>14</v>
      </c>
      <c r="B120" s="141">
        <v>4</v>
      </c>
      <c r="C120" s="75"/>
      <c r="D120" s="81"/>
      <c r="E120" s="81"/>
      <c r="F120" s="86">
        <f>SUM(F116:F119)</f>
        <v>180000</v>
      </c>
      <c r="G120" s="94">
        <f>SUM(G116:G117)+G118+G119</f>
        <v>5166</v>
      </c>
      <c r="H120" s="86">
        <f>SUM(H116:H117)+H118+H119</f>
        <v>4593.32</v>
      </c>
      <c r="I120" s="86">
        <f>SUM(I116:I117)+I118+I119</f>
        <v>5472</v>
      </c>
      <c r="J120" s="86">
        <f>SUM(J116:J117)+J118+J119</f>
        <v>1450</v>
      </c>
      <c r="K120" s="86">
        <f>K116+K117+K118+K119</f>
        <v>16681.32</v>
      </c>
      <c r="L120" s="169">
        <f>SUM(L116:L119)</f>
        <v>163318.68</v>
      </c>
      <c r="O120" s="113"/>
      <c r="P120" s="113"/>
      <c r="Q120" s="113"/>
      <c r="R120" s="113"/>
      <c r="S120" s="113"/>
      <c r="T120" s="113"/>
      <c r="U120" s="113"/>
      <c r="V120" s="113"/>
      <c r="W120" s="113"/>
      <c r="X120" s="113"/>
      <c r="Y120" s="113"/>
      <c r="Z120" s="113"/>
      <c r="AA120" s="113"/>
      <c r="AB120" s="113"/>
      <c r="AC120" s="113"/>
      <c r="AD120" s="113"/>
      <c r="AE120" s="113"/>
      <c r="AF120" s="113"/>
      <c r="AG120" s="113"/>
      <c r="AH120" s="113"/>
      <c r="AI120" s="113"/>
      <c r="AJ120" s="113"/>
      <c r="AK120" s="113"/>
      <c r="AL120" s="113"/>
      <c r="AM120" s="113"/>
      <c r="AN120" s="113"/>
      <c r="AO120" s="113"/>
      <c r="AP120" s="113"/>
      <c r="AQ120" s="113"/>
      <c r="AR120" s="113"/>
      <c r="AS120" s="113"/>
      <c r="IC120" s="113"/>
      <c r="ID120" s="113"/>
      <c r="IE120" s="113"/>
      <c r="IF120" s="113"/>
      <c r="IG120" s="113"/>
      <c r="IH120" s="113"/>
      <c r="II120" s="113"/>
      <c r="IJ120" s="113"/>
      <c r="IK120" s="113"/>
      <c r="IL120" s="113"/>
      <c r="IM120" s="113"/>
      <c r="IN120" s="113"/>
      <c r="IO120" s="113"/>
      <c r="IP120" s="113"/>
      <c r="IQ120" s="113"/>
      <c r="IR120" s="113"/>
      <c r="IS120" s="113"/>
      <c r="IT120" s="113"/>
      <c r="IU120" s="113"/>
      <c r="IV120" s="113"/>
      <c r="IW120" s="113"/>
      <c r="IX120" s="113"/>
      <c r="IY120" s="113"/>
      <c r="IZ120" s="113"/>
      <c r="JA120" s="113"/>
      <c r="JB120" s="113"/>
      <c r="JC120" s="113"/>
      <c r="JD120" s="113"/>
      <c r="JE120" s="113"/>
      <c r="JF120" s="113"/>
      <c r="JG120" s="113"/>
      <c r="JH120" s="113"/>
      <c r="JI120" s="113"/>
      <c r="JJ120" s="113"/>
      <c r="JK120" s="113"/>
      <c r="JL120" s="113"/>
      <c r="JM120" s="113"/>
      <c r="JN120" s="113"/>
      <c r="JO120" s="113"/>
      <c r="JP120" s="113"/>
      <c r="JQ120" s="113"/>
      <c r="JR120" s="113"/>
      <c r="JS120" s="113"/>
      <c r="JT120" s="113"/>
      <c r="JU120" s="113"/>
      <c r="JV120" s="113"/>
      <c r="JW120" s="113"/>
      <c r="JX120" s="113"/>
      <c r="JY120" s="113"/>
      <c r="JZ120" s="113"/>
      <c r="KA120" s="113"/>
      <c r="KB120" s="113"/>
      <c r="KC120" s="113"/>
      <c r="KD120" s="113"/>
      <c r="KE120" s="113"/>
      <c r="KF120" s="113"/>
      <c r="KG120" s="113"/>
      <c r="KH120" s="113"/>
      <c r="KI120" s="113"/>
      <c r="KJ120" s="113"/>
      <c r="KK120" s="113"/>
      <c r="KL120" s="113"/>
      <c r="KM120" s="113"/>
      <c r="KN120" s="113"/>
      <c r="KO120" s="113"/>
      <c r="KP120" s="113"/>
      <c r="KQ120" s="113"/>
      <c r="KR120" s="113"/>
      <c r="KS120" s="113"/>
      <c r="KT120" s="113"/>
      <c r="KU120" s="113"/>
      <c r="KV120" s="113"/>
      <c r="KW120" s="113"/>
      <c r="KX120" s="113"/>
      <c r="KY120" s="113"/>
      <c r="KZ120" s="113"/>
      <c r="LA120" s="113"/>
      <c r="LB120" s="113"/>
      <c r="LC120" s="113"/>
      <c r="LD120" s="113"/>
      <c r="LE120" s="113"/>
      <c r="LF120" s="113"/>
      <c r="LG120" s="113"/>
      <c r="LH120" s="113"/>
      <c r="LI120" s="113"/>
      <c r="LJ120" s="113"/>
      <c r="LK120" s="113"/>
      <c r="LL120" s="113"/>
      <c r="LM120" s="113"/>
      <c r="LN120" s="113"/>
      <c r="LO120" s="113"/>
      <c r="LP120" s="113"/>
      <c r="LQ120" s="113"/>
      <c r="LR120" s="113"/>
      <c r="LS120" s="113"/>
      <c r="LT120" s="113"/>
      <c r="LU120" s="113"/>
      <c r="LV120" s="113"/>
      <c r="LW120" s="113"/>
      <c r="LX120" s="113"/>
      <c r="LY120" s="113"/>
      <c r="LZ120" s="113"/>
      <c r="MA120" s="113"/>
      <c r="MB120" s="113"/>
      <c r="MC120" s="113"/>
      <c r="MD120" s="113"/>
      <c r="ME120" s="113"/>
      <c r="MF120" s="113"/>
      <c r="MG120" s="113"/>
      <c r="MH120" s="113"/>
      <c r="MI120" s="113"/>
      <c r="MJ120" s="113"/>
      <c r="MK120" s="113"/>
      <c r="ML120" s="113"/>
      <c r="MM120" s="113"/>
      <c r="MN120" s="113"/>
      <c r="MO120" s="113"/>
      <c r="MP120" s="113"/>
      <c r="MQ120" s="113"/>
      <c r="MR120" s="113"/>
      <c r="MS120" s="113"/>
      <c r="MT120" s="113"/>
      <c r="MU120" s="113"/>
      <c r="MV120" s="113"/>
      <c r="MW120" s="113"/>
      <c r="MX120" s="113"/>
      <c r="MY120" s="113"/>
      <c r="MZ120" s="113"/>
      <c r="NA120" s="113"/>
      <c r="NB120" s="113"/>
      <c r="NC120" s="113"/>
      <c r="ND120" s="113"/>
      <c r="NE120" s="113"/>
      <c r="NF120" s="113"/>
      <c r="NG120" s="113"/>
      <c r="NH120" s="113"/>
      <c r="NI120" s="113"/>
      <c r="NJ120" s="113"/>
      <c r="NK120" s="113"/>
      <c r="NL120" s="113"/>
      <c r="NM120" s="113"/>
      <c r="NN120" s="113"/>
      <c r="NO120" s="113"/>
      <c r="NP120" s="113"/>
      <c r="NQ120" s="113"/>
      <c r="NR120" s="113"/>
      <c r="NS120" s="113"/>
      <c r="NT120" s="113"/>
      <c r="NU120" s="113"/>
      <c r="NV120" s="113"/>
      <c r="NW120" s="113"/>
      <c r="NX120" s="113"/>
      <c r="NY120" s="113"/>
      <c r="NZ120" s="113"/>
      <c r="OA120" s="113"/>
      <c r="OB120" s="113"/>
      <c r="OC120" s="113"/>
      <c r="OD120" s="113"/>
      <c r="OE120" s="113"/>
      <c r="OF120" s="113"/>
      <c r="OG120" s="113"/>
      <c r="OH120" s="113"/>
      <c r="OI120" s="113"/>
      <c r="OJ120" s="113"/>
      <c r="OK120" s="113"/>
      <c r="OL120" s="113"/>
      <c r="OM120" s="113"/>
      <c r="ON120" s="113"/>
      <c r="OO120" s="113"/>
      <c r="OP120" s="113"/>
      <c r="OQ120" s="113"/>
      <c r="OR120" s="113"/>
      <c r="OS120" s="113"/>
      <c r="OT120" s="113"/>
      <c r="OU120" s="113"/>
      <c r="OV120" s="113"/>
      <c r="OW120" s="113"/>
      <c r="OX120" s="113"/>
      <c r="OY120" s="113"/>
      <c r="OZ120" s="113"/>
      <c r="PA120" s="113"/>
      <c r="PB120" s="113"/>
      <c r="PC120" s="113"/>
      <c r="PD120" s="113"/>
      <c r="PE120" s="113"/>
      <c r="PF120" s="113"/>
      <c r="PG120" s="113"/>
      <c r="PH120" s="113"/>
      <c r="PI120" s="113"/>
      <c r="PJ120" s="113"/>
      <c r="PK120" s="113"/>
      <c r="PL120" s="113"/>
      <c r="PM120" s="113"/>
      <c r="PN120" s="113"/>
      <c r="PO120" s="113"/>
      <c r="PP120" s="113"/>
      <c r="PQ120" s="113"/>
      <c r="PR120" s="113"/>
      <c r="PS120" s="113"/>
      <c r="PT120" s="113"/>
      <c r="PU120" s="113"/>
      <c r="PV120" s="113"/>
      <c r="PW120" s="113"/>
      <c r="PX120" s="113"/>
      <c r="PY120" s="113"/>
      <c r="PZ120" s="113"/>
      <c r="QA120" s="113"/>
      <c r="QB120" s="113"/>
      <c r="QC120" s="113"/>
      <c r="QD120" s="113"/>
      <c r="QE120" s="113"/>
      <c r="QF120" s="113"/>
      <c r="QG120" s="113"/>
      <c r="QH120" s="113"/>
      <c r="QI120" s="113"/>
      <c r="QJ120" s="113"/>
      <c r="QK120" s="113"/>
      <c r="QL120" s="113"/>
      <c r="QM120" s="113"/>
      <c r="QN120" s="113"/>
      <c r="QO120" s="113"/>
      <c r="QP120" s="113"/>
      <c r="QQ120" s="113"/>
      <c r="QR120" s="113"/>
      <c r="QS120" s="113"/>
      <c r="QT120" s="113"/>
      <c r="QU120" s="113"/>
      <c r="QV120" s="113"/>
      <c r="QW120" s="113"/>
      <c r="QX120" s="113"/>
      <c r="QY120" s="113"/>
      <c r="QZ120" s="113"/>
      <c r="RA120" s="113"/>
      <c r="RB120" s="113"/>
      <c r="RC120" s="113"/>
      <c r="RD120" s="113"/>
      <c r="RE120" s="113"/>
      <c r="RF120" s="113"/>
      <c r="RG120" s="113"/>
      <c r="RH120" s="113"/>
      <c r="RI120" s="113"/>
      <c r="RJ120" s="113"/>
      <c r="RK120" s="113"/>
      <c r="RL120" s="113"/>
      <c r="RM120" s="113"/>
      <c r="RN120" s="113"/>
      <c r="RO120" s="113"/>
      <c r="RP120" s="113"/>
      <c r="RQ120" s="113"/>
      <c r="RR120" s="113"/>
      <c r="RS120" s="113"/>
      <c r="RT120" s="113"/>
      <c r="RU120" s="113"/>
      <c r="RV120" s="113"/>
      <c r="RW120" s="113"/>
      <c r="RX120" s="113"/>
      <c r="RY120" s="113"/>
      <c r="RZ120" s="113"/>
      <c r="SA120" s="113"/>
      <c r="SB120" s="113"/>
      <c r="SC120" s="113"/>
      <c r="SD120" s="113"/>
      <c r="SE120" s="113"/>
      <c r="SF120" s="113"/>
      <c r="SG120" s="113"/>
      <c r="SH120" s="113"/>
      <c r="SI120" s="113"/>
      <c r="SJ120" s="113"/>
      <c r="SK120" s="113"/>
      <c r="SL120" s="113"/>
      <c r="SM120" s="113"/>
      <c r="SN120" s="113"/>
      <c r="SO120" s="113"/>
      <c r="SP120" s="113"/>
      <c r="SQ120" s="113"/>
      <c r="SR120" s="113"/>
      <c r="SS120" s="113"/>
      <c r="ST120" s="113"/>
      <c r="SU120" s="113"/>
      <c r="SV120" s="113"/>
      <c r="SW120" s="113"/>
      <c r="SX120" s="113"/>
      <c r="SY120" s="113"/>
      <c r="SZ120" s="113"/>
      <c r="TA120" s="113"/>
      <c r="TB120" s="113"/>
      <c r="TC120" s="113"/>
      <c r="TD120" s="113"/>
      <c r="TE120" s="113"/>
      <c r="TF120" s="113"/>
      <c r="TG120" s="113"/>
      <c r="TH120" s="113"/>
      <c r="TI120" s="113"/>
      <c r="TJ120" s="113"/>
      <c r="TK120" s="113"/>
      <c r="TL120" s="113"/>
      <c r="TM120" s="113"/>
      <c r="TN120" s="113"/>
      <c r="TO120" s="113"/>
      <c r="TP120" s="113"/>
      <c r="TQ120" s="113"/>
      <c r="TR120" s="113"/>
      <c r="TS120" s="113"/>
      <c r="TT120" s="113"/>
      <c r="TU120" s="113"/>
      <c r="TV120" s="113"/>
      <c r="TW120" s="113"/>
      <c r="TX120" s="113"/>
      <c r="TY120" s="113"/>
      <c r="TZ120" s="113"/>
      <c r="UA120" s="113"/>
      <c r="UB120" s="113"/>
      <c r="UC120" s="113"/>
      <c r="UD120" s="113"/>
      <c r="UE120" s="113"/>
      <c r="UF120" s="113"/>
      <c r="UG120" s="113"/>
      <c r="UH120" s="113"/>
      <c r="UI120" s="113"/>
      <c r="UJ120" s="113"/>
      <c r="UK120" s="113"/>
      <c r="UL120" s="113"/>
      <c r="UM120" s="113"/>
      <c r="UN120" s="113"/>
      <c r="UO120" s="113"/>
      <c r="UP120" s="113"/>
      <c r="UQ120" s="113"/>
      <c r="UR120" s="113"/>
      <c r="US120" s="113"/>
      <c r="UT120" s="113"/>
      <c r="UU120" s="113"/>
      <c r="UV120" s="113"/>
      <c r="UW120" s="113"/>
      <c r="UX120" s="113"/>
      <c r="UY120" s="113"/>
      <c r="UZ120" s="113"/>
      <c r="VA120" s="113"/>
      <c r="VB120" s="113"/>
      <c r="VC120" s="113"/>
      <c r="VD120" s="113"/>
      <c r="VE120" s="113"/>
      <c r="VF120" s="113"/>
      <c r="VG120" s="113"/>
      <c r="VH120" s="113"/>
      <c r="VI120" s="113"/>
      <c r="VJ120" s="113"/>
      <c r="VK120" s="113"/>
      <c r="VL120" s="113"/>
      <c r="VM120" s="113"/>
      <c r="VN120" s="113"/>
      <c r="VO120" s="113"/>
      <c r="VP120" s="113"/>
      <c r="VQ120" s="113"/>
      <c r="VR120" s="113"/>
      <c r="VS120" s="113"/>
      <c r="VT120" s="113"/>
      <c r="VU120" s="113"/>
      <c r="VV120" s="113"/>
      <c r="VW120" s="113"/>
      <c r="VX120" s="113"/>
      <c r="VY120" s="113"/>
      <c r="VZ120" s="113"/>
      <c r="WA120" s="113"/>
      <c r="WB120" s="113"/>
      <c r="WC120" s="113"/>
      <c r="WD120" s="113"/>
      <c r="WE120" s="113"/>
      <c r="WF120" s="113"/>
      <c r="WG120" s="113"/>
      <c r="WH120" s="113"/>
      <c r="WI120" s="113"/>
      <c r="WJ120" s="113"/>
      <c r="WK120" s="113"/>
      <c r="WL120" s="113"/>
      <c r="WM120" s="113"/>
      <c r="WN120" s="113"/>
      <c r="WO120" s="113"/>
      <c r="WP120" s="113"/>
      <c r="WQ120" s="113"/>
      <c r="WR120" s="113"/>
      <c r="WS120" s="113"/>
      <c r="WT120" s="113"/>
      <c r="WU120" s="113"/>
      <c r="WV120" s="113"/>
      <c r="WW120" s="113"/>
      <c r="WX120" s="113"/>
      <c r="WY120" s="113"/>
      <c r="WZ120" s="113"/>
      <c r="XA120" s="113"/>
      <c r="XB120" s="113"/>
      <c r="XC120" s="113"/>
      <c r="XD120" s="113"/>
      <c r="XE120" s="113"/>
      <c r="XF120" s="113"/>
      <c r="XG120" s="113"/>
      <c r="XH120" s="113"/>
      <c r="XI120" s="113"/>
      <c r="XJ120" s="113"/>
      <c r="XK120" s="113"/>
      <c r="XL120" s="113"/>
      <c r="XM120" s="113"/>
      <c r="XN120" s="113"/>
      <c r="XO120" s="113"/>
      <c r="XP120" s="113"/>
      <c r="XQ120" s="113"/>
      <c r="XR120" s="113"/>
      <c r="XS120" s="113"/>
      <c r="XT120" s="113"/>
      <c r="XU120" s="113"/>
      <c r="XV120" s="113"/>
      <c r="XW120" s="113"/>
      <c r="XX120" s="113"/>
      <c r="XY120" s="113"/>
      <c r="XZ120" s="113"/>
      <c r="YA120" s="113"/>
      <c r="YB120" s="113"/>
      <c r="YC120" s="113"/>
      <c r="YD120" s="113"/>
      <c r="YE120" s="113"/>
      <c r="YF120" s="113"/>
      <c r="YG120" s="113"/>
      <c r="YH120" s="113"/>
      <c r="YI120" s="113"/>
      <c r="YJ120" s="113"/>
      <c r="YK120" s="113"/>
      <c r="YL120" s="113"/>
      <c r="YM120" s="113"/>
      <c r="YN120" s="113"/>
      <c r="YO120" s="113"/>
      <c r="YP120" s="113"/>
      <c r="YQ120" s="113"/>
      <c r="YR120" s="113"/>
    </row>
    <row r="121" spans="1:668" s="53" customFormat="1" ht="12.75" customHeight="1" x14ac:dyDescent="0.25">
      <c r="A121" s="44"/>
      <c r="B121" s="152"/>
      <c r="C121" s="99"/>
      <c r="D121" s="100"/>
      <c r="E121" s="100"/>
      <c r="F121" s="12"/>
      <c r="G121" s="70"/>
      <c r="H121" s="12"/>
      <c r="I121" s="12"/>
      <c r="J121" s="12"/>
      <c r="K121" s="12"/>
      <c r="L121" s="70"/>
    </row>
    <row r="122" spans="1:668" s="53" customFormat="1" ht="12.75" customHeight="1" x14ac:dyDescent="0.25">
      <c r="A122" s="44" t="s">
        <v>125</v>
      </c>
      <c r="B122" s="152"/>
      <c r="C122" s="99"/>
      <c r="D122" s="100"/>
      <c r="E122" s="100"/>
      <c r="F122" s="12"/>
      <c r="G122" s="70"/>
      <c r="H122" s="12"/>
      <c r="I122" s="12"/>
      <c r="J122" s="12"/>
      <c r="K122" s="12"/>
      <c r="L122" s="70"/>
    </row>
    <row r="123" spans="1:668" s="50" customFormat="1" ht="18" customHeight="1" x14ac:dyDescent="0.25">
      <c r="A123" s="50" t="s">
        <v>126</v>
      </c>
      <c r="B123" s="98" t="s">
        <v>17</v>
      </c>
      <c r="C123" s="99" t="s">
        <v>74</v>
      </c>
      <c r="D123" s="100">
        <v>44562</v>
      </c>
      <c r="E123" s="100" t="s">
        <v>116</v>
      </c>
      <c r="F123" s="26">
        <v>40000</v>
      </c>
      <c r="G123" s="71">
        <v>1148</v>
      </c>
      <c r="H123" s="26">
        <v>442.65</v>
      </c>
      <c r="I123" s="26">
        <v>1216</v>
      </c>
      <c r="J123" s="26">
        <v>7025</v>
      </c>
      <c r="K123" s="26">
        <v>9831.65</v>
      </c>
      <c r="L123" s="71">
        <v>30168.35</v>
      </c>
    </row>
    <row r="124" spans="1:668" s="50" customFormat="1" ht="14.25" customHeight="1" x14ac:dyDescent="0.25">
      <c r="A124" s="50" t="s">
        <v>152</v>
      </c>
      <c r="B124" s="98" t="s">
        <v>118</v>
      </c>
      <c r="C124" s="99" t="s">
        <v>73</v>
      </c>
      <c r="D124" s="100">
        <v>44593</v>
      </c>
      <c r="E124" s="100" t="s">
        <v>116</v>
      </c>
      <c r="F124" s="26">
        <v>40000</v>
      </c>
      <c r="G124" s="71">
        <v>1148</v>
      </c>
      <c r="H124" s="26">
        <v>442.65</v>
      </c>
      <c r="I124" s="26">
        <v>1216</v>
      </c>
      <c r="J124" s="26">
        <v>25</v>
      </c>
      <c r="K124" s="26">
        <v>2831.65</v>
      </c>
      <c r="L124" s="71">
        <v>37168.35</v>
      </c>
    </row>
    <row r="125" spans="1:668" s="101" customFormat="1" ht="18.75" customHeight="1" x14ac:dyDescent="0.25">
      <c r="A125" s="101" t="s">
        <v>112</v>
      </c>
      <c r="B125" s="139">
        <v>2</v>
      </c>
      <c r="C125" s="155"/>
      <c r="D125" s="156"/>
      <c r="E125" s="156"/>
      <c r="F125" s="107">
        <f>SUM(F123:F124)</f>
        <v>80000</v>
      </c>
      <c r="G125" s="108">
        <f t="shared" ref="G125:L125" si="19">SUM(G123:G124)</f>
        <v>2296</v>
      </c>
      <c r="H125" s="107">
        <f t="shared" si="19"/>
        <v>885.3</v>
      </c>
      <c r="I125" s="107">
        <f t="shared" si="19"/>
        <v>2432</v>
      </c>
      <c r="J125" s="107">
        <f t="shared" si="19"/>
        <v>7050</v>
      </c>
      <c r="K125" s="107">
        <f t="shared" si="19"/>
        <v>12663.3</v>
      </c>
      <c r="L125" s="107">
        <f t="shared" si="19"/>
        <v>67336.7</v>
      </c>
      <c r="M125" s="44"/>
      <c r="N125" s="44"/>
      <c r="O125" s="44"/>
      <c r="P125" s="44"/>
      <c r="Q125" s="44"/>
      <c r="R125" s="44"/>
      <c r="S125" s="44"/>
      <c r="T125" s="44"/>
      <c r="U125" s="44"/>
      <c r="V125" s="44"/>
      <c r="W125" s="44"/>
      <c r="X125" s="44"/>
      <c r="Y125" s="44"/>
      <c r="Z125" s="44"/>
      <c r="AA125" s="44"/>
      <c r="AB125" s="44"/>
      <c r="AC125" s="44"/>
      <c r="AD125" s="44"/>
      <c r="AE125" s="44"/>
      <c r="AF125" s="44"/>
      <c r="AG125" s="44"/>
      <c r="AH125" s="44"/>
      <c r="AI125" s="44"/>
      <c r="AJ125" s="44"/>
      <c r="AK125" s="44"/>
      <c r="AL125" s="44"/>
    </row>
    <row r="126" spans="1:668" s="44" customFormat="1" ht="12.75" customHeight="1" x14ac:dyDescent="0.25">
      <c r="B126" s="152"/>
      <c r="C126" s="153"/>
      <c r="D126" s="154"/>
      <c r="E126" s="154"/>
      <c r="F126" s="12"/>
      <c r="G126" s="70"/>
      <c r="H126" s="12"/>
      <c r="I126" s="12"/>
      <c r="J126" s="12"/>
      <c r="K126" s="12"/>
      <c r="L126" s="70"/>
    </row>
    <row r="127" spans="1:668" s="57" customFormat="1" ht="18" customHeight="1" x14ac:dyDescent="0.25">
      <c r="A127" s="92" t="s">
        <v>177</v>
      </c>
      <c r="B127" s="123"/>
      <c r="C127" s="124"/>
      <c r="D127" s="124"/>
      <c r="E127" s="124"/>
      <c r="F127" s="125"/>
      <c r="G127" s="126"/>
      <c r="H127" s="127"/>
      <c r="I127" s="128"/>
      <c r="J127" s="127"/>
      <c r="K127" s="127"/>
      <c r="L127" s="129"/>
      <c r="M127" s="51"/>
      <c r="N127" s="51"/>
      <c r="O127" s="56"/>
      <c r="P127" s="56"/>
      <c r="Q127" s="56"/>
      <c r="R127" s="56"/>
      <c r="S127" s="56"/>
      <c r="T127" s="56"/>
      <c r="U127" s="56"/>
      <c r="V127" s="56"/>
      <c r="W127" s="56"/>
      <c r="X127" s="56"/>
      <c r="Y127" s="56"/>
      <c r="Z127" s="56"/>
      <c r="AA127" s="56"/>
      <c r="AB127" s="56"/>
      <c r="AC127" s="56"/>
      <c r="AD127" s="56"/>
      <c r="AE127" s="56"/>
      <c r="AF127" s="56"/>
      <c r="AG127" s="131"/>
      <c r="AH127" s="131"/>
      <c r="AI127" s="131"/>
      <c r="AJ127" s="131"/>
      <c r="AK127" s="131"/>
      <c r="AL127" s="131"/>
      <c r="AM127" s="131"/>
      <c r="AN127" s="131"/>
      <c r="AO127" s="131"/>
      <c r="AP127" s="131"/>
      <c r="AQ127" s="131"/>
      <c r="AR127" s="56"/>
      <c r="AS127" s="56"/>
      <c r="AT127" s="43"/>
      <c r="AU127" s="43"/>
      <c r="AV127" s="43"/>
      <c r="AW127" s="43"/>
      <c r="AX127" s="43"/>
      <c r="AY127" s="43"/>
      <c r="AZ127" s="43"/>
      <c r="BA127" s="43"/>
      <c r="BB127" s="43"/>
      <c r="BC127" s="43"/>
      <c r="BD127" s="43"/>
      <c r="BE127" s="43"/>
      <c r="BF127" s="43"/>
      <c r="BG127" s="43"/>
      <c r="BH127" s="43"/>
      <c r="BI127" s="43"/>
      <c r="BJ127" s="43"/>
      <c r="BK127" s="43"/>
      <c r="BL127" s="43"/>
      <c r="BM127" s="43"/>
      <c r="BN127" s="43"/>
      <c r="BO127" s="43"/>
      <c r="BP127" s="43"/>
      <c r="BQ127" s="43"/>
      <c r="BR127" s="43"/>
      <c r="BS127" s="43"/>
      <c r="BT127" s="43"/>
      <c r="BU127" s="43"/>
      <c r="BV127" s="43"/>
      <c r="BW127" s="43"/>
      <c r="BX127" s="43"/>
      <c r="BY127" s="43"/>
      <c r="BZ127" s="43"/>
      <c r="CA127" s="43"/>
      <c r="CB127" s="43"/>
      <c r="CC127" s="43"/>
      <c r="CD127" s="43"/>
      <c r="CE127" s="43"/>
      <c r="CF127" s="43"/>
      <c r="CG127" s="43"/>
      <c r="CH127" s="43"/>
      <c r="CI127" s="43"/>
      <c r="CJ127" s="43"/>
      <c r="CK127" s="43"/>
      <c r="CL127" s="43"/>
      <c r="CM127" s="43"/>
      <c r="CN127" s="43"/>
      <c r="CO127" s="43"/>
      <c r="CP127" s="43"/>
      <c r="CQ127" s="43"/>
      <c r="CR127" s="43"/>
      <c r="CS127" s="43"/>
      <c r="CT127" s="43"/>
      <c r="CU127" s="43"/>
      <c r="CV127" s="43"/>
      <c r="CW127" s="43"/>
      <c r="CX127" s="43"/>
      <c r="CY127" s="43"/>
      <c r="CZ127" s="43"/>
      <c r="DA127" s="43"/>
      <c r="DB127" s="43"/>
      <c r="DC127" s="43"/>
      <c r="DD127" s="43"/>
      <c r="DE127" s="43"/>
      <c r="DF127" s="43"/>
      <c r="DG127" s="43"/>
      <c r="DH127" s="43"/>
      <c r="DI127" s="43"/>
      <c r="DJ127" s="43"/>
      <c r="DK127" s="43"/>
      <c r="DL127" s="43"/>
      <c r="DM127" s="43"/>
      <c r="DN127" s="43"/>
      <c r="DO127" s="43"/>
      <c r="DP127" s="43"/>
      <c r="DQ127" s="43"/>
      <c r="DR127" s="43"/>
      <c r="DS127" s="43"/>
      <c r="DT127" s="43"/>
      <c r="DU127" s="43"/>
      <c r="DV127" s="43"/>
      <c r="DW127" s="43"/>
      <c r="DX127" s="43"/>
      <c r="DY127" s="43"/>
      <c r="DZ127" s="43"/>
      <c r="EA127" s="43"/>
      <c r="EB127" s="43"/>
      <c r="EC127" s="43"/>
      <c r="ED127" s="43"/>
      <c r="EE127" s="43"/>
      <c r="EF127" s="43"/>
      <c r="EG127" s="43"/>
      <c r="EH127" s="43"/>
      <c r="EI127" s="43"/>
      <c r="EJ127" s="43"/>
      <c r="EK127" s="43"/>
      <c r="EL127" s="43"/>
      <c r="EM127" s="43"/>
      <c r="EN127" s="43"/>
      <c r="EO127" s="43"/>
      <c r="EP127" s="43"/>
      <c r="EQ127" s="43"/>
      <c r="ER127" s="43"/>
      <c r="ES127" s="43"/>
      <c r="ET127" s="43"/>
      <c r="EU127" s="43"/>
      <c r="EV127" s="43"/>
      <c r="EW127" s="43"/>
      <c r="EX127" s="43"/>
      <c r="EY127" s="43"/>
      <c r="EZ127" s="43"/>
      <c r="FA127" s="43"/>
      <c r="FB127" s="43"/>
      <c r="FC127" s="43"/>
      <c r="FD127" s="43"/>
      <c r="FE127" s="43"/>
      <c r="FF127" s="43"/>
      <c r="FG127" s="43"/>
      <c r="FH127" s="43"/>
      <c r="FI127" s="43"/>
      <c r="FJ127" s="43"/>
      <c r="FK127" s="43"/>
      <c r="FL127" s="43"/>
      <c r="FM127" s="43"/>
      <c r="FN127" s="43"/>
      <c r="FO127" s="43"/>
      <c r="FP127" s="43"/>
      <c r="FQ127" s="43"/>
      <c r="FR127" s="43"/>
      <c r="FS127" s="43"/>
      <c r="FT127" s="43"/>
      <c r="FU127" s="43"/>
      <c r="FV127" s="43"/>
      <c r="FW127" s="43"/>
      <c r="FX127" s="43"/>
      <c r="FY127" s="43"/>
      <c r="FZ127" s="43"/>
      <c r="GA127" s="43"/>
      <c r="GB127" s="43"/>
      <c r="GC127" s="43"/>
      <c r="GD127" s="43"/>
      <c r="GE127" s="43"/>
      <c r="GF127" s="43"/>
      <c r="GG127" s="43"/>
      <c r="GH127" s="43"/>
      <c r="GI127" s="43"/>
      <c r="GJ127" s="43"/>
      <c r="GK127" s="43"/>
      <c r="GL127" s="43"/>
      <c r="GM127" s="43"/>
      <c r="GN127" s="43"/>
      <c r="GO127" s="43"/>
      <c r="GP127" s="43"/>
      <c r="GQ127" s="43"/>
      <c r="GR127" s="43"/>
      <c r="GS127" s="43"/>
      <c r="GT127" s="43"/>
      <c r="GU127" s="43"/>
      <c r="GV127" s="43"/>
      <c r="GW127" s="43"/>
      <c r="GX127" s="43"/>
      <c r="GY127" s="43"/>
      <c r="GZ127" s="43"/>
      <c r="HA127" s="43"/>
      <c r="HB127" s="43"/>
      <c r="HC127" s="43"/>
      <c r="HD127" s="43"/>
      <c r="HE127" s="43"/>
      <c r="HF127" s="43"/>
      <c r="HG127" s="43"/>
      <c r="HH127" s="43"/>
      <c r="HI127" s="43"/>
      <c r="HJ127" s="43"/>
      <c r="HK127" s="43"/>
      <c r="HL127" s="43"/>
      <c r="HM127" s="43"/>
      <c r="HN127" s="43"/>
      <c r="HO127" s="43"/>
      <c r="HP127" s="43"/>
      <c r="HQ127" s="43"/>
      <c r="HR127" s="43"/>
      <c r="HS127" s="43"/>
      <c r="HT127" s="43"/>
      <c r="HU127" s="43"/>
      <c r="HV127" s="43"/>
      <c r="HW127" s="43"/>
      <c r="HX127" s="43"/>
      <c r="HY127" s="43"/>
      <c r="HZ127" s="43"/>
      <c r="IA127" s="43"/>
      <c r="IB127" s="43"/>
      <c r="IC127" s="56"/>
      <c r="ID127" s="56"/>
      <c r="IE127" s="56"/>
      <c r="IF127" s="56"/>
      <c r="IG127" s="56"/>
      <c r="IH127" s="56"/>
      <c r="II127" s="56"/>
      <c r="IJ127" s="56"/>
      <c r="IK127" s="56"/>
      <c r="IL127" s="56"/>
      <c r="IM127" s="56"/>
      <c r="IN127" s="56"/>
      <c r="IO127" s="56"/>
      <c r="IP127" s="56"/>
      <c r="IQ127" s="56"/>
      <c r="IR127" s="56"/>
      <c r="IS127" s="56"/>
      <c r="IT127" s="56"/>
      <c r="IU127" s="56"/>
      <c r="IV127" s="56"/>
      <c r="IW127" s="56"/>
      <c r="IX127" s="56"/>
      <c r="IY127" s="56"/>
      <c r="IZ127" s="56"/>
      <c r="JA127" s="56"/>
      <c r="JB127" s="56"/>
      <c r="JC127" s="56"/>
      <c r="JD127" s="56"/>
      <c r="JE127" s="56"/>
      <c r="JF127" s="56"/>
      <c r="JG127" s="56"/>
      <c r="JH127" s="56"/>
      <c r="JI127" s="56"/>
      <c r="JJ127" s="56"/>
      <c r="JK127" s="56"/>
      <c r="JL127" s="56"/>
      <c r="JM127" s="56"/>
      <c r="JN127" s="56"/>
      <c r="JO127" s="56"/>
      <c r="JP127" s="56"/>
      <c r="JQ127" s="56"/>
      <c r="JR127" s="56"/>
      <c r="JS127" s="56"/>
      <c r="JT127" s="56"/>
      <c r="JU127" s="56"/>
      <c r="JV127" s="56"/>
      <c r="JW127" s="56"/>
      <c r="JX127" s="56"/>
      <c r="JY127" s="56"/>
      <c r="JZ127" s="56"/>
      <c r="KA127" s="56"/>
      <c r="KB127" s="56"/>
      <c r="KC127" s="56"/>
      <c r="KD127" s="56"/>
      <c r="KE127" s="56"/>
      <c r="KF127" s="56"/>
      <c r="KG127" s="56"/>
      <c r="KH127" s="56"/>
      <c r="KI127" s="56"/>
      <c r="KJ127" s="56"/>
      <c r="KK127" s="56"/>
      <c r="KL127" s="56"/>
      <c r="KM127" s="56"/>
      <c r="KN127" s="56"/>
      <c r="KO127" s="56"/>
      <c r="KP127" s="56"/>
      <c r="KQ127" s="56"/>
      <c r="KR127" s="56"/>
      <c r="KS127" s="56"/>
      <c r="KT127" s="56"/>
      <c r="KU127" s="56"/>
      <c r="KV127" s="56"/>
      <c r="KW127" s="56"/>
      <c r="KX127" s="56"/>
      <c r="KY127" s="56"/>
      <c r="KZ127" s="56"/>
      <c r="LA127" s="56"/>
      <c r="LB127" s="56"/>
      <c r="LC127" s="56"/>
      <c r="LD127" s="56"/>
      <c r="LE127" s="56"/>
      <c r="LF127" s="56"/>
      <c r="LG127" s="56"/>
      <c r="LH127" s="56"/>
      <c r="LI127" s="56"/>
      <c r="LJ127" s="56"/>
      <c r="LK127" s="56"/>
      <c r="LL127" s="56"/>
      <c r="LM127" s="56"/>
      <c r="LN127" s="56"/>
      <c r="LO127" s="56"/>
      <c r="LP127" s="56"/>
      <c r="LQ127" s="56"/>
      <c r="LR127" s="56"/>
      <c r="LS127" s="56"/>
      <c r="LT127" s="56"/>
      <c r="LU127" s="56"/>
      <c r="LV127" s="56"/>
      <c r="LW127" s="56"/>
      <c r="LX127" s="56"/>
      <c r="LY127" s="56"/>
      <c r="LZ127" s="56"/>
      <c r="MA127" s="56"/>
      <c r="MB127" s="56"/>
      <c r="MC127" s="56"/>
      <c r="MD127" s="56"/>
      <c r="ME127" s="56"/>
      <c r="MF127" s="56"/>
      <c r="MG127" s="56"/>
      <c r="MH127" s="56"/>
      <c r="MI127" s="56"/>
      <c r="MJ127" s="56"/>
      <c r="MK127" s="56"/>
      <c r="ML127" s="56"/>
      <c r="MM127" s="56"/>
      <c r="MN127" s="56"/>
      <c r="MO127" s="56"/>
      <c r="MP127" s="56"/>
      <c r="MQ127" s="56"/>
      <c r="MR127" s="56"/>
      <c r="MS127" s="56"/>
      <c r="MT127" s="56"/>
      <c r="MU127" s="56"/>
      <c r="MV127" s="56"/>
      <c r="MW127" s="56"/>
      <c r="MX127" s="56"/>
      <c r="MY127" s="56"/>
      <c r="MZ127" s="56"/>
      <c r="NA127" s="56"/>
      <c r="NB127" s="56"/>
      <c r="NC127" s="56"/>
      <c r="ND127" s="56"/>
      <c r="NE127" s="56"/>
      <c r="NF127" s="56"/>
      <c r="NG127" s="56"/>
      <c r="NH127" s="56"/>
      <c r="NI127" s="56"/>
      <c r="NJ127" s="56"/>
      <c r="NK127" s="56"/>
      <c r="NL127" s="56"/>
      <c r="NM127" s="56"/>
      <c r="NN127" s="56"/>
      <c r="NO127" s="56"/>
      <c r="NP127" s="56"/>
      <c r="NQ127" s="56"/>
      <c r="NR127" s="56"/>
      <c r="NS127" s="56"/>
      <c r="NT127" s="56"/>
      <c r="NU127" s="56"/>
      <c r="NV127" s="56"/>
      <c r="NW127" s="56"/>
      <c r="NX127" s="56"/>
      <c r="NY127" s="56"/>
      <c r="NZ127" s="56"/>
      <c r="OA127" s="56"/>
      <c r="OB127" s="56"/>
      <c r="OC127" s="56"/>
      <c r="OD127" s="56"/>
      <c r="OE127" s="56"/>
      <c r="OF127" s="56"/>
      <c r="OG127" s="56"/>
      <c r="OH127" s="56"/>
      <c r="OI127" s="56"/>
      <c r="OJ127" s="56"/>
      <c r="OK127" s="56"/>
      <c r="OL127" s="56"/>
      <c r="OM127" s="56"/>
      <c r="ON127" s="56"/>
      <c r="OO127" s="56"/>
      <c r="OP127" s="56"/>
      <c r="OQ127" s="56"/>
      <c r="OR127" s="56"/>
      <c r="OS127" s="56"/>
      <c r="OT127" s="56"/>
      <c r="OU127" s="56"/>
      <c r="OV127" s="56"/>
      <c r="OW127" s="56"/>
      <c r="OX127" s="56"/>
      <c r="OY127" s="56"/>
      <c r="OZ127" s="56"/>
      <c r="PA127" s="56"/>
      <c r="PB127" s="56"/>
      <c r="PC127" s="56"/>
      <c r="PD127" s="56"/>
      <c r="PE127" s="56"/>
      <c r="PF127" s="56"/>
      <c r="PG127" s="56"/>
      <c r="PH127" s="56"/>
      <c r="PI127" s="56"/>
      <c r="PJ127" s="56"/>
      <c r="PK127" s="56"/>
      <c r="PL127" s="56"/>
      <c r="PM127" s="56"/>
      <c r="PN127" s="56"/>
      <c r="PO127" s="56"/>
      <c r="PP127" s="56"/>
      <c r="PQ127" s="56"/>
      <c r="PR127" s="56"/>
      <c r="PS127" s="56"/>
      <c r="PT127" s="56"/>
      <c r="PU127" s="56"/>
      <c r="PV127" s="56"/>
      <c r="PW127" s="56"/>
      <c r="PX127" s="56"/>
      <c r="PY127" s="56"/>
      <c r="PZ127" s="56"/>
      <c r="QA127" s="56"/>
      <c r="QB127" s="56"/>
      <c r="QC127" s="56"/>
      <c r="QD127" s="56"/>
      <c r="QE127" s="56"/>
      <c r="QF127" s="56"/>
      <c r="QG127" s="56"/>
      <c r="QH127" s="56"/>
      <c r="QI127" s="56"/>
      <c r="QJ127" s="56"/>
      <c r="QK127" s="56"/>
      <c r="QL127" s="56"/>
      <c r="QM127" s="56"/>
      <c r="QN127" s="56"/>
      <c r="QO127" s="56"/>
      <c r="QP127" s="56"/>
      <c r="QQ127" s="56"/>
      <c r="QR127" s="56"/>
      <c r="QS127" s="56"/>
      <c r="QT127" s="56"/>
      <c r="QU127" s="56"/>
      <c r="QV127" s="56"/>
      <c r="QW127" s="56"/>
      <c r="QX127" s="56"/>
      <c r="QY127" s="56"/>
      <c r="QZ127" s="56"/>
      <c r="RA127" s="56"/>
      <c r="RB127" s="56"/>
      <c r="RC127" s="56"/>
      <c r="RD127" s="56"/>
      <c r="RE127" s="56"/>
      <c r="RF127" s="56"/>
      <c r="RG127" s="56"/>
      <c r="RH127" s="56"/>
      <c r="RI127" s="56"/>
      <c r="RJ127" s="56"/>
      <c r="RK127" s="56"/>
      <c r="RL127" s="56"/>
      <c r="RM127" s="56"/>
      <c r="RN127" s="56"/>
      <c r="RO127" s="56"/>
      <c r="RP127" s="56"/>
      <c r="RQ127" s="56"/>
      <c r="RR127" s="56"/>
      <c r="RS127" s="56"/>
      <c r="RT127" s="56"/>
      <c r="RU127" s="56"/>
      <c r="RV127" s="56"/>
      <c r="RW127" s="56"/>
      <c r="RX127" s="56"/>
      <c r="RY127" s="56"/>
      <c r="RZ127" s="56"/>
      <c r="SA127" s="56"/>
      <c r="SB127" s="56"/>
      <c r="SC127" s="56"/>
      <c r="SD127" s="56"/>
      <c r="SE127" s="56"/>
      <c r="SF127" s="56"/>
      <c r="SG127" s="56"/>
      <c r="SH127" s="56"/>
      <c r="SI127" s="56"/>
      <c r="SJ127" s="56"/>
      <c r="SK127" s="56"/>
      <c r="SL127" s="56"/>
      <c r="SM127" s="56"/>
      <c r="SN127" s="56"/>
      <c r="SO127" s="56"/>
      <c r="SP127" s="56"/>
      <c r="SQ127" s="56"/>
      <c r="SR127" s="56"/>
      <c r="SS127" s="56"/>
      <c r="ST127" s="56"/>
      <c r="SU127" s="56"/>
      <c r="SV127" s="56"/>
      <c r="SW127" s="56"/>
      <c r="SX127" s="56"/>
      <c r="SY127" s="56"/>
      <c r="SZ127" s="56"/>
      <c r="TA127" s="56"/>
      <c r="TB127" s="56"/>
      <c r="TC127" s="56"/>
      <c r="TD127" s="56"/>
      <c r="TE127" s="56"/>
      <c r="TF127" s="56"/>
      <c r="TG127" s="56"/>
      <c r="TH127" s="56"/>
      <c r="TI127" s="56"/>
      <c r="TJ127" s="56"/>
      <c r="TK127" s="56"/>
      <c r="TL127" s="56"/>
      <c r="TM127" s="56"/>
      <c r="TN127" s="56"/>
      <c r="TO127" s="56"/>
      <c r="TP127" s="56"/>
      <c r="TQ127" s="56"/>
      <c r="TR127" s="56"/>
      <c r="TS127" s="56"/>
      <c r="TT127" s="56"/>
      <c r="TU127" s="56"/>
      <c r="TV127" s="56"/>
      <c r="TW127" s="56"/>
      <c r="TX127" s="56"/>
      <c r="TY127" s="56"/>
      <c r="TZ127" s="56"/>
      <c r="UA127" s="56"/>
      <c r="UB127" s="56"/>
      <c r="UC127" s="56"/>
      <c r="UD127" s="56"/>
      <c r="UE127" s="56"/>
      <c r="UF127" s="56"/>
      <c r="UG127" s="56"/>
      <c r="UH127" s="56"/>
      <c r="UI127" s="56"/>
      <c r="UJ127" s="56"/>
      <c r="UK127" s="56"/>
      <c r="UL127" s="56"/>
      <c r="UM127" s="56"/>
      <c r="UN127" s="56"/>
      <c r="UO127" s="56"/>
      <c r="UP127" s="56"/>
      <c r="UQ127" s="56"/>
      <c r="UR127" s="56"/>
      <c r="US127" s="56"/>
      <c r="UT127" s="56"/>
      <c r="UU127" s="56"/>
      <c r="UV127" s="56"/>
      <c r="UW127" s="56"/>
      <c r="UX127" s="56"/>
      <c r="UY127" s="56"/>
      <c r="UZ127" s="56"/>
      <c r="VA127" s="56"/>
      <c r="VB127" s="56"/>
      <c r="VC127" s="56"/>
      <c r="VD127" s="56"/>
      <c r="VE127" s="56"/>
      <c r="VF127" s="56"/>
      <c r="VG127" s="56"/>
      <c r="VH127" s="56"/>
      <c r="VI127" s="56"/>
      <c r="VJ127" s="56"/>
      <c r="VK127" s="56"/>
      <c r="VL127" s="56"/>
      <c r="VM127" s="56"/>
      <c r="VN127" s="56"/>
      <c r="VO127" s="56"/>
      <c r="VP127" s="56"/>
      <c r="VQ127" s="56"/>
      <c r="VR127" s="56"/>
      <c r="VS127" s="56"/>
      <c r="VT127" s="56"/>
      <c r="VU127" s="56"/>
      <c r="VV127" s="56"/>
      <c r="VW127" s="56"/>
      <c r="VX127" s="56"/>
      <c r="VY127" s="56"/>
      <c r="VZ127" s="56"/>
      <c r="WA127" s="56"/>
      <c r="WB127" s="56"/>
      <c r="WC127" s="56"/>
      <c r="WD127" s="56"/>
      <c r="WE127" s="56"/>
      <c r="WF127" s="56"/>
      <c r="WG127" s="56"/>
      <c r="WH127" s="56"/>
      <c r="WI127" s="56"/>
      <c r="WJ127" s="56"/>
      <c r="WK127" s="56"/>
      <c r="WL127" s="56"/>
      <c r="WM127" s="56"/>
      <c r="WN127" s="56"/>
      <c r="WO127" s="56"/>
      <c r="WP127" s="56"/>
      <c r="WQ127" s="56"/>
      <c r="WR127" s="56"/>
      <c r="WS127" s="56"/>
      <c r="WT127" s="56"/>
      <c r="WU127" s="56"/>
      <c r="WV127" s="56"/>
      <c r="WW127" s="56"/>
      <c r="WX127" s="56"/>
      <c r="WY127" s="56"/>
      <c r="WZ127" s="56"/>
      <c r="XA127" s="56"/>
      <c r="XB127" s="56"/>
      <c r="XC127" s="56"/>
      <c r="XD127" s="56"/>
      <c r="XE127" s="56"/>
      <c r="XF127" s="56"/>
      <c r="XG127" s="56"/>
      <c r="XH127" s="56"/>
      <c r="XI127" s="56"/>
      <c r="XJ127" s="56"/>
      <c r="XK127" s="56"/>
      <c r="XL127" s="56"/>
      <c r="XM127" s="56"/>
      <c r="XN127" s="56"/>
      <c r="XO127" s="56"/>
      <c r="XP127" s="56"/>
      <c r="XQ127" s="56"/>
      <c r="XR127" s="56"/>
      <c r="XS127" s="56"/>
      <c r="XT127" s="56"/>
      <c r="XU127" s="56"/>
      <c r="XV127" s="56"/>
      <c r="XW127" s="56"/>
      <c r="XX127" s="56"/>
      <c r="XY127" s="56"/>
      <c r="XZ127" s="56"/>
      <c r="YA127" s="56"/>
      <c r="YB127" s="56"/>
      <c r="YC127" s="56"/>
      <c r="YD127" s="56"/>
      <c r="YE127" s="56"/>
      <c r="YF127" s="56"/>
      <c r="YG127" s="56"/>
      <c r="YH127" s="56"/>
      <c r="YI127" s="56"/>
      <c r="YJ127" s="56"/>
      <c r="YK127" s="56"/>
      <c r="YL127" s="56"/>
      <c r="YM127" s="56"/>
      <c r="YN127" s="56"/>
      <c r="YO127" s="56"/>
      <c r="YP127" s="56"/>
      <c r="YQ127" s="56"/>
      <c r="YR127" s="56"/>
    </row>
    <row r="128" spans="1:668" ht="18" customHeight="1" x14ac:dyDescent="0.25">
      <c r="A128" s="34" t="s">
        <v>178</v>
      </c>
      <c r="B128" s="29" t="s">
        <v>179</v>
      </c>
      <c r="C128" s="82" t="s">
        <v>74</v>
      </c>
      <c r="D128" s="89">
        <v>44564</v>
      </c>
      <c r="E128" s="11" t="s">
        <v>116</v>
      </c>
      <c r="F128" s="176">
        <v>66000</v>
      </c>
      <c r="G128" s="82">
        <v>1894.2</v>
      </c>
      <c r="H128" s="87">
        <v>4615.76</v>
      </c>
      <c r="I128" s="87">
        <f>F128*0.0304</f>
        <v>2006.4</v>
      </c>
      <c r="J128" s="130">
        <v>25</v>
      </c>
      <c r="K128" s="87">
        <v>8541.36</v>
      </c>
      <c r="L128" s="67">
        <v>57458.64</v>
      </c>
      <c r="O128" s="56"/>
      <c r="P128" s="56"/>
      <c r="Q128" s="56"/>
      <c r="R128" s="56"/>
      <c r="S128" s="56"/>
      <c r="T128" s="56"/>
      <c r="U128" s="56"/>
      <c r="V128" s="56"/>
      <c r="W128" s="56"/>
      <c r="X128" s="56"/>
      <c r="Y128" s="56"/>
      <c r="Z128" s="56"/>
      <c r="AA128" s="56"/>
      <c r="AB128" s="56"/>
      <c r="AC128" s="56"/>
      <c r="AD128" s="56"/>
      <c r="AE128" s="56"/>
      <c r="AF128" s="56"/>
      <c r="AG128" s="131"/>
      <c r="AH128" s="131"/>
      <c r="AI128" s="131"/>
      <c r="AJ128" s="131"/>
      <c r="AK128" s="131"/>
      <c r="AL128" s="131"/>
      <c r="AM128" s="131"/>
      <c r="AN128" s="131"/>
      <c r="AO128" s="131"/>
      <c r="AP128" s="131"/>
      <c r="AQ128" s="131"/>
      <c r="AR128" s="56"/>
      <c r="AS128" s="56"/>
      <c r="IC128" s="56"/>
      <c r="ID128" s="56"/>
      <c r="IE128" s="56"/>
      <c r="IF128" s="56"/>
      <c r="IG128" s="56"/>
      <c r="IH128" s="56"/>
      <c r="II128" s="56"/>
      <c r="IJ128" s="56"/>
      <c r="IK128" s="56"/>
      <c r="IL128" s="56"/>
      <c r="IM128" s="56"/>
      <c r="IN128" s="56"/>
      <c r="IO128" s="56"/>
      <c r="IP128" s="56"/>
      <c r="IQ128" s="56"/>
      <c r="IR128" s="56"/>
      <c r="IS128" s="56"/>
      <c r="IT128" s="56"/>
      <c r="IU128" s="56"/>
      <c r="IV128" s="56"/>
      <c r="IW128" s="56"/>
      <c r="IX128" s="56"/>
      <c r="IY128" s="56"/>
      <c r="IZ128" s="56"/>
      <c r="JA128" s="56"/>
      <c r="JB128" s="56"/>
      <c r="JC128" s="56"/>
      <c r="JD128" s="56"/>
      <c r="JE128" s="56"/>
      <c r="JF128" s="56"/>
      <c r="JG128" s="56"/>
      <c r="JH128" s="56"/>
      <c r="JI128" s="56"/>
      <c r="JJ128" s="56"/>
      <c r="JK128" s="56"/>
      <c r="JL128" s="56"/>
      <c r="JM128" s="56"/>
      <c r="JN128" s="56"/>
      <c r="JO128" s="56"/>
      <c r="JP128" s="56"/>
      <c r="JQ128" s="56"/>
      <c r="JR128" s="56"/>
      <c r="JS128" s="56"/>
      <c r="JT128" s="56"/>
      <c r="JU128" s="56"/>
      <c r="JV128" s="56"/>
      <c r="JW128" s="56"/>
      <c r="JX128" s="56"/>
      <c r="JY128" s="56"/>
      <c r="JZ128" s="56"/>
      <c r="KA128" s="56"/>
      <c r="KB128" s="56"/>
      <c r="KC128" s="56"/>
      <c r="KD128" s="56"/>
      <c r="KE128" s="56"/>
      <c r="KF128" s="56"/>
      <c r="KG128" s="56"/>
      <c r="KH128" s="56"/>
      <c r="KI128" s="56"/>
      <c r="KJ128" s="56"/>
      <c r="KK128" s="56"/>
      <c r="KL128" s="56"/>
      <c r="KM128" s="56"/>
      <c r="KN128" s="56"/>
      <c r="KO128" s="56"/>
      <c r="KP128" s="56"/>
      <c r="KQ128" s="56"/>
      <c r="KR128" s="56"/>
      <c r="KS128" s="56"/>
      <c r="KT128" s="56"/>
      <c r="KU128" s="56"/>
      <c r="KV128" s="56"/>
      <c r="KW128" s="56"/>
      <c r="KX128" s="56"/>
      <c r="KY128" s="56"/>
      <c r="KZ128" s="56"/>
      <c r="LA128" s="56"/>
      <c r="LB128" s="56"/>
      <c r="LC128" s="56"/>
      <c r="LD128" s="56"/>
      <c r="LE128" s="56"/>
      <c r="LF128" s="56"/>
      <c r="LG128" s="56"/>
      <c r="LH128" s="56"/>
      <c r="LI128" s="56"/>
      <c r="LJ128" s="56"/>
      <c r="LK128" s="56"/>
      <c r="LL128" s="56"/>
      <c r="LM128" s="56"/>
      <c r="LN128" s="56"/>
      <c r="LO128" s="56"/>
      <c r="LP128" s="56"/>
      <c r="LQ128" s="56"/>
      <c r="LR128" s="56"/>
      <c r="LS128" s="56"/>
      <c r="LT128" s="56"/>
      <c r="LU128" s="56"/>
      <c r="LV128" s="56"/>
      <c r="LW128" s="56"/>
      <c r="LX128" s="56"/>
      <c r="LY128" s="56"/>
      <c r="LZ128" s="56"/>
      <c r="MA128" s="56"/>
      <c r="MB128" s="56"/>
      <c r="MC128" s="56"/>
      <c r="MD128" s="56"/>
      <c r="ME128" s="56"/>
      <c r="MF128" s="56"/>
      <c r="MG128" s="56"/>
      <c r="MH128" s="56"/>
      <c r="MI128" s="56"/>
      <c r="MJ128" s="56"/>
      <c r="MK128" s="56"/>
      <c r="ML128" s="56"/>
      <c r="MM128" s="56"/>
      <c r="MN128" s="56"/>
      <c r="MO128" s="56"/>
      <c r="MP128" s="56"/>
      <c r="MQ128" s="56"/>
      <c r="MR128" s="56"/>
      <c r="MS128" s="56"/>
      <c r="MT128" s="56"/>
      <c r="MU128" s="56"/>
      <c r="MV128" s="56"/>
      <c r="MW128" s="56"/>
      <c r="MX128" s="56"/>
      <c r="MY128" s="56"/>
      <c r="MZ128" s="56"/>
      <c r="NA128" s="56"/>
      <c r="NB128" s="56"/>
      <c r="NC128" s="56"/>
      <c r="ND128" s="56"/>
      <c r="NE128" s="56"/>
      <c r="NF128" s="56"/>
      <c r="NG128" s="56"/>
      <c r="NH128" s="56"/>
      <c r="NI128" s="56"/>
      <c r="NJ128" s="56"/>
      <c r="NK128" s="56"/>
      <c r="NL128" s="56"/>
      <c r="NM128" s="56"/>
      <c r="NN128" s="56"/>
      <c r="NO128" s="56"/>
      <c r="NP128" s="56"/>
      <c r="NQ128" s="56"/>
      <c r="NR128" s="56"/>
      <c r="NS128" s="56"/>
      <c r="NT128" s="56"/>
      <c r="NU128" s="56"/>
      <c r="NV128" s="56"/>
      <c r="NW128" s="56"/>
      <c r="NX128" s="56"/>
      <c r="NY128" s="56"/>
      <c r="NZ128" s="56"/>
      <c r="OA128" s="56"/>
      <c r="OB128" s="56"/>
      <c r="OC128" s="56"/>
      <c r="OD128" s="56"/>
      <c r="OE128" s="56"/>
      <c r="OF128" s="56"/>
      <c r="OG128" s="56"/>
      <c r="OH128" s="56"/>
      <c r="OI128" s="56"/>
      <c r="OJ128" s="56"/>
      <c r="OK128" s="56"/>
      <c r="OL128" s="56"/>
      <c r="OM128" s="56"/>
      <c r="ON128" s="56"/>
      <c r="OO128" s="56"/>
      <c r="OP128" s="56"/>
      <c r="OQ128" s="56"/>
      <c r="OR128" s="56"/>
      <c r="OS128" s="56"/>
      <c r="OT128" s="56"/>
      <c r="OU128" s="56"/>
      <c r="OV128" s="56"/>
      <c r="OW128" s="56"/>
      <c r="OX128" s="56"/>
      <c r="OY128" s="56"/>
      <c r="OZ128" s="56"/>
      <c r="PA128" s="56"/>
      <c r="PB128" s="56"/>
      <c r="PC128" s="56"/>
      <c r="PD128" s="56"/>
      <c r="PE128" s="56"/>
      <c r="PF128" s="56"/>
      <c r="PG128" s="56"/>
      <c r="PH128" s="56"/>
      <c r="PI128" s="56"/>
      <c r="PJ128" s="56"/>
      <c r="PK128" s="56"/>
      <c r="PL128" s="56"/>
      <c r="PM128" s="56"/>
      <c r="PN128" s="56"/>
      <c r="PO128" s="56"/>
      <c r="PP128" s="56"/>
      <c r="PQ128" s="56"/>
      <c r="PR128" s="56"/>
      <c r="PS128" s="56"/>
      <c r="PT128" s="56"/>
      <c r="PU128" s="56"/>
      <c r="PV128" s="56"/>
      <c r="PW128" s="56"/>
      <c r="PX128" s="56"/>
      <c r="PY128" s="56"/>
      <c r="PZ128" s="56"/>
      <c r="QA128" s="56"/>
      <c r="QB128" s="56"/>
      <c r="QC128" s="56"/>
      <c r="QD128" s="56"/>
      <c r="QE128" s="56"/>
      <c r="QF128" s="56"/>
      <c r="QG128" s="56"/>
      <c r="QH128" s="56"/>
      <c r="QI128" s="56"/>
      <c r="QJ128" s="56"/>
      <c r="QK128" s="56"/>
      <c r="QL128" s="56"/>
      <c r="QM128" s="56"/>
      <c r="QN128" s="56"/>
      <c r="QO128" s="56"/>
      <c r="QP128" s="56"/>
      <c r="QQ128" s="56"/>
      <c r="QR128" s="56"/>
      <c r="QS128" s="56"/>
      <c r="QT128" s="56"/>
      <c r="QU128" s="56"/>
      <c r="QV128" s="56"/>
      <c r="QW128" s="56"/>
      <c r="QX128" s="56"/>
      <c r="QY128" s="56"/>
      <c r="QZ128" s="56"/>
      <c r="RA128" s="56"/>
      <c r="RB128" s="56"/>
      <c r="RC128" s="56"/>
      <c r="RD128" s="56"/>
      <c r="RE128" s="56"/>
      <c r="RF128" s="56"/>
      <c r="RG128" s="56"/>
      <c r="RH128" s="56"/>
      <c r="RI128" s="56"/>
      <c r="RJ128" s="56"/>
      <c r="RK128" s="56"/>
      <c r="RL128" s="56"/>
      <c r="RM128" s="56"/>
      <c r="RN128" s="56"/>
      <c r="RO128" s="56"/>
      <c r="RP128" s="56"/>
      <c r="RQ128" s="56"/>
      <c r="RR128" s="56"/>
      <c r="RS128" s="56"/>
      <c r="RT128" s="56"/>
      <c r="RU128" s="56"/>
      <c r="RV128" s="56"/>
      <c r="RW128" s="56"/>
      <c r="RX128" s="56"/>
      <c r="RY128" s="56"/>
      <c r="RZ128" s="56"/>
      <c r="SA128" s="56"/>
      <c r="SB128" s="56"/>
      <c r="SC128" s="56"/>
      <c r="SD128" s="56"/>
      <c r="SE128" s="56"/>
      <c r="SF128" s="56"/>
      <c r="SG128" s="56"/>
      <c r="SH128" s="56"/>
      <c r="SI128" s="56"/>
      <c r="SJ128" s="56"/>
      <c r="SK128" s="56"/>
      <c r="SL128" s="56"/>
      <c r="SM128" s="56"/>
      <c r="SN128" s="56"/>
      <c r="SO128" s="56"/>
      <c r="SP128" s="56"/>
      <c r="SQ128" s="56"/>
      <c r="SR128" s="56"/>
      <c r="SS128" s="56"/>
      <c r="ST128" s="56"/>
      <c r="SU128" s="56"/>
      <c r="SV128" s="56"/>
      <c r="SW128" s="56"/>
      <c r="SX128" s="56"/>
      <c r="SY128" s="56"/>
      <c r="SZ128" s="56"/>
      <c r="TA128" s="56"/>
      <c r="TB128" s="56"/>
      <c r="TC128" s="56"/>
      <c r="TD128" s="56"/>
      <c r="TE128" s="56"/>
      <c r="TF128" s="56"/>
      <c r="TG128" s="56"/>
      <c r="TH128" s="56"/>
      <c r="TI128" s="56"/>
      <c r="TJ128" s="56"/>
      <c r="TK128" s="56"/>
      <c r="TL128" s="56"/>
      <c r="TM128" s="56"/>
      <c r="TN128" s="56"/>
      <c r="TO128" s="56"/>
      <c r="TP128" s="56"/>
      <c r="TQ128" s="56"/>
      <c r="TR128" s="56"/>
      <c r="TS128" s="56"/>
      <c r="TT128" s="56"/>
      <c r="TU128" s="56"/>
      <c r="TV128" s="56"/>
      <c r="TW128" s="56"/>
      <c r="TX128" s="56"/>
      <c r="TY128" s="56"/>
      <c r="TZ128" s="56"/>
      <c r="UA128" s="56"/>
      <c r="UB128" s="56"/>
      <c r="UC128" s="56"/>
      <c r="UD128" s="56"/>
      <c r="UE128" s="56"/>
      <c r="UF128" s="56"/>
      <c r="UG128" s="56"/>
      <c r="UH128" s="56"/>
      <c r="UI128" s="56"/>
      <c r="UJ128" s="56"/>
      <c r="UK128" s="56"/>
      <c r="UL128" s="56"/>
      <c r="UM128" s="56"/>
      <c r="UN128" s="56"/>
      <c r="UO128" s="56"/>
      <c r="UP128" s="56"/>
      <c r="UQ128" s="56"/>
      <c r="UR128" s="56"/>
      <c r="US128" s="56"/>
      <c r="UT128" s="56"/>
      <c r="UU128" s="56"/>
      <c r="UV128" s="56"/>
      <c r="UW128" s="56"/>
      <c r="UX128" s="56"/>
      <c r="UY128" s="56"/>
      <c r="UZ128" s="56"/>
      <c r="VA128" s="56"/>
      <c r="VB128" s="56"/>
      <c r="VC128" s="56"/>
      <c r="VD128" s="56"/>
      <c r="VE128" s="56"/>
      <c r="VF128" s="56"/>
      <c r="VG128" s="56"/>
      <c r="VH128" s="56"/>
      <c r="VI128" s="56"/>
      <c r="VJ128" s="56"/>
      <c r="VK128" s="56"/>
      <c r="VL128" s="56"/>
      <c r="VM128" s="56"/>
      <c r="VN128" s="56"/>
      <c r="VO128" s="56"/>
      <c r="VP128" s="56"/>
      <c r="VQ128" s="56"/>
      <c r="VR128" s="56"/>
      <c r="VS128" s="56"/>
      <c r="VT128" s="56"/>
      <c r="VU128" s="56"/>
      <c r="VV128" s="56"/>
      <c r="VW128" s="56"/>
      <c r="VX128" s="56"/>
      <c r="VY128" s="56"/>
      <c r="VZ128" s="56"/>
      <c r="WA128" s="56"/>
      <c r="WB128" s="56"/>
      <c r="WC128" s="56"/>
      <c r="WD128" s="56"/>
      <c r="WE128" s="56"/>
      <c r="WF128" s="56"/>
      <c r="WG128" s="56"/>
      <c r="WH128" s="56"/>
      <c r="WI128" s="56"/>
      <c r="WJ128" s="56"/>
      <c r="WK128" s="56"/>
      <c r="WL128" s="56"/>
      <c r="WM128" s="56"/>
      <c r="WN128" s="56"/>
      <c r="WO128" s="56"/>
      <c r="WP128" s="56"/>
      <c r="WQ128" s="56"/>
      <c r="WR128" s="56"/>
      <c r="WS128" s="56"/>
      <c r="WT128" s="56"/>
      <c r="WU128" s="56"/>
      <c r="WV128" s="56"/>
      <c r="WW128" s="56"/>
      <c r="WX128" s="56"/>
      <c r="WY128" s="56"/>
      <c r="WZ128" s="56"/>
      <c r="XA128" s="56"/>
      <c r="XB128" s="56"/>
      <c r="XC128" s="56"/>
      <c r="XD128" s="56"/>
      <c r="XE128" s="56"/>
      <c r="XF128" s="56"/>
      <c r="XG128" s="56"/>
      <c r="XH128" s="56"/>
      <c r="XI128" s="56"/>
      <c r="XJ128" s="56"/>
      <c r="XK128" s="56"/>
      <c r="XL128" s="56"/>
      <c r="XM128" s="56"/>
      <c r="XN128" s="56"/>
      <c r="XO128" s="56"/>
      <c r="XP128" s="56"/>
      <c r="XQ128" s="56"/>
      <c r="XR128" s="56"/>
      <c r="XS128" s="56"/>
      <c r="XT128" s="56"/>
      <c r="XU128" s="56"/>
      <c r="XV128" s="56"/>
      <c r="XW128" s="56"/>
      <c r="XX128" s="56"/>
      <c r="XY128" s="56"/>
      <c r="XZ128" s="56"/>
      <c r="YA128" s="56"/>
      <c r="YB128" s="56"/>
      <c r="YC128" s="56"/>
      <c r="YD128" s="56"/>
      <c r="YE128" s="56"/>
      <c r="YF128" s="56"/>
      <c r="YG128" s="56"/>
      <c r="YH128" s="56"/>
      <c r="YI128" s="56"/>
      <c r="YJ128" s="56"/>
      <c r="YK128" s="56"/>
      <c r="YL128" s="56"/>
      <c r="YM128" s="56"/>
      <c r="YN128" s="56"/>
      <c r="YO128" s="56"/>
      <c r="YP128" s="56"/>
      <c r="YQ128" s="56"/>
      <c r="YR128" s="56"/>
    </row>
    <row r="129" spans="1:668" ht="15.75" x14ac:dyDescent="0.25">
      <c r="A129" s="34" t="s">
        <v>180</v>
      </c>
      <c r="B129" s="29" t="s">
        <v>179</v>
      </c>
      <c r="C129" s="82" t="s">
        <v>74</v>
      </c>
      <c r="D129" s="89">
        <v>44440</v>
      </c>
      <c r="E129" s="11" t="s">
        <v>116</v>
      </c>
      <c r="F129" s="84">
        <v>60000</v>
      </c>
      <c r="G129" s="82">
        <f>F129*0.0287</f>
        <v>1722</v>
      </c>
      <c r="H129" s="87">
        <v>3486.68</v>
      </c>
      <c r="I129" s="87">
        <f>F129*0.0304</f>
        <v>1824</v>
      </c>
      <c r="J129" s="130">
        <v>25</v>
      </c>
      <c r="K129" s="87">
        <v>7057.68</v>
      </c>
      <c r="L129" s="67">
        <v>52942.32</v>
      </c>
      <c r="O129" s="56"/>
      <c r="P129" s="56"/>
      <c r="Q129" s="56"/>
      <c r="R129" s="56"/>
      <c r="S129" s="56"/>
      <c r="T129" s="56"/>
      <c r="U129" s="56"/>
      <c r="V129" s="56"/>
      <c r="W129" s="56"/>
      <c r="X129" s="56"/>
      <c r="Y129" s="56"/>
      <c r="Z129" s="56"/>
      <c r="AA129" s="56"/>
      <c r="AB129" s="56"/>
      <c r="AC129" s="56"/>
      <c r="AD129" s="56"/>
      <c r="AE129" s="56"/>
      <c r="AF129" s="56"/>
      <c r="AG129" s="56"/>
      <c r="AH129" s="56"/>
      <c r="AI129" s="56"/>
      <c r="AJ129" s="56"/>
      <c r="AK129" s="56"/>
      <c r="AL129" s="56"/>
      <c r="AM129" s="56"/>
      <c r="AN129" s="56"/>
      <c r="AO129" s="56"/>
      <c r="AP129" s="56"/>
      <c r="AQ129" s="56"/>
      <c r="AR129" s="56"/>
      <c r="AS129" s="56"/>
      <c r="IC129" s="56"/>
      <c r="ID129" s="56"/>
      <c r="IE129" s="56"/>
      <c r="IF129" s="56"/>
      <c r="IG129" s="56"/>
      <c r="IH129" s="56"/>
      <c r="II129" s="56"/>
      <c r="IJ129" s="56"/>
      <c r="IK129" s="56"/>
      <c r="IL129" s="56"/>
      <c r="IM129" s="56"/>
      <c r="IN129" s="56"/>
      <c r="IO129" s="56"/>
      <c r="IP129" s="56"/>
      <c r="IQ129" s="56"/>
      <c r="IR129" s="56"/>
      <c r="IS129" s="56"/>
      <c r="IT129" s="56"/>
      <c r="IU129" s="56"/>
      <c r="IV129" s="56"/>
      <c r="IW129" s="56"/>
      <c r="IX129" s="56"/>
      <c r="IY129" s="56"/>
      <c r="IZ129" s="56"/>
      <c r="JA129" s="56"/>
      <c r="JB129" s="56"/>
      <c r="JC129" s="56"/>
      <c r="JD129" s="56"/>
      <c r="JE129" s="56"/>
      <c r="JF129" s="56"/>
      <c r="JG129" s="56"/>
      <c r="JH129" s="56"/>
      <c r="JI129" s="56"/>
      <c r="JJ129" s="56"/>
      <c r="JK129" s="56"/>
      <c r="JL129" s="56"/>
      <c r="JM129" s="56"/>
      <c r="JN129" s="56"/>
      <c r="JO129" s="56"/>
      <c r="JP129" s="56"/>
      <c r="JQ129" s="56"/>
      <c r="JR129" s="56"/>
      <c r="JS129" s="56"/>
      <c r="JT129" s="56"/>
      <c r="JU129" s="56"/>
      <c r="JV129" s="56"/>
      <c r="JW129" s="56"/>
      <c r="JX129" s="56"/>
      <c r="JY129" s="56"/>
      <c r="JZ129" s="56"/>
      <c r="KA129" s="56"/>
      <c r="KB129" s="56"/>
      <c r="KC129" s="56"/>
      <c r="KD129" s="56"/>
      <c r="KE129" s="56"/>
      <c r="KF129" s="56"/>
      <c r="KG129" s="56"/>
      <c r="KH129" s="56"/>
      <c r="KI129" s="56"/>
      <c r="KJ129" s="56"/>
      <c r="KK129" s="56"/>
      <c r="KL129" s="56"/>
      <c r="KM129" s="56"/>
      <c r="KN129" s="56"/>
      <c r="KO129" s="56"/>
      <c r="KP129" s="56"/>
      <c r="KQ129" s="56"/>
      <c r="KR129" s="56"/>
      <c r="KS129" s="56"/>
      <c r="KT129" s="56"/>
      <c r="KU129" s="56"/>
      <c r="KV129" s="56"/>
      <c r="KW129" s="56"/>
      <c r="KX129" s="56"/>
      <c r="KY129" s="56"/>
      <c r="KZ129" s="56"/>
      <c r="LA129" s="56"/>
      <c r="LB129" s="56"/>
      <c r="LC129" s="56"/>
      <c r="LD129" s="56"/>
      <c r="LE129" s="56"/>
      <c r="LF129" s="56"/>
      <c r="LG129" s="56"/>
      <c r="LH129" s="56"/>
      <c r="LI129" s="56"/>
      <c r="LJ129" s="56"/>
      <c r="LK129" s="56"/>
      <c r="LL129" s="56"/>
      <c r="LM129" s="56"/>
      <c r="LN129" s="56"/>
      <c r="LO129" s="56"/>
      <c r="LP129" s="56"/>
      <c r="LQ129" s="56"/>
      <c r="LR129" s="56"/>
      <c r="LS129" s="56"/>
      <c r="LT129" s="56"/>
      <c r="LU129" s="56"/>
      <c r="LV129" s="56"/>
      <c r="LW129" s="56"/>
      <c r="LX129" s="56"/>
      <c r="LY129" s="56"/>
      <c r="LZ129" s="56"/>
      <c r="MA129" s="56"/>
      <c r="MB129" s="56"/>
      <c r="MC129" s="56"/>
      <c r="MD129" s="56"/>
      <c r="ME129" s="56"/>
      <c r="MF129" s="56"/>
      <c r="MG129" s="56"/>
      <c r="MH129" s="56"/>
      <c r="MI129" s="56"/>
      <c r="MJ129" s="56"/>
      <c r="MK129" s="56"/>
      <c r="ML129" s="56"/>
      <c r="MM129" s="56"/>
      <c r="MN129" s="56"/>
      <c r="MO129" s="56"/>
      <c r="MP129" s="56"/>
      <c r="MQ129" s="56"/>
      <c r="MR129" s="56"/>
      <c r="MS129" s="56"/>
      <c r="MT129" s="56"/>
      <c r="MU129" s="56"/>
      <c r="MV129" s="56"/>
      <c r="MW129" s="56"/>
      <c r="MX129" s="56"/>
      <c r="MY129" s="56"/>
      <c r="MZ129" s="56"/>
      <c r="NA129" s="56"/>
      <c r="NB129" s="56"/>
      <c r="NC129" s="56"/>
      <c r="ND129" s="56"/>
      <c r="NE129" s="56"/>
      <c r="NF129" s="56"/>
      <c r="NG129" s="56"/>
      <c r="NH129" s="56"/>
      <c r="NI129" s="56"/>
      <c r="NJ129" s="56"/>
      <c r="NK129" s="56"/>
      <c r="NL129" s="56"/>
      <c r="NM129" s="56"/>
      <c r="NN129" s="56"/>
      <c r="NO129" s="56"/>
      <c r="NP129" s="56"/>
      <c r="NQ129" s="56"/>
      <c r="NR129" s="56"/>
      <c r="NS129" s="56"/>
      <c r="NT129" s="56"/>
      <c r="NU129" s="56"/>
      <c r="NV129" s="56"/>
      <c r="NW129" s="56"/>
      <c r="NX129" s="56"/>
      <c r="NY129" s="56"/>
      <c r="NZ129" s="56"/>
      <c r="OA129" s="56"/>
      <c r="OB129" s="56"/>
      <c r="OC129" s="56"/>
      <c r="OD129" s="56"/>
      <c r="OE129" s="56"/>
      <c r="OF129" s="56"/>
      <c r="OG129" s="56"/>
      <c r="OH129" s="56"/>
      <c r="OI129" s="56"/>
      <c r="OJ129" s="56"/>
      <c r="OK129" s="56"/>
      <c r="OL129" s="56"/>
      <c r="OM129" s="56"/>
      <c r="ON129" s="56"/>
      <c r="OO129" s="56"/>
      <c r="OP129" s="56"/>
      <c r="OQ129" s="56"/>
      <c r="OR129" s="56"/>
      <c r="OS129" s="56"/>
      <c r="OT129" s="56"/>
      <c r="OU129" s="56"/>
      <c r="OV129" s="56"/>
      <c r="OW129" s="56"/>
      <c r="OX129" s="56"/>
      <c r="OY129" s="56"/>
      <c r="OZ129" s="56"/>
      <c r="PA129" s="56"/>
      <c r="PB129" s="56"/>
      <c r="PC129" s="56"/>
      <c r="PD129" s="56"/>
      <c r="PE129" s="56"/>
      <c r="PF129" s="56"/>
      <c r="PG129" s="56"/>
      <c r="PH129" s="56"/>
      <c r="PI129" s="56"/>
      <c r="PJ129" s="56"/>
      <c r="PK129" s="56"/>
      <c r="PL129" s="56"/>
      <c r="PM129" s="56"/>
      <c r="PN129" s="56"/>
      <c r="PO129" s="56"/>
      <c r="PP129" s="56"/>
      <c r="PQ129" s="56"/>
      <c r="PR129" s="56"/>
      <c r="PS129" s="56"/>
      <c r="PT129" s="56"/>
      <c r="PU129" s="56"/>
      <c r="PV129" s="56"/>
      <c r="PW129" s="56"/>
      <c r="PX129" s="56"/>
      <c r="PY129" s="56"/>
      <c r="PZ129" s="56"/>
      <c r="QA129" s="56"/>
      <c r="QB129" s="56"/>
      <c r="QC129" s="56"/>
      <c r="QD129" s="56"/>
      <c r="QE129" s="56"/>
      <c r="QF129" s="56"/>
      <c r="QG129" s="56"/>
      <c r="QH129" s="56"/>
      <c r="QI129" s="56"/>
      <c r="QJ129" s="56"/>
      <c r="QK129" s="56"/>
      <c r="QL129" s="56"/>
      <c r="QM129" s="56"/>
      <c r="QN129" s="56"/>
      <c r="QO129" s="56"/>
      <c r="QP129" s="56"/>
      <c r="QQ129" s="56"/>
      <c r="QR129" s="56"/>
      <c r="QS129" s="56"/>
      <c r="QT129" s="56"/>
      <c r="QU129" s="56"/>
      <c r="QV129" s="56"/>
      <c r="QW129" s="56"/>
      <c r="QX129" s="56"/>
      <c r="QY129" s="56"/>
      <c r="QZ129" s="56"/>
      <c r="RA129" s="56"/>
      <c r="RB129" s="56"/>
      <c r="RC129" s="56"/>
      <c r="RD129" s="56"/>
      <c r="RE129" s="56"/>
      <c r="RF129" s="56"/>
      <c r="RG129" s="56"/>
      <c r="RH129" s="56"/>
      <c r="RI129" s="56"/>
      <c r="RJ129" s="56"/>
      <c r="RK129" s="56"/>
      <c r="RL129" s="56"/>
      <c r="RM129" s="56"/>
      <c r="RN129" s="56"/>
      <c r="RO129" s="56"/>
      <c r="RP129" s="56"/>
      <c r="RQ129" s="56"/>
      <c r="RR129" s="56"/>
      <c r="RS129" s="56"/>
      <c r="RT129" s="56"/>
      <c r="RU129" s="56"/>
      <c r="RV129" s="56"/>
      <c r="RW129" s="56"/>
      <c r="RX129" s="56"/>
      <c r="RY129" s="56"/>
      <c r="RZ129" s="56"/>
      <c r="SA129" s="56"/>
      <c r="SB129" s="56"/>
      <c r="SC129" s="56"/>
      <c r="SD129" s="56"/>
      <c r="SE129" s="56"/>
      <c r="SF129" s="56"/>
      <c r="SG129" s="56"/>
      <c r="SH129" s="56"/>
      <c r="SI129" s="56"/>
      <c r="SJ129" s="56"/>
      <c r="SK129" s="56"/>
      <c r="SL129" s="56"/>
      <c r="SM129" s="56"/>
      <c r="SN129" s="56"/>
      <c r="SO129" s="56"/>
      <c r="SP129" s="56"/>
      <c r="SQ129" s="56"/>
      <c r="SR129" s="56"/>
      <c r="SS129" s="56"/>
      <c r="ST129" s="56"/>
      <c r="SU129" s="56"/>
      <c r="SV129" s="56"/>
      <c r="SW129" s="56"/>
      <c r="SX129" s="56"/>
      <c r="SY129" s="56"/>
      <c r="SZ129" s="56"/>
      <c r="TA129" s="56"/>
      <c r="TB129" s="56"/>
      <c r="TC129" s="56"/>
      <c r="TD129" s="56"/>
      <c r="TE129" s="56"/>
      <c r="TF129" s="56"/>
      <c r="TG129" s="56"/>
      <c r="TH129" s="56"/>
      <c r="TI129" s="56"/>
      <c r="TJ129" s="56"/>
      <c r="TK129" s="56"/>
      <c r="TL129" s="56"/>
      <c r="TM129" s="56"/>
      <c r="TN129" s="56"/>
      <c r="TO129" s="56"/>
      <c r="TP129" s="56"/>
      <c r="TQ129" s="56"/>
      <c r="TR129" s="56"/>
      <c r="TS129" s="56"/>
      <c r="TT129" s="56"/>
      <c r="TU129" s="56"/>
      <c r="TV129" s="56"/>
      <c r="TW129" s="56"/>
      <c r="TX129" s="56"/>
      <c r="TY129" s="56"/>
      <c r="TZ129" s="56"/>
      <c r="UA129" s="56"/>
      <c r="UB129" s="56"/>
      <c r="UC129" s="56"/>
      <c r="UD129" s="56"/>
      <c r="UE129" s="56"/>
      <c r="UF129" s="56"/>
      <c r="UG129" s="56"/>
      <c r="UH129" s="56"/>
      <c r="UI129" s="56"/>
      <c r="UJ129" s="56"/>
      <c r="UK129" s="56"/>
      <c r="UL129" s="56"/>
      <c r="UM129" s="56"/>
      <c r="UN129" s="56"/>
      <c r="UO129" s="56"/>
      <c r="UP129" s="56"/>
      <c r="UQ129" s="56"/>
      <c r="UR129" s="56"/>
      <c r="US129" s="56"/>
      <c r="UT129" s="56"/>
      <c r="UU129" s="56"/>
      <c r="UV129" s="56"/>
      <c r="UW129" s="56"/>
      <c r="UX129" s="56"/>
      <c r="UY129" s="56"/>
      <c r="UZ129" s="56"/>
      <c r="VA129" s="56"/>
      <c r="VB129" s="56"/>
      <c r="VC129" s="56"/>
      <c r="VD129" s="56"/>
      <c r="VE129" s="56"/>
      <c r="VF129" s="56"/>
      <c r="VG129" s="56"/>
      <c r="VH129" s="56"/>
      <c r="VI129" s="56"/>
      <c r="VJ129" s="56"/>
      <c r="VK129" s="56"/>
      <c r="VL129" s="56"/>
      <c r="VM129" s="56"/>
      <c r="VN129" s="56"/>
      <c r="VO129" s="56"/>
      <c r="VP129" s="56"/>
      <c r="VQ129" s="56"/>
      <c r="VR129" s="56"/>
      <c r="VS129" s="56"/>
      <c r="VT129" s="56"/>
      <c r="VU129" s="56"/>
      <c r="VV129" s="56"/>
      <c r="VW129" s="56"/>
      <c r="VX129" s="56"/>
      <c r="VY129" s="56"/>
      <c r="VZ129" s="56"/>
      <c r="WA129" s="56"/>
      <c r="WB129" s="56"/>
      <c r="WC129" s="56"/>
      <c r="WD129" s="56"/>
      <c r="WE129" s="56"/>
      <c r="WF129" s="56"/>
      <c r="WG129" s="56"/>
      <c r="WH129" s="56"/>
      <c r="WI129" s="56"/>
      <c r="WJ129" s="56"/>
      <c r="WK129" s="56"/>
      <c r="WL129" s="56"/>
      <c r="WM129" s="56"/>
      <c r="WN129" s="56"/>
      <c r="WO129" s="56"/>
      <c r="WP129" s="56"/>
      <c r="WQ129" s="56"/>
      <c r="WR129" s="56"/>
      <c r="WS129" s="56"/>
      <c r="WT129" s="56"/>
      <c r="WU129" s="56"/>
      <c r="WV129" s="56"/>
      <c r="WW129" s="56"/>
      <c r="WX129" s="56"/>
      <c r="WY129" s="56"/>
      <c r="WZ129" s="56"/>
      <c r="XA129" s="56"/>
      <c r="XB129" s="56"/>
      <c r="XC129" s="56"/>
      <c r="XD129" s="56"/>
      <c r="XE129" s="56"/>
      <c r="XF129" s="56"/>
      <c r="XG129" s="56"/>
      <c r="XH129" s="56"/>
      <c r="XI129" s="56"/>
      <c r="XJ129" s="56"/>
      <c r="XK129" s="56"/>
      <c r="XL129" s="56"/>
      <c r="XM129" s="56"/>
      <c r="XN129" s="56"/>
      <c r="XO129" s="56"/>
      <c r="XP129" s="56"/>
      <c r="XQ129" s="56"/>
      <c r="XR129" s="56"/>
      <c r="XS129" s="56"/>
      <c r="XT129" s="56"/>
      <c r="XU129" s="56"/>
      <c r="XV129" s="56"/>
      <c r="XW129" s="56"/>
      <c r="XX129" s="56"/>
      <c r="XY129" s="56"/>
      <c r="XZ129" s="56"/>
      <c r="YA129" s="56"/>
      <c r="YB129" s="56"/>
      <c r="YC129" s="56"/>
      <c r="YD129" s="56"/>
      <c r="YE129" s="56"/>
      <c r="YF129" s="56"/>
      <c r="YG129" s="56"/>
      <c r="YH129" s="56"/>
      <c r="YI129" s="56"/>
      <c r="YJ129" s="56"/>
      <c r="YK129" s="56"/>
      <c r="YL129" s="56"/>
      <c r="YM129" s="56"/>
      <c r="YN129" s="56"/>
      <c r="YO129" s="56"/>
      <c r="YP129" s="56"/>
      <c r="YQ129" s="56"/>
      <c r="YR129" s="56"/>
    </row>
    <row r="130" spans="1:668" ht="15.75" x14ac:dyDescent="0.25">
      <c r="A130" s="34" t="s">
        <v>182</v>
      </c>
      <c r="B130" s="29" t="s">
        <v>179</v>
      </c>
      <c r="C130" s="82" t="s">
        <v>74</v>
      </c>
      <c r="D130" s="89">
        <v>44593</v>
      </c>
      <c r="E130" s="11" t="s">
        <v>116</v>
      </c>
      <c r="F130" s="176">
        <v>60000</v>
      </c>
      <c r="G130" s="82">
        <v>1722</v>
      </c>
      <c r="H130" s="87">
        <v>3486.68</v>
      </c>
      <c r="I130" s="87">
        <v>1824</v>
      </c>
      <c r="J130" s="130">
        <v>25</v>
      </c>
      <c r="K130" s="87">
        <v>7057.68</v>
      </c>
      <c r="L130" s="67">
        <v>52942.32</v>
      </c>
      <c r="O130" s="56"/>
      <c r="P130" s="56"/>
      <c r="Q130" s="56"/>
      <c r="R130" s="56"/>
      <c r="S130" s="56"/>
      <c r="T130" s="56"/>
      <c r="U130" s="56"/>
      <c r="V130" s="56"/>
      <c r="W130" s="56"/>
      <c r="X130" s="56"/>
      <c r="Y130" s="56"/>
      <c r="Z130" s="56"/>
      <c r="AA130" s="56"/>
      <c r="AB130" s="56"/>
      <c r="AC130" s="56"/>
      <c r="AD130" s="56"/>
      <c r="AE130" s="56"/>
      <c r="AF130" s="56"/>
      <c r="AG130" s="56"/>
      <c r="AH130" s="56"/>
      <c r="AI130" s="56"/>
      <c r="AJ130" s="56"/>
      <c r="AK130" s="56"/>
      <c r="AL130" s="56"/>
      <c r="AM130" s="56"/>
      <c r="AN130" s="56"/>
      <c r="AO130" s="56"/>
      <c r="AP130" s="56"/>
      <c r="AQ130" s="56"/>
      <c r="AR130" s="56"/>
      <c r="AS130" s="56"/>
      <c r="IC130" s="56"/>
      <c r="ID130" s="56"/>
      <c r="IE130" s="56"/>
      <c r="IF130" s="56"/>
      <c r="IG130" s="56"/>
      <c r="IH130" s="56"/>
      <c r="II130" s="56"/>
      <c r="IJ130" s="56"/>
      <c r="IK130" s="56"/>
      <c r="IL130" s="56"/>
      <c r="IM130" s="56"/>
      <c r="IN130" s="56"/>
      <c r="IO130" s="56"/>
      <c r="IP130" s="56"/>
      <c r="IQ130" s="56"/>
      <c r="IR130" s="56"/>
      <c r="IS130" s="56"/>
      <c r="IT130" s="56"/>
      <c r="IU130" s="56"/>
      <c r="IV130" s="56"/>
      <c r="IW130" s="56"/>
      <c r="IX130" s="56"/>
      <c r="IY130" s="56"/>
      <c r="IZ130" s="56"/>
      <c r="JA130" s="56"/>
      <c r="JB130" s="56"/>
      <c r="JC130" s="56"/>
      <c r="JD130" s="56"/>
      <c r="JE130" s="56"/>
      <c r="JF130" s="56"/>
      <c r="JG130" s="56"/>
      <c r="JH130" s="56"/>
      <c r="JI130" s="56"/>
      <c r="JJ130" s="56"/>
      <c r="JK130" s="56"/>
      <c r="JL130" s="56"/>
      <c r="JM130" s="56"/>
      <c r="JN130" s="56"/>
      <c r="JO130" s="56"/>
      <c r="JP130" s="56"/>
      <c r="JQ130" s="56"/>
      <c r="JR130" s="56"/>
      <c r="JS130" s="56"/>
      <c r="JT130" s="56"/>
      <c r="JU130" s="56"/>
      <c r="JV130" s="56"/>
      <c r="JW130" s="56"/>
      <c r="JX130" s="56"/>
      <c r="JY130" s="56"/>
      <c r="JZ130" s="56"/>
      <c r="KA130" s="56"/>
      <c r="KB130" s="56"/>
      <c r="KC130" s="56"/>
      <c r="KD130" s="56"/>
      <c r="KE130" s="56"/>
      <c r="KF130" s="56"/>
      <c r="KG130" s="56"/>
      <c r="KH130" s="56"/>
      <c r="KI130" s="56"/>
      <c r="KJ130" s="56"/>
      <c r="KK130" s="56"/>
      <c r="KL130" s="56"/>
      <c r="KM130" s="56"/>
      <c r="KN130" s="56"/>
      <c r="KO130" s="56"/>
      <c r="KP130" s="56"/>
      <c r="KQ130" s="56"/>
      <c r="KR130" s="56"/>
      <c r="KS130" s="56"/>
      <c r="KT130" s="56"/>
      <c r="KU130" s="56"/>
      <c r="KV130" s="56"/>
      <c r="KW130" s="56"/>
      <c r="KX130" s="56"/>
      <c r="KY130" s="56"/>
      <c r="KZ130" s="56"/>
      <c r="LA130" s="56"/>
      <c r="LB130" s="56"/>
      <c r="LC130" s="56"/>
      <c r="LD130" s="56"/>
      <c r="LE130" s="56"/>
      <c r="LF130" s="56"/>
      <c r="LG130" s="56"/>
      <c r="LH130" s="56"/>
      <c r="LI130" s="56"/>
      <c r="LJ130" s="56"/>
      <c r="LK130" s="56"/>
      <c r="LL130" s="56"/>
      <c r="LM130" s="56"/>
      <c r="LN130" s="56"/>
      <c r="LO130" s="56"/>
      <c r="LP130" s="56"/>
      <c r="LQ130" s="56"/>
      <c r="LR130" s="56"/>
      <c r="LS130" s="56"/>
      <c r="LT130" s="56"/>
      <c r="LU130" s="56"/>
      <c r="LV130" s="56"/>
      <c r="LW130" s="56"/>
      <c r="LX130" s="56"/>
      <c r="LY130" s="56"/>
      <c r="LZ130" s="56"/>
      <c r="MA130" s="56"/>
      <c r="MB130" s="56"/>
      <c r="MC130" s="56"/>
      <c r="MD130" s="56"/>
      <c r="ME130" s="56"/>
      <c r="MF130" s="56"/>
      <c r="MG130" s="56"/>
      <c r="MH130" s="56"/>
      <c r="MI130" s="56"/>
      <c r="MJ130" s="56"/>
      <c r="MK130" s="56"/>
      <c r="ML130" s="56"/>
      <c r="MM130" s="56"/>
      <c r="MN130" s="56"/>
      <c r="MO130" s="56"/>
      <c r="MP130" s="56"/>
      <c r="MQ130" s="56"/>
      <c r="MR130" s="56"/>
      <c r="MS130" s="56"/>
      <c r="MT130" s="56"/>
      <c r="MU130" s="56"/>
      <c r="MV130" s="56"/>
      <c r="MW130" s="56"/>
      <c r="MX130" s="56"/>
      <c r="MY130" s="56"/>
      <c r="MZ130" s="56"/>
      <c r="NA130" s="56"/>
      <c r="NB130" s="56"/>
      <c r="NC130" s="56"/>
      <c r="ND130" s="56"/>
      <c r="NE130" s="56"/>
      <c r="NF130" s="56"/>
      <c r="NG130" s="56"/>
      <c r="NH130" s="56"/>
      <c r="NI130" s="56"/>
      <c r="NJ130" s="56"/>
      <c r="NK130" s="56"/>
      <c r="NL130" s="56"/>
      <c r="NM130" s="56"/>
      <c r="NN130" s="56"/>
      <c r="NO130" s="56"/>
      <c r="NP130" s="56"/>
      <c r="NQ130" s="56"/>
      <c r="NR130" s="56"/>
      <c r="NS130" s="56"/>
      <c r="NT130" s="56"/>
      <c r="NU130" s="56"/>
      <c r="NV130" s="56"/>
      <c r="NW130" s="56"/>
      <c r="NX130" s="56"/>
      <c r="NY130" s="56"/>
      <c r="NZ130" s="56"/>
      <c r="OA130" s="56"/>
      <c r="OB130" s="56"/>
      <c r="OC130" s="56"/>
      <c r="OD130" s="56"/>
      <c r="OE130" s="56"/>
      <c r="OF130" s="56"/>
      <c r="OG130" s="56"/>
      <c r="OH130" s="56"/>
      <c r="OI130" s="56"/>
      <c r="OJ130" s="56"/>
      <c r="OK130" s="56"/>
      <c r="OL130" s="56"/>
      <c r="OM130" s="56"/>
      <c r="ON130" s="56"/>
      <c r="OO130" s="56"/>
      <c r="OP130" s="56"/>
      <c r="OQ130" s="56"/>
      <c r="OR130" s="56"/>
      <c r="OS130" s="56"/>
      <c r="OT130" s="56"/>
      <c r="OU130" s="56"/>
      <c r="OV130" s="56"/>
      <c r="OW130" s="56"/>
      <c r="OX130" s="56"/>
      <c r="OY130" s="56"/>
      <c r="OZ130" s="56"/>
      <c r="PA130" s="56"/>
      <c r="PB130" s="56"/>
      <c r="PC130" s="56"/>
      <c r="PD130" s="56"/>
      <c r="PE130" s="56"/>
      <c r="PF130" s="56"/>
      <c r="PG130" s="56"/>
      <c r="PH130" s="56"/>
      <c r="PI130" s="56"/>
      <c r="PJ130" s="56"/>
      <c r="PK130" s="56"/>
      <c r="PL130" s="56"/>
      <c r="PM130" s="56"/>
      <c r="PN130" s="56"/>
      <c r="PO130" s="56"/>
      <c r="PP130" s="56"/>
      <c r="PQ130" s="56"/>
      <c r="PR130" s="56"/>
      <c r="PS130" s="56"/>
      <c r="PT130" s="56"/>
      <c r="PU130" s="56"/>
      <c r="PV130" s="56"/>
      <c r="PW130" s="56"/>
      <c r="PX130" s="56"/>
      <c r="PY130" s="56"/>
      <c r="PZ130" s="56"/>
      <c r="QA130" s="56"/>
      <c r="QB130" s="56"/>
      <c r="QC130" s="56"/>
      <c r="QD130" s="56"/>
      <c r="QE130" s="56"/>
      <c r="QF130" s="56"/>
      <c r="QG130" s="56"/>
      <c r="QH130" s="56"/>
      <c r="QI130" s="56"/>
      <c r="QJ130" s="56"/>
      <c r="QK130" s="56"/>
      <c r="QL130" s="56"/>
      <c r="QM130" s="56"/>
      <c r="QN130" s="56"/>
      <c r="QO130" s="56"/>
      <c r="QP130" s="56"/>
      <c r="QQ130" s="56"/>
      <c r="QR130" s="56"/>
      <c r="QS130" s="56"/>
      <c r="QT130" s="56"/>
      <c r="QU130" s="56"/>
      <c r="QV130" s="56"/>
      <c r="QW130" s="56"/>
      <c r="QX130" s="56"/>
      <c r="QY130" s="56"/>
      <c r="QZ130" s="56"/>
      <c r="RA130" s="56"/>
      <c r="RB130" s="56"/>
      <c r="RC130" s="56"/>
      <c r="RD130" s="56"/>
      <c r="RE130" s="56"/>
      <c r="RF130" s="56"/>
      <c r="RG130" s="56"/>
      <c r="RH130" s="56"/>
      <c r="RI130" s="56"/>
      <c r="RJ130" s="56"/>
      <c r="RK130" s="56"/>
      <c r="RL130" s="56"/>
      <c r="RM130" s="56"/>
      <c r="RN130" s="56"/>
      <c r="RO130" s="56"/>
      <c r="RP130" s="56"/>
      <c r="RQ130" s="56"/>
      <c r="RR130" s="56"/>
      <c r="RS130" s="56"/>
      <c r="RT130" s="56"/>
      <c r="RU130" s="56"/>
      <c r="RV130" s="56"/>
      <c r="RW130" s="56"/>
      <c r="RX130" s="56"/>
      <c r="RY130" s="56"/>
      <c r="RZ130" s="56"/>
      <c r="SA130" s="56"/>
      <c r="SB130" s="56"/>
      <c r="SC130" s="56"/>
      <c r="SD130" s="56"/>
      <c r="SE130" s="56"/>
      <c r="SF130" s="56"/>
      <c r="SG130" s="56"/>
      <c r="SH130" s="56"/>
      <c r="SI130" s="56"/>
      <c r="SJ130" s="56"/>
      <c r="SK130" s="56"/>
      <c r="SL130" s="56"/>
      <c r="SM130" s="56"/>
      <c r="SN130" s="56"/>
      <c r="SO130" s="56"/>
      <c r="SP130" s="56"/>
      <c r="SQ130" s="56"/>
      <c r="SR130" s="56"/>
      <c r="SS130" s="56"/>
      <c r="ST130" s="56"/>
      <c r="SU130" s="56"/>
      <c r="SV130" s="56"/>
      <c r="SW130" s="56"/>
      <c r="SX130" s="56"/>
      <c r="SY130" s="56"/>
      <c r="SZ130" s="56"/>
      <c r="TA130" s="56"/>
      <c r="TB130" s="56"/>
      <c r="TC130" s="56"/>
      <c r="TD130" s="56"/>
      <c r="TE130" s="56"/>
      <c r="TF130" s="56"/>
      <c r="TG130" s="56"/>
      <c r="TH130" s="56"/>
      <c r="TI130" s="56"/>
      <c r="TJ130" s="56"/>
      <c r="TK130" s="56"/>
      <c r="TL130" s="56"/>
      <c r="TM130" s="56"/>
      <c r="TN130" s="56"/>
      <c r="TO130" s="56"/>
      <c r="TP130" s="56"/>
      <c r="TQ130" s="56"/>
      <c r="TR130" s="56"/>
      <c r="TS130" s="56"/>
      <c r="TT130" s="56"/>
      <c r="TU130" s="56"/>
      <c r="TV130" s="56"/>
      <c r="TW130" s="56"/>
      <c r="TX130" s="56"/>
      <c r="TY130" s="56"/>
      <c r="TZ130" s="56"/>
      <c r="UA130" s="56"/>
      <c r="UB130" s="56"/>
      <c r="UC130" s="56"/>
      <c r="UD130" s="56"/>
      <c r="UE130" s="56"/>
      <c r="UF130" s="56"/>
      <c r="UG130" s="56"/>
      <c r="UH130" s="56"/>
      <c r="UI130" s="56"/>
      <c r="UJ130" s="56"/>
      <c r="UK130" s="56"/>
      <c r="UL130" s="56"/>
      <c r="UM130" s="56"/>
      <c r="UN130" s="56"/>
      <c r="UO130" s="56"/>
      <c r="UP130" s="56"/>
      <c r="UQ130" s="56"/>
      <c r="UR130" s="56"/>
      <c r="US130" s="56"/>
      <c r="UT130" s="56"/>
      <c r="UU130" s="56"/>
      <c r="UV130" s="56"/>
      <c r="UW130" s="56"/>
      <c r="UX130" s="56"/>
      <c r="UY130" s="56"/>
      <c r="UZ130" s="56"/>
      <c r="VA130" s="56"/>
      <c r="VB130" s="56"/>
      <c r="VC130" s="56"/>
      <c r="VD130" s="56"/>
      <c r="VE130" s="56"/>
      <c r="VF130" s="56"/>
      <c r="VG130" s="56"/>
      <c r="VH130" s="56"/>
      <c r="VI130" s="56"/>
      <c r="VJ130" s="56"/>
      <c r="VK130" s="56"/>
      <c r="VL130" s="56"/>
      <c r="VM130" s="56"/>
      <c r="VN130" s="56"/>
      <c r="VO130" s="56"/>
      <c r="VP130" s="56"/>
      <c r="VQ130" s="56"/>
      <c r="VR130" s="56"/>
      <c r="VS130" s="56"/>
      <c r="VT130" s="56"/>
      <c r="VU130" s="56"/>
      <c r="VV130" s="56"/>
      <c r="VW130" s="56"/>
      <c r="VX130" s="56"/>
      <c r="VY130" s="56"/>
      <c r="VZ130" s="56"/>
      <c r="WA130" s="56"/>
      <c r="WB130" s="56"/>
      <c r="WC130" s="56"/>
      <c r="WD130" s="56"/>
      <c r="WE130" s="56"/>
      <c r="WF130" s="56"/>
      <c r="WG130" s="56"/>
      <c r="WH130" s="56"/>
      <c r="WI130" s="56"/>
      <c r="WJ130" s="56"/>
      <c r="WK130" s="56"/>
      <c r="WL130" s="56"/>
      <c r="WM130" s="56"/>
      <c r="WN130" s="56"/>
      <c r="WO130" s="56"/>
      <c r="WP130" s="56"/>
      <c r="WQ130" s="56"/>
      <c r="WR130" s="56"/>
      <c r="WS130" s="56"/>
      <c r="WT130" s="56"/>
      <c r="WU130" s="56"/>
      <c r="WV130" s="56"/>
      <c r="WW130" s="56"/>
      <c r="WX130" s="56"/>
      <c r="WY130" s="56"/>
      <c r="WZ130" s="56"/>
      <c r="XA130" s="56"/>
      <c r="XB130" s="56"/>
      <c r="XC130" s="56"/>
      <c r="XD130" s="56"/>
      <c r="XE130" s="56"/>
      <c r="XF130" s="56"/>
      <c r="XG130" s="56"/>
      <c r="XH130" s="56"/>
      <c r="XI130" s="56"/>
      <c r="XJ130" s="56"/>
      <c r="XK130" s="56"/>
      <c r="XL130" s="56"/>
      <c r="XM130" s="56"/>
      <c r="XN130" s="56"/>
      <c r="XO130" s="56"/>
      <c r="XP130" s="56"/>
      <c r="XQ130" s="56"/>
      <c r="XR130" s="56"/>
      <c r="XS130" s="56"/>
      <c r="XT130" s="56"/>
      <c r="XU130" s="56"/>
      <c r="XV130" s="56"/>
      <c r="XW130" s="56"/>
      <c r="XX130" s="56"/>
      <c r="XY130" s="56"/>
      <c r="XZ130" s="56"/>
      <c r="YA130" s="56"/>
      <c r="YB130" s="56"/>
      <c r="YC130" s="56"/>
      <c r="YD130" s="56"/>
      <c r="YE130" s="56"/>
      <c r="YF130" s="56"/>
      <c r="YG130" s="56"/>
      <c r="YH130" s="56"/>
      <c r="YI130" s="56"/>
      <c r="YJ130" s="56"/>
      <c r="YK130" s="56"/>
      <c r="YL130" s="56"/>
      <c r="YM130" s="56"/>
      <c r="YN130" s="56"/>
      <c r="YO130" s="56"/>
      <c r="YP130" s="56"/>
      <c r="YQ130" s="56"/>
      <c r="YR130" s="56"/>
    </row>
    <row r="131" spans="1:668" ht="15.75" x14ac:dyDescent="0.25">
      <c r="A131" s="34" t="s">
        <v>183</v>
      </c>
      <c r="B131" s="29" t="s">
        <v>181</v>
      </c>
      <c r="C131" s="82" t="s">
        <v>74</v>
      </c>
      <c r="D131" s="89">
        <v>44594</v>
      </c>
      <c r="E131" s="11" t="s">
        <v>116</v>
      </c>
      <c r="F131" s="84">
        <v>60000</v>
      </c>
      <c r="G131" s="82">
        <v>1722</v>
      </c>
      <c r="H131" s="87">
        <v>3486.68</v>
      </c>
      <c r="I131" s="87">
        <v>1824</v>
      </c>
      <c r="J131" s="130">
        <v>25</v>
      </c>
      <c r="K131" s="87">
        <v>7057.68</v>
      </c>
      <c r="L131" s="67">
        <v>52942.32</v>
      </c>
      <c r="O131" s="56"/>
      <c r="P131" s="56"/>
      <c r="Q131" s="56"/>
      <c r="R131" s="56"/>
      <c r="S131" s="56"/>
      <c r="T131" s="56"/>
      <c r="U131" s="56"/>
      <c r="V131" s="56"/>
      <c r="W131" s="56"/>
      <c r="X131" s="56"/>
      <c r="Y131" s="56"/>
      <c r="Z131" s="56"/>
      <c r="AA131" s="56"/>
      <c r="AB131" s="56"/>
      <c r="AC131" s="56"/>
      <c r="AD131" s="56"/>
      <c r="AE131" s="56"/>
      <c r="AF131" s="56"/>
      <c r="AG131" s="56"/>
      <c r="AH131" s="56"/>
      <c r="AI131" s="56"/>
      <c r="AJ131" s="56"/>
      <c r="AK131" s="56"/>
      <c r="AL131" s="56"/>
      <c r="AM131" s="56"/>
      <c r="AN131" s="56"/>
      <c r="AO131" s="56"/>
      <c r="AP131" s="56"/>
      <c r="AQ131" s="56"/>
      <c r="AR131" s="56"/>
      <c r="AS131" s="56"/>
      <c r="IC131" s="56"/>
      <c r="ID131" s="56"/>
      <c r="IE131" s="56"/>
      <c r="IF131" s="56"/>
      <c r="IG131" s="56"/>
      <c r="IH131" s="56"/>
      <c r="II131" s="56"/>
      <c r="IJ131" s="56"/>
      <c r="IK131" s="56"/>
      <c r="IL131" s="56"/>
      <c r="IM131" s="56"/>
      <c r="IN131" s="56"/>
      <c r="IO131" s="56"/>
      <c r="IP131" s="56"/>
      <c r="IQ131" s="56"/>
      <c r="IR131" s="56"/>
      <c r="IS131" s="56"/>
      <c r="IT131" s="56"/>
      <c r="IU131" s="56"/>
      <c r="IV131" s="56"/>
      <c r="IW131" s="56"/>
      <c r="IX131" s="56"/>
      <c r="IY131" s="56"/>
      <c r="IZ131" s="56"/>
      <c r="JA131" s="56"/>
      <c r="JB131" s="56"/>
      <c r="JC131" s="56"/>
      <c r="JD131" s="56"/>
      <c r="JE131" s="56"/>
      <c r="JF131" s="56"/>
      <c r="JG131" s="56"/>
      <c r="JH131" s="56"/>
      <c r="JI131" s="56"/>
      <c r="JJ131" s="56"/>
      <c r="JK131" s="56"/>
      <c r="JL131" s="56"/>
      <c r="JM131" s="56"/>
      <c r="JN131" s="56"/>
      <c r="JO131" s="56"/>
      <c r="JP131" s="56"/>
      <c r="JQ131" s="56"/>
      <c r="JR131" s="56"/>
      <c r="JS131" s="56"/>
      <c r="JT131" s="56"/>
      <c r="JU131" s="56"/>
      <c r="JV131" s="56"/>
      <c r="JW131" s="56"/>
      <c r="JX131" s="56"/>
      <c r="JY131" s="56"/>
      <c r="JZ131" s="56"/>
      <c r="KA131" s="56"/>
      <c r="KB131" s="56"/>
      <c r="KC131" s="56"/>
      <c r="KD131" s="56"/>
      <c r="KE131" s="56"/>
      <c r="KF131" s="56"/>
      <c r="KG131" s="56"/>
      <c r="KH131" s="56"/>
      <c r="KI131" s="56"/>
      <c r="KJ131" s="56"/>
      <c r="KK131" s="56"/>
      <c r="KL131" s="56"/>
      <c r="KM131" s="56"/>
      <c r="KN131" s="56"/>
      <c r="KO131" s="56"/>
      <c r="KP131" s="56"/>
      <c r="KQ131" s="56"/>
      <c r="KR131" s="56"/>
      <c r="KS131" s="56"/>
      <c r="KT131" s="56"/>
      <c r="KU131" s="56"/>
      <c r="KV131" s="56"/>
      <c r="KW131" s="56"/>
      <c r="KX131" s="56"/>
      <c r="KY131" s="56"/>
      <c r="KZ131" s="56"/>
      <c r="LA131" s="56"/>
      <c r="LB131" s="56"/>
      <c r="LC131" s="56"/>
      <c r="LD131" s="56"/>
      <c r="LE131" s="56"/>
      <c r="LF131" s="56"/>
      <c r="LG131" s="56"/>
      <c r="LH131" s="56"/>
      <c r="LI131" s="56"/>
      <c r="LJ131" s="56"/>
      <c r="LK131" s="56"/>
      <c r="LL131" s="56"/>
      <c r="LM131" s="56"/>
      <c r="LN131" s="56"/>
      <c r="LO131" s="56"/>
      <c r="LP131" s="56"/>
      <c r="LQ131" s="56"/>
      <c r="LR131" s="56"/>
      <c r="LS131" s="56"/>
      <c r="LT131" s="56"/>
      <c r="LU131" s="56"/>
      <c r="LV131" s="56"/>
      <c r="LW131" s="56"/>
      <c r="LX131" s="56"/>
      <c r="LY131" s="56"/>
      <c r="LZ131" s="56"/>
      <c r="MA131" s="56"/>
      <c r="MB131" s="56"/>
      <c r="MC131" s="56"/>
      <c r="MD131" s="56"/>
      <c r="ME131" s="56"/>
      <c r="MF131" s="56"/>
      <c r="MG131" s="56"/>
      <c r="MH131" s="56"/>
      <c r="MI131" s="56"/>
      <c r="MJ131" s="56"/>
      <c r="MK131" s="56"/>
      <c r="ML131" s="56"/>
      <c r="MM131" s="56"/>
      <c r="MN131" s="56"/>
      <c r="MO131" s="56"/>
      <c r="MP131" s="56"/>
      <c r="MQ131" s="56"/>
      <c r="MR131" s="56"/>
      <c r="MS131" s="56"/>
      <c r="MT131" s="56"/>
      <c r="MU131" s="56"/>
      <c r="MV131" s="56"/>
      <c r="MW131" s="56"/>
      <c r="MX131" s="56"/>
      <c r="MY131" s="56"/>
      <c r="MZ131" s="56"/>
      <c r="NA131" s="56"/>
      <c r="NB131" s="56"/>
      <c r="NC131" s="56"/>
      <c r="ND131" s="56"/>
      <c r="NE131" s="56"/>
      <c r="NF131" s="56"/>
      <c r="NG131" s="56"/>
      <c r="NH131" s="56"/>
      <c r="NI131" s="56"/>
      <c r="NJ131" s="56"/>
      <c r="NK131" s="56"/>
      <c r="NL131" s="56"/>
      <c r="NM131" s="56"/>
      <c r="NN131" s="56"/>
      <c r="NO131" s="56"/>
      <c r="NP131" s="56"/>
      <c r="NQ131" s="56"/>
      <c r="NR131" s="56"/>
      <c r="NS131" s="56"/>
      <c r="NT131" s="56"/>
      <c r="NU131" s="56"/>
      <c r="NV131" s="56"/>
      <c r="NW131" s="56"/>
      <c r="NX131" s="56"/>
      <c r="NY131" s="56"/>
      <c r="NZ131" s="56"/>
      <c r="OA131" s="56"/>
      <c r="OB131" s="56"/>
      <c r="OC131" s="56"/>
      <c r="OD131" s="56"/>
      <c r="OE131" s="56"/>
      <c r="OF131" s="56"/>
      <c r="OG131" s="56"/>
      <c r="OH131" s="56"/>
      <c r="OI131" s="56"/>
      <c r="OJ131" s="56"/>
      <c r="OK131" s="56"/>
      <c r="OL131" s="56"/>
      <c r="OM131" s="56"/>
      <c r="ON131" s="56"/>
      <c r="OO131" s="56"/>
      <c r="OP131" s="56"/>
      <c r="OQ131" s="56"/>
      <c r="OR131" s="56"/>
      <c r="OS131" s="56"/>
      <c r="OT131" s="56"/>
      <c r="OU131" s="56"/>
      <c r="OV131" s="56"/>
      <c r="OW131" s="56"/>
      <c r="OX131" s="56"/>
      <c r="OY131" s="56"/>
      <c r="OZ131" s="56"/>
      <c r="PA131" s="56"/>
      <c r="PB131" s="56"/>
      <c r="PC131" s="56"/>
      <c r="PD131" s="56"/>
      <c r="PE131" s="56"/>
      <c r="PF131" s="56"/>
      <c r="PG131" s="56"/>
      <c r="PH131" s="56"/>
      <c r="PI131" s="56"/>
      <c r="PJ131" s="56"/>
      <c r="PK131" s="56"/>
      <c r="PL131" s="56"/>
      <c r="PM131" s="56"/>
      <c r="PN131" s="56"/>
      <c r="PO131" s="56"/>
      <c r="PP131" s="56"/>
      <c r="PQ131" s="56"/>
      <c r="PR131" s="56"/>
      <c r="PS131" s="56"/>
      <c r="PT131" s="56"/>
      <c r="PU131" s="56"/>
      <c r="PV131" s="56"/>
      <c r="PW131" s="56"/>
      <c r="PX131" s="56"/>
      <c r="PY131" s="56"/>
      <c r="PZ131" s="56"/>
      <c r="QA131" s="56"/>
      <c r="QB131" s="56"/>
      <c r="QC131" s="56"/>
      <c r="QD131" s="56"/>
      <c r="QE131" s="56"/>
      <c r="QF131" s="56"/>
      <c r="QG131" s="56"/>
      <c r="QH131" s="56"/>
      <c r="QI131" s="56"/>
      <c r="QJ131" s="56"/>
      <c r="QK131" s="56"/>
      <c r="QL131" s="56"/>
      <c r="QM131" s="56"/>
      <c r="QN131" s="56"/>
      <c r="QO131" s="56"/>
      <c r="QP131" s="56"/>
      <c r="QQ131" s="56"/>
      <c r="QR131" s="56"/>
      <c r="QS131" s="56"/>
      <c r="QT131" s="56"/>
      <c r="QU131" s="56"/>
      <c r="QV131" s="56"/>
      <c r="QW131" s="56"/>
      <c r="QX131" s="56"/>
      <c r="QY131" s="56"/>
      <c r="QZ131" s="56"/>
      <c r="RA131" s="56"/>
      <c r="RB131" s="56"/>
      <c r="RC131" s="56"/>
      <c r="RD131" s="56"/>
      <c r="RE131" s="56"/>
      <c r="RF131" s="56"/>
      <c r="RG131" s="56"/>
      <c r="RH131" s="56"/>
      <c r="RI131" s="56"/>
      <c r="RJ131" s="56"/>
      <c r="RK131" s="56"/>
      <c r="RL131" s="56"/>
      <c r="RM131" s="56"/>
      <c r="RN131" s="56"/>
      <c r="RO131" s="56"/>
      <c r="RP131" s="56"/>
      <c r="RQ131" s="56"/>
      <c r="RR131" s="56"/>
      <c r="RS131" s="56"/>
      <c r="RT131" s="56"/>
      <c r="RU131" s="56"/>
      <c r="RV131" s="56"/>
      <c r="RW131" s="56"/>
      <c r="RX131" s="56"/>
      <c r="RY131" s="56"/>
      <c r="RZ131" s="56"/>
      <c r="SA131" s="56"/>
      <c r="SB131" s="56"/>
      <c r="SC131" s="56"/>
      <c r="SD131" s="56"/>
      <c r="SE131" s="56"/>
      <c r="SF131" s="56"/>
      <c r="SG131" s="56"/>
      <c r="SH131" s="56"/>
      <c r="SI131" s="56"/>
      <c r="SJ131" s="56"/>
      <c r="SK131" s="56"/>
      <c r="SL131" s="56"/>
      <c r="SM131" s="56"/>
      <c r="SN131" s="56"/>
      <c r="SO131" s="56"/>
      <c r="SP131" s="56"/>
      <c r="SQ131" s="56"/>
      <c r="SR131" s="56"/>
      <c r="SS131" s="56"/>
      <c r="ST131" s="56"/>
      <c r="SU131" s="56"/>
      <c r="SV131" s="56"/>
      <c r="SW131" s="56"/>
      <c r="SX131" s="56"/>
      <c r="SY131" s="56"/>
      <c r="SZ131" s="56"/>
      <c r="TA131" s="56"/>
      <c r="TB131" s="56"/>
      <c r="TC131" s="56"/>
      <c r="TD131" s="56"/>
      <c r="TE131" s="56"/>
      <c r="TF131" s="56"/>
      <c r="TG131" s="56"/>
      <c r="TH131" s="56"/>
      <c r="TI131" s="56"/>
      <c r="TJ131" s="56"/>
      <c r="TK131" s="56"/>
      <c r="TL131" s="56"/>
      <c r="TM131" s="56"/>
      <c r="TN131" s="56"/>
      <c r="TO131" s="56"/>
      <c r="TP131" s="56"/>
      <c r="TQ131" s="56"/>
      <c r="TR131" s="56"/>
      <c r="TS131" s="56"/>
      <c r="TT131" s="56"/>
      <c r="TU131" s="56"/>
      <c r="TV131" s="56"/>
      <c r="TW131" s="56"/>
      <c r="TX131" s="56"/>
      <c r="TY131" s="56"/>
      <c r="TZ131" s="56"/>
      <c r="UA131" s="56"/>
      <c r="UB131" s="56"/>
      <c r="UC131" s="56"/>
      <c r="UD131" s="56"/>
      <c r="UE131" s="56"/>
      <c r="UF131" s="56"/>
      <c r="UG131" s="56"/>
      <c r="UH131" s="56"/>
      <c r="UI131" s="56"/>
      <c r="UJ131" s="56"/>
      <c r="UK131" s="56"/>
      <c r="UL131" s="56"/>
      <c r="UM131" s="56"/>
      <c r="UN131" s="56"/>
      <c r="UO131" s="56"/>
      <c r="UP131" s="56"/>
      <c r="UQ131" s="56"/>
      <c r="UR131" s="56"/>
      <c r="US131" s="56"/>
      <c r="UT131" s="56"/>
      <c r="UU131" s="56"/>
      <c r="UV131" s="56"/>
      <c r="UW131" s="56"/>
      <c r="UX131" s="56"/>
      <c r="UY131" s="56"/>
      <c r="UZ131" s="56"/>
      <c r="VA131" s="56"/>
      <c r="VB131" s="56"/>
      <c r="VC131" s="56"/>
      <c r="VD131" s="56"/>
      <c r="VE131" s="56"/>
      <c r="VF131" s="56"/>
      <c r="VG131" s="56"/>
      <c r="VH131" s="56"/>
      <c r="VI131" s="56"/>
      <c r="VJ131" s="56"/>
      <c r="VK131" s="56"/>
      <c r="VL131" s="56"/>
      <c r="VM131" s="56"/>
      <c r="VN131" s="56"/>
      <c r="VO131" s="56"/>
      <c r="VP131" s="56"/>
      <c r="VQ131" s="56"/>
      <c r="VR131" s="56"/>
      <c r="VS131" s="56"/>
      <c r="VT131" s="56"/>
      <c r="VU131" s="56"/>
      <c r="VV131" s="56"/>
      <c r="VW131" s="56"/>
      <c r="VX131" s="56"/>
      <c r="VY131" s="56"/>
      <c r="VZ131" s="56"/>
      <c r="WA131" s="56"/>
      <c r="WB131" s="56"/>
      <c r="WC131" s="56"/>
      <c r="WD131" s="56"/>
      <c r="WE131" s="56"/>
      <c r="WF131" s="56"/>
      <c r="WG131" s="56"/>
      <c r="WH131" s="56"/>
      <c r="WI131" s="56"/>
      <c r="WJ131" s="56"/>
      <c r="WK131" s="56"/>
      <c r="WL131" s="56"/>
      <c r="WM131" s="56"/>
      <c r="WN131" s="56"/>
      <c r="WO131" s="56"/>
      <c r="WP131" s="56"/>
      <c r="WQ131" s="56"/>
      <c r="WR131" s="56"/>
      <c r="WS131" s="56"/>
      <c r="WT131" s="56"/>
      <c r="WU131" s="56"/>
      <c r="WV131" s="56"/>
      <c r="WW131" s="56"/>
      <c r="WX131" s="56"/>
      <c r="WY131" s="56"/>
      <c r="WZ131" s="56"/>
      <c r="XA131" s="56"/>
      <c r="XB131" s="56"/>
      <c r="XC131" s="56"/>
      <c r="XD131" s="56"/>
      <c r="XE131" s="56"/>
      <c r="XF131" s="56"/>
      <c r="XG131" s="56"/>
      <c r="XH131" s="56"/>
      <c r="XI131" s="56"/>
      <c r="XJ131" s="56"/>
      <c r="XK131" s="56"/>
      <c r="XL131" s="56"/>
      <c r="XM131" s="56"/>
      <c r="XN131" s="56"/>
      <c r="XO131" s="56"/>
      <c r="XP131" s="56"/>
      <c r="XQ131" s="56"/>
      <c r="XR131" s="56"/>
      <c r="XS131" s="56"/>
      <c r="XT131" s="56"/>
      <c r="XU131" s="56"/>
      <c r="XV131" s="56"/>
      <c r="XW131" s="56"/>
      <c r="XX131" s="56"/>
      <c r="XY131" s="56"/>
      <c r="XZ131" s="56"/>
      <c r="YA131" s="56"/>
      <c r="YB131" s="56"/>
      <c r="YC131" s="56"/>
      <c r="YD131" s="56"/>
      <c r="YE131" s="56"/>
      <c r="YF131" s="56"/>
      <c r="YG131" s="56"/>
      <c r="YH131" s="56"/>
      <c r="YI131" s="56"/>
      <c r="YJ131" s="56"/>
      <c r="YK131" s="56"/>
      <c r="YL131" s="56"/>
      <c r="YM131" s="56"/>
      <c r="YN131" s="56"/>
      <c r="YO131" s="56"/>
      <c r="YP131" s="56"/>
      <c r="YQ131" s="56"/>
      <c r="YR131" s="56"/>
    </row>
    <row r="132" spans="1:668" s="53" customFormat="1" ht="15" customHeight="1" x14ac:dyDescent="0.25">
      <c r="A132" s="179" t="s">
        <v>14</v>
      </c>
      <c r="B132" s="141">
        <v>4</v>
      </c>
      <c r="C132" s="75"/>
      <c r="D132" s="81"/>
      <c r="E132" s="81"/>
      <c r="F132" s="86">
        <f>SUM(F128:F131)</f>
        <v>246000</v>
      </c>
      <c r="G132" s="94">
        <f>SUM(G128:G129)+G130+G131</f>
        <v>7060.2</v>
      </c>
      <c r="H132" s="86">
        <f>SUM(H128:H129)+H130+H131</f>
        <v>15075.800000000001</v>
      </c>
      <c r="I132" s="86">
        <f>SUM(I128:I129)+I130+I131</f>
        <v>7478.4</v>
      </c>
      <c r="J132" s="86">
        <f>SUM(J128:J129)+J130+J131</f>
        <v>100</v>
      </c>
      <c r="K132" s="86">
        <f>K128+K129+K130+K131</f>
        <v>29714.400000000001</v>
      </c>
      <c r="L132" s="169">
        <f>SUM(L128:L131)</f>
        <v>216285.6</v>
      </c>
      <c r="O132" s="113"/>
      <c r="P132" s="113"/>
      <c r="Q132" s="113"/>
      <c r="R132" s="113"/>
      <c r="S132" s="113"/>
      <c r="T132" s="113"/>
      <c r="U132" s="113"/>
      <c r="V132" s="113"/>
      <c r="W132" s="113"/>
      <c r="X132" s="113"/>
      <c r="Y132" s="113"/>
      <c r="Z132" s="113"/>
      <c r="AA132" s="113"/>
      <c r="AB132" s="113"/>
      <c r="AC132" s="113"/>
      <c r="AD132" s="113"/>
      <c r="AE132" s="113"/>
      <c r="AF132" s="113"/>
      <c r="AG132" s="113"/>
      <c r="AH132" s="113"/>
      <c r="AI132" s="113"/>
      <c r="AJ132" s="113"/>
      <c r="AK132" s="113"/>
      <c r="AL132" s="113"/>
      <c r="AM132" s="113"/>
      <c r="AN132" s="113"/>
      <c r="AO132" s="113"/>
      <c r="AP132" s="113"/>
      <c r="AQ132" s="113"/>
      <c r="AR132" s="113"/>
      <c r="AS132" s="113"/>
      <c r="IC132" s="113"/>
      <c r="ID132" s="113"/>
      <c r="IE132" s="113"/>
      <c r="IF132" s="113"/>
      <c r="IG132" s="113"/>
      <c r="IH132" s="113"/>
      <c r="II132" s="113"/>
      <c r="IJ132" s="113"/>
      <c r="IK132" s="113"/>
      <c r="IL132" s="113"/>
      <c r="IM132" s="113"/>
      <c r="IN132" s="113"/>
      <c r="IO132" s="113"/>
      <c r="IP132" s="113"/>
      <c r="IQ132" s="113"/>
      <c r="IR132" s="113"/>
      <c r="IS132" s="113"/>
      <c r="IT132" s="113"/>
      <c r="IU132" s="113"/>
      <c r="IV132" s="113"/>
      <c r="IW132" s="113"/>
      <c r="IX132" s="113"/>
      <c r="IY132" s="113"/>
      <c r="IZ132" s="113"/>
      <c r="JA132" s="113"/>
      <c r="JB132" s="113"/>
      <c r="JC132" s="113"/>
      <c r="JD132" s="113"/>
      <c r="JE132" s="113"/>
      <c r="JF132" s="113"/>
      <c r="JG132" s="113"/>
      <c r="JH132" s="113"/>
      <c r="JI132" s="113"/>
      <c r="JJ132" s="113"/>
      <c r="JK132" s="113"/>
      <c r="JL132" s="113"/>
      <c r="JM132" s="113"/>
      <c r="JN132" s="113"/>
      <c r="JO132" s="113"/>
      <c r="JP132" s="113"/>
      <c r="JQ132" s="113"/>
      <c r="JR132" s="113"/>
      <c r="JS132" s="113"/>
      <c r="JT132" s="113"/>
      <c r="JU132" s="113"/>
      <c r="JV132" s="113"/>
      <c r="JW132" s="113"/>
      <c r="JX132" s="113"/>
      <c r="JY132" s="113"/>
      <c r="JZ132" s="113"/>
      <c r="KA132" s="113"/>
      <c r="KB132" s="113"/>
      <c r="KC132" s="113"/>
      <c r="KD132" s="113"/>
      <c r="KE132" s="113"/>
      <c r="KF132" s="113"/>
      <c r="KG132" s="113"/>
      <c r="KH132" s="113"/>
      <c r="KI132" s="113"/>
      <c r="KJ132" s="113"/>
      <c r="KK132" s="113"/>
      <c r="KL132" s="113"/>
      <c r="KM132" s="113"/>
      <c r="KN132" s="113"/>
      <c r="KO132" s="113"/>
      <c r="KP132" s="113"/>
      <c r="KQ132" s="113"/>
      <c r="KR132" s="113"/>
      <c r="KS132" s="113"/>
      <c r="KT132" s="113"/>
      <c r="KU132" s="113"/>
      <c r="KV132" s="113"/>
      <c r="KW132" s="113"/>
      <c r="KX132" s="113"/>
      <c r="KY132" s="113"/>
      <c r="KZ132" s="113"/>
      <c r="LA132" s="113"/>
      <c r="LB132" s="113"/>
      <c r="LC132" s="113"/>
      <c r="LD132" s="113"/>
      <c r="LE132" s="113"/>
      <c r="LF132" s="113"/>
      <c r="LG132" s="113"/>
      <c r="LH132" s="113"/>
      <c r="LI132" s="113"/>
      <c r="LJ132" s="113"/>
      <c r="LK132" s="113"/>
      <c r="LL132" s="113"/>
      <c r="LM132" s="113"/>
      <c r="LN132" s="113"/>
      <c r="LO132" s="113"/>
      <c r="LP132" s="113"/>
      <c r="LQ132" s="113"/>
      <c r="LR132" s="113"/>
      <c r="LS132" s="113"/>
      <c r="LT132" s="113"/>
      <c r="LU132" s="113"/>
      <c r="LV132" s="113"/>
      <c r="LW132" s="113"/>
      <c r="LX132" s="113"/>
      <c r="LY132" s="113"/>
      <c r="LZ132" s="113"/>
      <c r="MA132" s="113"/>
      <c r="MB132" s="113"/>
      <c r="MC132" s="113"/>
      <c r="MD132" s="113"/>
      <c r="ME132" s="113"/>
      <c r="MF132" s="113"/>
      <c r="MG132" s="113"/>
      <c r="MH132" s="113"/>
      <c r="MI132" s="113"/>
      <c r="MJ132" s="113"/>
      <c r="MK132" s="113"/>
      <c r="ML132" s="113"/>
      <c r="MM132" s="113"/>
      <c r="MN132" s="113"/>
      <c r="MO132" s="113"/>
      <c r="MP132" s="113"/>
      <c r="MQ132" s="113"/>
      <c r="MR132" s="113"/>
      <c r="MS132" s="113"/>
      <c r="MT132" s="113"/>
      <c r="MU132" s="113"/>
      <c r="MV132" s="113"/>
      <c r="MW132" s="113"/>
      <c r="MX132" s="113"/>
      <c r="MY132" s="113"/>
      <c r="MZ132" s="113"/>
      <c r="NA132" s="113"/>
      <c r="NB132" s="113"/>
      <c r="NC132" s="113"/>
      <c r="ND132" s="113"/>
      <c r="NE132" s="113"/>
      <c r="NF132" s="113"/>
      <c r="NG132" s="113"/>
      <c r="NH132" s="113"/>
      <c r="NI132" s="113"/>
      <c r="NJ132" s="113"/>
      <c r="NK132" s="113"/>
      <c r="NL132" s="113"/>
      <c r="NM132" s="113"/>
      <c r="NN132" s="113"/>
      <c r="NO132" s="113"/>
      <c r="NP132" s="113"/>
      <c r="NQ132" s="113"/>
      <c r="NR132" s="113"/>
      <c r="NS132" s="113"/>
      <c r="NT132" s="113"/>
      <c r="NU132" s="113"/>
      <c r="NV132" s="113"/>
      <c r="NW132" s="113"/>
      <c r="NX132" s="113"/>
      <c r="NY132" s="113"/>
      <c r="NZ132" s="113"/>
      <c r="OA132" s="113"/>
      <c r="OB132" s="113"/>
      <c r="OC132" s="113"/>
      <c r="OD132" s="113"/>
      <c r="OE132" s="113"/>
      <c r="OF132" s="113"/>
      <c r="OG132" s="113"/>
      <c r="OH132" s="113"/>
      <c r="OI132" s="113"/>
      <c r="OJ132" s="113"/>
      <c r="OK132" s="113"/>
      <c r="OL132" s="113"/>
      <c r="OM132" s="113"/>
      <c r="ON132" s="113"/>
      <c r="OO132" s="113"/>
      <c r="OP132" s="113"/>
      <c r="OQ132" s="113"/>
      <c r="OR132" s="113"/>
      <c r="OS132" s="113"/>
      <c r="OT132" s="113"/>
      <c r="OU132" s="113"/>
      <c r="OV132" s="113"/>
      <c r="OW132" s="113"/>
      <c r="OX132" s="113"/>
      <c r="OY132" s="113"/>
      <c r="OZ132" s="113"/>
      <c r="PA132" s="113"/>
      <c r="PB132" s="113"/>
      <c r="PC132" s="113"/>
      <c r="PD132" s="113"/>
      <c r="PE132" s="113"/>
      <c r="PF132" s="113"/>
      <c r="PG132" s="113"/>
      <c r="PH132" s="113"/>
      <c r="PI132" s="113"/>
      <c r="PJ132" s="113"/>
      <c r="PK132" s="113"/>
      <c r="PL132" s="113"/>
      <c r="PM132" s="113"/>
      <c r="PN132" s="113"/>
      <c r="PO132" s="113"/>
      <c r="PP132" s="113"/>
      <c r="PQ132" s="113"/>
      <c r="PR132" s="113"/>
      <c r="PS132" s="113"/>
      <c r="PT132" s="113"/>
      <c r="PU132" s="113"/>
      <c r="PV132" s="113"/>
      <c r="PW132" s="113"/>
      <c r="PX132" s="113"/>
      <c r="PY132" s="113"/>
      <c r="PZ132" s="113"/>
      <c r="QA132" s="113"/>
      <c r="QB132" s="113"/>
      <c r="QC132" s="113"/>
      <c r="QD132" s="113"/>
      <c r="QE132" s="113"/>
      <c r="QF132" s="113"/>
      <c r="QG132" s="113"/>
      <c r="QH132" s="113"/>
      <c r="QI132" s="113"/>
      <c r="QJ132" s="113"/>
      <c r="QK132" s="113"/>
      <c r="QL132" s="113"/>
      <c r="QM132" s="113"/>
      <c r="QN132" s="113"/>
      <c r="QO132" s="113"/>
      <c r="QP132" s="113"/>
      <c r="QQ132" s="113"/>
      <c r="QR132" s="113"/>
      <c r="QS132" s="113"/>
      <c r="QT132" s="113"/>
      <c r="QU132" s="113"/>
      <c r="QV132" s="113"/>
      <c r="QW132" s="113"/>
      <c r="QX132" s="113"/>
      <c r="QY132" s="113"/>
      <c r="QZ132" s="113"/>
      <c r="RA132" s="113"/>
      <c r="RB132" s="113"/>
      <c r="RC132" s="113"/>
      <c r="RD132" s="113"/>
      <c r="RE132" s="113"/>
      <c r="RF132" s="113"/>
      <c r="RG132" s="113"/>
      <c r="RH132" s="113"/>
      <c r="RI132" s="113"/>
      <c r="RJ132" s="113"/>
      <c r="RK132" s="113"/>
      <c r="RL132" s="113"/>
      <c r="RM132" s="113"/>
      <c r="RN132" s="113"/>
      <c r="RO132" s="113"/>
      <c r="RP132" s="113"/>
      <c r="RQ132" s="113"/>
      <c r="RR132" s="113"/>
      <c r="RS132" s="113"/>
      <c r="RT132" s="113"/>
      <c r="RU132" s="113"/>
      <c r="RV132" s="113"/>
      <c r="RW132" s="113"/>
      <c r="RX132" s="113"/>
      <c r="RY132" s="113"/>
      <c r="RZ132" s="113"/>
      <c r="SA132" s="113"/>
      <c r="SB132" s="113"/>
      <c r="SC132" s="113"/>
      <c r="SD132" s="113"/>
      <c r="SE132" s="113"/>
      <c r="SF132" s="113"/>
      <c r="SG132" s="113"/>
      <c r="SH132" s="113"/>
      <c r="SI132" s="113"/>
      <c r="SJ132" s="113"/>
      <c r="SK132" s="113"/>
      <c r="SL132" s="113"/>
      <c r="SM132" s="113"/>
      <c r="SN132" s="113"/>
      <c r="SO132" s="113"/>
      <c r="SP132" s="113"/>
      <c r="SQ132" s="113"/>
      <c r="SR132" s="113"/>
      <c r="SS132" s="113"/>
      <c r="ST132" s="113"/>
      <c r="SU132" s="113"/>
      <c r="SV132" s="113"/>
      <c r="SW132" s="113"/>
      <c r="SX132" s="113"/>
      <c r="SY132" s="113"/>
      <c r="SZ132" s="113"/>
      <c r="TA132" s="113"/>
      <c r="TB132" s="113"/>
      <c r="TC132" s="113"/>
      <c r="TD132" s="113"/>
      <c r="TE132" s="113"/>
      <c r="TF132" s="113"/>
      <c r="TG132" s="113"/>
      <c r="TH132" s="113"/>
      <c r="TI132" s="113"/>
      <c r="TJ132" s="113"/>
      <c r="TK132" s="113"/>
      <c r="TL132" s="113"/>
      <c r="TM132" s="113"/>
      <c r="TN132" s="113"/>
      <c r="TO132" s="113"/>
      <c r="TP132" s="113"/>
      <c r="TQ132" s="113"/>
      <c r="TR132" s="113"/>
      <c r="TS132" s="113"/>
      <c r="TT132" s="113"/>
      <c r="TU132" s="113"/>
      <c r="TV132" s="113"/>
      <c r="TW132" s="113"/>
      <c r="TX132" s="113"/>
      <c r="TY132" s="113"/>
      <c r="TZ132" s="113"/>
      <c r="UA132" s="113"/>
      <c r="UB132" s="113"/>
      <c r="UC132" s="113"/>
      <c r="UD132" s="113"/>
      <c r="UE132" s="113"/>
      <c r="UF132" s="113"/>
      <c r="UG132" s="113"/>
      <c r="UH132" s="113"/>
      <c r="UI132" s="113"/>
      <c r="UJ132" s="113"/>
      <c r="UK132" s="113"/>
      <c r="UL132" s="113"/>
      <c r="UM132" s="113"/>
      <c r="UN132" s="113"/>
      <c r="UO132" s="113"/>
      <c r="UP132" s="113"/>
      <c r="UQ132" s="113"/>
      <c r="UR132" s="113"/>
      <c r="US132" s="113"/>
      <c r="UT132" s="113"/>
      <c r="UU132" s="113"/>
      <c r="UV132" s="113"/>
      <c r="UW132" s="113"/>
      <c r="UX132" s="113"/>
      <c r="UY132" s="113"/>
      <c r="UZ132" s="113"/>
      <c r="VA132" s="113"/>
      <c r="VB132" s="113"/>
      <c r="VC132" s="113"/>
      <c r="VD132" s="113"/>
      <c r="VE132" s="113"/>
      <c r="VF132" s="113"/>
      <c r="VG132" s="113"/>
      <c r="VH132" s="113"/>
      <c r="VI132" s="113"/>
      <c r="VJ132" s="113"/>
      <c r="VK132" s="113"/>
      <c r="VL132" s="113"/>
      <c r="VM132" s="113"/>
      <c r="VN132" s="113"/>
      <c r="VO132" s="113"/>
      <c r="VP132" s="113"/>
      <c r="VQ132" s="113"/>
      <c r="VR132" s="113"/>
      <c r="VS132" s="113"/>
      <c r="VT132" s="113"/>
      <c r="VU132" s="113"/>
      <c r="VV132" s="113"/>
      <c r="VW132" s="113"/>
      <c r="VX132" s="113"/>
      <c r="VY132" s="113"/>
      <c r="VZ132" s="113"/>
      <c r="WA132" s="113"/>
      <c r="WB132" s="113"/>
      <c r="WC132" s="113"/>
      <c r="WD132" s="113"/>
      <c r="WE132" s="113"/>
      <c r="WF132" s="113"/>
      <c r="WG132" s="113"/>
      <c r="WH132" s="113"/>
      <c r="WI132" s="113"/>
      <c r="WJ132" s="113"/>
      <c r="WK132" s="113"/>
      <c r="WL132" s="113"/>
      <c r="WM132" s="113"/>
      <c r="WN132" s="113"/>
      <c r="WO132" s="113"/>
      <c r="WP132" s="113"/>
      <c r="WQ132" s="113"/>
      <c r="WR132" s="113"/>
      <c r="WS132" s="113"/>
      <c r="WT132" s="113"/>
      <c r="WU132" s="113"/>
      <c r="WV132" s="113"/>
      <c r="WW132" s="113"/>
      <c r="WX132" s="113"/>
      <c r="WY132" s="113"/>
      <c r="WZ132" s="113"/>
      <c r="XA132" s="113"/>
      <c r="XB132" s="113"/>
      <c r="XC132" s="113"/>
      <c r="XD132" s="113"/>
      <c r="XE132" s="113"/>
      <c r="XF132" s="113"/>
      <c r="XG132" s="113"/>
      <c r="XH132" s="113"/>
      <c r="XI132" s="113"/>
      <c r="XJ132" s="113"/>
      <c r="XK132" s="113"/>
      <c r="XL132" s="113"/>
      <c r="XM132" s="113"/>
      <c r="XN132" s="113"/>
      <c r="XO132" s="113"/>
      <c r="XP132" s="113"/>
      <c r="XQ132" s="113"/>
      <c r="XR132" s="113"/>
      <c r="XS132" s="113"/>
      <c r="XT132" s="113"/>
      <c r="XU132" s="113"/>
      <c r="XV132" s="113"/>
      <c r="XW132" s="113"/>
      <c r="XX132" s="113"/>
      <c r="XY132" s="113"/>
      <c r="XZ132" s="113"/>
      <c r="YA132" s="113"/>
      <c r="YB132" s="113"/>
      <c r="YC132" s="113"/>
      <c r="YD132" s="113"/>
      <c r="YE132" s="113"/>
      <c r="YF132" s="113"/>
      <c r="YG132" s="113"/>
      <c r="YH132" s="113"/>
      <c r="YI132" s="113"/>
      <c r="YJ132" s="113"/>
      <c r="YK132" s="113"/>
      <c r="YL132" s="113"/>
      <c r="YM132" s="113"/>
      <c r="YN132" s="113"/>
      <c r="YO132" s="113"/>
      <c r="YP132" s="113"/>
      <c r="YQ132" s="113"/>
      <c r="YR132" s="113"/>
    </row>
    <row r="133" spans="1:668" s="44" customFormat="1" ht="12.75" customHeight="1" x14ac:dyDescent="0.25">
      <c r="B133" s="152"/>
      <c r="C133" s="153"/>
      <c r="D133" s="154"/>
      <c r="E133" s="154"/>
      <c r="F133" s="12"/>
      <c r="G133" s="70"/>
      <c r="H133" s="12"/>
      <c r="I133" s="12"/>
      <c r="J133" s="12"/>
      <c r="K133" s="12"/>
      <c r="L133" s="70"/>
    </row>
    <row r="134" spans="1:668" s="53" customFormat="1" ht="12.75" customHeight="1" x14ac:dyDescent="0.25">
      <c r="A134" s="44" t="s">
        <v>109</v>
      </c>
      <c r="B134" s="98"/>
      <c r="C134" s="99"/>
      <c r="D134" s="100"/>
      <c r="E134" s="11"/>
      <c r="F134" s="26"/>
      <c r="G134" s="71"/>
      <c r="H134" s="26"/>
      <c r="I134" s="26"/>
      <c r="J134" s="26"/>
      <c r="K134" s="26"/>
      <c r="L134" s="71"/>
    </row>
    <row r="135" spans="1:668" s="53" customFormat="1" ht="12.75" customHeight="1" x14ac:dyDescent="0.25">
      <c r="A135" s="50" t="s">
        <v>111</v>
      </c>
      <c r="B135" s="98" t="s">
        <v>110</v>
      </c>
      <c r="C135" s="99" t="s">
        <v>73</v>
      </c>
      <c r="D135" s="100">
        <v>44470</v>
      </c>
      <c r="E135" s="11" t="s">
        <v>116</v>
      </c>
      <c r="F135" s="26">
        <v>44000</v>
      </c>
      <c r="G135" s="71">
        <v>1262.8</v>
      </c>
      <c r="H135" s="26">
        <v>1007.19</v>
      </c>
      <c r="I135" s="26">
        <v>1337.6</v>
      </c>
      <c r="J135" s="26">
        <v>25</v>
      </c>
      <c r="K135" s="26">
        <v>3632.59</v>
      </c>
      <c r="L135" s="71">
        <v>40367.410000000003</v>
      </c>
    </row>
    <row r="136" spans="1:668" s="57" customFormat="1" ht="12.75" customHeight="1" x14ac:dyDescent="0.25">
      <c r="A136" s="101" t="s">
        <v>112</v>
      </c>
      <c r="B136" s="139">
        <v>1</v>
      </c>
      <c r="C136" s="102"/>
      <c r="D136" s="103"/>
      <c r="E136" s="103"/>
      <c r="F136" s="107">
        <v>44000</v>
      </c>
      <c r="G136" s="108">
        <v>1262.8</v>
      </c>
      <c r="H136" s="107">
        <v>1007.19</v>
      </c>
      <c r="I136" s="107">
        <v>1337.6</v>
      </c>
      <c r="J136" s="107">
        <f>J135</f>
        <v>25</v>
      </c>
      <c r="K136" s="107">
        <v>3632.59</v>
      </c>
      <c r="L136" s="108">
        <f>L135</f>
        <v>40367.410000000003</v>
      </c>
      <c r="M136" s="53"/>
      <c r="N136" s="53"/>
      <c r="O136" s="53"/>
      <c r="P136" s="53"/>
      <c r="Q136" s="53"/>
      <c r="R136" s="53"/>
      <c r="S136" s="53"/>
      <c r="T136" s="53"/>
      <c r="U136" s="53"/>
      <c r="V136" s="53"/>
      <c r="W136" s="53"/>
      <c r="X136" s="53"/>
      <c r="Y136" s="53"/>
      <c r="Z136" s="53"/>
      <c r="AA136" s="53"/>
      <c r="AB136" s="53"/>
      <c r="AC136" s="53"/>
      <c r="AD136" s="53"/>
      <c r="AE136" s="53"/>
      <c r="AF136" s="53"/>
      <c r="AG136" s="53"/>
      <c r="AH136" s="53"/>
      <c r="AI136" s="53"/>
      <c r="AJ136" s="53"/>
      <c r="AK136" s="53"/>
      <c r="AL136" s="53"/>
      <c r="AM136" s="53"/>
      <c r="AN136" s="53"/>
      <c r="AO136" s="53"/>
      <c r="AP136" s="53"/>
      <c r="AQ136" s="53"/>
    </row>
    <row r="137" spans="1:668" ht="18" customHeight="1" x14ac:dyDescent="0.25">
      <c r="B137" s="14"/>
      <c r="C137" s="12"/>
      <c r="D137" s="44"/>
      <c r="E137" s="44"/>
      <c r="F137" s="43"/>
      <c r="G137" s="190"/>
      <c r="H137" s="43"/>
      <c r="I137" s="43"/>
      <c r="J137" s="43"/>
      <c r="K137" s="43"/>
      <c r="L137" s="43"/>
      <c r="O137" s="52"/>
      <c r="P137" s="52"/>
      <c r="Q137" s="52"/>
      <c r="R137" s="52"/>
      <c r="S137" s="52"/>
      <c r="T137" s="52"/>
      <c r="U137" s="52"/>
      <c r="V137" s="52"/>
      <c r="W137" s="52"/>
      <c r="X137" s="52"/>
      <c r="Y137" s="52"/>
      <c r="Z137" s="52"/>
      <c r="AA137" s="52"/>
      <c r="AB137" s="52"/>
      <c r="AC137" s="52"/>
      <c r="AD137" s="52"/>
      <c r="AE137" s="52"/>
      <c r="AF137" s="52"/>
      <c r="AG137" s="52"/>
      <c r="AH137" s="52"/>
      <c r="AI137" s="52"/>
      <c r="AJ137" s="52"/>
      <c r="AK137" s="52"/>
      <c r="AL137" s="52"/>
      <c r="AM137" s="52"/>
      <c r="AN137" s="52"/>
      <c r="AO137" s="52"/>
      <c r="AP137" s="52"/>
      <c r="AQ137" s="52"/>
      <c r="AR137" s="52"/>
      <c r="AS137" s="52"/>
    </row>
    <row r="138" spans="1:668" x14ac:dyDescent="0.25">
      <c r="A138" s="42" t="s">
        <v>29</v>
      </c>
      <c r="B138" s="3"/>
      <c r="C138" s="47"/>
      <c r="D138" s="43"/>
      <c r="E138" s="43"/>
      <c r="AG138" s="51"/>
      <c r="AH138" s="51"/>
      <c r="AI138" s="51"/>
      <c r="AJ138" s="51"/>
      <c r="AK138" s="51"/>
      <c r="AL138" s="51"/>
      <c r="AM138" s="51"/>
      <c r="AN138" s="51"/>
      <c r="AO138" s="51"/>
      <c r="AP138" s="51"/>
      <c r="AQ138" s="51"/>
      <c r="IC138" s="3"/>
      <c r="ID138" s="3"/>
      <c r="IE138" s="3"/>
      <c r="IF138" s="3"/>
      <c r="IG138" s="3"/>
      <c r="IH138" s="3"/>
      <c r="II138" s="3"/>
      <c r="IJ138" s="3"/>
      <c r="IK138" s="3"/>
      <c r="IL138" s="3"/>
      <c r="IM138" s="3"/>
      <c r="IN138" s="3"/>
      <c r="IO138" s="3"/>
      <c r="IP138" s="3"/>
      <c r="IQ138" s="3"/>
      <c r="IR138" s="3"/>
      <c r="IS138" s="3"/>
      <c r="IT138" s="3"/>
      <c r="IU138" s="3"/>
      <c r="IV138" s="3"/>
      <c r="IW138" s="3"/>
      <c r="IX138" s="3"/>
      <c r="IY138" s="3"/>
      <c r="IZ138" s="3"/>
      <c r="JA138" s="3"/>
      <c r="JB138" s="3"/>
      <c r="JC138" s="3"/>
      <c r="JD138" s="3"/>
      <c r="JE138" s="3"/>
      <c r="JF138" s="3"/>
      <c r="JG138" s="3"/>
      <c r="JH138" s="3"/>
      <c r="JI138" s="3"/>
      <c r="JJ138" s="3"/>
      <c r="JK138" s="3"/>
      <c r="JL138" s="3"/>
      <c r="JM138" s="3"/>
      <c r="JN138" s="3"/>
      <c r="JO138" s="3"/>
      <c r="JP138" s="3"/>
      <c r="JQ138" s="3"/>
      <c r="JR138" s="3"/>
      <c r="JS138" s="3"/>
      <c r="JT138" s="3"/>
      <c r="JU138" s="3"/>
      <c r="JV138" s="3"/>
      <c r="JW138" s="3"/>
      <c r="JX138" s="3"/>
      <c r="JY138" s="3"/>
      <c r="JZ138" s="3"/>
      <c r="KA138" s="3"/>
      <c r="KB138" s="3"/>
      <c r="KC138" s="3"/>
      <c r="KD138" s="3"/>
      <c r="KE138" s="3"/>
      <c r="KF138" s="3"/>
      <c r="KG138" s="3"/>
      <c r="KH138" s="3"/>
      <c r="KI138" s="3"/>
      <c r="KJ138" s="3"/>
      <c r="KK138" s="3"/>
      <c r="KL138" s="3"/>
      <c r="KM138" s="3"/>
      <c r="KN138" s="3"/>
      <c r="KO138" s="3"/>
      <c r="KP138" s="3"/>
      <c r="KQ138" s="3"/>
      <c r="KR138" s="3"/>
      <c r="KS138" s="3"/>
      <c r="KT138" s="3"/>
      <c r="KU138" s="3"/>
      <c r="KV138" s="3"/>
      <c r="KW138" s="3"/>
      <c r="KX138" s="3"/>
      <c r="KY138" s="3"/>
      <c r="KZ138" s="3"/>
      <c r="LA138" s="3"/>
      <c r="LB138" s="3"/>
      <c r="LC138" s="3"/>
      <c r="LD138" s="3"/>
      <c r="LE138" s="3"/>
      <c r="LF138" s="3"/>
      <c r="LG138" s="3"/>
      <c r="LH138" s="3"/>
      <c r="LI138" s="3"/>
      <c r="LJ138" s="3"/>
      <c r="LK138" s="3"/>
      <c r="LL138" s="3"/>
      <c r="LM138" s="3"/>
      <c r="LN138" s="3"/>
      <c r="LO138" s="3"/>
      <c r="LP138" s="3"/>
      <c r="LQ138" s="3"/>
      <c r="LR138" s="3"/>
      <c r="LS138" s="3"/>
      <c r="LT138" s="3"/>
      <c r="LU138" s="3"/>
      <c r="LV138" s="3"/>
      <c r="LW138" s="3"/>
      <c r="LX138" s="3"/>
      <c r="LY138" s="3"/>
      <c r="LZ138" s="3"/>
      <c r="MA138" s="3"/>
      <c r="MB138" s="3"/>
      <c r="MC138" s="3"/>
      <c r="MD138" s="3"/>
      <c r="ME138" s="3"/>
      <c r="MF138" s="3"/>
      <c r="MG138" s="3"/>
      <c r="MH138" s="3"/>
      <c r="MI138" s="3"/>
      <c r="MJ138" s="3"/>
      <c r="MK138" s="3"/>
      <c r="ML138" s="3"/>
      <c r="MM138" s="3"/>
      <c r="MN138" s="3"/>
      <c r="MO138" s="3"/>
      <c r="MP138" s="3"/>
      <c r="MQ138" s="3"/>
      <c r="MR138" s="3"/>
      <c r="MS138" s="3"/>
      <c r="MT138" s="3"/>
      <c r="MU138" s="3"/>
      <c r="MV138" s="3"/>
      <c r="MW138" s="3"/>
      <c r="MX138" s="3"/>
      <c r="MY138" s="3"/>
      <c r="MZ138" s="3"/>
      <c r="NA138" s="3"/>
      <c r="NB138" s="3"/>
      <c r="NC138" s="3"/>
      <c r="ND138" s="3"/>
      <c r="NE138" s="3"/>
      <c r="NF138" s="3"/>
      <c r="NG138" s="3"/>
      <c r="NH138" s="3"/>
      <c r="NI138" s="3"/>
      <c r="NJ138" s="3"/>
      <c r="NK138" s="3"/>
      <c r="NL138" s="3"/>
      <c r="NM138" s="3"/>
      <c r="NN138" s="3"/>
      <c r="NO138" s="3"/>
      <c r="NP138" s="3"/>
      <c r="NQ138" s="3"/>
      <c r="NR138" s="3"/>
      <c r="NS138" s="3"/>
      <c r="NT138" s="3"/>
      <c r="NU138" s="3"/>
      <c r="NV138" s="3"/>
      <c r="NW138" s="3"/>
      <c r="NX138" s="3"/>
      <c r="NY138" s="3"/>
      <c r="NZ138" s="3"/>
      <c r="OA138" s="3"/>
      <c r="OB138" s="3"/>
      <c r="OC138" s="3"/>
      <c r="OD138" s="3"/>
      <c r="OE138" s="3"/>
      <c r="OF138" s="3"/>
      <c r="OG138" s="3"/>
      <c r="OH138" s="3"/>
      <c r="OI138" s="3"/>
      <c r="OJ138" s="3"/>
      <c r="OK138" s="3"/>
      <c r="OL138" s="3"/>
      <c r="OM138" s="3"/>
      <c r="ON138" s="3"/>
      <c r="OO138" s="3"/>
      <c r="OP138" s="3"/>
      <c r="OQ138" s="3"/>
      <c r="OR138" s="3"/>
      <c r="OS138" s="3"/>
      <c r="OT138" s="3"/>
      <c r="OU138" s="3"/>
      <c r="OV138" s="3"/>
      <c r="OW138" s="3"/>
      <c r="OX138" s="3"/>
      <c r="OY138" s="3"/>
      <c r="OZ138" s="3"/>
      <c r="PA138" s="3"/>
      <c r="PB138" s="3"/>
      <c r="PC138" s="3"/>
      <c r="PD138" s="3"/>
      <c r="PE138" s="3"/>
      <c r="PF138" s="3"/>
      <c r="PG138" s="3"/>
      <c r="PH138" s="3"/>
      <c r="PI138" s="3"/>
      <c r="PJ138" s="3"/>
      <c r="PK138" s="3"/>
      <c r="PL138" s="3"/>
      <c r="PM138" s="3"/>
      <c r="PN138" s="3"/>
      <c r="PO138" s="3"/>
      <c r="PP138" s="3"/>
      <c r="PQ138" s="3"/>
      <c r="PR138" s="3"/>
      <c r="PS138" s="3"/>
      <c r="PT138" s="3"/>
      <c r="PU138" s="3"/>
      <c r="PV138" s="3"/>
      <c r="PW138" s="3"/>
      <c r="PX138" s="3"/>
      <c r="PY138" s="3"/>
      <c r="PZ138" s="3"/>
      <c r="QA138" s="3"/>
      <c r="QB138" s="3"/>
      <c r="QC138" s="3"/>
      <c r="QD138" s="3"/>
      <c r="QE138" s="3"/>
      <c r="QF138" s="3"/>
      <c r="QG138" s="3"/>
      <c r="QH138" s="3"/>
      <c r="QI138" s="3"/>
      <c r="QJ138" s="3"/>
      <c r="QK138" s="3"/>
      <c r="QL138" s="3"/>
      <c r="QM138" s="3"/>
      <c r="QN138" s="3"/>
      <c r="QO138" s="3"/>
      <c r="QP138" s="3"/>
      <c r="QQ138" s="3"/>
      <c r="QR138" s="3"/>
      <c r="QS138" s="3"/>
      <c r="QT138" s="3"/>
      <c r="QU138" s="3"/>
      <c r="QV138" s="3"/>
      <c r="QW138" s="3"/>
      <c r="QX138" s="3"/>
      <c r="QY138" s="3"/>
      <c r="QZ138" s="3"/>
      <c r="RA138" s="3"/>
      <c r="RB138" s="3"/>
      <c r="RC138" s="3"/>
      <c r="RD138" s="3"/>
      <c r="RE138" s="3"/>
      <c r="RF138" s="3"/>
      <c r="RG138" s="3"/>
      <c r="RH138" s="3"/>
      <c r="RI138" s="3"/>
      <c r="RJ138" s="3"/>
      <c r="RK138" s="3"/>
      <c r="RL138" s="3"/>
      <c r="RM138" s="3"/>
      <c r="RN138" s="3"/>
      <c r="RO138" s="3"/>
      <c r="RP138" s="3"/>
      <c r="RQ138" s="3"/>
      <c r="RR138" s="3"/>
      <c r="RS138" s="3"/>
      <c r="RT138" s="3"/>
      <c r="RU138" s="3"/>
      <c r="RV138" s="3"/>
      <c r="RW138" s="3"/>
      <c r="RX138" s="3"/>
      <c r="RY138" s="3"/>
      <c r="RZ138" s="3"/>
      <c r="SA138" s="3"/>
      <c r="SB138" s="3"/>
      <c r="SC138" s="3"/>
      <c r="SD138" s="3"/>
      <c r="SE138" s="3"/>
      <c r="SF138" s="3"/>
      <c r="SG138" s="3"/>
      <c r="SH138" s="3"/>
      <c r="SI138" s="3"/>
      <c r="SJ138" s="3"/>
      <c r="SK138" s="3"/>
      <c r="SL138" s="3"/>
      <c r="SM138" s="3"/>
      <c r="SN138" s="3"/>
      <c r="SO138" s="3"/>
      <c r="SP138" s="3"/>
      <c r="SQ138" s="3"/>
      <c r="SR138" s="3"/>
      <c r="SS138" s="3"/>
      <c r="ST138" s="3"/>
      <c r="SU138" s="3"/>
      <c r="SV138" s="3"/>
      <c r="SW138" s="3"/>
      <c r="SX138" s="3"/>
      <c r="SY138" s="3"/>
      <c r="SZ138" s="3"/>
      <c r="TA138" s="3"/>
      <c r="TB138" s="3"/>
      <c r="TC138" s="3"/>
      <c r="TD138" s="3"/>
      <c r="TE138" s="3"/>
      <c r="TF138" s="3"/>
      <c r="TG138" s="3"/>
      <c r="TH138" s="3"/>
      <c r="TI138" s="3"/>
      <c r="TJ138" s="3"/>
      <c r="TK138" s="3"/>
      <c r="TL138" s="3"/>
      <c r="TM138" s="3"/>
      <c r="TN138" s="3"/>
      <c r="TO138" s="3"/>
      <c r="TP138" s="3"/>
      <c r="TQ138" s="3"/>
      <c r="TR138" s="3"/>
      <c r="TS138" s="3"/>
      <c r="TT138" s="3"/>
      <c r="TU138" s="3"/>
      <c r="TV138" s="3"/>
      <c r="TW138" s="3"/>
      <c r="TX138" s="3"/>
      <c r="TY138" s="3"/>
      <c r="TZ138" s="3"/>
      <c r="UA138" s="3"/>
      <c r="UB138" s="3"/>
      <c r="UC138" s="3"/>
      <c r="UD138" s="3"/>
      <c r="UE138" s="3"/>
      <c r="UF138" s="3"/>
      <c r="UG138" s="3"/>
      <c r="UH138" s="3"/>
      <c r="UI138" s="3"/>
      <c r="UJ138" s="3"/>
      <c r="UK138" s="3"/>
      <c r="UL138" s="3"/>
      <c r="UM138" s="3"/>
      <c r="UN138" s="3"/>
      <c r="UO138" s="3"/>
      <c r="UP138" s="3"/>
      <c r="UQ138" s="3"/>
      <c r="UR138" s="3"/>
      <c r="US138" s="3"/>
      <c r="UT138" s="3"/>
      <c r="UU138" s="3"/>
      <c r="UV138" s="3"/>
      <c r="UW138" s="3"/>
      <c r="UX138" s="3"/>
      <c r="UY138" s="3"/>
      <c r="UZ138" s="3"/>
      <c r="VA138" s="3"/>
      <c r="VB138" s="3"/>
      <c r="VC138" s="3"/>
      <c r="VD138" s="3"/>
      <c r="VE138" s="3"/>
      <c r="VF138" s="3"/>
      <c r="VG138" s="3"/>
      <c r="VH138" s="3"/>
      <c r="VI138" s="3"/>
      <c r="VJ138" s="3"/>
      <c r="VK138" s="3"/>
      <c r="VL138" s="3"/>
      <c r="VM138" s="3"/>
      <c r="VN138" s="3"/>
      <c r="VO138" s="3"/>
      <c r="VP138" s="3"/>
      <c r="VQ138" s="3"/>
      <c r="VR138" s="3"/>
      <c r="VS138" s="3"/>
      <c r="VT138" s="3"/>
      <c r="VU138" s="3"/>
      <c r="VV138" s="3"/>
      <c r="VW138" s="3"/>
      <c r="VX138" s="3"/>
      <c r="VY138" s="3"/>
      <c r="VZ138" s="3"/>
      <c r="WA138" s="3"/>
      <c r="WB138" s="3"/>
      <c r="WC138" s="3"/>
      <c r="WD138" s="3"/>
      <c r="WE138" s="3"/>
      <c r="WF138" s="3"/>
      <c r="WG138" s="3"/>
      <c r="WH138" s="3"/>
      <c r="WI138" s="3"/>
      <c r="WJ138" s="3"/>
      <c r="WK138" s="3"/>
      <c r="WL138" s="3"/>
      <c r="WM138" s="3"/>
      <c r="WN138" s="3"/>
      <c r="WO138" s="3"/>
      <c r="WP138" s="3"/>
      <c r="WQ138" s="3"/>
      <c r="WR138" s="3"/>
      <c r="WS138" s="3"/>
      <c r="WT138" s="3"/>
      <c r="WU138" s="3"/>
      <c r="WV138" s="3"/>
      <c r="WW138" s="3"/>
      <c r="WX138" s="3"/>
      <c r="WY138" s="3"/>
      <c r="WZ138" s="3"/>
      <c r="XA138" s="3"/>
      <c r="XB138" s="3"/>
      <c r="XC138" s="3"/>
      <c r="XD138" s="3"/>
      <c r="XE138" s="3"/>
      <c r="XF138" s="3"/>
      <c r="XG138" s="3"/>
      <c r="XH138" s="3"/>
      <c r="XI138" s="3"/>
      <c r="XJ138" s="3"/>
      <c r="XK138" s="3"/>
      <c r="XL138" s="3"/>
      <c r="XM138" s="3"/>
      <c r="XN138" s="3"/>
      <c r="XO138" s="3"/>
      <c r="XP138" s="3"/>
      <c r="XQ138" s="3"/>
      <c r="XR138" s="3"/>
      <c r="XS138" s="3"/>
      <c r="XT138" s="3"/>
      <c r="XU138" s="3"/>
      <c r="XV138" s="3"/>
      <c r="XW138" s="3"/>
      <c r="XX138" s="3"/>
      <c r="XY138" s="3"/>
      <c r="XZ138" s="3"/>
      <c r="YA138" s="3"/>
      <c r="YB138" s="3"/>
      <c r="YC138" s="3"/>
      <c r="YD138" s="3"/>
      <c r="YE138" s="3"/>
      <c r="YF138" s="3"/>
      <c r="YG138" s="3"/>
      <c r="YH138" s="3"/>
      <c r="YI138" s="3"/>
      <c r="YJ138" s="3"/>
      <c r="YK138" s="3"/>
      <c r="YL138" s="3"/>
      <c r="YM138" s="3"/>
      <c r="YN138" s="3"/>
      <c r="YO138" s="3"/>
      <c r="YP138" s="3"/>
      <c r="YQ138" s="3"/>
      <c r="YR138" s="3"/>
    </row>
    <row r="139" spans="1:668" ht="18" customHeight="1" x14ac:dyDescent="0.25">
      <c r="A139" s="4" t="s">
        <v>44</v>
      </c>
      <c r="B139" s="5" t="s">
        <v>45</v>
      </c>
      <c r="C139" s="6" t="s">
        <v>73</v>
      </c>
      <c r="D139" s="11">
        <v>44276</v>
      </c>
      <c r="E139" s="11" t="s">
        <v>116</v>
      </c>
      <c r="F139" s="7">
        <v>85000</v>
      </c>
      <c r="G139" s="63">
        <f>F139*0.0287</f>
        <v>2439.5</v>
      </c>
      <c r="H139" s="6">
        <v>8576.99</v>
      </c>
      <c r="I139" s="6">
        <v>2584</v>
      </c>
      <c r="J139" s="6">
        <v>3045</v>
      </c>
      <c r="K139" s="6">
        <v>16645.490000000002</v>
      </c>
      <c r="L139" s="63">
        <f>F139-K139</f>
        <v>68354.509999999995</v>
      </c>
      <c r="AG139" s="51"/>
      <c r="AH139" s="51"/>
      <c r="AI139" s="51"/>
      <c r="AJ139" s="51"/>
      <c r="AK139" s="51"/>
      <c r="AL139" s="51"/>
      <c r="AM139" s="51"/>
      <c r="AN139" s="51"/>
      <c r="AO139" s="51"/>
      <c r="AP139" s="51"/>
      <c r="AQ139" s="51"/>
      <c r="IC139" s="3"/>
      <c r="ID139" s="3"/>
      <c r="IE139" s="3"/>
      <c r="IF139" s="3"/>
      <c r="IG139" s="3"/>
      <c r="IH139" s="3"/>
      <c r="II139" s="3"/>
      <c r="IJ139" s="3"/>
      <c r="IK139" s="3"/>
      <c r="IL139" s="3"/>
      <c r="IM139" s="3"/>
      <c r="IN139" s="3"/>
      <c r="IO139" s="3"/>
      <c r="IP139" s="3"/>
      <c r="IQ139" s="3"/>
      <c r="IR139" s="3"/>
      <c r="IS139" s="3"/>
      <c r="IT139" s="3"/>
      <c r="IU139" s="3"/>
      <c r="IV139" s="3"/>
      <c r="IW139" s="3"/>
      <c r="IX139" s="3"/>
      <c r="IY139" s="3"/>
      <c r="IZ139" s="3"/>
      <c r="JA139" s="3"/>
      <c r="JB139" s="3"/>
      <c r="JC139" s="3"/>
      <c r="JD139" s="3"/>
      <c r="JE139" s="3"/>
      <c r="JF139" s="3"/>
      <c r="JG139" s="3"/>
      <c r="JH139" s="3"/>
      <c r="JI139" s="3"/>
      <c r="JJ139" s="3"/>
      <c r="JK139" s="3"/>
      <c r="JL139" s="3"/>
      <c r="JM139" s="3"/>
      <c r="JN139" s="3"/>
      <c r="JO139" s="3"/>
      <c r="JP139" s="3"/>
      <c r="JQ139" s="3"/>
      <c r="JR139" s="3"/>
      <c r="JS139" s="3"/>
      <c r="JT139" s="3"/>
      <c r="JU139" s="3"/>
      <c r="JV139" s="3"/>
      <c r="JW139" s="3"/>
      <c r="JX139" s="3"/>
      <c r="JY139" s="3"/>
      <c r="JZ139" s="3"/>
      <c r="KA139" s="3"/>
      <c r="KB139" s="3"/>
      <c r="KC139" s="3"/>
      <c r="KD139" s="3"/>
      <c r="KE139" s="3"/>
      <c r="KF139" s="3"/>
      <c r="KG139" s="3"/>
      <c r="KH139" s="3"/>
      <c r="KI139" s="3"/>
      <c r="KJ139" s="3"/>
      <c r="KK139" s="3"/>
      <c r="KL139" s="3"/>
      <c r="KM139" s="3"/>
      <c r="KN139" s="3"/>
      <c r="KO139" s="3"/>
      <c r="KP139" s="3"/>
      <c r="KQ139" s="3"/>
      <c r="KR139" s="3"/>
      <c r="KS139" s="3"/>
      <c r="KT139" s="3"/>
      <c r="KU139" s="3"/>
      <c r="KV139" s="3"/>
      <c r="KW139" s="3"/>
      <c r="KX139" s="3"/>
      <c r="KY139" s="3"/>
      <c r="KZ139" s="3"/>
      <c r="LA139" s="3"/>
      <c r="LB139" s="3"/>
      <c r="LC139" s="3"/>
      <c r="LD139" s="3"/>
      <c r="LE139" s="3"/>
      <c r="LF139" s="3"/>
      <c r="LG139" s="3"/>
      <c r="LH139" s="3"/>
      <c r="LI139" s="3"/>
      <c r="LJ139" s="3"/>
      <c r="LK139" s="3"/>
      <c r="LL139" s="3"/>
      <c r="LM139" s="3"/>
      <c r="LN139" s="3"/>
      <c r="LO139" s="3"/>
      <c r="LP139" s="3"/>
      <c r="LQ139" s="3"/>
      <c r="LR139" s="3"/>
      <c r="LS139" s="3"/>
      <c r="LT139" s="3"/>
      <c r="LU139" s="3"/>
      <c r="LV139" s="3"/>
      <c r="LW139" s="3"/>
      <c r="LX139" s="3"/>
      <c r="LY139" s="3"/>
      <c r="LZ139" s="3"/>
      <c r="MA139" s="3"/>
      <c r="MB139" s="3"/>
      <c r="MC139" s="3"/>
      <c r="MD139" s="3"/>
      <c r="ME139" s="3"/>
      <c r="MF139" s="3"/>
      <c r="MG139" s="3"/>
      <c r="MH139" s="3"/>
      <c r="MI139" s="3"/>
      <c r="MJ139" s="3"/>
      <c r="MK139" s="3"/>
      <c r="ML139" s="3"/>
      <c r="MM139" s="3"/>
      <c r="MN139" s="3"/>
      <c r="MO139" s="3"/>
      <c r="MP139" s="3"/>
      <c r="MQ139" s="3"/>
      <c r="MR139" s="3"/>
      <c r="MS139" s="3"/>
      <c r="MT139" s="3"/>
      <c r="MU139" s="3"/>
      <c r="MV139" s="3"/>
      <c r="MW139" s="3"/>
      <c r="MX139" s="3"/>
      <c r="MY139" s="3"/>
      <c r="MZ139" s="3"/>
      <c r="NA139" s="3"/>
      <c r="NB139" s="3"/>
      <c r="NC139" s="3"/>
      <c r="ND139" s="3"/>
      <c r="NE139" s="3"/>
      <c r="NF139" s="3"/>
      <c r="NG139" s="3"/>
      <c r="NH139" s="3"/>
      <c r="NI139" s="3"/>
      <c r="NJ139" s="3"/>
      <c r="NK139" s="3"/>
      <c r="NL139" s="3"/>
      <c r="NM139" s="3"/>
      <c r="NN139" s="3"/>
      <c r="NO139" s="3"/>
      <c r="NP139" s="3"/>
      <c r="NQ139" s="3"/>
      <c r="NR139" s="3"/>
      <c r="NS139" s="3"/>
      <c r="NT139" s="3"/>
      <c r="NU139" s="3"/>
      <c r="NV139" s="3"/>
      <c r="NW139" s="3"/>
      <c r="NX139" s="3"/>
      <c r="NY139" s="3"/>
      <c r="NZ139" s="3"/>
      <c r="OA139" s="3"/>
      <c r="OB139" s="3"/>
      <c r="OC139" s="3"/>
      <c r="OD139" s="3"/>
      <c r="OE139" s="3"/>
      <c r="OF139" s="3"/>
      <c r="OG139" s="3"/>
      <c r="OH139" s="3"/>
      <c r="OI139" s="3"/>
      <c r="OJ139" s="3"/>
      <c r="OK139" s="3"/>
      <c r="OL139" s="3"/>
      <c r="OM139" s="3"/>
      <c r="ON139" s="3"/>
      <c r="OO139" s="3"/>
      <c r="OP139" s="3"/>
      <c r="OQ139" s="3"/>
      <c r="OR139" s="3"/>
      <c r="OS139" s="3"/>
      <c r="OT139" s="3"/>
      <c r="OU139" s="3"/>
      <c r="OV139" s="3"/>
      <c r="OW139" s="3"/>
      <c r="OX139" s="3"/>
      <c r="OY139" s="3"/>
      <c r="OZ139" s="3"/>
      <c r="PA139" s="3"/>
      <c r="PB139" s="3"/>
      <c r="PC139" s="3"/>
      <c r="PD139" s="3"/>
      <c r="PE139" s="3"/>
      <c r="PF139" s="3"/>
      <c r="PG139" s="3"/>
      <c r="PH139" s="3"/>
      <c r="PI139" s="3"/>
      <c r="PJ139" s="3"/>
      <c r="PK139" s="3"/>
      <c r="PL139" s="3"/>
      <c r="PM139" s="3"/>
      <c r="PN139" s="3"/>
      <c r="PO139" s="3"/>
      <c r="PP139" s="3"/>
      <c r="PQ139" s="3"/>
      <c r="PR139" s="3"/>
      <c r="PS139" s="3"/>
      <c r="PT139" s="3"/>
      <c r="PU139" s="3"/>
      <c r="PV139" s="3"/>
      <c r="PW139" s="3"/>
      <c r="PX139" s="3"/>
      <c r="PY139" s="3"/>
      <c r="PZ139" s="3"/>
      <c r="QA139" s="3"/>
      <c r="QB139" s="3"/>
      <c r="QC139" s="3"/>
      <c r="QD139" s="3"/>
      <c r="QE139" s="3"/>
      <c r="QF139" s="3"/>
      <c r="QG139" s="3"/>
      <c r="QH139" s="3"/>
      <c r="QI139" s="3"/>
      <c r="QJ139" s="3"/>
      <c r="QK139" s="3"/>
      <c r="QL139" s="3"/>
      <c r="QM139" s="3"/>
      <c r="QN139" s="3"/>
      <c r="QO139" s="3"/>
      <c r="QP139" s="3"/>
      <c r="QQ139" s="3"/>
      <c r="QR139" s="3"/>
      <c r="QS139" s="3"/>
      <c r="QT139" s="3"/>
      <c r="QU139" s="3"/>
      <c r="QV139" s="3"/>
      <c r="QW139" s="3"/>
      <c r="QX139" s="3"/>
      <c r="QY139" s="3"/>
      <c r="QZ139" s="3"/>
      <c r="RA139" s="3"/>
      <c r="RB139" s="3"/>
      <c r="RC139" s="3"/>
      <c r="RD139" s="3"/>
      <c r="RE139" s="3"/>
      <c r="RF139" s="3"/>
      <c r="RG139" s="3"/>
      <c r="RH139" s="3"/>
      <c r="RI139" s="3"/>
      <c r="RJ139" s="3"/>
      <c r="RK139" s="3"/>
      <c r="RL139" s="3"/>
      <c r="RM139" s="3"/>
      <c r="RN139" s="3"/>
      <c r="RO139" s="3"/>
      <c r="RP139" s="3"/>
      <c r="RQ139" s="3"/>
      <c r="RR139" s="3"/>
      <c r="RS139" s="3"/>
      <c r="RT139" s="3"/>
      <c r="RU139" s="3"/>
      <c r="RV139" s="3"/>
      <c r="RW139" s="3"/>
      <c r="RX139" s="3"/>
      <c r="RY139" s="3"/>
      <c r="RZ139" s="3"/>
      <c r="SA139" s="3"/>
      <c r="SB139" s="3"/>
      <c r="SC139" s="3"/>
      <c r="SD139" s="3"/>
      <c r="SE139" s="3"/>
      <c r="SF139" s="3"/>
      <c r="SG139" s="3"/>
      <c r="SH139" s="3"/>
      <c r="SI139" s="3"/>
      <c r="SJ139" s="3"/>
      <c r="SK139" s="3"/>
      <c r="SL139" s="3"/>
      <c r="SM139" s="3"/>
      <c r="SN139" s="3"/>
      <c r="SO139" s="3"/>
      <c r="SP139" s="3"/>
      <c r="SQ139" s="3"/>
      <c r="SR139" s="3"/>
      <c r="SS139" s="3"/>
      <c r="ST139" s="3"/>
      <c r="SU139" s="3"/>
      <c r="SV139" s="3"/>
      <c r="SW139" s="3"/>
      <c r="SX139" s="3"/>
      <c r="SY139" s="3"/>
      <c r="SZ139" s="3"/>
      <c r="TA139" s="3"/>
      <c r="TB139" s="3"/>
      <c r="TC139" s="3"/>
      <c r="TD139" s="3"/>
      <c r="TE139" s="3"/>
      <c r="TF139" s="3"/>
      <c r="TG139" s="3"/>
      <c r="TH139" s="3"/>
      <c r="TI139" s="3"/>
      <c r="TJ139" s="3"/>
      <c r="TK139" s="3"/>
      <c r="TL139" s="3"/>
      <c r="TM139" s="3"/>
      <c r="TN139" s="3"/>
      <c r="TO139" s="3"/>
      <c r="TP139" s="3"/>
      <c r="TQ139" s="3"/>
      <c r="TR139" s="3"/>
      <c r="TS139" s="3"/>
      <c r="TT139" s="3"/>
      <c r="TU139" s="3"/>
      <c r="TV139" s="3"/>
      <c r="TW139" s="3"/>
      <c r="TX139" s="3"/>
      <c r="TY139" s="3"/>
      <c r="TZ139" s="3"/>
      <c r="UA139" s="3"/>
      <c r="UB139" s="3"/>
      <c r="UC139" s="3"/>
      <c r="UD139" s="3"/>
      <c r="UE139" s="3"/>
      <c r="UF139" s="3"/>
      <c r="UG139" s="3"/>
      <c r="UH139" s="3"/>
      <c r="UI139" s="3"/>
      <c r="UJ139" s="3"/>
      <c r="UK139" s="3"/>
      <c r="UL139" s="3"/>
      <c r="UM139" s="3"/>
      <c r="UN139" s="3"/>
      <c r="UO139" s="3"/>
      <c r="UP139" s="3"/>
      <c r="UQ139" s="3"/>
      <c r="UR139" s="3"/>
      <c r="US139" s="3"/>
      <c r="UT139" s="3"/>
      <c r="UU139" s="3"/>
      <c r="UV139" s="3"/>
      <c r="UW139" s="3"/>
      <c r="UX139" s="3"/>
      <c r="UY139" s="3"/>
      <c r="UZ139" s="3"/>
      <c r="VA139" s="3"/>
      <c r="VB139" s="3"/>
      <c r="VC139" s="3"/>
      <c r="VD139" s="3"/>
      <c r="VE139" s="3"/>
      <c r="VF139" s="3"/>
      <c r="VG139" s="3"/>
      <c r="VH139" s="3"/>
      <c r="VI139" s="3"/>
      <c r="VJ139" s="3"/>
      <c r="VK139" s="3"/>
      <c r="VL139" s="3"/>
      <c r="VM139" s="3"/>
      <c r="VN139" s="3"/>
      <c r="VO139" s="3"/>
      <c r="VP139" s="3"/>
      <c r="VQ139" s="3"/>
      <c r="VR139" s="3"/>
      <c r="VS139" s="3"/>
      <c r="VT139" s="3"/>
      <c r="VU139" s="3"/>
      <c r="VV139" s="3"/>
      <c r="VW139" s="3"/>
      <c r="VX139" s="3"/>
      <c r="VY139" s="3"/>
      <c r="VZ139" s="3"/>
      <c r="WA139" s="3"/>
      <c r="WB139" s="3"/>
      <c r="WC139" s="3"/>
      <c r="WD139" s="3"/>
      <c r="WE139" s="3"/>
      <c r="WF139" s="3"/>
      <c r="WG139" s="3"/>
      <c r="WH139" s="3"/>
      <c r="WI139" s="3"/>
      <c r="WJ139" s="3"/>
      <c r="WK139" s="3"/>
      <c r="WL139" s="3"/>
      <c r="WM139" s="3"/>
      <c r="WN139" s="3"/>
      <c r="WO139" s="3"/>
      <c r="WP139" s="3"/>
      <c r="WQ139" s="3"/>
      <c r="WR139" s="3"/>
      <c r="WS139" s="3"/>
      <c r="WT139" s="3"/>
      <c r="WU139" s="3"/>
      <c r="WV139" s="3"/>
      <c r="WW139" s="3"/>
      <c r="WX139" s="3"/>
      <c r="WY139" s="3"/>
      <c r="WZ139" s="3"/>
      <c r="XA139" s="3"/>
      <c r="XB139" s="3"/>
      <c r="XC139" s="3"/>
      <c r="XD139" s="3"/>
      <c r="XE139" s="3"/>
      <c r="XF139" s="3"/>
      <c r="XG139" s="3"/>
      <c r="XH139" s="3"/>
      <c r="XI139" s="3"/>
      <c r="XJ139" s="3"/>
      <c r="XK139" s="3"/>
      <c r="XL139" s="3"/>
      <c r="XM139" s="3"/>
      <c r="XN139" s="3"/>
      <c r="XO139" s="3"/>
      <c r="XP139" s="3"/>
      <c r="XQ139" s="3"/>
      <c r="XR139" s="3"/>
      <c r="XS139" s="3"/>
      <c r="XT139" s="3"/>
      <c r="XU139" s="3"/>
      <c r="XV139" s="3"/>
      <c r="XW139" s="3"/>
      <c r="XX139" s="3"/>
      <c r="XY139" s="3"/>
      <c r="XZ139" s="3"/>
      <c r="YA139" s="3"/>
      <c r="YB139" s="3"/>
      <c r="YC139" s="3"/>
      <c r="YD139" s="3"/>
      <c r="YE139" s="3"/>
      <c r="YF139" s="3"/>
      <c r="YG139" s="3"/>
      <c r="YH139" s="3"/>
      <c r="YI139" s="3"/>
      <c r="YJ139" s="3"/>
      <c r="YK139" s="3"/>
      <c r="YL139" s="3"/>
      <c r="YM139" s="3"/>
      <c r="YN139" s="3"/>
      <c r="YO139" s="3"/>
      <c r="YP139" s="3"/>
      <c r="YQ139" s="3"/>
      <c r="YR139" s="3"/>
    </row>
    <row r="140" spans="1:668" ht="18" customHeight="1" x14ac:dyDescent="0.25">
      <c r="A140" s="4" t="s">
        <v>30</v>
      </c>
      <c r="B140" s="5" t="s">
        <v>31</v>
      </c>
      <c r="C140" s="6" t="s">
        <v>73</v>
      </c>
      <c r="D140" s="11">
        <v>43839</v>
      </c>
      <c r="E140" s="11" t="s">
        <v>116</v>
      </c>
      <c r="F140" s="7">
        <v>165000</v>
      </c>
      <c r="G140" s="63">
        <f>F140*0.0287</f>
        <v>4735.5</v>
      </c>
      <c r="H140" s="6">
        <v>27413.040000000001</v>
      </c>
      <c r="I140" s="6">
        <v>4943.8</v>
      </c>
      <c r="J140" s="6">
        <v>5675</v>
      </c>
      <c r="K140" s="6">
        <v>42767.34</v>
      </c>
      <c r="L140" s="63">
        <v>122232.66</v>
      </c>
      <c r="AG140" s="51"/>
      <c r="AH140" s="51"/>
      <c r="AI140" s="51"/>
      <c r="AJ140" s="51"/>
      <c r="AK140" s="51"/>
      <c r="AL140" s="51"/>
      <c r="AM140" s="51"/>
      <c r="AN140" s="51"/>
      <c r="AO140" s="51"/>
      <c r="AP140" s="51"/>
      <c r="AQ140" s="51"/>
    </row>
    <row r="141" spans="1:668" ht="18" customHeight="1" x14ac:dyDescent="0.25">
      <c r="A141" s="4" t="s">
        <v>150</v>
      </c>
      <c r="B141" s="5" t="s">
        <v>151</v>
      </c>
      <c r="C141" s="6" t="s">
        <v>74</v>
      </c>
      <c r="D141" s="11">
        <v>44593</v>
      </c>
      <c r="E141" s="11" t="s">
        <v>116</v>
      </c>
      <c r="F141" s="7">
        <v>40000</v>
      </c>
      <c r="G141" s="63">
        <v>1148</v>
      </c>
      <c r="H141" s="6">
        <v>442.65</v>
      </c>
      <c r="I141" s="6">
        <f t="shared" ref="I141" si="20">F141*0.0304</f>
        <v>1216</v>
      </c>
      <c r="J141" s="6">
        <v>25</v>
      </c>
      <c r="K141" s="6">
        <v>2831.65</v>
      </c>
      <c r="L141" s="63">
        <v>37168.35</v>
      </c>
      <c r="AG141" s="51"/>
      <c r="AH141" s="51"/>
      <c r="AI141" s="51"/>
      <c r="AJ141" s="51"/>
      <c r="AK141" s="51"/>
      <c r="AL141" s="51"/>
      <c r="AM141" s="51"/>
      <c r="AN141" s="51"/>
      <c r="AO141" s="51"/>
      <c r="AP141" s="51"/>
      <c r="AQ141" s="51"/>
    </row>
    <row r="142" spans="1:668" ht="19.5" customHeight="1" x14ac:dyDescent="0.25">
      <c r="A142" s="46" t="s">
        <v>14</v>
      </c>
      <c r="B142" s="13">
        <v>3</v>
      </c>
      <c r="C142" s="8"/>
      <c r="D142" s="46"/>
      <c r="E142" s="46"/>
      <c r="F142" s="8">
        <f t="shared" ref="F142:L142" si="21">SUM(F139:F141)</f>
        <v>290000</v>
      </c>
      <c r="G142" s="64">
        <f t="shared" si="21"/>
        <v>8323</v>
      </c>
      <c r="H142" s="8">
        <f t="shared" si="21"/>
        <v>36432.68</v>
      </c>
      <c r="I142" s="8">
        <f t="shared" si="21"/>
        <v>8743.7999999999993</v>
      </c>
      <c r="J142" s="8">
        <f t="shared" si="21"/>
        <v>8745</v>
      </c>
      <c r="K142" s="8">
        <f t="shared" si="21"/>
        <v>62244.480000000003</v>
      </c>
      <c r="L142" s="64">
        <f t="shared" si="21"/>
        <v>227755.51999999999</v>
      </c>
      <c r="AG142" s="51"/>
      <c r="AH142" s="51"/>
      <c r="AI142" s="51"/>
      <c r="AJ142" s="51"/>
      <c r="AK142" s="51"/>
      <c r="AL142" s="51"/>
      <c r="AM142" s="51"/>
      <c r="AN142" s="51"/>
      <c r="AO142" s="51"/>
      <c r="AP142" s="51"/>
      <c r="AQ142" s="51"/>
    </row>
    <row r="144" spans="1:668" ht="15.75" x14ac:dyDescent="0.25">
      <c r="A144" s="42" t="s">
        <v>68</v>
      </c>
      <c r="B144" s="3"/>
      <c r="C144" s="47"/>
      <c r="D144" s="43"/>
      <c r="E144" s="4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18"/>
      <c r="AH144" s="18"/>
      <c r="AI144" s="18"/>
      <c r="AJ144" s="18"/>
      <c r="AK144" s="18"/>
      <c r="AL144" s="18"/>
      <c r="AM144" s="18"/>
      <c r="AN144" s="18"/>
      <c r="AO144" s="18"/>
      <c r="AP144" s="18"/>
      <c r="AQ144" s="18"/>
      <c r="AR144" s="3"/>
      <c r="AS144" s="3"/>
      <c r="AT144" s="56"/>
      <c r="AU144" s="56"/>
      <c r="AV144" s="56"/>
      <c r="AW144" s="56"/>
      <c r="AX144" s="56"/>
      <c r="AY144" s="56"/>
      <c r="AZ144" s="56"/>
      <c r="BA144" s="56"/>
      <c r="BB144" s="56"/>
      <c r="BC144" s="56"/>
      <c r="BD144" s="56"/>
      <c r="BE144" s="56"/>
      <c r="BF144" s="56"/>
      <c r="BG144" s="56"/>
      <c r="BH144" s="56"/>
      <c r="BI144" s="56"/>
      <c r="BJ144" s="56"/>
      <c r="BK144" s="56"/>
      <c r="BL144" s="56"/>
      <c r="BM144" s="56"/>
      <c r="BN144" s="56"/>
      <c r="BO144" s="56"/>
      <c r="BP144" s="56"/>
      <c r="BQ144" s="56"/>
      <c r="BR144" s="56"/>
      <c r="BS144" s="56"/>
      <c r="BT144" s="56"/>
      <c r="BU144" s="56"/>
      <c r="BV144" s="56"/>
      <c r="BW144" s="56"/>
      <c r="BX144" s="56"/>
      <c r="BY144" s="56"/>
      <c r="BZ144" s="56"/>
      <c r="CA144" s="56"/>
      <c r="CB144" s="56"/>
      <c r="CC144" s="56"/>
      <c r="CD144" s="56"/>
      <c r="CE144" s="56"/>
      <c r="CF144" s="56"/>
      <c r="CG144" s="56"/>
      <c r="CH144" s="56"/>
      <c r="CI144" s="56"/>
      <c r="CJ144" s="56"/>
      <c r="CK144" s="56"/>
      <c r="CL144" s="56"/>
      <c r="CM144" s="56"/>
      <c r="CN144" s="56"/>
      <c r="CO144" s="56"/>
      <c r="CP144" s="56"/>
      <c r="CQ144" s="56"/>
      <c r="CR144" s="56"/>
      <c r="CS144" s="56"/>
      <c r="CT144" s="56"/>
      <c r="CU144" s="56"/>
      <c r="CV144" s="56"/>
      <c r="CW144" s="56"/>
      <c r="CX144" s="56"/>
      <c r="CY144" s="56"/>
      <c r="CZ144" s="56"/>
      <c r="DA144" s="56"/>
      <c r="DB144" s="56"/>
      <c r="DC144" s="56"/>
      <c r="DD144" s="56"/>
      <c r="DE144" s="56"/>
      <c r="DF144" s="56"/>
      <c r="DG144" s="56"/>
      <c r="DH144" s="56"/>
      <c r="DI144" s="56"/>
      <c r="DJ144" s="56"/>
      <c r="DK144" s="56"/>
      <c r="DL144" s="56"/>
      <c r="DM144" s="56"/>
      <c r="DN144" s="56"/>
      <c r="DO144" s="56"/>
      <c r="DP144" s="56"/>
      <c r="DQ144" s="56"/>
      <c r="DR144" s="56"/>
      <c r="DS144" s="56"/>
      <c r="DT144" s="56"/>
      <c r="DU144" s="56"/>
      <c r="DV144" s="56"/>
      <c r="DW144" s="56"/>
      <c r="DX144" s="56"/>
      <c r="DY144" s="56"/>
      <c r="DZ144" s="56"/>
      <c r="EA144" s="56"/>
      <c r="EB144" s="56"/>
      <c r="EC144" s="56"/>
      <c r="ED144" s="56"/>
      <c r="EE144" s="56"/>
      <c r="EF144" s="56"/>
      <c r="EG144" s="56"/>
      <c r="EH144" s="56"/>
      <c r="EI144" s="56"/>
      <c r="EJ144" s="56"/>
      <c r="EK144" s="56"/>
      <c r="EL144" s="56"/>
      <c r="EM144" s="56"/>
      <c r="EN144" s="56"/>
      <c r="EO144" s="56"/>
      <c r="EP144" s="56"/>
      <c r="EQ144" s="56"/>
      <c r="ER144" s="56"/>
      <c r="ES144" s="56"/>
      <c r="ET144" s="56"/>
      <c r="EU144" s="56"/>
      <c r="EV144" s="56"/>
      <c r="EW144" s="56"/>
      <c r="EX144" s="56"/>
      <c r="EY144" s="56"/>
      <c r="EZ144" s="56"/>
      <c r="FA144" s="56"/>
      <c r="FB144" s="56"/>
      <c r="FC144" s="56"/>
      <c r="FD144" s="56"/>
      <c r="FE144" s="56"/>
      <c r="FF144" s="56"/>
      <c r="FG144" s="56"/>
      <c r="FH144" s="56"/>
      <c r="FI144" s="56"/>
      <c r="FJ144" s="56"/>
      <c r="FK144" s="56"/>
      <c r="FL144" s="56"/>
      <c r="FM144" s="56"/>
      <c r="FN144" s="56"/>
      <c r="FO144" s="56"/>
      <c r="FP144" s="56"/>
      <c r="FQ144" s="56"/>
      <c r="FR144" s="56"/>
      <c r="FS144" s="56"/>
      <c r="FT144" s="56"/>
      <c r="FU144" s="56"/>
      <c r="FV144" s="56"/>
      <c r="FW144" s="56"/>
      <c r="FX144" s="56"/>
      <c r="FY144" s="56"/>
      <c r="FZ144" s="56"/>
      <c r="GA144" s="56"/>
      <c r="GB144" s="56"/>
      <c r="GC144" s="56"/>
      <c r="GD144" s="56"/>
      <c r="GE144" s="56"/>
      <c r="GF144" s="56"/>
      <c r="GG144" s="56"/>
      <c r="GH144" s="56"/>
      <c r="GI144" s="56"/>
      <c r="GJ144" s="56"/>
      <c r="GK144" s="56"/>
      <c r="GL144" s="56"/>
      <c r="GM144" s="56"/>
      <c r="GN144" s="56"/>
      <c r="GO144" s="56"/>
      <c r="GP144" s="56"/>
      <c r="GQ144" s="56"/>
      <c r="GR144" s="56"/>
      <c r="GS144" s="56"/>
      <c r="GT144" s="56"/>
      <c r="GU144" s="56"/>
      <c r="GV144" s="56"/>
      <c r="GW144" s="56"/>
      <c r="GX144" s="56"/>
      <c r="GY144" s="56"/>
      <c r="GZ144" s="56"/>
      <c r="HA144" s="56"/>
      <c r="HB144" s="56"/>
      <c r="HC144" s="56"/>
      <c r="HD144" s="56"/>
      <c r="HE144" s="56"/>
      <c r="HF144" s="56"/>
      <c r="HG144" s="56"/>
      <c r="HH144" s="56"/>
      <c r="HI144" s="56"/>
      <c r="HJ144" s="56"/>
      <c r="HK144" s="56"/>
      <c r="HL144" s="56"/>
      <c r="HM144" s="56"/>
      <c r="HN144" s="56"/>
      <c r="HO144" s="56"/>
      <c r="HP144" s="56"/>
      <c r="HQ144" s="56"/>
      <c r="HR144" s="56"/>
      <c r="HS144" s="56"/>
      <c r="HT144" s="56"/>
      <c r="HU144" s="56"/>
      <c r="HV144" s="56"/>
      <c r="HW144" s="56"/>
      <c r="HX144" s="56"/>
      <c r="HY144" s="56"/>
      <c r="HZ144" s="56"/>
    </row>
    <row r="145" spans="1:234" ht="15.75" x14ac:dyDescent="0.25">
      <c r="A145" s="40" t="s">
        <v>77</v>
      </c>
      <c r="B145" s="5" t="s">
        <v>16</v>
      </c>
      <c r="C145" s="6" t="s">
        <v>73</v>
      </c>
      <c r="D145" s="11">
        <v>44270</v>
      </c>
      <c r="E145" s="11" t="s">
        <v>116</v>
      </c>
      <c r="F145" s="7">
        <v>43000</v>
      </c>
      <c r="G145" s="63">
        <v>1234.0999999999999</v>
      </c>
      <c r="H145" s="6">
        <v>866.06</v>
      </c>
      <c r="I145" s="6">
        <v>1307.2</v>
      </c>
      <c r="J145" s="6">
        <v>25</v>
      </c>
      <c r="K145" s="6">
        <v>3432.36</v>
      </c>
      <c r="L145" s="63">
        <v>39567.64</v>
      </c>
      <c r="AG145" s="51"/>
      <c r="AH145" s="51"/>
      <c r="AI145" s="51"/>
      <c r="AJ145" s="51"/>
      <c r="AK145" s="51"/>
      <c r="AL145" s="51"/>
      <c r="AM145" s="51"/>
      <c r="AN145" s="51"/>
      <c r="AO145" s="51"/>
      <c r="AP145" s="51"/>
      <c r="AQ145" s="51"/>
      <c r="AT145" s="56"/>
      <c r="AU145" s="56"/>
      <c r="AV145" s="56"/>
      <c r="AW145" s="56"/>
      <c r="AX145" s="56"/>
      <c r="AY145" s="56"/>
      <c r="AZ145" s="56"/>
      <c r="BA145" s="56"/>
      <c r="BB145" s="56"/>
      <c r="BC145" s="56"/>
      <c r="BD145" s="56"/>
      <c r="BE145" s="56"/>
      <c r="BF145" s="56"/>
      <c r="BG145" s="56"/>
      <c r="BH145" s="56"/>
      <c r="BI145" s="56"/>
      <c r="BJ145" s="56"/>
      <c r="BK145" s="56"/>
      <c r="BL145" s="56"/>
      <c r="BM145" s="56"/>
      <c r="BN145" s="56"/>
      <c r="BO145" s="56"/>
      <c r="BP145" s="56"/>
      <c r="BQ145" s="56"/>
      <c r="BR145" s="56"/>
      <c r="BS145" s="56"/>
      <c r="BT145" s="56"/>
      <c r="BU145" s="56"/>
      <c r="BV145" s="56"/>
      <c r="BW145" s="56"/>
      <c r="BX145" s="56"/>
      <c r="BY145" s="56"/>
      <c r="BZ145" s="56"/>
      <c r="CA145" s="56"/>
      <c r="CB145" s="56"/>
      <c r="CC145" s="56"/>
      <c r="CD145" s="56"/>
      <c r="CE145" s="56"/>
      <c r="CF145" s="56"/>
      <c r="CG145" s="56"/>
      <c r="CH145" s="56"/>
      <c r="CI145" s="56"/>
      <c r="CJ145" s="56"/>
      <c r="CK145" s="56"/>
      <c r="CL145" s="56"/>
      <c r="CM145" s="56"/>
      <c r="CN145" s="56"/>
      <c r="CO145" s="56"/>
      <c r="CP145" s="56"/>
      <c r="CQ145" s="56"/>
      <c r="CR145" s="56"/>
      <c r="CS145" s="56"/>
      <c r="CT145" s="56"/>
      <c r="CU145" s="56"/>
      <c r="CV145" s="56"/>
      <c r="CW145" s="56"/>
      <c r="CX145" s="56"/>
      <c r="CY145" s="56"/>
      <c r="CZ145" s="56"/>
      <c r="DA145" s="56"/>
      <c r="DB145" s="56"/>
      <c r="DC145" s="56"/>
      <c r="DD145" s="56"/>
      <c r="DE145" s="56"/>
      <c r="DF145" s="56"/>
      <c r="DG145" s="56"/>
      <c r="DH145" s="56"/>
      <c r="DI145" s="56"/>
      <c r="DJ145" s="56"/>
      <c r="DK145" s="56"/>
      <c r="DL145" s="56"/>
      <c r="DM145" s="56"/>
      <c r="DN145" s="56"/>
      <c r="DO145" s="56"/>
      <c r="DP145" s="56"/>
      <c r="DQ145" s="56"/>
      <c r="DR145" s="56"/>
      <c r="DS145" s="56"/>
      <c r="DT145" s="56"/>
      <c r="DU145" s="56"/>
      <c r="DV145" s="56"/>
      <c r="DW145" s="56"/>
      <c r="DX145" s="56"/>
      <c r="DY145" s="56"/>
      <c r="DZ145" s="56"/>
      <c r="EA145" s="56"/>
      <c r="EB145" s="56"/>
      <c r="EC145" s="56"/>
      <c r="ED145" s="56"/>
      <c r="EE145" s="56"/>
      <c r="EF145" s="56"/>
      <c r="EG145" s="56"/>
      <c r="EH145" s="56"/>
      <c r="EI145" s="56"/>
      <c r="EJ145" s="56"/>
      <c r="EK145" s="56"/>
      <c r="EL145" s="56"/>
      <c r="EM145" s="56"/>
      <c r="EN145" s="56"/>
      <c r="EO145" s="56"/>
      <c r="EP145" s="56"/>
      <c r="EQ145" s="56"/>
      <c r="ER145" s="56"/>
      <c r="ES145" s="56"/>
      <c r="ET145" s="56"/>
      <c r="EU145" s="56"/>
      <c r="EV145" s="56"/>
      <c r="EW145" s="56"/>
      <c r="EX145" s="56"/>
      <c r="EY145" s="56"/>
      <c r="EZ145" s="56"/>
      <c r="FA145" s="56"/>
      <c r="FB145" s="56"/>
      <c r="FC145" s="56"/>
      <c r="FD145" s="56"/>
      <c r="FE145" s="56"/>
      <c r="FF145" s="56"/>
      <c r="FG145" s="56"/>
      <c r="FH145" s="56"/>
      <c r="FI145" s="56"/>
      <c r="FJ145" s="56"/>
      <c r="FK145" s="56"/>
      <c r="FL145" s="56"/>
      <c r="FM145" s="56"/>
      <c r="FN145" s="56"/>
      <c r="FO145" s="56"/>
      <c r="FP145" s="56"/>
      <c r="FQ145" s="56"/>
      <c r="FR145" s="56"/>
      <c r="FS145" s="56"/>
      <c r="FT145" s="56"/>
      <c r="FU145" s="56"/>
      <c r="FV145" s="56"/>
      <c r="FW145" s="56"/>
      <c r="FX145" s="56"/>
      <c r="FY145" s="56"/>
      <c r="FZ145" s="56"/>
      <c r="GA145" s="56"/>
      <c r="GB145" s="56"/>
      <c r="GC145" s="56"/>
      <c r="GD145" s="56"/>
      <c r="GE145" s="56"/>
      <c r="GF145" s="56"/>
      <c r="GG145" s="56"/>
      <c r="GH145" s="56"/>
      <c r="GI145" s="56"/>
      <c r="GJ145" s="56"/>
      <c r="GK145" s="56"/>
      <c r="GL145" s="56"/>
      <c r="GM145" s="56"/>
      <c r="GN145" s="56"/>
      <c r="GO145" s="56"/>
      <c r="GP145" s="56"/>
      <c r="GQ145" s="56"/>
      <c r="GR145" s="56"/>
      <c r="GS145" s="56"/>
      <c r="GT145" s="56"/>
      <c r="GU145" s="56"/>
      <c r="GV145" s="56"/>
      <c r="GW145" s="56"/>
      <c r="GX145" s="56"/>
      <c r="GY145" s="56"/>
      <c r="GZ145" s="56"/>
      <c r="HA145" s="56"/>
      <c r="HB145" s="56"/>
      <c r="HC145" s="56"/>
      <c r="HD145" s="56"/>
      <c r="HE145" s="56"/>
      <c r="HF145" s="56"/>
      <c r="HG145" s="56"/>
      <c r="HH145" s="56"/>
      <c r="HI145" s="56"/>
      <c r="HJ145" s="56"/>
      <c r="HK145" s="56"/>
      <c r="HL145" s="56"/>
      <c r="HM145" s="56"/>
      <c r="HN145" s="56"/>
      <c r="HO145" s="56"/>
      <c r="HP145" s="56"/>
      <c r="HQ145" s="56"/>
      <c r="HR145" s="56"/>
      <c r="HS145" s="56"/>
      <c r="HT145" s="56"/>
      <c r="HU145" s="56"/>
      <c r="HV145" s="56"/>
      <c r="HW145" s="56"/>
      <c r="HX145" s="56"/>
      <c r="HY145" s="56"/>
      <c r="HZ145" s="56"/>
    </row>
    <row r="146" spans="1:234" ht="15.75" x14ac:dyDescent="0.25">
      <c r="A146" s="40" t="s">
        <v>155</v>
      </c>
      <c r="B146" s="5" t="s">
        <v>16</v>
      </c>
      <c r="C146" s="6" t="s">
        <v>73</v>
      </c>
      <c r="D146" s="11">
        <v>44593</v>
      </c>
      <c r="E146" s="11" t="s">
        <v>116</v>
      </c>
      <c r="F146" s="7">
        <v>35000</v>
      </c>
      <c r="G146" s="63">
        <v>1004.5</v>
      </c>
      <c r="H146" s="6">
        <v>0</v>
      </c>
      <c r="I146" s="6">
        <v>1064</v>
      </c>
      <c r="J146" s="6">
        <v>25</v>
      </c>
      <c r="K146" s="6">
        <v>2093.5</v>
      </c>
      <c r="L146" s="63">
        <v>32906.5</v>
      </c>
      <c r="AG146" s="51"/>
      <c r="AH146" s="51"/>
      <c r="AI146" s="51"/>
      <c r="AJ146" s="51"/>
      <c r="AK146" s="51"/>
      <c r="AL146" s="51"/>
      <c r="AM146" s="51"/>
      <c r="AN146" s="51"/>
      <c r="AO146" s="51"/>
      <c r="AP146" s="51"/>
      <c r="AQ146" s="51"/>
      <c r="AT146" s="56"/>
      <c r="AU146" s="56"/>
      <c r="AV146" s="56"/>
      <c r="AW146" s="56"/>
      <c r="AX146" s="56"/>
      <c r="AY146" s="56"/>
      <c r="AZ146" s="56"/>
      <c r="BA146" s="56"/>
      <c r="BB146" s="56"/>
      <c r="BC146" s="56"/>
      <c r="BD146" s="56"/>
      <c r="BE146" s="56"/>
      <c r="BF146" s="56"/>
      <c r="BG146" s="56"/>
      <c r="BH146" s="56"/>
      <c r="BI146" s="56"/>
      <c r="BJ146" s="56"/>
      <c r="BK146" s="56"/>
      <c r="BL146" s="56"/>
      <c r="BM146" s="56"/>
      <c r="BN146" s="56"/>
      <c r="BO146" s="56"/>
      <c r="BP146" s="56"/>
      <c r="BQ146" s="56"/>
      <c r="BR146" s="56"/>
      <c r="BS146" s="56"/>
      <c r="BT146" s="56"/>
      <c r="BU146" s="56"/>
      <c r="BV146" s="56"/>
      <c r="BW146" s="56"/>
      <c r="BX146" s="56"/>
      <c r="BY146" s="56"/>
      <c r="BZ146" s="56"/>
      <c r="CA146" s="56"/>
      <c r="CB146" s="56"/>
      <c r="CC146" s="56"/>
      <c r="CD146" s="56"/>
      <c r="CE146" s="56"/>
      <c r="CF146" s="56"/>
      <c r="CG146" s="56"/>
      <c r="CH146" s="56"/>
      <c r="CI146" s="56"/>
      <c r="CJ146" s="56"/>
      <c r="CK146" s="56"/>
      <c r="CL146" s="56"/>
      <c r="CM146" s="56"/>
      <c r="CN146" s="56"/>
      <c r="CO146" s="56"/>
      <c r="CP146" s="56"/>
      <c r="CQ146" s="56"/>
      <c r="CR146" s="56"/>
      <c r="CS146" s="56"/>
      <c r="CT146" s="56"/>
      <c r="CU146" s="56"/>
      <c r="CV146" s="56"/>
      <c r="CW146" s="56"/>
      <c r="CX146" s="56"/>
      <c r="CY146" s="56"/>
      <c r="CZ146" s="56"/>
      <c r="DA146" s="56"/>
      <c r="DB146" s="56"/>
      <c r="DC146" s="56"/>
      <c r="DD146" s="56"/>
      <c r="DE146" s="56"/>
      <c r="DF146" s="56"/>
      <c r="DG146" s="56"/>
      <c r="DH146" s="56"/>
      <c r="DI146" s="56"/>
      <c r="DJ146" s="56"/>
      <c r="DK146" s="56"/>
      <c r="DL146" s="56"/>
      <c r="DM146" s="56"/>
      <c r="DN146" s="56"/>
      <c r="DO146" s="56"/>
      <c r="DP146" s="56"/>
      <c r="DQ146" s="56"/>
      <c r="DR146" s="56"/>
      <c r="DS146" s="56"/>
      <c r="DT146" s="56"/>
      <c r="DU146" s="56"/>
      <c r="DV146" s="56"/>
      <c r="DW146" s="56"/>
      <c r="DX146" s="56"/>
      <c r="DY146" s="56"/>
      <c r="DZ146" s="56"/>
      <c r="EA146" s="56"/>
      <c r="EB146" s="56"/>
      <c r="EC146" s="56"/>
      <c r="ED146" s="56"/>
      <c r="EE146" s="56"/>
      <c r="EF146" s="56"/>
      <c r="EG146" s="56"/>
      <c r="EH146" s="56"/>
      <c r="EI146" s="56"/>
      <c r="EJ146" s="56"/>
      <c r="EK146" s="56"/>
      <c r="EL146" s="56"/>
      <c r="EM146" s="56"/>
      <c r="EN146" s="56"/>
      <c r="EO146" s="56"/>
      <c r="EP146" s="56"/>
      <c r="EQ146" s="56"/>
      <c r="ER146" s="56"/>
      <c r="ES146" s="56"/>
      <c r="ET146" s="56"/>
      <c r="EU146" s="56"/>
      <c r="EV146" s="56"/>
      <c r="EW146" s="56"/>
      <c r="EX146" s="56"/>
      <c r="EY146" s="56"/>
      <c r="EZ146" s="56"/>
      <c r="FA146" s="56"/>
      <c r="FB146" s="56"/>
      <c r="FC146" s="56"/>
      <c r="FD146" s="56"/>
      <c r="FE146" s="56"/>
      <c r="FF146" s="56"/>
      <c r="FG146" s="56"/>
      <c r="FH146" s="56"/>
      <c r="FI146" s="56"/>
      <c r="FJ146" s="56"/>
      <c r="FK146" s="56"/>
      <c r="FL146" s="56"/>
      <c r="FM146" s="56"/>
      <c r="FN146" s="56"/>
      <c r="FO146" s="56"/>
      <c r="FP146" s="56"/>
      <c r="FQ146" s="56"/>
      <c r="FR146" s="56"/>
      <c r="FS146" s="56"/>
      <c r="FT146" s="56"/>
      <c r="FU146" s="56"/>
      <c r="FV146" s="56"/>
      <c r="FW146" s="56"/>
      <c r="FX146" s="56"/>
      <c r="FY146" s="56"/>
      <c r="FZ146" s="56"/>
      <c r="GA146" s="56"/>
      <c r="GB146" s="56"/>
      <c r="GC146" s="56"/>
      <c r="GD146" s="56"/>
      <c r="GE146" s="56"/>
      <c r="GF146" s="56"/>
      <c r="GG146" s="56"/>
      <c r="GH146" s="56"/>
      <c r="GI146" s="56"/>
      <c r="GJ146" s="56"/>
      <c r="GK146" s="56"/>
      <c r="GL146" s="56"/>
      <c r="GM146" s="56"/>
      <c r="GN146" s="56"/>
      <c r="GO146" s="56"/>
      <c r="GP146" s="56"/>
      <c r="GQ146" s="56"/>
      <c r="GR146" s="56"/>
      <c r="GS146" s="56"/>
      <c r="GT146" s="56"/>
      <c r="GU146" s="56"/>
      <c r="GV146" s="56"/>
      <c r="GW146" s="56"/>
      <c r="GX146" s="56"/>
      <c r="GY146" s="56"/>
      <c r="GZ146" s="56"/>
      <c r="HA146" s="56"/>
      <c r="HB146" s="56"/>
      <c r="HC146" s="56"/>
      <c r="HD146" s="56"/>
      <c r="HE146" s="56"/>
      <c r="HF146" s="56"/>
      <c r="HG146" s="56"/>
      <c r="HH146" s="56"/>
      <c r="HI146" s="56"/>
      <c r="HJ146" s="56"/>
      <c r="HK146" s="56"/>
      <c r="HL146" s="56"/>
      <c r="HM146" s="56"/>
      <c r="HN146" s="56"/>
      <c r="HO146" s="56"/>
      <c r="HP146" s="56"/>
      <c r="HQ146" s="56"/>
      <c r="HR146" s="56"/>
      <c r="HS146" s="56"/>
      <c r="HT146" s="56"/>
      <c r="HU146" s="56"/>
      <c r="HV146" s="56"/>
      <c r="HW146" s="56"/>
      <c r="HX146" s="56"/>
      <c r="HY146" s="56"/>
      <c r="HZ146" s="56"/>
    </row>
    <row r="147" spans="1:234" ht="15.75" x14ac:dyDescent="0.25">
      <c r="A147" s="40" t="s">
        <v>184</v>
      </c>
      <c r="B147" s="5" t="s">
        <v>56</v>
      </c>
      <c r="C147" s="6" t="s">
        <v>74</v>
      </c>
      <c r="D147" s="11">
        <v>44593</v>
      </c>
      <c r="E147" s="11" t="s">
        <v>116</v>
      </c>
      <c r="F147" s="7">
        <v>125000</v>
      </c>
      <c r="G147" s="63">
        <v>3587.5</v>
      </c>
      <c r="H147" s="6">
        <v>17985.990000000002</v>
      </c>
      <c r="I147" s="6">
        <v>3800</v>
      </c>
      <c r="J147" s="6">
        <v>25</v>
      </c>
      <c r="K147" s="6">
        <v>25398.49</v>
      </c>
      <c r="L147" s="63">
        <v>99601.51</v>
      </c>
      <c r="AG147" s="51"/>
      <c r="AH147" s="51"/>
      <c r="AI147" s="51"/>
      <c r="AJ147" s="51"/>
      <c r="AK147" s="51"/>
      <c r="AL147" s="51"/>
      <c r="AM147" s="51"/>
      <c r="AN147" s="51"/>
      <c r="AO147" s="51"/>
      <c r="AP147" s="51"/>
      <c r="AQ147" s="51"/>
      <c r="AT147" s="56"/>
      <c r="AU147" s="56"/>
      <c r="AV147" s="56"/>
      <c r="AW147" s="56"/>
      <c r="AX147" s="56"/>
      <c r="AY147" s="56"/>
      <c r="AZ147" s="56"/>
      <c r="BA147" s="56"/>
      <c r="BB147" s="56"/>
      <c r="BC147" s="56"/>
      <c r="BD147" s="56"/>
      <c r="BE147" s="56"/>
      <c r="BF147" s="56"/>
      <c r="BG147" s="56"/>
      <c r="BH147" s="56"/>
      <c r="BI147" s="56"/>
      <c r="BJ147" s="56"/>
      <c r="BK147" s="56"/>
      <c r="BL147" s="56"/>
      <c r="BM147" s="56"/>
      <c r="BN147" s="56"/>
      <c r="BO147" s="56"/>
      <c r="BP147" s="56"/>
      <c r="BQ147" s="56"/>
      <c r="BR147" s="56"/>
      <c r="BS147" s="56"/>
      <c r="BT147" s="56"/>
      <c r="BU147" s="56"/>
      <c r="BV147" s="56"/>
      <c r="BW147" s="56"/>
      <c r="BX147" s="56"/>
      <c r="BY147" s="56"/>
      <c r="BZ147" s="56"/>
      <c r="CA147" s="56"/>
      <c r="CB147" s="56"/>
      <c r="CC147" s="56"/>
      <c r="CD147" s="56"/>
      <c r="CE147" s="56"/>
      <c r="CF147" s="56"/>
      <c r="CG147" s="56"/>
      <c r="CH147" s="56"/>
      <c r="CI147" s="56"/>
      <c r="CJ147" s="56"/>
      <c r="CK147" s="56"/>
      <c r="CL147" s="56"/>
      <c r="CM147" s="56"/>
      <c r="CN147" s="56"/>
      <c r="CO147" s="56"/>
      <c r="CP147" s="56"/>
      <c r="CQ147" s="56"/>
      <c r="CR147" s="56"/>
      <c r="CS147" s="56"/>
      <c r="CT147" s="56"/>
      <c r="CU147" s="56"/>
      <c r="CV147" s="56"/>
      <c r="CW147" s="56"/>
      <c r="CX147" s="56"/>
      <c r="CY147" s="56"/>
      <c r="CZ147" s="56"/>
      <c r="DA147" s="56"/>
      <c r="DB147" s="56"/>
      <c r="DC147" s="56"/>
      <c r="DD147" s="56"/>
      <c r="DE147" s="56"/>
      <c r="DF147" s="56"/>
      <c r="DG147" s="56"/>
      <c r="DH147" s="56"/>
      <c r="DI147" s="56"/>
      <c r="DJ147" s="56"/>
      <c r="DK147" s="56"/>
      <c r="DL147" s="56"/>
      <c r="DM147" s="56"/>
      <c r="DN147" s="56"/>
      <c r="DO147" s="56"/>
      <c r="DP147" s="56"/>
      <c r="DQ147" s="56"/>
      <c r="DR147" s="56"/>
      <c r="DS147" s="56"/>
      <c r="DT147" s="56"/>
      <c r="DU147" s="56"/>
      <c r="DV147" s="56"/>
      <c r="DW147" s="56"/>
      <c r="DX147" s="56"/>
      <c r="DY147" s="56"/>
      <c r="DZ147" s="56"/>
      <c r="EA147" s="56"/>
      <c r="EB147" s="56"/>
      <c r="EC147" s="56"/>
      <c r="ED147" s="56"/>
      <c r="EE147" s="56"/>
      <c r="EF147" s="56"/>
      <c r="EG147" s="56"/>
      <c r="EH147" s="56"/>
      <c r="EI147" s="56"/>
      <c r="EJ147" s="56"/>
      <c r="EK147" s="56"/>
      <c r="EL147" s="56"/>
      <c r="EM147" s="56"/>
      <c r="EN147" s="56"/>
      <c r="EO147" s="56"/>
      <c r="EP147" s="56"/>
      <c r="EQ147" s="56"/>
      <c r="ER147" s="56"/>
      <c r="ES147" s="56"/>
      <c r="ET147" s="56"/>
      <c r="EU147" s="56"/>
      <c r="EV147" s="56"/>
      <c r="EW147" s="56"/>
      <c r="EX147" s="56"/>
      <c r="EY147" s="56"/>
      <c r="EZ147" s="56"/>
      <c r="FA147" s="56"/>
      <c r="FB147" s="56"/>
      <c r="FC147" s="56"/>
      <c r="FD147" s="56"/>
      <c r="FE147" s="56"/>
      <c r="FF147" s="56"/>
      <c r="FG147" s="56"/>
      <c r="FH147" s="56"/>
      <c r="FI147" s="56"/>
      <c r="FJ147" s="56"/>
      <c r="FK147" s="56"/>
      <c r="FL147" s="56"/>
      <c r="FM147" s="56"/>
      <c r="FN147" s="56"/>
      <c r="FO147" s="56"/>
      <c r="FP147" s="56"/>
      <c r="FQ147" s="56"/>
      <c r="FR147" s="56"/>
      <c r="FS147" s="56"/>
      <c r="FT147" s="56"/>
      <c r="FU147" s="56"/>
      <c r="FV147" s="56"/>
      <c r="FW147" s="56"/>
      <c r="FX147" s="56"/>
      <c r="FY147" s="56"/>
      <c r="FZ147" s="56"/>
      <c r="GA147" s="56"/>
      <c r="GB147" s="56"/>
      <c r="GC147" s="56"/>
      <c r="GD147" s="56"/>
      <c r="GE147" s="56"/>
      <c r="GF147" s="56"/>
      <c r="GG147" s="56"/>
      <c r="GH147" s="56"/>
      <c r="GI147" s="56"/>
      <c r="GJ147" s="56"/>
      <c r="GK147" s="56"/>
      <c r="GL147" s="56"/>
      <c r="GM147" s="56"/>
      <c r="GN147" s="56"/>
      <c r="GO147" s="56"/>
      <c r="GP147" s="56"/>
      <c r="GQ147" s="56"/>
      <c r="GR147" s="56"/>
      <c r="GS147" s="56"/>
      <c r="GT147" s="56"/>
      <c r="GU147" s="56"/>
      <c r="GV147" s="56"/>
      <c r="GW147" s="56"/>
      <c r="GX147" s="56"/>
      <c r="GY147" s="56"/>
      <c r="GZ147" s="56"/>
      <c r="HA147" s="56"/>
      <c r="HB147" s="56"/>
      <c r="HC147" s="56"/>
      <c r="HD147" s="56"/>
      <c r="HE147" s="56"/>
      <c r="HF147" s="56"/>
      <c r="HG147" s="56"/>
      <c r="HH147" s="56"/>
      <c r="HI147" s="56"/>
      <c r="HJ147" s="56"/>
      <c r="HK147" s="56"/>
      <c r="HL147" s="56"/>
      <c r="HM147" s="56"/>
      <c r="HN147" s="56"/>
      <c r="HO147" s="56"/>
      <c r="HP147" s="56"/>
      <c r="HQ147" s="56"/>
      <c r="HR147" s="56"/>
      <c r="HS147" s="56"/>
      <c r="HT147" s="56"/>
      <c r="HU147" s="56"/>
      <c r="HV147" s="56"/>
      <c r="HW147" s="56"/>
      <c r="HX147" s="56"/>
      <c r="HY147" s="56"/>
      <c r="HZ147" s="56"/>
    </row>
    <row r="148" spans="1:234" ht="15.75" x14ac:dyDescent="0.25">
      <c r="A148" s="40" t="s">
        <v>185</v>
      </c>
      <c r="B148" s="5" t="s">
        <v>16</v>
      </c>
      <c r="C148" s="6" t="s">
        <v>73</v>
      </c>
      <c r="D148" s="11">
        <v>44593</v>
      </c>
      <c r="E148" s="11" t="s">
        <v>116</v>
      </c>
      <c r="F148" s="7">
        <v>35000</v>
      </c>
      <c r="G148" s="63">
        <v>1004.5</v>
      </c>
      <c r="H148" s="6">
        <v>0</v>
      </c>
      <c r="I148" s="6">
        <v>1064</v>
      </c>
      <c r="J148" s="6">
        <v>25</v>
      </c>
      <c r="K148" s="6">
        <v>2093.5</v>
      </c>
      <c r="L148" s="63">
        <v>32906.5</v>
      </c>
      <c r="AG148" s="51"/>
      <c r="AH148" s="51"/>
      <c r="AI148" s="51"/>
      <c r="AJ148" s="51"/>
      <c r="AK148" s="51"/>
      <c r="AL148" s="51"/>
      <c r="AM148" s="51"/>
      <c r="AN148" s="51"/>
      <c r="AO148" s="51"/>
      <c r="AP148" s="51"/>
      <c r="AQ148" s="51"/>
      <c r="AT148" s="56"/>
      <c r="AU148" s="56"/>
      <c r="AV148" s="56"/>
      <c r="AW148" s="56"/>
      <c r="AX148" s="56"/>
      <c r="AY148" s="56"/>
      <c r="AZ148" s="56"/>
      <c r="BA148" s="56"/>
      <c r="BB148" s="56"/>
      <c r="BC148" s="56"/>
      <c r="BD148" s="56"/>
      <c r="BE148" s="56"/>
      <c r="BF148" s="56"/>
      <c r="BG148" s="56"/>
      <c r="BH148" s="56"/>
      <c r="BI148" s="56"/>
      <c r="BJ148" s="56"/>
      <c r="BK148" s="56"/>
      <c r="BL148" s="56"/>
      <c r="BM148" s="56"/>
      <c r="BN148" s="56"/>
      <c r="BO148" s="56"/>
      <c r="BP148" s="56"/>
      <c r="BQ148" s="56"/>
      <c r="BR148" s="56"/>
      <c r="BS148" s="56"/>
      <c r="BT148" s="56"/>
      <c r="BU148" s="56"/>
      <c r="BV148" s="56"/>
      <c r="BW148" s="56"/>
      <c r="BX148" s="56"/>
      <c r="BY148" s="56"/>
      <c r="BZ148" s="56"/>
      <c r="CA148" s="56"/>
      <c r="CB148" s="56"/>
      <c r="CC148" s="56"/>
      <c r="CD148" s="56"/>
      <c r="CE148" s="56"/>
      <c r="CF148" s="56"/>
      <c r="CG148" s="56"/>
      <c r="CH148" s="56"/>
      <c r="CI148" s="56"/>
      <c r="CJ148" s="56"/>
      <c r="CK148" s="56"/>
      <c r="CL148" s="56"/>
      <c r="CM148" s="56"/>
      <c r="CN148" s="56"/>
      <c r="CO148" s="56"/>
      <c r="CP148" s="56"/>
      <c r="CQ148" s="56"/>
      <c r="CR148" s="56"/>
      <c r="CS148" s="56"/>
      <c r="CT148" s="56"/>
      <c r="CU148" s="56"/>
      <c r="CV148" s="56"/>
      <c r="CW148" s="56"/>
      <c r="CX148" s="56"/>
      <c r="CY148" s="56"/>
      <c r="CZ148" s="56"/>
      <c r="DA148" s="56"/>
      <c r="DB148" s="56"/>
      <c r="DC148" s="56"/>
      <c r="DD148" s="56"/>
      <c r="DE148" s="56"/>
      <c r="DF148" s="56"/>
      <c r="DG148" s="56"/>
      <c r="DH148" s="56"/>
      <c r="DI148" s="56"/>
      <c r="DJ148" s="56"/>
      <c r="DK148" s="56"/>
      <c r="DL148" s="56"/>
      <c r="DM148" s="56"/>
      <c r="DN148" s="56"/>
      <c r="DO148" s="56"/>
      <c r="DP148" s="56"/>
      <c r="DQ148" s="56"/>
      <c r="DR148" s="56"/>
      <c r="DS148" s="56"/>
      <c r="DT148" s="56"/>
      <c r="DU148" s="56"/>
      <c r="DV148" s="56"/>
      <c r="DW148" s="56"/>
      <c r="DX148" s="56"/>
      <c r="DY148" s="56"/>
      <c r="DZ148" s="56"/>
      <c r="EA148" s="56"/>
      <c r="EB148" s="56"/>
      <c r="EC148" s="56"/>
      <c r="ED148" s="56"/>
      <c r="EE148" s="56"/>
      <c r="EF148" s="56"/>
      <c r="EG148" s="56"/>
      <c r="EH148" s="56"/>
      <c r="EI148" s="56"/>
      <c r="EJ148" s="56"/>
      <c r="EK148" s="56"/>
      <c r="EL148" s="56"/>
      <c r="EM148" s="56"/>
      <c r="EN148" s="56"/>
      <c r="EO148" s="56"/>
      <c r="EP148" s="56"/>
      <c r="EQ148" s="56"/>
      <c r="ER148" s="56"/>
      <c r="ES148" s="56"/>
      <c r="ET148" s="56"/>
      <c r="EU148" s="56"/>
      <c r="EV148" s="56"/>
      <c r="EW148" s="56"/>
      <c r="EX148" s="56"/>
      <c r="EY148" s="56"/>
      <c r="EZ148" s="56"/>
      <c r="FA148" s="56"/>
      <c r="FB148" s="56"/>
      <c r="FC148" s="56"/>
      <c r="FD148" s="56"/>
      <c r="FE148" s="56"/>
      <c r="FF148" s="56"/>
      <c r="FG148" s="56"/>
      <c r="FH148" s="56"/>
      <c r="FI148" s="56"/>
      <c r="FJ148" s="56"/>
      <c r="FK148" s="56"/>
      <c r="FL148" s="56"/>
      <c r="FM148" s="56"/>
      <c r="FN148" s="56"/>
      <c r="FO148" s="56"/>
      <c r="FP148" s="56"/>
      <c r="FQ148" s="56"/>
      <c r="FR148" s="56"/>
      <c r="FS148" s="56"/>
      <c r="FT148" s="56"/>
      <c r="FU148" s="56"/>
      <c r="FV148" s="56"/>
      <c r="FW148" s="56"/>
      <c r="FX148" s="56"/>
      <c r="FY148" s="56"/>
      <c r="FZ148" s="56"/>
      <c r="GA148" s="56"/>
      <c r="GB148" s="56"/>
      <c r="GC148" s="56"/>
      <c r="GD148" s="56"/>
      <c r="GE148" s="56"/>
      <c r="GF148" s="56"/>
      <c r="GG148" s="56"/>
      <c r="GH148" s="56"/>
      <c r="GI148" s="56"/>
      <c r="GJ148" s="56"/>
      <c r="GK148" s="56"/>
      <c r="GL148" s="56"/>
      <c r="GM148" s="56"/>
      <c r="GN148" s="56"/>
      <c r="GO148" s="56"/>
      <c r="GP148" s="56"/>
      <c r="GQ148" s="56"/>
      <c r="GR148" s="56"/>
      <c r="GS148" s="56"/>
      <c r="GT148" s="56"/>
      <c r="GU148" s="56"/>
      <c r="GV148" s="56"/>
      <c r="GW148" s="56"/>
      <c r="GX148" s="56"/>
      <c r="GY148" s="56"/>
      <c r="GZ148" s="56"/>
      <c r="HA148" s="56"/>
      <c r="HB148" s="56"/>
      <c r="HC148" s="56"/>
      <c r="HD148" s="56"/>
      <c r="HE148" s="56"/>
      <c r="HF148" s="56"/>
      <c r="HG148" s="56"/>
      <c r="HH148" s="56"/>
      <c r="HI148" s="56"/>
      <c r="HJ148" s="56"/>
      <c r="HK148" s="56"/>
      <c r="HL148" s="56"/>
      <c r="HM148" s="56"/>
      <c r="HN148" s="56"/>
      <c r="HO148" s="56"/>
      <c r="HP148" s="56"/>
      <c r="HQ148" s="56"/>
      <c r="HR148" s="56"/>
      <c r="HS148" s="56"/>
      <c r="HT148" s="56"/>
      <c r="HU148" s="56"/>
      <c r="HV148" s="56"/>
      <c r="HW148" s="56"/>
      <c r="HX148" s="56"/>
      <c r="HY148" s="56"/>
      <c r="HZ148" s="56"/>
    </row>
    <row r="149" spans="1:234" ht="15.75" x14ac:dyDescent="0.25">
      <c r="A149" s="46" t="s">
        <v>14</v>
      </c>
      <c r="B149" s="13">
        <v>4</v>
      </c>
      <c r="C149" s="8"/>
      <c r="D149" s="46"/>
      <c r="E149" s="46"/>
      <c r="F149" s="8">
        <f t="shared" ref="F149:L149" si="22">SUM(F145:F148)</f>
        <v>238000</v>
      </c>
      <c r="G149" s="64">
        <f t="shared" si="22"/>
        <v>6830.6</v>
      </c>
      <c r="H149" s="8">
        <f t="shared" si="22"/>
        <v>18852.050000000003</v>
      </c>
      <c r="I149" s="8">
        <f t="shared" si="22"/>
        <v>7235.2</v>
      </c>
      <c r="J149" s="8">
        <f t="shared" si="22"/>
        <v>100</v>
      </c>
      <c r="K149" s="8">
        <f t="shared" si="22"/>
        <v>33017.850000000006</v>
      </c>
      <c r="L149" s="64">
        <f t="shared" si="22"/>
        <v>204982.15</v>
      </c>
      <c r="M149" s="53"/>
      <c r="N149" s="53"/>
      <c r="AG149" s="51"/>
      <c r="AH149" s="51"/>
      <c r="AI149" s="51"/>
      <c r="AJ149" s="51"/>
      <c r="AK149" s="51"/>
      <c r="AL149" s="51"/>
      <c r="AM149" s="51"/>
      <c r="AN149" s="51"/>
      <c r="AO149" s="51"/>
      <c r="AP149" s="51"/>
      <c r="AQ149" s="51"/>
      <c r="AT149" s="56"/>
      <c r="AU149" s="56"/>
      <c r="AV149" s="56"/>
      <c r="AW149" s="56"/>
      <c r="AX149" s="56"/>
      <c r="AY149" s="56"/>
      <c r="AZ149" s="56"/>
      <c r="BA149" s="56"/>
      <c r="BB149" s="56"/>
      <c r="BC149" s="56"/>
      <c r="BD149" s="56"/>
      <c r="BE149" s="56"/>
      <c r="BF149" s="56"/>
      <c r="BG149" s="56"/>
      <c r="BH149" s="56"/>
      <c r="BI149" s="56"/>
      <c r="BJ149" s="56"/>
      <c r="BK149" s="56"/>
      <c r="BL149" s="56"/>
      <c r="BM149" s="56"/>
      <c r="BN149" s="56"/>
      <c r="BO149" s="56"/>
      <c r="BP149" s="56"/>
      <c r="BQ149" s="56"/>
      <c r="BR149" s="56"/>
      <c r="BS149" s="56"/>
      <c r="BT149" s="56"/>
      <c r="BU149" s="56"/>
      <c r="BV149" s="56"/>
      <c r="BW149" s="56"/>
      <c r="BX149" s="56"/>
      <c r="BY149" s="56"/>
      <c r="BZ149" s="56"/>
      <c r="CA149" s="56"/>
      <c r="CB149" s="56"/>
      <c r="CC149" s="56"/>
      <c r="CD149" s="56"/>
      <c r="CE149" s="56"/>
      <c r="CF149" s="56"/>
      <c r="CG149" s="56"/>
      <c r="CH149" s="56"/>
      <c r="CI149" s="56"/>
      <c r="CJ149" s="56"/>
      <c r="CK149" s="56"/>
      <c r="CL149" s="56"/>
      <c r="CM149" s="56"/>
      <c r="CN149" s="56"/>
      <c r="CO149" s="56"/>
      <c r="CP149" s="56"/>
      <c r="CQ149" s="56"/>
      <c r="CR149" s="56"/>
      <c r="CS149" s="56"/>
      <c r="CT149" s="56"/>
      <c r="CU149" s="56"/>
      <c r="CV149" s="56"/>
      <c r="CW149" s="56"/>
      <c r="CX149" s="56"/>
      <c r="CY149" s="56"/>
      <c r="CZ149" s="56"/>
      <c r="DA149" s="56"/>
      <c r="DB149" s="56"/>
      <c r="DC149" s="56"/>
      <c r="DD149" s="56"/>
      <c r="DE149" s="56"/>
      <c r="DF149" s="56"/>
      <c r="DG149" s="56"/>
      <c r="DH149" s="56"/>
      <c r="DI149" s="56"/>
      <c r="DJ149" s="56"/>
      <c r="DK149" s="56"/>
      <c r="DL149" s="56"/>
      <c r="DM149" s="56"/>
      <c r="DN149" s="56"/>
      <c r="DO149" s="56"/>
      <c r="DP149" s="56"/>
      <c r="DQ149" s="56"/>
      <c r="DR149" s="56"/>
      <c r="DS149" s="56"/>
      <c r="DT149" s="56"/>
      <c r="DU149" s="56"/>
      <c r="DV149" s="56"/>
      <c r="DW149" s="56"/>
      <c r="DX149" s="56"/>
      <c r="DY149" s="56"/>
      <c r="DZ149" s="56"/>
      <c r="EA149" s="56"/>
      <c r="EB149" s="56"/>
      <c r="EC149" s="56"/>
      <c r="ED149" s="56"/>
      <c r="EE149" s="56"/>
      <c r="EF149" s="56"/>
      <c r="EG149" s="56"/>
      <c r="EH149" s="56"/>
      <c r="EI149" s="56"/>
      <c r="EJ149" s="56"/>
      <c r="EK149" s="56"/>
      <c r="EL149" s="56"/>
      <c r="EM149" s="56"/>
      <c r="EN149" s="56"/>
      <c r="EO149" s="56"/>
      <c r="EP149" s="56"/>
      <c r="EQ149" s="56"/>
      <c r="ER149" s="56"/>
      <c r="ES149" s="56"/>
      <c r="ET149" s="56"/>
      <c r="EU149" s="56"/>
      <c r="EV149" s="56"/>
      <c r="EW149" s="56"/>
      <c r="EX149" s="56"/>
      <c r="EY149" s="56"/>
      <c r="EZ149" s="56"/>
      <c r="FA149" s="56"/>
      <c r="FB149" s="56"/>
      <c r="FC149" s="56"/>
      <c r="FD149" s="56"/>
      <c r="FE149" s="56"/>
      <c r="FF149" s="56"/>
      <c r="FG149" s="56"/>
      <c r="FH149" s="56"/>
      <c r="FI149" s="56"/>
      <c r="FJ149" s="56"/>
      <c r="FK149" s="56"/>
      <c r="FL149" s="56"/>
      <c r="FM149" s="56"/>
      <c r="FN149" s="56"/>
      <c r="FO149" s="56"/>
      <c r="FP149" s="56"/>
      <c r="FQ149" s="56"/>
      <c r="FR149" s="56"/>
      <c r="FS149" s="56"/>
      <c r="FT149" s="56"/>
      <c r="FU149" s="56"/>
      <c r="FV149" s="56"/>
      <c r="FW149" s="56"/>
      <c r="FX149" s="56"/>
      <c r="FY149" s="56"/>
      <c r="FZ149" s="56"/>
      <c r="GA149" s="56"/>
      <c r="GB149" s="56"/>
      <c r="GC149" s="56"/>
      <c r="GD149" s="56"/>
      <c r="GE149" s="56"/>
      <c r="GF149" s="56"/>
      <c r="GG149" s="56"/>
      <c r="GH149" s="56"/>
      <c r="GI149" s="56"/>
      <c r="GJ149" s="56"/>
      <c r="GK149" s="56"/>
      <c r="GL149" s="56"/>
      <c r="GM149" s="56"/>
      <c r="GN149" s="56"/>
      <c r="GO149" s="56"/>
      <c r="GP149" s="56"/>
      <c r="GQ149" s="56"/>
      <c r="GR149" s="56"/>
      <c r="GS149" s="56"/>
      <c r="GT149" s="56"/>
      <c r="GU149" s="56"/>
      <c r="GV149" s="56"/>
      <c r="GW149" s="56"/>
      <c r="GX149" s="56"/>
      <c r="GY149" s="56"/>
      <c r="GZ149" s="56"/>
      <c r="HA149" s="56"/>
      <c r="HB149" s="56"/>
      <c r="HC149" s="56"/>
      <c r="HD149" s="56"/>
      <c r="HE149" s="56"/>
      <c r="HF149" s="56"/>
      <c r="HG149" s="56"/>
      <c r="HH149" s="56"/>
      <c r="HI149" s="56"/>
      <c r="HJ149" s="56"/>
      <c r="HK149" s="56"/>
      <c r="HL149" s="56"/>
      <c r="HM149" s="56"/>
      <c r="HN149" s="56"/>
      <c r="HO149" s="56"/>
      <c r="HP149" s="56"/>
      <c r="HQ149" s="56"/>
      <c r="HR149" s="56"/>
      <c r="HS149" s="56"/>
      <c r="HT149" s="56"/>
      <c r="HU149" s="56"/>
      <c r="HV149" s="56"/>
      <c r="HW149" s="56"/>
      <c r="HX149" s="56"/>
      <c r="HY149" s="56"/>
      <c r="HZ149" s="56"/>
    </row>
    <row r="151" spans="1:234" s="53" customFormat="1" ht="15.75" x14ac:dyDescent="0.25">
      <c r="A151" s="44" t="s">
        <v>156</v>
      </c>
      <c r="B151" s="14"/>
      <c r="C151" s="12"/>
      <c r="D151" s="44"/>
      <c r="E151" s="44"/>
      <c r="F151" s="12"/>
      <c r="G151" s="70"/>
      <c r="H151" s="12"/>
      <c r="I151" s="12"/>
      <c r="J151" s="12"/>
      <c r="K151" s="12"/>
      <c r="L151" s="70"/>
      <c r="AT151" s="113"/>
      <c r="AU151" s="113"/>
      <c r="AV151" s="113"/>
      <c r="AW151" s="113"/>
      <c r="AX151" s="113"/>
      <c r="AY151" s="113"/>
      <c r="AZ151" s="113"/>
      <c r="BA151" s="113"/>
      <c r="BB151" s="113"/>
      <c r="BC151" s="113"/>
      <c r="BD151" s="113"/>
      <c r="BE151" s="113"/>
      <c r="BF151" s="113"/>
      <c r="BG151" s="113"/>
      <c r="BH151" s="113"/>
      <c r="BI151" s="113"/>
      <c r="BJ151" s="113"/>
      <c r="BK151" s="113"/>
      <c r="BL151" s="113"/>
      <c r="BM151" s="113"/>
      <c r="BN151" s="113"/>
      <c r="BO151" s="113"/>
      <c r="BP151" s="113"/>
      <c r="BQ151" s="113"/>
      <c r="BR151" s="113"/>
      <c r="BS151" s="113"/>
      <c r="BT151" s="113"/>
      <c r="BU151" s="113"/>
      <c r="BV151" s="113"/>
      <c r="BW151" s="113"/>
      <c r="BX151" s="113"/>
      <c r="BY151" s="113"/>
      <c r="BZ151" s="113"/>
      <c r="CA151" s="113"/>
      <c r="CB151" s="113"/>
      <c r="CC151" s="113"/>
      <c r="CD151" s="113"/>
      <c r="CE151" s="113"/>
      <c r="CF151" s="113"/>
      <c r="CG151" s="113"/>
      <c r="CH151" s="113"/>
      <c r="CI151" s="113"/>
      <c r="CJ151" s="113"/>
      <c r="CK151" s="113"/>
      <c r="CL151" s="113"/>
      <c r="CM151" s="113"/>
      <c r="CN151" s="113"/>
      <c r="CO151" s="113"/>
      <c r="CP151" s="113"/>
      <c r="CQ151" s="113"/>
      <c r="CR151" s="113"/>
      <c r="CS151" s="113"/>
      <c r="CT151" s="113"/>
      <c r="CU151" s="113"/>
      <c r="CV151" s="113"/>
      <c r="CW151" s="113"/>
      <c r="CX151" s="113"/>
      <c r="CY151" s="113"/>
      <c r="CZ151" s="113"/>
      <c r="DA151" s="113"/>
      <c r="DB151" s="113"/>
      <c r="DC151" s="113"/>
      <c r="DD151" s="113"/>
      <c r="DE151" s="113"/>
      <c r="DF151" s="113"/>
      <c r="DG151" s="113"/>
      <c r="DH151" s="113"/>
      <c r="DI151" s="113"/>
      <c r="DJ151" s="113"/>
      <c r="DK151" s="113"/>
      <c r="DL151" s="113"/>
      <c r="DM151" s="113"/>
      <c r="DN151" s="113"/>
      <c r="DO151" s="113"/>
      <c r="DP151" s="113"/>
      <c r="DQ151" s="113"/>
      <c r="DR151" s="113"/>
      <c r="DS151" s="113"/>
      <c r="DT151" s="113"/>
      <c r="DU151" s="113"/>
      <c r="DV151" s="113"/>
      <c r="DW151" s="113"/>
      <c r="DX151" s="113"/>
      <c r="DY151" s="113"/>
      <c r="DZ151" s="113"/>
      <c r="EA151" s="113"/>
      <c r="EB151" s="113"/>
      <c r="EC151" s="113"/>
      <c r="ED151" s="113"/>
      <c r="EE151" s="113"/>
      <c r="EF151" s="113"/>
      <c r="EG151" s="113"/>
      <c r="EH151" s="113"/>
      <c r="EI151" s="113"/>
      <c r="EJ151" s="113"/>
      <c r="EK151" s="113"/>
      <c r="EL151" s="113"/>
      <c r="EM151" s="113"/>
      <c r="EN151" s="113"/>
      <c r="EO151" s="113"/>
      <c r="EP151" s="113"/>
      <c r="EQ151" s="113"/>
      <c r="ER151" s="113"/>
      <c r="ES151" s="113"/>
      <c r="ET151" s="113"/>
      <c r="EU151" s="113"/>
      <c r="EV151" s="113"/>
      <c r="EW151" s="113"/>
      <c r="EX151" s="113"/>
      <c r="EY151" s="113"/>
      <c r="EZ151" s="113"/>
      <c r="FA151" s="113"/>
      <c r="FB151" s="113"/>
      <c r="FC151" s="113"/>
      <c r="FD151" s="113"/>
      <c r="FE151" s="113"/>
      <c r="FF151" s="113"/>
      <c r="FG151" s="113"/>
      <c r="FH151" s="113"/>
      <c r="FI151" s="113"/>
      <c r="FJ151" s="113"/>
      <c r="FK151" s="113"/>
      <c r="FL151" s="113"/>
      <c r="FM151" s="113"/>
      <c r="FN151" s="113"/>
      <c r="FO151" s="113"/>
      <c r="FP151" s="113"/>
      <c r="FQ151" s="113"/>
      <c r="FR151" s="113"/>
      <c r="FS151" s="113"/>
      <c r="FT151" s="113"/>
      <c r="FU151" s="113"/>
      <c r="FV151" s="113"/>
      <c r="FW151" s="113"/>
      <c r="FX151" s="113"/>
      <c r="FY151" s="113"/>
      <c r="FZ151" s="113"/>
      <c r="GA151" s="113"/>
      <c r="GB151" s="113"/>
      <c r="GC151" s="113"/>
      <c r="GD151" s="113"/>
      <c r="GE151" s="113"/>
      <c r="GF151" s="113"/>
      <c r="GG151" s="113"/>
      <c r="GH151" s="113"/>
      <c r="GI151" s="113"/>
      <c r="GJ151" s="113"/>
      <c r="GK151" s="113"/>
      <c r="GL151" s="113"/>
      <c r="GM151" s="113"/>
      <c r="GN151" s="113"/>
      <c r="GO151" s="113"/>
      <c r="GP151" s="113"/>
      <c r="GQ151" s="113"/>
      <c r="GR151" s="113"/>
      <c r="GS151" s="113"/>
      <c r="GT151" s="113"/>
      <c r="GU151" s="113"/>
      <c r="GV151" s="113"/>
      <c r="GW151" s="113"/>
      <c r="GX151" s="113"/>
      <c r="GY151" s="113"/>
      <c r="GZ151" s="113"/>
      <c r="HA151" s="113"/>
      <c r="HB151" s="113"/>
      <c r="HC151" s="113"/>
      <c r="HD151" s="113"/>
      <c r="HE151" s="113"/>
      <c r="HF151" s="113"/>
      <c r="HG151" s="113"/>
      <c r="HH151" s="113"/>
      <c r="HI151" s="113"/>
      <c r="HJ151" s="113"/>
      <c r="HK151" s="113"/>
      <c r="HL151" s="113"/>
      <c r="HM151" s="113"/>
      <c r="HN151" s="113"/>
      <c r="HO151" s="113"/>
      <c r="HP151" s="113"/>
      <c r="HQ151" s="113"/>
      <c r="HR151" s="113"/>
      <c r="HS151" s="113"/>
      <c r="HT151" s="113"/>
      <c r="HU151" s="113"/>
      <c r="HV151" s="113"/>
      <c r="HW151" s="113"/>
      <c r="HX151" s="113"/>
      <c r="HY151" s="113"/>
      <c r="HZ151" s="113"/>
    </row>
    <row r="152" spans="1:234" s="50" customFormat="1" ht="15.75" x14ac:dyDescent="0.25">
      <c r="A152" s="50" t="s">
        <v>157</v>
      </c>
      <c r="B152" s="25" t="s">
        <v>17</v>
      </c>
      <c r="C152" s="26" t="s">
        <v>73</v>
      </c>
      <c r="D152" s="27">
        <v>44594</v>
      </c>
      <c r="E152" s="159" t="s">
        <v>116</v>
      </c>
      <c r="F152" s="26">
        <v>25000</v>
      </c>
      <c r="G152" s="71">
        <v>717.5</v>
      </c>
      <c r="H152" s="26">
        <v>0</v>
      </c>
      <c r="I152" s="26">
        <v>760</v>
      </c>
      <c r="J152" s="26">
        <v>25</v>
      </c>
      <c r="K152" s="26">
        <v>1502.5</v>
      </c>
      <c r="L152" s="71">
        <v>23497.5</v>
      </c>
      <c r="AT152" s="113"/>
      <c r="AU152" s="113"/>
      <c r="AV152" s="113"/>
      <c r="AW152" s="113"/>
      <c r="AX152" s="113"/>
      <c r="AY152" s="113"/>
      <c r="AZ152" s="113"/>
      <c r="BA152" s="113"/>
      <c r="BB152" s="113"/>
      <c r="BC152" s="113"/>
      <c r="BD152" s="113"/>
      <c r="BE152" s="113"/>
      <c r="BF152" s="113"/>
      <c r="BG152" s="113"/>
      <c r="BH152" s="113"/>
      <c r="BI152" s="113"/>
      <c r="BJ152" s="113"/>
      <c r="BK152" s="113"/>
      <c r="BL152" s="113"/>
      <c r="BM152" s="113"/>
      <c r="BN152" s="113"/>
      <c r="BO152" s="113"/>
      <c r="BP152" s="113"/>
      <c r="BQ152" s="113"/>
      <c r="BR152" s="113"/>
      <c r="BS152" s="113"/>
      <c r="BT152" s="113"/>
      <c r="BU152" s="113"/>
      <c r="BV152" s="113"/>
      <c r="BW152" s="113"/>
      <c r="BX152" s="113"/>
      <c r="BY152" s="113"/>
      <c r="BZ152" s="113"/>
      <c r="CA152" s="113"/>
      <c r="CB152" s="113"/>
      <c r="CC152" s="113"/>
      <c r="CD152" s="113"/>
      <c r="CE152" s="113"/>
      <c r="CF152" s="113"/>
      <c r="CG152" s="113"/>
      <c r="CH152" s="113"/>
      <c r="CI152" s="113"/>
      <c r="CJ152" s="113"/>
      <c r="CK152" s="113"/>
      <c r="CL152" s="113"/>
      <c r="CM152" s="113"/>
      <c r="CN152" s="113"/>
      <c r="CO152" s="113"/>
      <c r="CP152" s="113"/>
      <c r="CQ152" s="113"/>
      <c r="CR152" s="113"/>
      <c r="CS152" s="113"/>
      <c r="CT152" s="113"/>
      <c r="CU152" s="113"/>
      <c r="CV152" s="113"/>
      <c r="CW152" s="113"/>
      <c r="CX152" s="113"/>
      <c r="CY152" s="113"/>
      <c r="CZ152" s="113"/>
      <c r="DA152" s="113"/>
      <c r="DB152" s="113"/>
      <c r="DC152" s="113"/>
      <c r="DD152" s="113"/>
      <c r="DE152" s="113"/>
      <c r="DF152" s="113"/>
      <c r="DG152" s="113"/>
      <c r="DH152" s="113"/>
      <c r="DI152" s="113"/>
      <c r="DJ152" s="113"/>
      <c r="DK152" s="113"/>
      <c r="DL152" s="113"/>
      <c r="DM152" s="113"/>
      <c r="DN152" s="113"/>
      <c r="DO152" s="113"/>
      <c r="DP152" s="113"/>
      <c r="DQ152" s="113"/>
      <c r="DR152" s="113"/>
      <c r="DS152" s="113"/>
      <c r="DT152" s="113"/>
      <c r="DU152" s="113"/>
      <c r="DV152" s="113"/>
      <c r="DW152" s="113"/>
      <c r="DX152" s="113"/>
      <c r="DY152" s="113"/>
      <c r="DZ152" s="113"/>
      <c r="EA152" s="113"/>
      <c r="EB152" s="113"/>
      <c r="EC152" s="113"/>
      <c r="ED152" s="113"/>
      <c r="EE152" s="113"/>
      <c r="EF152" s="113"/>
      <c r="EG152" s="113"/>
      <c r="EH152" s="113"/>
      <c r="EI152" s="113"/>
      <c r="EJ152" s="113"/>
      <c r="EK152" s="113"/>
      <c r="EL152" s="113"/>
      <c r="EM152" s="113"/>
      <c r="EN152" s="113"/>
      <c r="EO152" s="113"/>
      <c r="EP152" s="113"/>
      <c r="EQ152" s="113"/>
      <c r="ER152" s="113"/>
      <c r="ES152" s="113"/>
      <c r="ET152" s="113"/>
      <c r="EU152" s="113"/>
      <c r="EV152" s="113"/>
      <c r="EW152" s="113"/>
      <c r="EX152" s="113"/>
      <c r="EY152" s="113"/>
      <c r="EZ152" s="113"/>
      <c r="FA152" s="113"/>
      <c r="FB152" s="113"/>
      <c r="FC152" s="113"/>
      <c r="FD152" s="113"/>
      <c r="FE152" s="113"/>
      <c r="FF152" s="113"/>
      <c r="FG152" s="113"/>
      <c r="FH152" s="113"/>
      <c r="FI152" s="113"/>
      <c r="FJ152" s="113"/>
      <c r="FK152" s="113"/>
      <c r="FL152" s="113"/>
      <c r="FM152" s="113"/>
      <c r="FN152" s="113"/>
      <c r="FO152" s="113"/>
      <c r="FP152" s="113"/>
      <c r="FQ152" s="113"/>
      <c r="FR152" s="113"/>
      <c r="FS152" s="113"/>
      <c r="FT152" s="113"/>
      <c r="FU152" s="113"/>
      <c r="FV152" s="113"/>
      <c r="FW152" s="113"/>
      <c r="FX152" s="113"/>
      <c r="FY152" s="113"/>
      <c r="FZ152" s="113"/>
      <c r="GA152" s="113"/>
      <c r="GB152" s="113"/>
      <c r="GC152" s="113"/>
      <c r="GD152" s="113"/>
      <c r="GE152" s="113"/>
      <c r="GF152" s="113"/>
      <c r="GG152" s="113"/>
      <c r="GH152" s="113"/>
      <c r="GI152" s="113"/>
      <c r="GJ152" s="113"/>
      <c r="GK152" s="113"/>
      <c r="GL152" s="113"/>
      <c r="GM152" s="113"/>
      <c r="GN152" s="113"/>
      <c r="GO152" s="113"/>
      <c r="GP152" s="113"/>
      <c r="GQ152" s="113"/>
      <c r="GR152" s="113"/>
      <c r="GS152" s="113"/>
      <c r="GT152" s="113"/>
      <c r="GU152" s="113"/>
      <c r="GV152" s="113"/>
      <c r="GW152" s="113"/>
      <c r="GX152" s="113"/>
      <c r="GY152" s="113"/>
      <c r="GZ152" s="113"/>
      <c r="HA152" s="113"/>
      <c r="HB152" s="113"/>
      <c r="HC152" s="113"/>
      <c r="HD152" s="113"/>
      <c r="HE152" s="113"/>
      <c r="HF152" s="113"/>
      <c r="HG152" s="113"/>
      <c r="HH152" s="113"/>
      <c r="HI152" s="113"/>
      <c r="HJ152" s="113"/>
      <c r="HK152" s="113"/>
      <c r="HL152" s="113"/>
      <c r="HM152" s="113"/>
      <c r="HN152" s="113"/>
      <c r="HO152" s="113"/>
      <c r="HP152" s="113"/>
      <c r="HQ152" s="113"/>
      <c r="HR152" s="113"/>
      <c r="HS152" s="113"/>
      <c r="HT152" s="113"/>
      <c r="HU152" s="113"/>
      <c r="HV152" s="113"/>
      <c r="HW152" s="113"/>
      <c r="HX152" s="113"/>
      <c r="HY152" s="113"/>
      <c r="HZ152" s="113"/>
    </row>
    <row r="153" spans="1:234" s="50" customFormat="1" ht="15.75" x14ac:dyDescent="0.25">
      <c r="A153" s="50" t="s">
        <v>158</v>
      </c>
      <c r="B153" s="25" t="s">
        <v>16</v>
      </c>
      <c r="C153" s="26" t="s">
        <v>74</v>
      </c>
      <c r="D153" s="27">
        <v>44594</v>
      </c>
      <c r="E153" s="159" t="s">
        <v>116</v>
      </c>
      <c r="F153" s="26">
        <v>35000</v>
      </c>
      <c r="G153" s="71">
        <v>1004.5</v>
      </c>
      <c r="H153" s="26">
        <v>0</v>
      </c>
      <c r="I153" s="26">
        <v>1064</v>
      </c>
      <c r="J153" s="26">
        <v>25</v>
      </c>
      <c r="K153" s="26">
        <v>2093.5</v>
      </c>
      <c r="L153" s="71">
        <v>32906.5</v>
      </c>
      <c r="AT153" s="113"/>
      <c r="AU153" s="113"/>
      <c r="AV153" s="113"/>
      <c r="AW153" s="113"/>
      <c r="AX153" s="113"/>
      <c r="AY153" s="113"/>
      <c r="AZ153" s="113"/>
      <c r="BA153" s="113"/>
      <c r="BB153" s="113"/>
      <c r="BC153" s="113"/>
      <c r="BD153" s="113"/>
      <c r="BE153" s="113"/>
      <c r="BF153" s="113"/>
      <c r="BG153" s="113"/>
      <c r="BH153" s="113"/>
      <c r="BI153" s="113"/>
      <c r="BJ153" s="113"/>
      <c r="BK153" s="113"/>
      <c r="BL153" s="113"/>
      <c r="BM153" s="113"/>
      <c r="BN153" s="113"/>
      <c r="BO153" s="113"/>
      <c r="BP153" s="113"/>
      <c r="BQ153" s="113"/>
      <c r="BR153" s="113"/>
      <c r="BS153" s="113"/>
      <c r="BT153" s="113"/>
      <c r="BU153" s="113"/>
      <c r="BV153" s="113"/>
      <c r="BW153" s="113"/>
      <c r="BX153" s="113"/>
      <c r="BY153" s="113"/>
      <c r="BZ153" s="113"/>
      <c r="CA153" s="113"/>
      <c r="CB153" s="113"/>
      <c r="CC153" s="113"/>
      <c r="CD153" s="113"/>
      <c r="CE153" s="113"/>
      <c r="CF153" s="113"/>
      <c r="CG153" s="113"/>
      <c r="CH153" s="113"/>
      <c r="CI153" s="113"/>
      <c r="CJ153" s="113"/>
      <c r="CK153" s="113"/>
      <c r="CL153" s="113"/>
      <c r="CM153" s="113"/>
      <c r="CN153" s="113"/>
      <c r="CO153" s="113"/>
      <c r="CP153" s="113"/>
      <c r="CQ153" s="113"/>
      <c r="CR153" s="113"/>
      <c r="CS153" s="113"/>
      <c r="CT153" s="113"/>
      <c r="CU153" s="113"/>
      <c r="CV153" s="113"/>
      <c r="CW153" s="113"/>
      <c r="CX153" s="113"/>
      <c r="CY153" s="113"/>
      <c r="CZ153" s="113"/>
      <c r="DA153" s="113"/>
      <c r="DB153" s="113"/>
      <c r="DC153" s="113"/>
      <c r="DD153" s="113"/>
      <c r="DE153" s="113"/>
      <c r="DF153" s="113"/>
      <c r="DG153" s="113"/>
      <c r="DH153" s="113"/>
      <c r="DI153" s="113"/>
      <c r="DJ153" s="113"/>
      <c r="DK153" s="113"/>
      <c r="DL153" s="113"/>
      <c r="DM153" s="113"/>
      <c r="DN153" s="113"/>
      <c r="DO153" s="113"/>
      <c r="DP153" s="113"/>
      <c r="DQ153" s="113"/>
      <c r="DR153" s="113"/>
      <c r="DS153" s="113"/>
      <c r="DT153" s="113"/>
      <c r="DU153" s="113"/>
      <c r="DV153" s="113"/>
      <c r="DW153" s="113"/>
      <c r="DX153" s="113"/>
      <c r="DY153" s="113"/>
      <c r="DZ153" s="113"/>
      <c r="EA153" s="113"/>
      <c r="EB153" s="113"/>
      <c r="EC153" s="113"/>
      <c r="ED153" s="113"/>
      <c r="EE153" s="113"/>
      <c r="EF153" s="113"/>
      <c r="EG153" s="113"/>
      <c r="EH153" s="113"/>
      <c r="EI153" s="113"/>
      <c r="EJ153" s="113"/>
      <c r="EK153" s="113"/>
      <c r="EL153" s="113"/>
      <c r="EM153" s="113"/>
      <c r="EN153" s="113"/>
      <c r="EO153" s="113"/>
      <c r="EP153" s="113"/>
      <c r="EQ153" s="113"/>
      <c r="ER153" s="113"/>
      <c r="ES153" s="113"/>
      <c r="ET153" s="113"/>
      <c r="EU153" s="113"/>
      <c r="EV153" s="113"/>
      <c r="EW153" s="113"/>
      <c r="EX153" s="113"/>
      <c r="EY153" s="113"/>
      <c r="EZ153" s="113"/>
      <c r="FA153" s="113"/>
      <c r="FB153" s="113"/>
      <c r="FC153" s="113"/>
      <c r="FD153" s="113"/>
      <c r="FE153" s="113"/>
      <c r="FF153" s="113"/>
      <c r="FG153" s="113"/>
      <c r="FH153" s="113"/>
      <c r="FI153" s="113"/>
      <c r="FJ153" s="113"/>
      <c r="FK153" s="113"/>
      <c r="FL153" s="113"/>
      <c r="FM153" s="113"/>
      <c r="FN153" s="113"/>
      <c r="FO153" s="113"/>
      <c r="FP153" s="113"/>
      <c r="FQ153" s="113"/>
      <c r="FR153" s="113"/>
      <c r="FS153" s="113"/>
      <c r="FT153" s="113"/>
      <c r="FU153" s="113"/>
      <c r="FV153" s="113"/>
      <c r="FW153" s="113"/>
      <c r="FX153" s="113"/>
      <c r="FY153" s="113"/>
      <c r="FZ153" s="113"/>
      <c r="GA153" s="113"/>
      <c r="GB153" s="113"/>
      <c r="GC153" s="113"/>
      <c r="GD153" s="113"/>
      <c r="GE153" s="113"/>
      <c r="GF153" s="113"/>
      <c r="GG153" s="113"/>
      <c r="GH153" s="113"/>
      <c r="GI153" s="113"/>
      <c r="GJ153" s="113"/>
      <c r="GK153" s="113"/>
      <c r="GL153" s="113"/>
      <c r="GM153" s="113"/>
      <c r="GN153" s="113"/>
      <c r="GO153" s="113"/>
      <c r="GP153" s="113"/>
      <c r="GQ153" s="113"/>
      <c r="GR153" s="113"/>
      <c r="GS153" s="113"/>
      <c r="GT153" s="113"/>
      <c r="GU153" s="113"/>
      <c r="GV153" s="113"/>
      <c r="GW153" s="113"/>
      <c r="GX153" s="113"/>
      <c r="GY153" s="113"/>
      <c r="GZ153" s="113"/>
      <c r="HA153" s="113"/>
      <c r="HB153" s="113"/>
      <c r="HC153" s="113"/>
      <c r="HD153" s="113"/>
      <c r="HE153" s="113"/>
      <c r="HF153" s="113"/>
      <c r="HG153" s="113"/>
      <c r="HH153" s="113"/>
      <c r="HI153" s="113"/>
      <c r="HJ153" s="113"/>
      <c r="HK153" s="113"/>
      <c r="HL153" s="113"/>
      <c r="HM153" s="113"/>
      <c r="HN153" s="113"/>
      <c r="HO153" s="113"/>
      <c r="HP153" s="113"/>
      <c r="HQ153" s="113"/>
      <c r="HR153" s="113"/>
      <c r="HS153" s="113"/>
      <c r="HT153" s="113"/>
      <c r="HU153" s="113"/>
      <c r="HV153" s="113"/>
      <c r="HW153" s="113"/>
      <c r="HX153" s="113"/>
      <c r="HY153" s="113"/>
      <c r="HZ153" s="113"/>
    </row>
    <row r="154" spans="1:234" s="50" customFormat="1" ht="15.75" x14ac:dyDescent="0.25">
      <c r="A154" s="50" t="s">
        <v>159</v>
      </c>
      <c r="B154" s="25" t="s">
        <v>16</v>
      </c>
      <c r="C154" s="26" t="s">
        <v>74</v>
      </c>
      <c r="D154" s="27">
        <v>44594</v>
      </c>
      <c r="E154" s="159" t="s">
        <v>116</v>
      </c>
      <c r="F154" s="26">
        <v>35000</v>
      </c>
      <c r="G154" s="71">
        <v>1004.5</v>
      </c>
      <c r="H154" s="26">
        <v>0</v>
      </c>
      <c r="I154" s="26">
        <v>1064</v>
      </c>
      <c r="J154" s="26">
        <v>1105</v>
      </c>
      <c r="K154" s="26">
        <v>3173.5</v>
      </c>
      <c r="L154" s="71">
        <v>31826.5</v>
      </c>
      <c r="AT154" s="113"/>
      <c r="AU154" s="113"/>
      <c r="AV154" s="113"/>
      <c r="AW154" s="113"/>
      <c r="AX154" s="113"/>
      <c r="AY154" s="113"/>
      <c r="AZ154" s="113"/>
      <c r="BA154" s="113"/>
      <c r="BB154" s="113"/>
      <c r="BC154" s="113"/>
      <c r="BD154" s="113"/>
      <c r="BE154" s="113"/>
      <c r="BF154" s="113"/>
      <c r="BG154" s="113"/>
      <c r="BH154" s="113"/>
      <c r="BI154" s="113"/>
      <c r="BJ154" s="113"/>
      <c r="BK154" s="113"/>
      <c r="BL154" s="113"/>
      <c r="BM154" s="113"/>
      <c r="BN154" s="113"/>
      <c r="BO154" s="113"/>
      <c r="BP154" s="113"/>
      <c r="BQ154" s="113"/>
      <c r="BR154" s="113"/>
      <c r="BS154" s="113"/>
      <c r="BT154" s="113"/>
      <c r="BU154" s="113"/>
      <c r="BV154" s="113"/>
      <c r="BW154" s="113"/>
      <c r="BX154" s="113"/>
      <c r="BY154" s="113"/>
      <c r="BZ154" s="113"/>
      <c r="CA154" s="113"/>
      <c r="CB154" s="113"/>
      <c r="CC154" s="113"/>
      <c r="CD154" s="113"/>
      <c r="CE154" s="113"/>
      <c r="CF154" s="113"/>
      <c r="CG154" s="113"/>
      <c r="CH154" s="113"/>
      <c r="CI154" s="113"/>
      <c r="CJ154" s="113"/>
      <c r="CK154" s="113"/>
      <c r="CL154" s="113"/>
      <c r="CM154" s="113"/>
      <c r="CN154" s="113"/>
      <c r="CO154" s="113"/>
      <c r="CP154" s="113"/>
      <c r="CQ154" s="113"/>
      <c r="CR154" s="113"/>
      <c r="CS154" s="113"/>
      <c r="CT154" s="113"/>
      <c r="CU154" s="113"/>
      <c r="CV154" s="113"/>
      <c r="CW154" s="113"/>
      <c r="CX154" s="113"/>
      <c r="CY154" s="113"/>
      <c r="CZ154" s="113"/>
      <c r="DA154" s="113"/>
      <c r="DB154" s="113"/>
      <c r="DC154" s="113"/>
      <c r="DD154" s="113"/>
      <c r="DE154" s="113"/>
      <c r="DF154" s="113"/>
      <c r="DG154" s="113"/>
      <c r="DH154" s="113"/>
      <c r="DI154" s="113"/>
      <c r="DJ154" s="113"/>
      <c r="DK154" s="113"/>
      <c r="DL154" s="113"/>
      <c r="DM154" s="113"/>
      <c r="DN154" s="113"/>
      <c r="DO154" s="113"/>
      <c r="DP154" s="113"/>
      <c r="DQ154" s="113"/>
      <c r="DR154" s="113"/>
      <c r="DS154" s="113"/>
      <c r="DT154" s="113"/>
      <c r="DU154" s="113"/>
      <c r="DV154" s="113"/>
      <c r="DW154" s="113"/>
      <c r="DX154" s="113"/>
      <c r="DY154" s="113"/>
      <c r="DZ154" s="113"/>
      <c r="EA154" s="113"/>
      <c r="EB154" s="113"/>
      <c r="EC154" s="113"/>
      <c r="ED154" s="113"/>
      <c r="EE154" s="113"/>
      <c r="EF154" s="113"/>
      <c r="EG154" s="113"/>
      <c r="EH154" s="113"/>
      <c r="EI154" s="113"/>
      <c r="EJ154" s="113"/>
      <c r="EK154" s="113"/>
      <c r="EL154" s="113"/>
      <c r="EM154" s="113"/>
      <c r="EN154" s="113"/>
      <c r="EO154" s="113"/>
      <c r="EP154" s="113"/>
      <c r="EQ154" s="113"/>
      <c r="ER154" s="113"/>
      <c r="ES154" s="113"/>
      <c r="ET154" s="113"/>
      <c r="EU154" s="113"/>
      <c r="EV154" s="113"/>
      <c r="EW154" s="113"/>
      <c r="EX154" s="113"/>
      <c r="EY154" s="113"/>
      <c r="EZ154" s="113"/>
      <c r="FA154" s="113"/>
      <c r="FB154" s="113"/>
      <c r="FC154" s="113"/>
      <c r="FD154" s="113"/>
      <c r="FE154" s="113"/>
      <c r="FF154" s="113"/>
      <c r="FG154" s="113"/>
      <c r="FH154" s="113"/>
      <c r="FI154" s="113"/>
      <c r="FJ154" s="113"/>
      <c r="FK154" s="113"/>
      <c r="FL154" s="113"/>
      <c r="FM154" s="113"/>
      <c r="FN154" s="113"/>
      <c r="FO154" s="113"/>
      <c r="FP154" s="113"/>
      <c r="FQ154" s="113"/>
      <c r="FR154" s="113"/>
      <c r="FS154" s="113"/>
      <c r="FT154" s="113"/>
      <c r="FU154" s="113"/>
      <c r="FV154" s="113"/>
      <c r="FW154" s="113"/>
      <c r="FX154" s="113"/>
      <c r="FY154" s="113"/>
      <c r="FZ154" s="113"/>
      <c r="GA154" s="113"/>
      <c r="GB154" s="113"/>
      <c r="GC154" s="113"/>
      <c r="GD154" s="113"/>
      <c r="GE154" s="113"/>
      <c r="GF154" s="113"/>
      <c r="GG154" s="113"/>
      <c r="GH154" s="113"/>
      <c r="GI154" s="113"/>
      <c r="GJ154" s="113"/>
      <c r="GK154" s="113"/>
      <c r="GL154" s="113"/>
      <c r="GM154" s="113"/>
      <c r="GN154" s="113"/>
      <c r="GO154" s="113"/>
      <c r="GP154" s="113"/>
      <c r="GQ154" s="113"/>
      <c r="GR154" s="113"/>
      <c r="GS154" s="113"/>
      <c r="GT154" s="113"/>
      <c r="GU154" s="113"/>
      <c r="GV154" s="113"/>
      <c r="GW154" s="113"/>
      <c r="GX154" s="113"/>
      <c r="GY154" s="113"/>
      <c r="GZ154" s="113"/>
      <c r="HA154" s="113"/>
      <c r="HB154" s="113"/>
      <c r="HC154" s="113"/>
      <c r="HD154" s="113"/>
      <c r="HE154" s="113"/>
      <c r="HF154" s="113"/>
      <c r="HG154" s="113"/>
      <c r="HH154" s="113"/>
      <c r="HI154" s="113"/>
      <c r="HJ154" s="113"/>
      <c r="HK154" s="113"/>
      <c r="HL154" s="113"/>
      <c r="HM154" s="113"/>
      <c r="HN154" s="113"/>
      <c r="HO154" s="113"/>
      <c r="HP154" s="113"/>
      <c r="HQ154" s="113"/>
      <c r="HR154" s="113"/>
      <c r="HS154" s="113"/>
      <c r="HT154" s="113"/>
      <c r="HU154" s="113"/>
      <c r="HV154" s="113"/>
      <c r="HW154" s="113"/>
      <c r="HX154" s="113"/>
      <c r="HY154" s="113"/>
      <c r="HZ154" s="113"/>
    </row>
    <row r="155" spans="1:234" s="50" customFormat="1" ht="15.75" x14ac:dyDescent="0.25">
      <c r="A155" s="50" t="s">
        <v>160</v>
      </c>
      <c r="B155" s="25" t="s">
        <v>161</v>
      </c>
      <c r="C155" s="26" t="s">
        <v>74</v>
      </c>
      <c r="D155" s="27">
        <v>44594</v>
      </c>
      <c r="E155" s="159" t="s">
        <v>116</v>
      </c>
      <c r="F155" s="26">
        <v>25000</v>
      </c>
      <c r="G155" s="71">
        <v>717.5</v>
      </c>
      <c r="H155" s="26">
        <v>0</v>
      </c>
      <c r="I155" s="26">
        <v>760</v>
      </c>
      <c r="J155" s="26">
        <v>25</v>
      </c>
      <c r="K155" s="26">
        <v>1502.5</v>
      </c>
      <c r="L155" s="71">
        <v>23497.5</v>
      </c>
      <c r="AT155" s="113"/>
      <c r="AU155" s="113"/>
      <c r="AV155" s="113"/>
      <c r="AW155" s="113"/>
      <c r="AX155" s="113"/>
      <c r="AY155" s="113"/>
      <c r="AZ155" s="113"/>
      <c r="BA155" s="113"/>
      <c r="BB155" s="113"/>
      <c r="BC155" s="113"/>
      <c r="BD155" s="113"/>
      <c r="BE155" s="113"/>
      <c r="BF155" s="113"/>
      <c r="BG155" s="113"/>
      <c r="BH155" s="113"/>
      <c r="BI155" s="113"/>
      <c r="BJ155" s="113"/>
      <c r="BK155" s="113"/>
      <c r="BL155" s="113"/>
      <c r="BM155" s="113"/>
      <c r="BN155" s="113"/>
      <c r="BO155" s="113"/>
      <c r="BP155" s="113"/>
      <c r="BQ155" s="113"/>
      <c r="BR155" s="113"/>
      <c r="BS155" s="113"/>
      <c r="BT155" s="113"/>
      <c r="BU155" s="113"/>
      <c r="BV155" s="113"/>
      <c r="BW155" s="113"/>
      <c r="BX155" s="113"/>
      <c r="BY155" s="113"/>
      <c r="BZ155" s="113"/>
      <c r="CA155" s="113"/>
      <c r="CB155" s="113"/>
      <c r="CC155" s="113"/>
      <c r="CD155" s="113"/>
      <c r="CE155" s="113"/>
      <c r="CF155" s="113"/>
      <c r="CG155" s="113"/>
      <c r="CH155" s="113"/>
      <c r="CI155" s="113"/>
      <c r="CJ155" s="113"/>
      <c r="CK155" s="113"/>
      <c r="CL155" s="113"/>
      <c r="CM155" s="113"/>
      <c r="CN155" s="113"/>
      <c r="CO155" s="113"/>
      <c r="CP155" s="113"/>
      <c r="CQ155" s="113"/>
      <c r="CR155" s="113"/>
      <c r="CS155" s="113"/>
      <c r="CT155" s="113"/>
      <c r="CU155" s="113"/>
      <c r="CV155" s="113"/>
      <c r="CW155" s="113"/>
      <c r="CX155" s="113"/>
      <c r="CY155" s="113"/>
      <c r="CZ155" s="113"/>
      <c r="DA155" s="113"/>
      <c r="DB155" s="113"/>
      <c r="DC155" s="113"/>
      <c r="DD155" s="113"/>
      <c r="DE155" s="113"/>
      <c r="DF155" s="113"/>
      <c r="DG155" s="113"/>
      <c r="DH155" s="113"/>
      <c r="DI155" s="113"/>
      <c r="DJ155" s="113"/>
      <c r="DK155" s="113"/>
      <c r="DL155" s="113"/>
      <c r="DM155" s="113"/>
      <c r="DN155" s="113"/>
      <c r="DO155" s="113"/>
      <c r="DP155" s="113"/>
      <c r="DQ155" s="113"/>
      <c r="DR155" s="113"/>
      <c r="DS155" s="113"/>
      <c r="DT155" s="113"/>
      <c r="DU155" s="113"/>
      <c r="DV155" s="113"/>
      <c r="DW155" s="113"/>
      <c r="DX155" s="113"/>
      <c r="DY155" s="113"/>
      <c r="DZ155" s="113"/>
      <c r="EA155" s="113"/>
      <c r="EB155" s="113"/>
      <c r="EC155" s="113"/>
      <c r="ED155" s="113"/>
      <c r="EE155" s="113"/>
      <c r="EF155" s="113"/>
      <c r="EG155" s="113"/>
      <c r="EH155" s="113"/>
      <c r="EI155" s="113"/>
      <c r="EJ155" s="113"/>
      <c r="EK155" s="113"/>
      <c r="EL155" s="113"/>
      <c r="EM155" s="113"/>
      <c r="EN155" s="113"/>
      <c r="EO155" s="113"/>
      <c r="EP155" s="113"/>
      <c r="EQ155" s="113"/>
      <c r="ER155" s="113"/>
      <c r="ES155" s="113"/>
      <c r="ET155" s="113"/>
      <c r="EU155" s="113"/>
      <c r="EV155" s="113"/>
      <c r="EW155" s="113"/>
      <c r="EX155" s="113"/>
      <c r="EY155" s="113"/>
      <c r="EZ155" s="113"/>
      <c r="FA155" s="113"/>
      <c r="FB155" s="113"/>
      <c r="FC155" s="113"/>
      <c r="FD155" s="113"/>
      <c r="FE155" s="113"/>
      <c r="FF155" s="113"/>
      <c r="FG155" s="113"/>
      <c r="FH155" s="113"/>
      <c r="FI155" s="113"/>
      <c r="FJ155" s="113"/>
      <c r="FK155" s="113"/>
      <c r="FL155" s="113"/>
      <c r="FM155" s="113"/>
      <c r="FN155" s="113"/>
      <c r="FO155" s="113"/>
      <c r="FP155" s="113"/>
      <c r="FQ155" s="113"/>
      <c r="FR155" s="113"/>
      <c r="FS155" s="113"/>
      <c r="FT155" s="113"/>
      <c r="FU155" s="113"/>
      <c r="FV155" s="113"/>
      <c r="FW155" s="113"/>
      <c r="FX155" s="113"/>
      <c r="FY155" s="113"/>
      <c r="FZ155" s="113"/>
      <c r="GA155" s="113"/>
      <c r="GB155" s="113"/>
      <c r="GC155" s="113"/>
      <c r="GD155" s="113"/>
      <c r="GE155" s="113"/>
      <c r="GF155" s="113"/>
      <c r="GG155" s="113"/>
      <c r="GH155" s="113"/>
      <c r="GI155" s="113"/>
      <c r="GJ155" s="113"/>
      <c r="GK155" s="113"/>
      <c r="GL155" s="113"/>
      <c r="GM155" s="113"/>
      <c r="GN155" s="113"/>
      <c r="GO155" s="113"/>
      <c r="GP155" s="113"/>
      <c r="GQ155" s="113"/>
      <c r="GR155" s="113"/>
      <c r="GS155" s="113"/>
      <c r="GT155" s="113"/>
      <c r="GU155" s="113"/>
      <c r="GV155" s="113"/>
      <c r="GW155" s="113"/>
      <c r="GX155" s="113"/>
      <c r="GY155" s="113"/>
      <c r="GZ155" s="113"/>
      <c r="HA155" s="113"/>
      <c r="HB155" s="113"/>
      <c r="HC155" s="113"/>
      <c r="HD155" s="113"/>
      <c r="HE155" s="113"/>
      <c r="HF155" s="113"/>
      <c r="HG155" s="113"/>
      <c r="HH155" s="113"/>
      <c r="HI155" s="113"/>
      <c r="HJ155" s="113"/>
      <c r="HK155" s="113"/>
      <c r="HL155" s="113"/>
      <c r="HM155" s="113"/>
      <c r="HN155" s="113"/>
      <c r="HO155" s="113"/>
      <c r="HP155" s="113"/>
      <c r="HQ155" s="113"/>
      <c r="HR155" s="113"/>
      <c r="HS155" s="113"/>
      <c r="HT155" s="113"/>
      <c r="HU155" s="113"/>
      <c r="HV155" s="113"/>
      <c r="HW155" s="113"/>
      <c r="HX155" s="113"/>
      <c r="HY155" s="113"/>
      <c r="HZ155" s="113"/>
    </row>
    <row r="156" spans="1:234" s="50" customFormat="1" ht="15.75" x14ac:dyDescent="0.25">
      <c r="A156" s="50" t="s">
        <v>186</v>
      </c>
      <c r="B156" s="25" t="s">
        <v>56</v>
      </c>
      <c r="C156" s="26" t="s">
        <v>73</v>
      </c>
      <c r="D156" s="27">
        <v>44594</v>
      </c>
      <c r="E156" s="159" t="s">
        <v>116</v>
      </c>
      <c r="F156" s="26">
        <v>100000</v>
      </c>
      <c r="G156" s="71">
        <v>2870</v>
      </c>
      <c r="H156" s="26">
        <v>12105.37</v>
      </c>
      <c r="I156" s="26">
        <v>3040</v>
      </c>
      <c r="J156" s="26">
        <v>25</v>
      </c>
      <c r="K156" s="26">
        <v>18040.37</v>
      </c>
      <c r="L156" s="71">
        <v>81959.63</v>
      </c>
      <c r="AT156" s="113"/>
      <c r="AU156" s="113"/>
      <c r="AV156" s="113"/>
      <c r="AW156" s="113"/>
      <c r="AX156" s="113"/>
      <c r="AY156" s="113"/>
      <c r="AZ156" s="113"/>
      <c r="BA156" s="113"/>
      <c r="BB156" s="113"/>
      <c r="BC156" s="113"/>
      <c r="BD156" s="113"/>
      <c r="BE156" s="113"/>
      <c r="BF156" s="113"/>
      <c r="BG156" s="113"/>
      <c r="BH156" s="113"/>
      <c r="BI156" s="113"/>
      <c r="BJ156" s="113"/>
      <c r="BK156" s="113"/>
      <c r="BL156" s="113"/>
      <c r="BM156" s="113"/>
      <c r="BN156" s="113"/>
      <c r="BO156" s="113"/>
      <c r="BP156" s="113"/>
      <c r="BQ156" s="113"/>
      <c r="BR156" s="113"/>
      <c r="BS156" s="113"/>
      <c r="BT156" s="113"/>
      <c r="BU156" s="113"/>
      <c r="BV156" s="113"/>
      <c r="BW156" s="113"/>
      <c r="BX156" s="113"/>
      <c r="BY156" s="113"/>
      <c r="BZ156" s="113"/>
      <c r="CA156" s="113"/>
      <c r="CB156" s="113"/>
      <c r="CC156" s="113"/>
      <c r="CD156" s="113"/>
      <c r="CE156" s="113"/>
      <c r="CF156" s="113"/>
      <c r="CG156" s="113"/>
      <c r="CH156" s="113"/>
      <c r="CI156" s="113"/>
      <c r="CJ156" s="113"/>
      <c r="CK156" s="113"/>
      <c r="CL156" s="113"/>
      <c r="CM156" s="113"/>
      <c r="CN156" s="113"/>
      <c r="CO156" s="113"/>
      <c r="CP156" s="113"/>
      <c r="CQ156" s="113"/>
      <c r="CR156" s="113"/>
      <c r="CS156" s="113"/>
      <c r="CT156" s="113"/>
      <c r="CU156" s="113"/>
      <c r="CV156" s="113"/>
      <c r="CW156" s="113"/>
      <c r="CX156" s="113"/>
      <c r="CY156" s="113"/>
      <c r="CZ156" s="113"/>
      <c r="DA156" s="113"/>
      <c r="DB156" s="113"/>
      <c r="DC156" s="113"/>
      <c r="DD156" s="113"/>
      <c r="DE156" s="113"/>
      <c r="DF156" s="113"/>
      <c r="DG156" s="113"/>
      <c r="DH156" s="113"/>
      <c r="DI156" s="113"/>
      <c r="DJ156" s="113"/>
      <c r="DK156" s="113"/>
      <c r="DL156" s="113"/>
      <c r="DM156" s="113"/>
      <c r="DN156" s="113"/>
      <c r="DO156" s="113"/>
      <c r="DP156" s="113"/>
      <c r="DQ156" s="113"/>
      <c r="DR156" s="113"/>
      <c r="DS156" s="113"/>
      <c r="DT156" s="113"/>
      <c r="DU156" s="113"/>
      <c r="DV156" s="113"/>
      <c r="DW156" s="113"/>
      <c r="DX156" s="113"/>
      <c r="DY156" s="113"/>
      <c r="DZ156" s="113"/>
      <c r="EA156" s="113"/>
      <c r="EB156" s="113"/>
      <c r="EC156" s="113"/>
      <c r="ED156" s="113"/>
      <c r="EE156" s="113"/>
      <c r="EF156" s="113"/>
      <c r="EG156" s="113"/>
      <c r="EH156" s="113"/>
      <c r="EI156" s="113"/>
      <c r="EJ156" s="113"/>
      <c r="EK156" s="113"/>
      <c r="EL156" s="113"/>
      <c r="EM156" s="113"/>
      <c r="EN156" s="113"/>
      <c r="EO156" s="113"/>
      <c r="EP156" s="113"/>
      <c r="EQ156" s="113"/>
      <c r="ER156" s="113"/>
      <c r="ES156" s="113"/>
      <c r="ET156" s="113"/>
      <c r="EU156" s="113"/>
      <c r="EV156" s="113"/>
      <c r="EW156" s="113"/>
      <c r="EX156" s="113"/>
      <c r="EY156" s="113"/>
      <c r="EZ156" s="113"/>
      <c r="FA156" s="113"/>
      <c r="FB156" s="113"/>
      <c r="FC156" s="113"/>
      <c r="FD156" s="113"/>
      <c r="FE156" s="113"/>
      <c r="FF156" s="113"/>
      <c r="FG156" s="113"/>
      <c r="FH156" s="113"/>
      <c r="FI156" s="113"/>
      <c r="FJ156" s="113"/>
      <c r="FK156" s="113"/>
      <c r="FL156" s="113"/>
      <c r="FM156" s="113"/>
      <c r="FN156" s="113"/>
      <c r="FO156" s="113"/>
      <c r="FP156" s="113"/>
      <c r="FQ156" s="113"/>
      <c r="FR156" s="113"/>
      <c r="FS156" s="113"/>
      <c r="FT156" s="113"/>
      <c r="FU156" s="113"/>
      <c r="FV156" s="113"/>
      <c r="FW156" s="113"/>
      <c r="FX156" s="113"/>
      <c r="FY156" s="113"/>
      <c r="FZ156" s="113"/>
      <c r="GA156" s="113"/>
      <c r="GB156" s="113"/>
      <c r="GC156" s="113"/>
      <c r="GD156" s="113"/>
      <c r="GE156" s="113"/>
      <c r="GF156" s="113"/>
      <c r="GG156" s="113"/>
      <c r="GH156" s="113"/>
      <c r="GI156" s="113"/>
      <c r="GJ156" s="113"/>
      <c r="GK156" s="113"/>
      <c r="GL156" s="113"/>
      <c r="GM156" s="113"/>
      <c r="GN156" s="113"/>
      <c r="GO156" s="113"/>
      <c r="GP156" s="113"/>
      <c r="GQ156" s="113"/>
      <c r="GR156" s="113"/>
      <c r="GS156" s="113"/>
      <c r="GT156" s="113"/>
      <c r="GU156" s="113"/>
      <c r="GV156" s="113"/>
      <c r="GW156" s="113"/>
      <c r="GX156" s="113"/>
      <c r="GY156" s="113"/>
      <c r="GZ156" s="113"/>
      <c r="HA156" s="113"/>
      <c r="HB156" s="113"/>
      <c r="HC156" s="113"/>
      <c r="HD156" s="113"/>
      <c r="HE156" s="113"/>
      <c r="HF156" s="113"/>
      <c r="HG156" s="113"/>
      <c r="HH156" s="113"/>
      <c r="HI156" s="113"/>
      <c r="HJ156" s="113"/>
      <c r="HK156" s="113"/>
      <c r="HL156" s="113"/>
      <c r="HM156" s="113"/>
      <c r="HN156" s="113"/>
      <c r="HO156" s="113"/>
      <c r="HP156" s="113"/>
      <c r="HQ156" s="113"/>
      <c r="HR156" s="113"/>
      <c r="HS156" s="113"/>
      <c r="HT156" s="113"/>
      <c r="HU156" s="113"/>
      <c r="HV156" s="113"/>
      <c r="HW156" s="113"/>
      <c r="HX156" s="113"/>
      <c r="HY156" s="113"/>
      <c r="HZ156" s="113"/>
    </row>
    <row r="157" spans="1:234" s="101" customFormat="1" ht="15.75" x14ac:dyDescent="0.25">
      <c r="A157" s="101" t="s">
        <v>14</v>
      </c>
      <c r="B157" s="137">
        <v>5</v>
      </c>
      <c r="C157" s="107"/>
      <c r="D157" s="163"/>
      <c r="E157" s="164"/>
      <c r="F157" s="107">
        <f>SUM(F152:F156)</f>
        <v>220000</v>
      </c>
      <c r="G157" s="108">
        <f t="shared" ref="G157:L157" si="23">SUM(G152:G156)</f>
        <v>6314</v>
      </c>
      <c r="H157" s="107">
        <f t="shared" si="23"/>
        <v>12105.37</v>
      </c>
      <c r="I157" s="107">
        <f t="shared" si="23"/>
        <v>6688</v>
      </c>
      <c r="J157" s="107">
        <f t="shared" si="23"/>
        <v>1205</v>
      </c>
      <c r="K157" s="107">
        <f t="shared" si="23"/>
        <v>26312.37</v>
      </c>
      <c r="L157" s="107">
        <f t="shared" si="23"/>
        <v>193687.63</v>
      </c>
      <c r="M157" s="45"/>
      <c r="N157" s="45"/>
      <c r="O157" s="45"/>
      <c r="P157" s="45"/>
      <c r="Q157" s="45"/>
      <c r="R157" s="45"/>
      <c r="S157" s="45"/>
      <c r="T157" s="45"/>
      <c r="U157" s="45"/>
      <c r="V157" s="45"/>
      <c r="W157" s="45"/>
      <c r="X157" s="45"/>
      <c r="Y157" s="45"/>
      <c r="Z157" s="45"/>
      <c r="AA157" s="45"/>
      <c r="AB157" s="45"/>
      <c r="AC157" s="45"/>
      <c r="AD157" s="45"/>
      <c r="AE157" s="45"/>
      <c r="AF157" s="45"/>
      <c r="AG157" s="45"/>
      <c r="AH157" s="45"/>
      <c r="AI157" s="45"/>
      <c r="AJ157" s="45"/>
      <c r="AK157" s="45"/>
      <c r="AL157" s="45"/>
      <c r="AT157" s="165"/>
      <c r="AU157" s="165"/>
      <c r="AV157" s="165"/>
      <c r="AW157" s="165"/>
      <c r="AX157" s="165"/>
      <c r="AY157" s="165"/>
      <c r="AZ157" s="165"/>
      <c r="BA157" s="165"/>
      <c r="BB157" s="165"/>
      <c r="BC157" s="165"/>
      <c r="BD157" s="165"/>
      <c r="BE157" s="165"/>
      <c r="BF157" s="165"/>
      <c r="BG157" s="165"/>
      <c r="BH157" s="165"/>
      <c r="BI157" s="165"/>
      <c r="BJ157" s="165"/>
      <c r="BK157" s="165"/>
      <c r="BL157" s="165"/>
      <c r="BM157" s="165"/>
      <c r="BN157" s="165"/>
      <c r="BO157" s="165"/>
      <c r="BP157" s="165"/>
      <c r="BQ157" s="165"/>
      <c r="BR157" s="165"/>
      <c r="BS157" s="165"/>
      <c r="BT157" s="165"/>
      <c r="BU157" s="165"/>
      <c r="BV157" s="165"/>
      <c r="BW157" s="165"/>
      <c r="BX157" s="165"/>
      <c r="BY157" s="165"/>
      <c r="BZ157" s="165"/>
      <c r="CA157" s="165"/>
      <c r="CB157" s="165"/>
      <c r="CC157" s="165"/>
      <c r="CD157" s="165"/>
      <c r="CE157" s="165"/>
      <c r="CF157" s="165"/>
      <c r="CG157" s="165"/>
      <c r="CH157" s="165"/>
      <c r="CI157" s="165"/>
      <c r="CJ157" s="165"/>
      <c r="CK157" s="165"/>
      <c r="CL157" s="165"/>
      <c r="CM157" s="165"/>
      <c r="CN157" s="165"/>
      <c r="CO157" s="165"/>
      <c r="CP157" s="165"/>
      <c r="CQ157" s="165"/>
      <c r="CR157" s="165"/>
      <c r="CS157" s="165"/>
      <c r="CT157" s="165"/>
      <c r="CU157" s="165"/>
      <c r="CV157" s="165"/>
      <c r="CW157" s="165"/>
      <c r="CX157" s="165"/>
      <c r="CY157" s="165"/>
      <c r="CZ157" s="165"/>
      <c r="DA157" s="165"/>
      <c r="DB157" s="165"/>
      <c r="DC157" s="165"/>
      <c r="DD157" s="165"/>
      <c r="DE157" s="165"/>
      <c r="DF157" s="165"/>
      <c r="DG157" s="165"/>
      <c r="DH157" s="165"/>
      <c r="DI157" s="165"/>
      <c r="DJ157" s="165"/>
      <c r="DK157" s="165"/>
      <c r="DL157" s="165"/>
      <c r="DM157" s="165"/>
      <c r="DN157" s="165"/>
      <c r="DO157" s="165"/>
      <c r="DP157" s="165"/>
      <c r="DQ157" s="165"/>
      <c r="DR157" s="165"/>
      <c r="DS157" s="165"/>
      <c r="DT157" s="165"/>
      <c r="DU157" s="165"/>
      <c r="DV157" s="165"/>
      <c r="DW157" s="165"/>
      <c r="DX157" s="165"/>
      <c r="DY157" s="165"/>
      <c r="DZ157" s="165"/>
      <c r="EA157" s="165"/>
      <c r="EB157" s="165"/>
      <c r="EC157" s="165"/>
      <c r="ED157" s="165"/>
      <c r="EE157" s="165"/>
      <c r="EF157" s="165"/>
      <c r="EG157" s="165"/>
      <c r="EH157" s="165"/>
      <c r="EI157" s="165"/>
      <c r="EJ157" s="165"/>
      <c r="EK157" s="165"/>
      <c r="EL157" s="165"/>
      <c r="EM157" s="165"/>
      <c r="EN157" s="165"/>
      <c r="EO157" s="165"/>
      <c r="EP157" s="165"/>
      <c r="EQ157" s="165"/>
      <c r="ER157" s="165"/>
      <c r="ES157" s="165"/>
      <c r="ET157" s="165"/>
      <c r="EU157" s="165"/>
      <c r="EV157" s="165"/>
      <c r="EW157" s="165"/>
      <c r="EX157" s="165"/>
      <c r="EY157" s="165"/>
      <c r="EZ157" s="165"/>
      <c r="FA157" s="165"/>
      <c r="FB157" s="165"/>
      <c r="FC157" s="165"/>
      <c r="FD157" s="165"/>
      <c r="FE157" s="165"/>
      <c r="FF157" s="165"/>
      <c r="FG157" s="165"/>
      <c r="FH157" s="165"/>
      <c r="FI157" s="165"/>
      <c r="FJ157" s="165"/>
      <c r="FK157" s="165"/>
      <c r="FL157" s="165"/>
      <c r="FM157" s="165"/>
      <c r="FN157" s="165"/>
      <c r="FO157" s="165"/>
      <c r="FP157" s="165"/>
      <c r="FQ157" s="165"/>
      <c r="FR157" s="165"/>
      <c r="FS157" s="165"/>
      <c r="FT157" s="165"/>
      <c r="FU157" s="165"/>
      <c r="FV157" s="165"/>
      <c r="FW157" s="165"/>
      <c r="FX157" s="165"/>
      <c r="FY157" s="165"/>
      <c r="FZ157" s="165"/>
      <c r="GA157" s="165"/>
      <c r="GB157" s="165"/>
      <c r="GC157" s="165"/>
      <c r="GD157" s="165"/>
      <c r="GE157" s="165"/>
      <c r="GF157" s="165"/>
      <c r="GG157" s="165"/>
      <c r="GH157" s="165"/>
      <c r="GI157" s="165"/>
      <c r="GJ157" s="165"/>
      <c r="GK157" s="165"/>
      <c r="GL157" s="165"/>
      <c r="GM157" s="165"/>
      <c r="GN157" s="165"/>
      <c r="GO157" s="165"/>
      <c r="GP157" s="165"/>
      <c r="GQ157" s="165"/>
      <c r="GR157" s="165"/>
      <c r="GS157" s="165"/>
      <c r="GT157" s="165"/>
      <c r="GU157" s="165"/>
      <c r="GV157" s="165"/>
      <c r="GW157" s="165"/>
      <c r="GX157" s="165"/>
      <c r="GY157" s="165"/>
      <c r="GZ157" s="165"/>
      <c r="HA157" s="165"/>
      <c r="HB157" s="165"/>
      <c r="HC157" s="165"/>
      <c r="HD157" s="165"/>
      <c r="HE157" s="165"/>
      <c r="HF157" s="165"/>
      <c r="HG157" s="165"/>
      <c r="HH157" s="165"/>
      <c r="HI157" s="165"/>
      <c r="HJ157" s="165"/>
      <c r="HK157" s="165"/>
      <c r="HL157" s="165"/>
      <c r="HM157" s="165"/>
      <c r="HN157" s="165"/>
      <c r="HO157" s="165"/>
      <c r="HP157" s="165"/>
      <c r="HQ157" s="165"/>
      <c r="HR157" s="165"/>
      <c r="HS157" s="165"/>
      <c r="HT157" s="165"/>
      <c r="HU157" s="165"/>
      <c r="HV157" s="165"/>
      <c r="HW157" s="165"/>
      <c r="HX157" s="165"/>
      <c r="HY157" s="165"/>
      <c r="HZ157" s="165"/>
    </row>
    <row r="159" spans="1:234" ht="15.75" x14ac:dyDescent="0.25">
      <c r="A159" s="42" t="s">
        <v>69</v>
      </c>
      <c r="C159" s="47"/>
      <c r="F159" s="65"/>
      <c r="J159" s="65"/>
      <c r="AG159" s="51"/>
      <c r="AH159" s="51"/>
      <c r="AI159" s="51"/>
      <c r="AJ159" s="51"/>
      <c r="AK159" s="51"/>
      <c r="AL159" s="51"/>
      <c r="AM159" s="51"/>
      <c r="AN159" s="51"/>
      <c r="AO159" s="51"/>
      <c r="AP159" s="51"/>
      <c r="AQ159" s="51"/>
      <c r="AT159" s="56"/>
      <c r="AU159" s="56"/>
      <c r="AV159" s="56"/>
      <c r="AW159" s="56"/>
      <c r="AX159" s="56"/>
      <c r="AY159" s="56"/>
      <c r="AZ159" s="56"/>
      <c r="BA159" s="56"/>
      <c r="BB159" s="56"/>
      <c r="BC159" s="56"/>
      <c r="BD159" s="56"/>
      <c r="BE159" s="56"/>
      <c r="BF159" s="56"/>
      <c r="BG159" s="56"/>
      <c r="BH159" s="56"/>
      <c r="BI159" s="56"/>
      <c r="BJ159" s="56"/>
      <c r="BK159" s="56"/>
      <c r="BL159" s="56"/>
      <c r="BM159" s="56"/>
      <c r="BN159" s="56"/>
      <c r="BO159" s="56"/>
      <c r="BP159" s="56"/>
      <c r="BQ159" s="56"/>
      <c r="BR159" s="56"/>
      <c r="BS159" s="56"/>
      <c r="BT159" s="56"/>
      <c r="BU159" s="56"/>
      <c r="BV159" s="56"/>
      <c r="BW159" s="56"/>
      <c r="BX159" s="56"/>
      <c r="BY159" s="56"/>
      <c r="BZ159" s="56"/>
      <c r="CA159" s="56"/>
      <c r="CB159" s="56"/>
      <c r="CC159" s="56"/>
      <c r="CD159" s="56"/>
      <c r="CE159" s="56"/>
      <c r="CF159" s="56"/>
      <c r="CG159" s="56"/>
      <c r="CH159" s="56"/>
      <c r="CI159" s="56"/>
      <c r="CJ159" s="56"/>
      <c r="CK159" s="56"/>
      <c r="CL159" s="56"/>
      <c r="CM159" s="56"/>
      <c r="CN159" s="56"/>
      <c r="CO159" s="56"/>
      <c r="CP159" s="56"/>
      <c r="CQ159" s="56"/>
      <c r="CR159" s="56"/>
      <c r="CS159" s="56"/>
      <c r="CT159" s="56"/>
      <c r="CU159" s="56"/>
      <c r="CV159" s="56"/>
      <c r="CW159" s="56"/>
      <c r="CX159" s="56"/>
      <c r="CY159" s="56"/>
      <c r="CZ159" s="56"/>
      <c r="DA159" s="56"/>
      <c r="DB159" s="56"/>
      <c r="DC159" s="56"/>
      <c r="DD159" s="56"/>
      <c r="DE159" s="56"/>
      <c r="DF159" s="56"/>
      <c r="DG159" s="56"/>
      <c r="DH159" s="56"/>
      <c r="DI159" s="56"/>
      <c r="DJ159" s="56"/>
      <c r="DK159" s="56"/>
      <c r="DL159" s="56"/>
      <c r="DM159" s="56"/>
      <c r="DN159" s="56"/>
      <c r="DO159" s="56"/>
      <c r="DP159" s="56"/>
      <c r="DQ159" s="56"/>
      <c r="DR159" s="56"/>
      <c r="DS159" s="56"/>
      <c r="DT159" s="56"/>
      <c r="DU159" s="56"/>
      <c r="DV159" s="56"/>
      <c r="DW159" s="56"/>
      <c r="DX159" s="56"/>
      <c r="DY159" s="56"/>
      <c r="DZ159" s="56"/>
      <c r="EA159" s="56"/>
      <c r="EB159" s="56"/>
      <c r="EC159" s="56"/>
      <c r="ED159" s="56"/>
      <c r="EE159" s="56"/>
      <c r="EF159" s="56"/>
      <c r="EG159" s="56"/>
      <c r="EH159" s="56"/>
      <c r="EI159" s="56"/>
      <c r="EJ159" s="56"/>
      <c r="EK159" s="56"/>
      <c r="EL159" s="56"/>
      <c r="EM159" s="56"/>
      <c r="EN159" s="56"/>
      <c r="EO159" s="56"/>
      <c r="EP159" s="56"/>
      <c r="EQ159" s="56"/>
      <c r="ER159" s="56"/>
      <c r="ES159" s="56"/>
      <c r="ET159" s="56"/>
      <c r="EU159" s="56"/>
      <c r="EV159" s="56"/>
      <c r="EW159" s="56"/>
      <c r="EX159" s="56"/>
      <c r="EY159" s="56"/>
      <c r="EZ159" s="56"/>
      <c r="FA159" s="56"/>
      <c r="FB159" s="56"/>
      <c r="FC159" s="56"/>
      <c r="FD159" s="56"/>
      <c r="FE159" s="56"/>
      <c r="FF159" s="56"/>
      <c r="FG159" s="56"/>
      <c r="FH159" s="56"/>
      <c r="FI159" s="56"/>
      <c r="FJ159" s="56"/>
      <c r="FK159" s="56"/>
      <c r="FL159" s="56"/>
      <c r="FM159" s="56"/>
      <c r="FN159" s="56"/>
      <c r="FO159" s="56"/>
      <c r="FP159" s="56"/>
      <c r="FQ159" s="56"/>
      <c r="FR159" s="56"/>
      <c r="FS159" s="56"/>
      <c r="FT159" s="56"/>
      <c r="FU159" s="56"/>
      <c r="FV159" s="56"/>
      <c r="FW159" s="56"/>
      <c r="FX159" s="56"/>
      <c r="FY159" s="56"/>
      <c r="FZ159" s="56"/>
      <c r="GA159" s="56"/>
      <c r="GB159" s="56"/>
      <c r="GC159" s="56"/>
      <c r="GD159" s="56"/>
      <c r="GE159" s="56"/>
      <c r="GF159" s="56"/>
      <c r="GG159" s="56"/>
      <c r="GH159" s="56"/>
      <c r="GI159" s="56"/>
      <c r="GJ159" s="56"/>
      <c r="GK159" s="56"/>
      <c r="GL159" s="56"/>
      <c r="GM159" s="56"/>
      <c r="GN159" s="56"/>
      <c r="GO159" s="56"/>
      <c r="GP159" s="56"/>
      <c r="GQ159" s="56"/>
      <c r="GR159" s="56"/>
      <c r="GS159" s="56"/>
      <c r="GT159" s="56"/>
      <c r="GU159" s="56"/>
      <c r="GV159" s="56"/>
      <c r="GW159" s="56"/>
      <c r="GX159" s="56"/>
      <c r="GY159" s="56"/>
      <c r="GZ159" s="56"/>
      <c r="HA159" s="56"/>
      <c r="HB159" s="56"/>
      <c r="HC159" s="56"/>
      <c r="HD159" s="56"/>
      <c r="HE159" s="56"/>
      <c r="HF159" s="56"/>
      <c r="HG159" s="56"/>
      <c r="HH159" s="56"/>
      <c r="HI159" s="56"/>
      <c r="HJ159" s="56"/>
      <c r="HK159" s="56"/>
      <c r="HL159" s="56"/>
      <c r="HM159" s="56"/>
      <c r="HN159" s="56"/>
      <c r="HO159" s="56"/>
      <c r="HP159" s="56"/>
      <c r="HQ159" s="56"/>
      <c r="HR159" s="56"/>
      <c r="HS159" s="56"/>
      <c r="HT159" s="56"/>
      <c r="HU159" s="56"/>
      <c r="HV159" s="56"/>
      <c r="HW159" s="56"/>
      <c r="HX159" s="56"/>
      <c r="HY159" s="56"/>
      <c r="HZ159" s="56"/>
    </row>
    <row r="160" spans="1:234" ht="15.75" x14ac:dyDescent="0.25">
      <c r="A160" s="4" t="s">
        <v>33</v>
      </c>
      <c r="B160" s="5" t="s">
        <v>27</v>
      </c>
      <c r="C160" s="6" t="s">
        <v>74</v>
      </c>
      <c r="D160" s="11">
        <v>44283</v>
      </c>
      <c r="E160" s="11" t="s">
        <v>116</v>
      </c>
      <c r="F160" s="80">
        <v>125000</v>
      </c>
      <c r="G160" s="63">
        <f>F160*0.0287</f>
        <v>3587.5</v>
      </c>
      <c r="H160" s="6">
        <v>17985.990000000002</v>
      </c>
      <c r="I160" s="6">
        <f>F160*0.0304</f>
        <v>3800</v>
      </c>
      <c r="J160" s="63">
        <v>5625</v>
      </c>
      <c r="K160" s="6">
        <v>30998.49</v>
      </c>
      <c r="L160" s="63">
        <v>94001.51</v>
      </c>
      <c r="AG160" s="51"/>
      <c r="AH160" s="51"/>
      <c r="AI160" s="51"/>
      <c r="AJ160" s="51"/>
      <c r="AK160" s="51"/>
      <c r="AL160" s="51"/>
      <c r="AM160" s="51"/>
      <c r="AN160" s="51"/>
      <c r="AO160" s="51"/>
      <c r="AP160" s="51"/>
      <c r="AQ160" s="51"/>
      <c r="AT160" s="56"/>
      <c r="AU160" s="56"/>
      <c r="AV160" s="56"/>
      <c r="AW160" s="56"/>
      <c r="AX160" s="56"/>
      <c r="AY160" s="56"/>
      <c r="AZ160" s="56"/>
      <c r="BA160" s="56"/>
      <c r="BB160" s="56"/>
      <c r="BC160" s="56"/>
      <c r="BD160" s="56"/>
      <c r="BE160" s="56"/>
      <c r="BF160" s="56"/>
      <c r="BG160" s="56"/>
      <c r="BH160" s="56"/>
      <c r="BI160" s="56"/>
      <c r="BJ160" s="56"/>
      <c r="BK160" s="56"/>
      <c r="BL160" s="56"/>
      <c r="BM160" s="56"/>
      <c r="BN160" s="56"/>
      <c r="BO160" s="56"/>
      <c r="BP160" s="56"/>
      <c r="BQ160" s="56"/>
      <c r="BR160" s="56"/>
      <c r="BS160" s="56"/>
      <c r="BT160" s="56"/>
      <c r="BU160" s="56"/>
      <c r="BV160" s="56"/>
      <c r="BW160" s="56"/>
      <c r="BX160" s="56"/>
      <c r="BY160" s="56"/>
      <c r="BZ160" s="56"/>
      <c r="CA160" s="56"/>
      <c r="CB160" s="56"/>
      <c r="CC160" s="56"/>
      <c r="CD160" s="56"/>
      <c r="CE160" s="56"/>
      <c r="CF160" s="56"/>
      <c r="CG160" s="56"/>
      <c r="CH160" s="56"/>
      <c r="CI160" s="56"/>
      <c r="CJ160" s="56"/>
      <c r="CK160" s="56"/>
      <c r="CL160" s="56"/>
      <c r="CM160" s="56"/>
      <c r="CN160" s="56"/>
      <c r="CO160" s="56"/>
      <c r="CP160" s="56"/>
      <c r="CQ160" s="56"/>
      <c r="CR160" s="56"/>
      <c r="CS160" s="56"/>
      <c r="CT160" s="56"/>
      <c r="CU160" s="56"/>
      <c r="CV160" s="56"/>
      <c r="CW160" s="56"/>
      <c r="CX160" s="56"/>
      <c r="CY160" s="56"/>
      <c r="CZ160" s="56"/>
      <c r="DA160" s="56"/>
      <c r="DB160" s="56"/>
      <c r="DC160" s="56"/>
      <c r="DD160" s="56"/>
      <c r="DE160" s="56"/>
      <c r="DF160" s="56"/>
      <c r="DG160" s="56"/>
      <c r="DH160" s="56"/>
      <c r="DI160" s="56"/>
      <c r="DJ160" s="56"/>
      <c r="DK160" s="56"/>
      <c r="DL160" s="56"/>
      <c r="DM160" s="56"/>
      <c r="DN160" s="56"/>
      <c r="DO160" s="56"/>
      <c r="DP160" s="56"/>
      <c r="DQ160" s="56"/>
      <c r="DR160" s="56"/>
      <c r="DS160" s="56"/>
      <c r="DT160" s="56"/>
      <c r="DU160" s="56"/>
      <c r="DV160" s="56"/>
      <c r="DW160" s="56"/>
      <c r="DX160" s="56"/>
      <c r="DY160" s="56"/>
      <c r="DZ160" s="56"/>
      <c r="EA160" s="56"/>
      <c r="EB160" s="56"/>
      <c r="EC160" s="56"/>
      <c r="ED160" s="56"/>
      <c r="EE160" s="56"/>
      <c r="EF160" s="56"/>
      <c r="EG160" s="56"/>
      <c r="EH160" s="56"/>
      <c r="EI160" s="56"/>
      <c r="EJ160" s="56"/>
      <c r="EK160" s="56"/>
      <c r="EL160" s="56"/>
      <c r="EM160" s="56"/>
      <c r="EN160" s="56"/>
      <c r="EO160" s="56"/>
      <c r="EP160" s="56"/>
      <c r="EQ160" s="56"/>
      <c r="ER160" s="56"/>
      <c r="ES160" s="56"/>
      <c r="ET160" s="56"/>
      <c r="EU160" s="56"/>
      <c r="EV160" s="56"/>
      <c r="EW160" s="56"/>
      <c r="EX160" s="56"/>
      <c r="EY160" s="56"/>
      <c r="EZ160" s="56"/>
      <c r="FA160" s="56"/>
      <c r="FB160" s="56"/>
      <c r="FC160" s="56"/>
      <c r="FD160" s="56"/>
      <c r="FE160" s="56"/>
      <c r="FF160" s="56"/>
      <c r="FG160" s="56"/>
      <c r="FH160" s="56"/>
      <c r="FI160" s="56"/>
      <c r="FJ160" s="56"/>
      <c r="FK160" s="56"/>
      <c r="FL160" s="56"/>
      <c r="FM160" s="56"/>
      <c r="FN160" s="56"/>
      <c r="FO160" s="56"/>
      <c r="FP160" s="56"/>
      <c r="FQ160" s="56"/>
      <c r="FR160" s="56"/>
      <c r="FS160" s="56"/>
      <c r="FT160" s="56"/>
      <c r="FU160" s="56"/>
      <c r="FV160" s="56"/>
      <c r="FW160" s="56"/>
      <c r="FX160" s="56"/>
      <c r="FY160" s="56"/>
      <c r="FZ160" s="56"/>
      <c r="GA160" s="56"/>
      <c r="GB160" s="56"/>
      <c r="GC160" s="56"/>
      <c r="GD160" s="56"/>
      <c r="GE160" s="56"/>
      <c r="GF160" s="56"/>
      <c r="GG160" s="56"/>
      <c r="GH160" s="56"/>
      <c r="GI160" s="56"/>
      <c r="GJ160" s="56"/>
      <c r="GK160" s="56"/>
      <c r="GL160" s="56"/>
      <c r="GM160" s="56"/>
      <c r="GN160" s="56"/>
      <c r="GO160" s="56"/>
      <c r="GP160" s="56"/>
      <c r="GQ160" s="56"/>
      <c r="GR160" s="56"/>
      <c r="GS160" s="56"/>
      <c r="GT160" s="56"/>
      <c r="GU160" s="56"/>
      <c r="GV160" s="56"/>
      <c r="GW160" s="56"/>
      <c r="GX160" s="56"/>
      <c r="GY160" s="56"/>
      <c r="GZ160" s="56"/>
      <c r="HA160" s="56"/>
      <c r="HB160" s="56"/>
      <c r="HC160" s="56"/>
      <c r="HD160" s="56"/>
      <c r="HE160" s="56"/>
      <c r="HF160" s="56"/>
      <c r="HG160" s="56"/>
      <c r="HH160" s="56"/>
      <c r="HI160" s="56"/>
      <c r="HJ160" s="56"/>
      <c r="HK160" s="56"/>
      <c r="HL160" s="56"/>
      <c r="HM160" s="56"/>
      <c r="HN160" s="56"/>
      <c r="HO160" s="56"/>
      <c r="HP160" s="56"/>
      <c r="HQ160" s="56"/>
      <c r="HR160" s="56"/>
      <c r="HS160" s="56"/>
      <c r="HT160" s="56"/>
      <c r="HU160" s="56"/>
      <c r="HV160" s="56"/>
      <c r="HW160" s="56"/>
      <c r="HX160" s="56"/>
      <c r="HY160" s="56"/>
      <c r="HZ160" s="56"/>
    </row>
    <row r="161" spans="1:668" ht="15.75" x14ac:dyDescent="0.25">
      <c r="A161" s="4" t="s">
        <v>47</v>
      </c>
      <c r="B161" s="5" t="s">
        <v>16</v>
      </c>
      <c r="C161" s="6" t="s">
        <v>74</v>
      </c>
      <c r="D161" s="11">
        <v>44197</v>
      </c>
      <c r="E161" s="11" t="s">
        <v>116</v>
      </c>
      <c r="F161" s="80">
        <v>45000</v>
      </c>
      <c r="G161" s="63">
        <f>F161*0.0287</f>
        <v>1291.5</v>
      </c>
      <c r="H161" s="6">
        <v>1148.33</v>
      </c>
      <c r="I161" s="6">
        <f>F161*0.0304</f>
        <v>1368</v>
      </c>
      <c r="J161" s="63">
        <v>1750</v>
      </c>
      <c r="K161" s="6">
        <v>5557.83</v>
      </c>
      <c r="L161" s="63">
        <f>F161-K161</f>
        <v>39442.17</v>
      </c>
      <c r="AG161" s="51"/>
      <c r="AH161" s="51"/>
      <c r="AI161" s="51"/>
      <c r="AJ161" s="51"/>
      <c r="AK161" s="51"/>
      <c r="AL161" s="51"/>
      <c r="AM161" s="51"/>
      <c r="AN161" s="51"/>
      <c r="AO161" s="51"/>
      <c r="AP161" s="51"/>
      <c r="AQ161" s="51"/>
      <c r="AT161" s="56"/>
      <c r="AU161" s="56"/>
      <c r="AV161" s="56"/>
      <c r="AW161" s="56"/>
      <c r="AX161" s="56"/>
      <c r="AY161" s="56"/>
      <c r="AZ161" s="56"/>
      <c r="BA161" s="56"/>
      <c r="BB161" s="56"/>
      <c r="BC161" s="56"/>
      <c r="BD161" s="56"/>
      <c r="BE161" s="56"/>
      <c r="BF161" s="56"/>
      <c r="BG161" s="56"/>
      <c r="BH161" s="56"/>
      <c r="BI161" s="56"/>
      <c r="BJ161" s="56"/>
      <c r="BK161" s="56"/>
      <c r="BL161" s="56"/>
      <c r="BM161" s="56"/>
      <c r="BN161" s="56"/>
      <c r="BO161" s="56"/>
      <c r="BP161" s="56"/>
      <c r="BQ161" s="56"/>
      <c r="BR161" s="56"/>
      <c r="BS161" s="56"/>
      <c r="BT161" s="56"/>
      <c r="BU161" s="56"/>
      <c r="BV161" s="56"/>
      <c r="BW161" s="56"/>
      <c r="BX161" s="56"/>
      <c r="BY161" s="56"/>
      <c r="BZ161" s="56"/>
      <c r="CA161" s="56"/>
      <c r="CB161" s="56"/>
      <c r="CC161" s="56"/>
      <c r="CD161" s="56"/>
      <c r="CE161" s="56"/>
      <c r="CF161" s="56"/>
      <c r="CG161" s="56"/>
      <c r="CH161" s="56"/>
      <c r="CI161" s="56"/>
      <c r="CJ161" s="56"/>
      <c r="CK161" s="56"/>
      <c r="CL161" s="56"/>
      <c r="CM161" s="56"/>
      <c r="CN161" s="56"/>
      <c r="CO161" s="56"/>
      <c r="CP161" s="56"/>
      <c r="CQ161" s="56"/>
      <c r="CR161" s="56"/>
      <c r="CS161" s="56"/>
      <c r="CT161" s="56"/>
      <c r="CU161" s="56"/>
      <c r="CV161" s="56"/>
      <c r="CW161" s="56"/>
      <c r="CX161" s="56"/>
      <c r="CY161" s="56"/>
      <c r="CZ161" s="56"/>
      <c r="DA161" s="56"/>
      <c r="DB161" s="56"/>
      <c r="DC161" s="56"/>
      <c r="DD161" s="56"/>
      <c r="DE161" s="56"/>
      <c r="DF161" s="56"/>
      <c r="DG161" s="56"/>
      <c r="DH161" s="56"/>
      <c r="DI161" s="56"/>
      <c r="DJ161" s="56"/>
      <c r="DK161" s="56"/>
      <c r="DL161" s="56"/>
      <c r="DM161" s="56"/>
      <c r="DN161" s="56"/>
      <c r="DO161" s="56"/>
      <c r="DP161" s="56"/>
      <c r="DQ161" s="56"/>
      <c r="DR161" s="56"/>
      <c r="DS161" s="56"/>
      <c r="DT161" s="56"/>
      <c r="DU161" s="56"/>
      <c r="DV161" s="56"/>
      <c r="DW161" s="56"/>
      <c r="DX161" s="56"/>
      <c r="DY161" s="56"/>
      <c r="DZ161" s="56"/>
      <c r="EA161" s="56"/>
      <c r="EB161" s="56"/>
      <c r="EC161" s="56"/>
      <c r="ED161" s="56"/>
      <c r="EE161" s="56"/>
      <c r="EF161" s="56"/>
      <c r="EG161" s="56"/>
      <c r="EH161" s="56"/>
      <c r="EI161" s="56"/>
      <c r="EJ161" s="56"/>
      <c r="EK161" s="56"/>
      <c r="EL161" s="56"/>
      <c r="EM161" s="56"/>
      <c r="EN161" s="56"/>
      <c r="EO161" s="56"/>
      <c r="EP161" s="56"/>
      <c r="EQ161" s="56"/>
      <c r="ER161" s="56"/>
      <c r="ES161" s="56"/>
      <c r="ET161" s="56"/>
      <c r="EU161" s="56"/>
      <c r="EV161" s="56"/>
      <c r="EW161" s="56"/>
      <c r="EX161" s="56"/>
      <c r="EY161" s="56"/>
      <c r="EZ161" s="56"/>
      <c r="FA161" s="56"/>
      <c r="FB161" s="56"/>
      <c r="FC161" s="56"/>
      <c r="FD161" s="56"/>
      <c r="FE161" s="56"/>
      <c r="FF161" s="56"/>
      <c r="FG161" s="56"/>
      <c r="FH161" s="56"/>
      <c r="FI161" s="56"/>
      <c r="FJ161" s="56"/>
      <c r="FK161" s="56"/>
      <c r="FL161" s="56"/>
      <c r="FM161" s="56"/>
      <c r="FN161" s="56"/>
      <c r="FO161" s="56"/>
      <c r="FP161" s="56"/>
      <c r="FQ161" s="56"/>
      <c r="FR161" s="56"/>
      <c r="FS161" s="56"/>
      <c r="FT161" s="56"/>
      <c r="FU161" s="56"/>
      <c r="FV161" s="56"/>
      <c r="FW161" s="56"/>
      <c r="FX161" s="56"/>
      <c r="FY161" s="56"/>
      <c r="FZ161" s="56"/>
      <c r="GA161" s="56"/>
      <c r="GB161" s="56"/>
      <c r="GC161" s="56"/>
      <c r="GD161" s="56"/>
      <c r="GE161" s="56"/>
      <c r="GF161" s="56"/>
      <c r="GG161" s="56"/>
      <c r="GH161" s="56"/>
      <c r="GI161" s="56"/>
      <c r="GJ161" s="56"/>
      <c r="GK161" s="56"/>
      <c r="GL161" s="56"/>
      <c r="GM161" s="56"/>
      <c r="GN161" s="56"/>
      <c r="GO161" s="56"/>
      <c r="GP161" s="56"/>
      <c r="GQ161" s="56"/>
      <c r="GR161" s="56"/>
      <c r="GS161" s="56"/>
      <c r="GT161" s="56"/>
      <c r="GU161" s="56"/>
      <c r="GV161" s="56"/>
      <c r="GW161" s="56"/>
      <c r="GX161" s="56"/>
      <c r="GY161" s="56"/>
      <c r="GZ161" s="56"/>
      <c r="HA161" s="56"/>
      <c r="HB161" s="56"/>
      <c r="HC161" s="56"/>
      <c r="HD161" s="56"/>
      <c r="HE161" s="56"/>
      <c r="HF161" s="56"/>
      <c r="HG161" s="56"/>
      <c r="HH161" s="56"/>
      <c r="HI161" s="56"/>
      <c r="HJ161" s="56"/>
      <c r="HK161" s="56"/>
      <c r="HL161" s="56"/>
      <c r="HM161" s="56"/>
      <c r="HN161" s="56"/>
      <c r="HO161" s="56"/>
      <c r="HP161" s="56"/>
      <c r="HQ161" s="56"/>
      <c r="HR161" s="56"/>
      <c r="HS161" s="56"/>
      <c r="HT161" s="56"/>
      <c r="HU161" s="56"/>
      <c r="HV161" s="56"/>
      <c r="HW161" s="56"/>
      <c r="HX161" s="56"/>
      <c r="HY161" s="56"/>
      <c r="HZ161" s="56"/>
    </row>
    <row r="162" spans="1:668" ht="15.75" x14ac:dyDescent="0.25">
      <c r="A162" s="4" t="s">
        <v>117</v>
      </c>
      <c r="B162" s="5" t="s">
        <v>118</v>
      </c>
      <c r="C162" s="6" t="s">
        <v>74</v>
      </c>
      <c r="D162" s="11">
        <v>44470</v>
      </c>
      <c r="E162" s="11" t="s">
        <v>116</v>
      </c>
      <c r="F162" s="80">
        <v>35000</v>
      </c>
      <c r="G162" s="63">
        <v>1004.5</v>
      </c>
      <c r="H162" s="6">
        <v>0</v>
      </c>
      <c r="I162" s="6">
        <v>1064</v>
      </c>
      <c r="J162" s="63">
        <v>2900</v>
      </c>
      <c r="K162" s="6">
        <v>4968.5</v>
      </c>
      <c r="L162" s="63">
        <f>F162-K162</f>
        <v>30031.5</v>
      </c>
      <c r="AG162" s="51"/>
      <c r="AH162" s="51"/>
      <c r="AI162" s="51"/>
      <c r="AJ162" s="51"/>
      <c r="AK162" s="51"/>
      <c r="AL162" s="51"/>
      <c r="AM162" s="51"/>
      <c r="AN162" s="51"/>
      <c r="AO162" s="51"/>
      <c r="AP162" s="51"/>
      <c r="AQ162" s="51"/>
      <c r="AT162" s="56"/>
      <c r="AU162" s="56"/>
      <c r="AV162" s="56"/>
      <c r="AW162" s="56"/>
      <c r="AX162" s="56"/>
      <c r="AY162" s="56"/>
      <c r="AZ162" s="56"/>
      <c r="BA162" s="56"/>
      <c r="BB162" s="56"/>
      <c r="BC162" s="56"/>
      <c r="BD162" s="56"/>
      <c r="BE162" s="56"/>
      <c r="BF162" s="56"/>
      <c r="BG162" s="56"/>
      <c r="BH162" s="56"/>
      <c r="BI162" s="56"/>
      <c r="BJ162" s="56"/>
      <c r="BK162" s="56"/>
      <c r="BL162" s="56"/>
      <c r="BM162" s="56"/>
      <c r="BN162" s="56"/>
      <c r="BO162" s="56"/>
      <c r="BP162" s="56"/>
      <c r="BQ162" s="56"/>
      <c r="BR162" s="56"/>
      <c r="BS162" s="56"/>
      <c r="BT162" s="56"/>
      <c r="BU162" s="56"/>
      <c r="BV162" s="56"/>
      <c r="BW162" s="56"/>
      <c r="BX162" s="56"/>
      <c r="BY162" s="56"/>
      <c r="BZ162" s="56"/>
      <c r="CA162" s="56"/>
      <c r="CB162" s="56"/>
      <c r="CC162" s="56"/>
      <c r="CD162" s="56"/>
      <c r="CE162" s="56"/>
      <c r="CF162" s="56"/>
      <c r="CG162" s="56"/>
      <c r="CH162" s="56"/>
      <c r="CI162" s="56"/>
      <c r="CJ162" s="56"/>
      <c r="CK162" s="56"/>
      <c r="CL162" s="56"/>
      <c r="CM162" s="56"/>
      <c r="CN162" s="56"/>
      <c r="CO162" s="56"/>
      <c r="CP162" s="56"/>
      <c r="CQ162" s="56"/>
      <c r="CR162" s="56"/>
      <c r="CS162" s="56"/>
      <c r="CT162" s="56"/>
      <c r="CU162" s="56"/>
      <c r="CV162" s="56"/>
      <c r="CW162" s="56"/>
      <c r="CX162" s="56"/>
      <c r="CY162" s="56"/>
      <c r="CZ162" s="56"/>
      <c r="DA162" s="56"/>
      <c r="DB162" s="56"/>
      <c r="DC162" s="56"/>
      <c r="DD162" s="56"/>
      <c r="DE162" s="56"/>
      <c r="DF162" s="56"/>
      <c r="DG162" s="56"/>
      <c r="DH162" s="56"/>
      <c r="DI162" s="56"/>
      <c r="DJ162" s="56"/>
      <c r="DK162" s="56"/>
      <c r="DL162" s="56"/>
      <c r="DM162" s="56"/>
      <c r="DN162" s="56"/>
      <c r="DO162" s="56"/>
      <c r="DP162" s="56"/>
      <c r="DQ162" s="56"/>
      <c r="DR162" s="56"/>
      <c r="DS162" s="56"/>
      <c r="DT162" s="56"/>
      <c r="DU162" s="56"/>
      <c r="DV162" s="56"/>
      <c r="DW162" s="56"/>
      <c r="DX162" s="56"/>
      <c r="DY162" s="56"/>
      <c r="DZ162" s="56"/>
      <c r="EA162" s="56"/>
      <c r="EB162" s="56"/>
      <c r="EC162" s="56"/>
      <c r="ED162" s="56"/>
      <c r="EE162" s="56"/>
      <c r="EF162" s="56"/>
      <c r="EG162" s="56"/>
      <c r="EH162" s="56"/>
      <c r="EI162" s="56"/>
      <c r="EJ162" s="56"/>
      <c r="EK162" s="56"/>
      <c r="EL162" s="56"/>
      <c r="EM162" s="56"/>
      <c r="EN162" s="56"/>
      <c r="EO162" s="56"/>
      <c r="EP162" s="56"/>
      <c r="EQ162" s="56"/>
      <c r="ER162" s="56"/>
      <c r="ES162" s="56"/>
      <c r="ET162" s="56"/>
      <c r="EU162" s="56"/>
      <c r="EV162" s="56"/>
      <c r="EW162" s="56"/>
      <c r="EX162" s="56"/>
      <c r="EY162" s="56"/>
      <c r="EZ162" s="56"/>
      <c r="FA162" s="56"/>
      <c r="FB162" s="56"/>
      <c r="FC162" s="56"/>
      <c r="FD162" s="56"/>
      <c r="FE162" s="56"/>
      <c r="FF162" s="56"/>
      <c r="FG162" s="56"/>
      <c r="FH162" s="56"/>
      <c r="FI162" s="56"/>
      <c r="FJ162" s="56"/>
      <c r="FK162" s="56"/>
      <c r="FL162" s="56"/>
      <c r="FM162" s="56"/>
      <c r="FN162" s="56"/>
      <c r="FO162" s="56"/>
      <c r="FP162" s="56"/>
      <c r="FQ162" s="56"/>
      <c r="FR162" s="56"/>
      <c r="FS162" s="56"/>
      <c r="FT162" s="56"/>
      <c r="FU162" s="56"/>
      <c r="FV162" s="56"/>
      <c r="FW162" s="56"/>
      <c r="FX162" s="56"/>
      <c r="FY162" s="56"/>
      <c r="FZ162" s="56"/>
      <c r="GA162" s="56"/>
      <c r="GB162" s="56"/>
      <c r="GC162" s="56"/>
      <c r="GD162" s="56"/>
      <c r="GE162" s="56"/>
      <c r="GF162" s="56"/>
      <c r="GG162" s="56"/>
      <c r="GH162" s="56"/>
      <c r="GI162" s="56"/>
      <c r="GJ162" s="56"/>
      <c r="GK162" s="56"/>
      <c r="GL162" s="56"/>
      <c r="GM162" s="56"/>
      <c r="GN162" s="56"/>
      <c r="GO162" s="56"/>
      <c r="GP162" s="56"/>
      <c r="GQ162" s="56"/>
      <c r="GR162" s="56"/>
      <c r="GS162" s="56"/>
      <c r="GT162" s="56"/>
      <c r="GU162" s="56"/>
      <c r="GV162" s="56"/>
      <c r="GW162" s="56"/>
      <c r="GX162" s="56"/>
      <c r="GY162" s="56"/>
      <c r="GZ162" s="56"/>
      <c r="HA162" s="56"/>
      <c r="HB162" s="56"/>
      <c r="HC162" s="56"/>
      <c r="HD162" s="56"/>
      <c r="HE162" s="56"/>
      <c r="HF162" s="56"/>
      <c r="HG162" s="56"/>
      <c r="HH162" s="56"/>
      <c r="HI162" s="56"/>
      <c r="HJ162" s="56"/>
      <c r="HK162" s="56"/>
      <c r="HL162" s="56"/>
      <c r="HM162" s="56"/>
      <c r="HN162" s="56"/>
      <c r="HO162" s="56"/>
      <c r="HP162" s="56"/>
      <c r="HQ162" s="56"/>
      <c r="HR162" s="56"/>
      <c r="HS162" s="56"/>
      <c r="HT162" s="56"/>
      <c r="HU162" s="56"/>
      <c r="HV162" s="56"/>
      <c r="HW162" s="56"/>
      <c r="HX162" s="56"/>
      <c r="HY162" s="56"/>
      <c r="HZ162" s="56"/>
    </row>
    <row r="163" spans="1:668" ht="15.75" x14ac:dyDescent="0.25">
      <c r="A163" s="4" t="s">
        <v>187</v>
      </c>
      <c r="B163" s="5" t="s">
        <v>16</v>
      </c>
      <c r="C163" s="6" t="s">
        <v>74</v>
      </c>
      <c r="D163" s="11">
        <v>44470</v>
      </c>
      <c r="E163" s="11" t="s">
        <v>116</v>
      </c>
      <c r="F163" s="80">
        <v>40000</v>
      </c>
      <c r="G163" s="63">
        <v>1148</v>
      </c>
      <c r="H163" s="6">
        <v>442.65</v>
      </c>
      <c r="I163" s="6">
        <v>1216</v>
      </c>
      <c r="J163" s="63">
        <v>25</v>
      </c>
      <c r="K163" s="6">
        <v>2831.65</v>
      </c>
      <c r="L163" s="63">
        <f>F163-K163</f>
        <v>37168.35</v>
      </c>
      <c r="AG163" s="51"/>
      <c r="AH163" s="51"/>
      <c r="AI163" s="51"/>
      <c r="AJ163" s="51"/>
      <c r="AK163" s="51"/>
      <c r="AL163" s="51"/>
      <c r="AM163" s="51"/>
      <c r="AN163" s="51"/>
      <c r="AO163" s="51"/>
      <c r="AP163" s="51"/>
      <c r="AQ163" s="51"/>
      <c r="AT163" s="56"/>
      <c r="AU163" s="56"/>
      <c r="AV163" s="56"/>
      <c r="AW163" s="56"/>
      <c r="AX163" s="56"/>
      <c r="AY163" s="56"/>
      <c r="AZ163" s="56"/>
      <c r="BA163" s="56"/>
      <c r="BB163" s="56"/>
      <c r="BC163" s="56"/>
      <c r="BD163" s="56"/>
      <c r="BE163" s="56"/>
      <c r="BF163" s="56"/>
      <c r="BG163" s="56"/>
      <c r="BH163" s="56"/>
      <c r="BI163" s="56"/>
      <c r="BJ163" s="56"/>
      <c r="BK163" s="56"/>
      <c r="BL163" s="56"/>
      <c r="BM163" s="56"/>
      <c r="BN163" s="56"/>
      <c r="BO163" s="56"/>
      <c r="BP163" s="56"/>
      <c r="BQ163" s="56"/>
      <c r="BR163" s="56"/>
      <c r="BS163" s="56"/>
      <c r="BT163" s="56"/>
      <c r="BU163" s="56"/>
      <c r="BV163" s="56"/>
      <c r="BW163" s="56"/>
      <c r="BX163" s="56"/>
      <c r="BY163" s="56"/>
      <c r="BZ163" s="56"/>
      <c r="CA163" s="56"/>
      <c r="CB163" s="56"/>
      <c r="CC163" s="56"/>
      <c r="CD163" s="56"/>
      <c r="CE163" s="56"/>
      <c r="CF163" s="56"/>
      <c r="CG163" s="56"/>
      <c r="CH163" s="56"/>
      <c r="CI163" s="56"/>
      <c r="CJ163" s="56"/>
      <c r="CK163" s="56"/>
      <c r="CL163" s="56"/>
      <c r="CM163" s="56"/>
      <c r="CN163" s="56"/>
      <c r="CO163" s="56"/>
      <c r="CP163" s="56"/>
      <c r="CQ163" s="56"/>
      <c r="CR163" s="56"/>
      <c r="CS163" s="56"/>
      <c r="CT163" s="56"/>
      <c r="CU163" s="56"/>
      <c r="CV163" s="56"/>
      <c r="CW163" s="56"/>
      <c r="CX163" s="56"/>
      <c r="CY163" s="56"/>
      <c r="CZ163" s="56"/>
      <c r="DA163" s="56"/>
      <c r="DB163" s="56"/>
      <c r="DC163" s="56"/>
      <c r="DD163" s="56"/>
      <c r="DE163" s="56"/>
      <c r="DF163" s="56"/>
      <c r="DG163" s="56"/>
      <c r="DH163" s="56"/>
      <c r="DI163" s="56"/>
      <c r="DJ163" s="56"/>
      <c r="DK163" s="56"/>
      <c r="DL163" s="56"/>
      <c r="DM163" s="56"/>
      <c r="DN163" s="56"/>
      <c r="DO163" s="56"/>
      <c r="DP163" s="56"/>
      <c r="DQ163" s="56"/>
      <c r="DR163" s="56"/>
      <c r="DS163" s="56"/>
      <c r="DT163" s="56"/>
      <c r="DU163" s="56"/>
      <c r="DV163" s="56"/>
      <c r="DW163" s="56"/>
      <c r="DX163" s="56"/>
      <c r="DY163" s="56"/>
      <c r="DZ163" s="56"/>
      <c r="EA163" s="56"/>
      <c r="EB163" s="56"/>
      <c r="EC163" s="56"/>
      <c r="ED163" s="56"/>
      <c r="EE163" s="56"/>
      <c r="EF163" s="56"/>
      <c r="EG163" s="56"/>
      <c r="EH163" s="56"/>
      <c r="EI163" s="56"/>
      <c r="EJ163" s="56"/>
      <c r="EK163" s="56"/>
      <c r="EL163" s="56"/>
      <c r="EM163" s="56"/>
      <c r="EN163" s="56"/>
      <c r="EO163" s="56"/>
      <c r="EP163" s="56"/>
      <c r="EQ163" s="56"/>
      <c r="ER163" s="56"/>
      <c r="ES163" s="56"/>
      <c r="ET163" s="56"/>
      <c r="EU163" s="56"/>
      <c r="EV163" s="56"/>
      <c r="EW163" s="56"/>
      <c r="EX163" s="56"/>
      <c r="EY163" s="56"/>
      <c r="EZ163" s="56"/>
      <c r="FA163" s="56"/>
      <c r="FB163" s="56"/>
      <c r="FC163" s="56"/>
      <c r="FD163" s="56"/>
      <c r="FE163" s="56"/>
      <c r="FF163" s="56"/>
      <c r="FG163" s="56"/>
      <c r="FH163" s="56"/>
      <c r="FI163" s="56"/>
      <c r="FJ163" s="56"/>
      <c r="FK163" s="56"/>
      <c r="FL163" s="56"/>
      <c r="FM163" s="56"/>
      <c r="FN163" s="56"/>
      <c r="FO163" s="56"/>
      <c r="FP163" s="56"/>
      <c r="FQ163" s="56"/>
      <c r="FR163" s="56"/>
      <c r="FS163" s="56"/>
      <c r="FT163" s="56"/>
      <c r="FU163" s="56"/>
      <c r="FV163" s="56"/>
      <c r="FW163" s="56"/>
      <c r="FX163" s="56"/>
      <c r="FY163" s="56"/>
      <c r="FZ163" s="56"/>
      <c r="GA163" s="56"/>
      <c r="GB163" s="56"/>
      <c r="GC163" s="56"/>
      <c r="GD163" s="56"/>
      <c r="GE163" s="56"/>
      <c r="GF163" s="56"/>
      <c r="GG163" s="56"/>
      <c r="GH163" s="56"/>
      <c r="GI163" s="56"/>
      <c r="GJ163" s="56"/>
      <c r="GK163" s="56"/>
      <c r="GL163" s="56"/>
      <c r="GM163" s="56"/>
      <c r="GN163" s="56"/>
      <c r="GO163" s="56"/>
      <c r="GP163" s="56"/>
      <c r="GQ163" s="56"/>
      <c r="GR163" s="56"/>
      <c r="GS163" s="56"/>
      <c r="GT163" s="56"/>
      <c r="GU163" s="56"/>
      <c r="GV163" s="56"/>
      <c r="GW163" s="56"/>
      <c r="GX163" s="56"/>
      <c r="GY163" s="56"/>
      <c r="GZ163" s="56"/>
      <c r="HA163" s="56"/>
      <c r="HB163" s="56"/>
      <c r="HC163" s="56"/>
      <c r="HD163" s="56"/>
      <c r="HE163" s="56"/>
      <c r="HF163" s="56"/>
      <c r="HG163" s="56"/>
      <c r="HH163" s="56"/>
      <c r="HI163" s="56"/>
      <c r="HJ163" s="56"/>
      <c r="HK163" s="56"/>
      <c r="HL163" s="56"/>
      <c r="HM163" s="56"/>
      <c r="HN163" s="56"/>
      <c r="HO163" s="56"/>
      <c r="HP163" s="56"/>
      <c r="HQ163" s="56"/>
      <c r="HR163" s="56"/>
      <c r="HS163" s="56"/>
      <c r="HT163" s="56"/>
      <c r="HU163" s="56"/>
      <c r="HV163" s="56"/>
      <c r="HW163" s="56"/>
      <c r="HX163" s="56"/>
      <c r="HY163" s="56"/>
      <c r="HZ163" s="56"/>
    </row>
    <row r="164" spans="1:668" ht="15.75" x14ac:dyDescent="0.25">
      <c r="A164" s="4" t="s">
        <v>188</v>
      </c>
      <c r="B164" s="5" t="s">
        <v>16</v>
      </c>
      <c r="C164" s="6" t="s">
        <v>73</v>
      </c>
      <c r="D164" s="11">
        <v>44470</v>
      </c>
      <c r="E164" s="11" t="s">
        <v>116</v>
      </c>
      <c r="F164" s="80">
        <v>40000</v>
      </c>
      <c r="G164" s="63">
        <v>1148</v>
      </c>
      <c r="H164" s="6">
        <v>442.65</v>
      </c>
      <c r="I164" s="6">
        <v>1216</v>
      </c>
      <c r="J164" s="63">
        <v>25</v>
      </c>
      <c r="K164" s="6">
        <v>2831.65</v>
      </c>
      <c r="L164" s="63">
        <f>F164-K164</f>
        <v>37168.35</v>
      </c>
      <c r="AG164" s="51"/>
      <c r="AH164" s="51"/>
      <c r="AI164" s="51"/>
      <c r="AJ164" s="51"/>
      <c r="AK164" s="51"/>
      <c r="AL164" s="51"/>
      <c r="AM164" s="51"/>
      <c r="AN164" s="51"/>
      <c r="AO164" s="51"/>
      <c r="AP164" s="51"/>
      <c r="AQ164" s="51"/>
      <c r="AT164" s="56"/>
      <c r="AU164" s="56"/>
      <c r="AV164" s="56"/>
      <c r="AW164" s="56"/>
      <c r="AX164" s="56"/>
      <c r="AY164" s="56"/>
      <c r="AZ164" s="56"/>
      <c r="BA164" s="56"/>
      <c r="BB164" s="56"/>
      <c r="BC164" s="56"/>
      <c r="BD164" s="56"/>
      <c r="BE164" s="56"/>
      <c r="BF164" s="56"/>
      <c r="BG164" s="56"/>
      <c r="BH164" s="56"/>
      <c r="BI164" s="56"/>
      <c r="BJ164" s="56"/>
      <c r="BK164" s="56"/>
      <c r="BL164" s="56"/>
      <c r="BM164" s="56"/>
      <c r="BN164" s="56"/>
      <c r="BO164" s="56"/>
      <c r="BP164" s="56"/>
      <c r="BQ164" s="56"/>
      <c r="BR164" s="56"/>
      <c r="BS164" s="56"/>
      <c r="BT164" s="56"/>
      <c r="BU164" s="56"/>
      <c r="BV164" s="56"/>
      <c r="BW164" s="56"/>
      <c r="BX164" s="56"/>
      <c r="BY164" s="56"/>
      <c r="BZ164" s="56"/>
      <c r="CA164" s="56"/>
      <c r="CB164" s="56"/>
      <c r="CC164" s="56"/>
      <c r="CD164" s="56"/>
      <c r="CE164" s="56"/>
      <c r="CF164" s="56"/>
      <c r="CG164" s="56"/>
      <c r="CH164" s="56"/>
      <c r="CI164" s="56"/>
      <c r="CJ164" s="56"/>
      <c r="CK164" s="56"/>
      <c r="CL164" s="56"/>
      <c r="CM164" s="56"/>
      <c r="CN164" s="56"/>
      <c r="CO164" s="56"/>
      <c r="CP164" s="56"/>
      <c r="CQ164" s="56"/>
      <c r="CR164" s="56"/>
      <c r="CS164" s="56"/>
      <c r="CT164" s="56"/>
      <c r="CU164" s="56"/>
      <c r="CV164" s="56"/>
      <c r="CW164" s="56"/>
      <c r="CX164" s="56"/>
      <c r="CY164" s="56"/>
      <c r="CZ164" s="56"/>
      <c r="DA164" s="56"/>
      <c r="DB164" s="56"/>
      <c r="DC164" s="56"/>
      <c r="DD164" s="56"/>
      <c r="DE164" s="56"/>
      <c r="DF164" s="56"/>
      <c r="DG164" s="56"/>
      <c r="DH164" s="56"/>
      <c r="DI164" s="56"/>
      <c r="DJ164" s="56"/>
      <c r="DK164" s="56"/>
      <c r="DL164" s="56"/>
      <c r="DM164" s="56"/>
      <c r="DN164" s="56"/>
      <c r="DO164" s="56"/>
      <c r="DP164" s="56"/>
      <c r="DQ164" s="56"/>
      <c r="DR164" s="56"/>
      <c r="DS164" s="56"/>
      <c r="DT164" s="56"/>
      <c r="DU164" s="56"/>
      <c r="DV164" s="56"/>
      <c r="DW164" s="56"/>
      <c r="DX164" s="56"/>
      <c r="DY164" s="56"/>
      <c r="DZ164" s="56"/>
      <c r="EA164" s="56"/>
      <c r="EB164" s="56"/>
      <c r="EC164" s="56"/>
      <c r="ED164" s="56"/>
      <c r="EE164" s="56"/>
      <c r="EF164" s="56"/>
      <c r="EG164" s="56"/>
      <c r="EH164" s="56"/>
      <c r="EI164" s="56"/>
      <c r="EJ164" s="56"/>
      <c r="EK164" s="56"/>
      <c r="EL164" s="56"/>
      <c r="EM164" s="56"/>
      <c r="EN164" s="56"/>
      <c r="EO164" s="56"/>
      <c r="EP164" s="56"/>
      <c r="EQ164" s="56"/>
      <c r="ER164" s="56"/>
      <c r="ES164" s="56"/>
      <c r="ET164" s="56"/>
      <c r="EU164" s="56"/>
      <c r="EV164" s="56"/>
      <c r="EW164" s="56"/>
      <c r="EX164" s="56"/>
      <c r="EY164" s="56"/>
      <c r="EZ164" s="56"/>
      <c r="FA164" s="56"/>
      <c r="FB164" s="56"/>
      <c r="FC164" s="56"/>
      <c r="FD164" s="56"/>
      <c r="FE164" s="56"/>
      <c r="FF164" s="56"/>
      <c r="FG164" s="56"/>
      <c r="FH164" s="56"/>
      <c r="FI164" s="56"/>
      <c r="FJ164" s="56"/>
      <c r="FK164" s="56"/>
      <c r="FL164" s="56"/>
      <c r="FM164" s="56"/>
      <c r="FN164" s="56"/>
      <c r="FO164" s="56"/>
      <c r="FP164" s="56"/>
      <c r="FQ164" s="56"/>
      <c r="FR164" s="56"/>
      <c r="FS164" s="56"/>
      <c r="FT164" s="56"/>
      <c r="FU164" s="56"/>
      <c r="FV164" s="56"/>
      <c r="FW164" s="56"/>
      <c r="FX164" s="56"/>
      <c r="FY164" s="56"/>
      <c r="FZ164" s="56"/>
      <c r="GA164" s="56"/>
      <c r="GB164" s="56"/>
      <c r="GC164" s="56"/>
      <c r="GD164" s="56"/>
      <c r="GE164" s="56"/>
      <c r="GF164" s="56"/>
      <c r="GG164" s="56"/>
      <c r="GH164" s="56"/>
      <c r="GI164" s="56"/>
      <c r="GJ164" s="56"/>
      <c r="GK164" s="56"/>
      <c r="GL164" s="56"/>
      <c r="GM164" s="56"/>
      <c r="GN164" s="56"/>
      <c r="GO164" s="56"/>
      <c r="GP164" s="56"/>
      <c r="GQ164" s="56"/>
      <c r="GR164" s="56"/>
      <c r="GS164" s="56"/>
      <c r="GT164" s="56"/>
      <c r="GU164" s="56"/>
      <c r="GV164" s="56"/>
      <c r="GW164" s="56"/>
      <c r="GX164" s="56"/>
      <c r="GY164" s="56"/>
      <c r="GZ164" s="56"/>
      <c r="HA164" s="56"/>
      <c r="HB164" s="56"/>
      <c r="HC164" s="56"/>
      <c r="HD164" s="56"/>
      <c r="HE164" s="56"/>
      <c r="HF164" s="56"/>
      <c r="HG164" s="56"/>
      <c r="HH164" s="56"/>
      <c r="HI164" s="56"/>
      <c r="HJ164" s="56"/>
      <c r="HK164" s="56"/>
      <c r="HL164" s="56"/>
      <c r="HM164" s="56"/>
      <c r="HN164" s="56"/>
      <c r="HO164" s="56"/>
      <c r="HP164" s="56"/>
      <c r="HQ164" s="56"/>
      <c r="HR164" s="56"/>
      <c r="HS164" s="56"/>
      <c r="HT164" s="56"/>
      <c r="HU164" s="56"/>
      <c r="HV164" s="56"/>
      <c r="HW164" s="56"/>
      <c r="HX164" s="56"/>
      <c r="HY164" s="56"/>
      <c r="HZ164" s="56"/>
    </row>
    <row r="165" spans="1:668" ht="15.75" x14ac:dyDescent="0.25">
      <c r="A165" s="46" t="s">
        <v>14</v>
      </c>
      <c r="B165" s="13">
        <v>5</v>
      </c>
      <c r="C165" s="8"/>
      <c r="D165" s="46"/>
      <c r="E165" s="46"/>
      <c r="F165" s="64">
        <f>SUM(F160:F164)</f>
        <v>285000</v>
      </c>
      <c r="G165" s="64">
        <f>SUM(G160:G164)</f>
        <v>8179.5</v>
      </c>
      <c r="H165" s="8">
        <f t="shared" ref="H165:L165" si="24">SUM(H160:H164)</f>
        <v>20019.620000000003</v>
      </c>
      <c r="I165" s="8">
        <f t="shared" si="24"/>
        <v>8664</v>
      </c>
      <c r="J165" s="8">
        <f t="shared" si="24"/>
        <v>10325</v>
      </c>
      <c r="K165" s="8">
        <f t="shared" si="24"/>
        <v>47188.12</v>
      </c>
      <c r="L165" s="8">
        <f t="shared" si="24"/>
        <v>237811.88</v>
      </c>
      <c r="AG165" s="51"/>
      <c r="AH165" s="51"/>
      <c r="AI165" s="51"/>
      <c r="AJ165" s="51"/>
      <c r="AK165" s="51"/>
      <c r="AL165" s="51"/>
      <c r="AM165" s="51"/>
      <c r="AN165" s="51"/>
      <c r="AO165" s="51"/>
      <c r="AP165" s="51"/>
      <c r="AQ165" s="51"/>
      <c r="AT165" s="56"/>
      <c r="AU165" s="56"/>
      <c r="AV165" s="56"/>
      <c r="AW165" s="56"/>
      <c r="AX165" s="56"/>
      <c r="AY165" s="56"/>
      <c r="AZ165" s="56"/>
      <c r="BA165" s="56"/>
      <c r="BB165" s="56"/>
      <c r="BC165" s="56"/>
      <c r="BD165" s="56"/>
      <c r="BE165" s="56"/>
      <c r="BF165" s="56"/>
      <c r="BG165" s="56"/>
      <c r="BH165" s="56"/>
      <c r="BI165" s="56"/>
      <c r="BJ165" s="56"/>
      <c r="BK165" s="56"/>
      <c r="BL165" s="56"/>
      <c r="BM165" s="56"/>
      <c r="BN165" s="56"/>
      <c r="BO165" s="56"/>
      <c r="BP165" s="56"/>
      <c r="BQ165" s="56"/>
      <c r="BR165" s="56"/>
      <c r="BS165" s="56"/>
      <c r="BT165" s="56"/>
      <c r="BU165" s="56"/>
      <c r="BV165" s="56"/>
      <c r="BW165" s="56"/>
      <c r="BX165" s="56"/>
      <c r="BY165" s="56"/>
      <c r="BZ165" s="56"/>
      <c r="CA165" s="56"/>
      <c r="CB165" s="56"/>
      <c r="CC165" s="56"/>
      <c r="CD165" s="56"/>
      <c r="CE165" s="56"/>
      <c r="CF165" s="56"/>
      <c r="CG165" s="56"/>
      <c r="CH165" s="56"/>
      <c r="CI165" s="56"/>
      <c r="CJ165" s="56"/>
      <c r="CK165" s="56"/>
      <c r="CL165" s="56"/>
      <c r="CM165" s="56"/>
      <c r="CN165" s="56"/>
      <c r="CO165" s="56"/>
      <c r="CP165" s="56"/>
      <c r="CQ165" s="56"/>
      <c r="CR165" s="56"/>
      <c r="CS165" s="56"/>
      <c r="CT165" s="56"/>
      <c r="CU165" s="56"/>
      <c r="CV165" s="56"/>
      <c r="CW165" s="56"/>
      <c r="CX165" s="56"/>
      <c r="CY165" s="56"/>
      <c r="CZ165" s="56"/>
      <c r="DA165" s="56"/>
      <c r="DB165" s="56"/>
      <c r="DC165" s="56"/>
      <c r="DD165" s="56"/>
      <c r="DE165" s="56"/>
      <c r="DF165" s="56"/>
      <c r="DG165" s="56"/>
      <c r="DH165" s="56"/>
      <c r="DI165" s="56"/>
      <c r="DJ165" s="56"/>
      <c r="DK165" s="56"/>
      <c r="DL165" s="56"/>
      <c r="DM165" s="56"/>
      <c r="DN165" s="56"/>
      <c r="DO165" s="56"/>
      <c r="DP165" s="56"/>
      <c r="DQ165" s="56"/>
      <c r="DR165" s="56"/>
      <c r="DS165" s="56"/>
      <c r="DT165" s="56"/>
      <c r="DU165" s="56"/>
      <c r="DV165" s="56"/>
      <c r="DW165" s="56"/>
      <c r="DX165" s="56"/>
      <c r="DY165" s="56"/>
      <c r="DZ165" s="56"/>
      <c r="EA165" s="56"/>
      <c r="EB165" s="56"/>
      <c r="EC165" s="56"/>
      <c r="ED165" s="56"/>
      <c r="EE165" s="56"/>
      <c r="EF165" s="56"/>
      <c r="EG165" s="56"/>
      <c r="EH165" s="56"/>
      <c r="EI165" s="56"/>
      <c r="EJ165" s="56"/>
      <c r="EK165" s="56"/>
      <c r="EL165" s="56"/>
      <c r="EM165" s="56"/>
      <c r="EN165" s="56"/>
      <c r="EO165" s="56"/>
      <c r="EP165" s="56"/>
      <c r="EQ165" s="56"/>
      <c r="ER165" s="56"/>
      <c r="ES165" s="56"/>
      <c r="ET165" s="56"/>
      <c r="EU165" s="56"/>
      <c r="EV165" s="56"/>
      <c r="EW165" s="56"/>
      <c r="EX165" s="56"/>
      <c r="EY165" s="56"/>
      <c r="EZ165" s="56"/>
      <c r="FA165" s="56"/>
      <c r="FB165" s="56"/>
      <c r="FC165" s="56"/>
      <c r="FD165" s="56"/>
      <c r="FE165" s="56"/>
      <c r="FF165" s="56"/>
      <c r="FG165" s="56"/>
      <c r="FH165" s="56"/>
      <c r="FI165" s="56"/>
      <c r="FJ165" s="56"/>
      <c r="FK165" s="56"/>
      <c r="FL165" s="56"/>
      <c r="FM165" s="56"/>
      <c r="FN165" s="56"/>
      <c r="FO165" s="56"/>
      <c r="FP165" s="56"/>
      <c r="FQ165" s="56"/>
      <c r="FR165" s="56"/>
      <c r="FS165" s="56"/>
      <c r="FT165" s="56"/>
      <c r="FU165" s="56"/>
      <c r="FV165" s="56"/>
      <c r="FW165" s="56"/>
      <c r="FX165" s="56"/>
      <c r="FY165" s="56"/>
      <c r="FZ165" s="56"/>
      <c r="GA165" s="56"/>
      <c r="GB165" s="56"/>
      <c r="GC165" s="56"/>
      <c r="GD165" s="56"/>
      <c r="GE165" s="56"/>
      <c r="GF165" s="56"/>
      <c r="GG165" s="56"/>
      <c r="GH165" s="56"/>
      <c r="GI165" s="56"/>
      <c r="GJ165" s="56"/>
      <c r="GK165" s="56"/>
      <c r="GL165" s="56"/>
      <c r="GM165" s="56"/>
      <c r="GN165" s="56"/>
      <c r="GO165" s="56"/>
      <c r="GP165" s="56"/>
      <c r="GQ165" s="56"/>
      <c r="GR165" s="56"/>
      <c r="GS165" s="56"/>
      <c r="GT165" s="56"/>
      <c r="GU165" s="56"/>
      <c r="GV165" s="56"/>
      <c r="GW165" s="56"/>
      <c r="GX165" s="56"/>
      <c r="GY165" s="56"/>
      <c r="GZ165" s="56"/>
      <c r="HA165" s="56"/>
      <c r="HB165" s="56"/>
      <c r="HC165" s="56"/>
      <c r="HD165" s="56"/>
      <c r="HE165" s="56"/>
      <c r="HF165" s="56"/>
      <c r="HG165" s="56"/>
      <c r="HH165" s="56"/>
      <c r="HI165" s="56"/>
      <c r="HJ165" s="56"/>
      <c r="HK165" s="56"/>
      <c r="HL165" s="56"/>
      <c r="HM165" s="56"/>
      <c r="HN165" s="56"/>
      <c r="HO165" s="56"/>
      <c r="HP165" s="56"/>
      <c r="HQ165" s="56"/>
      <c r="HR165" s="56"/>
      <c r="HS165" s="56"/>
      <c r="HT165" s="56"/>
      <c r="HU165" s="56"/>
      <c r="HV165" s="56"/>
      <c r="HW165" s="56"/>
      <c r="HX165" s="56"/>
      <c r="HY165" s="56"/>
      <c r="HZ165" s="56"/>
    </row>
    <row r="167" spans="1:668" ht="15.75" x14ac:dyDescent="0.25">
      <c r="A167" s="42" t="s">
        <v>70</v>
      </c>
      <c r="B167" s="178"/>
      <c r="C167" s="178"/>
      <c r="D167" s="178"/>
      <c r="E167" s="178"/>
      <c r="F167" s="66"/>
      <c r="G167" s="66"/>
      <c r="H167" s="178"/>
      <c r="I167" s="178"/>
      <c r="J167" s="66"/>
      <c r="K167" s="178"/>
      <c r="L167" s="66"/>
      <c r="AG167" s="51"/>
      <c r="AH167" s="51"/>
      <c r="AI167" s="51"/>
      <c r="AJ167" s="51"/>
      <c r="AK167" s="51"/>
      <c r="AL167" s="51"/>
      <c r="AM167" s="51"/>
      <c r="AN167" s="51"/>
      <c r="AO167" s="51"/>
      <c r="AP167" s="51"/>
      <c r="AQ167" s="51"/>
      <c r="IC167" s="56"/>
      <c r="ID167" s="56"/>
      <c r="IE167" s="56"/>
      <c r="IF167" s="56"/>
      <c r="IG167" s="56"/>
      <c r="IH167" s="56"/>
      <c r="II167" s="56"/>
      <c r="IJ167" s="56"/>
      <c r="IK167" s="56"/>
      <c r="IL167" s="56"/>
      <c r="IM167" s="56"/>
      <c r="IN167" s="56"/>
      <c r="IO167" s="56"/>
      <c r="IP167" s="56"/>
      <c r="IQ167" s="56"/>
      <c r="IR167" s="56"/>
      <c r="IS167" s="56"/>
      <c r="IT167" s="56"/>
      <c r="IU167" s="56"/>
      <c r="IV167" s="56"/>
      <c r="IW167" s="56"/>
      <c r="IX167" s="56"/>
      <c r="IY167" s="56"/>
      <c r="IZ167" s="56"/>
      <c r="JA167" s="56"/>
      <c r="JB167" s="56"/>
      <c r="JC167" s="56"/>
      <c r="JD167" s="56"/>
      <c r="JE167" s="56"/>
      <c r="JF167" s="56"/>
      <c r="JG167" s="56"/>
      <c r="JH167" s="56"/>
      <c r="JI167" s="56"/>
      <c r="JJ167" s="56"/>
      <c r="JK167" s="56"/>
      <c r="JL167" s="56"/>
      <c r="JM167" s="56"/>
      <c r="JN167" s="56"/>
      <c r="JO167" s="56"/>
      <c r="JP167" s="56"/>
      <c r="JQ167" s="56"/>
      <c r="JR167" s="56"/>
      <c r="JS167" s="56"/>
      <c r="JT167" s="56"/>
      <c r="JU167" s="56"/>
      <c r="JV167" s="56"/>
      <c r="JW167" s="56"/>
      <c r="JX167" s="56"/>
      <c r="JY167" s="56"/>
      <c r="JZ167" s="56"/>
      <c r="KA167" s="56"/>
      <c r="KB167" s="56"/>
      <c r="KC167" s="56"/>
      <c r="KD167" s="56"/>
      <c r="KE167" s="56"/>
      <c r="KF167" s="56"/>
      <c r="KG167" s="56"/>
      <c r="KH167" s="56"/>
      <c r="KI167" s="56"/>
      <c r="KJ167" s="56"/>
      <c r="KK167" s="56"/>
      <c r="KL167" s="56"/>
      <c r="KM167" s="56"/>
      <c r="KN167" s="56"/>
      <c r="KO167" s="56"/>
      <c r="KP167" s="56"/>
      <c r="KQ167" s="56"/>
      <c r="KR167" s="56"/>
      <c r="KS167" s="56"/>
      <c r="KT167" s="56"/>
      <c r="KU167" s="56"/>
      <c r="KV167" s="56"/>
      <c r="KW167" s="56"/>
      <c r="KX167" s="56"/>
      <c r="KY167" s="56"/>
      <c r="KZ167" s="56"/>
      <c r="LA167" s="56"/>
      <c r="LB167" s="56"/>
      <c r="LC167" s="56"/>
      <c r="LD167" s="56"/>
      <c r="LE167" s="56"/>
      <c r="LF167" s="56"/>
      <c r="LG167" s="56"/>
      <c r="LH167" s="56"/>
      <c r="LI167" s="56"/>
      <c r="LJ167" s="56"/>
      <c r="LK167" s="56"/>
      <c r="LL167" s="56"/>
      <c r="LM167" s="56"/>
      <c r="LN167" s="56"/>
      <c r="LO167" s="56"/>
      <c r="LP167" s="56"/>
      <c r="LQ167" s="56"/>
      <c r="LR167" s="56"/>
      <c r="LS167" s="56"/>
      <c r="LT167" s="56"/>
      <c r="LU167" s="56"/>
      <c r="LV167" s="56"/>
      <c r="LW167" s="56"/>
      <c r="LX167" s="56"/>
      <c r="LY167" s="56"/>
      <c r="LZ167" s="56"/>
      <c r="MA167" s="56"/>
      <c r="MB167" s="56"/>
      <c r="MC167" s="56"/>
      <c r="MD167" s="56"/>
      <c r="ME167" s="56"/>
      <c r="MF167" s="56"/>
      <c r="MG167" s="56"/>
      <c r="MH167" s="56"/>
      <c r="MI167" s="56"/>
      <c r="MJ167" s="56"/>
      <c r="MK167" s="56"/>
      <c r="ML167" s="56"/>
      <c r="MM167" s="56"/>
      <c r="MN167" s="56"/>
      <c r="MO167" s="56"/>
      <c r="MP167" s="56"/>
      <c r="MQ167" s="56"/>
      <c r="MR167" s="56"/>
      <c r="MS167" s="56"/>
      <c r="MT167" s="56"/>
      <c r="MU167" s="56"/>
      <c r="MV167" s="56"/>
      <c r="MW167" s="56"/>
      <c r="MX167" s="56"/>
      <c r="MY167" s="56"/>
      <c r="MZ167" s="56"/>
      <c r="NA167" s="56"/>
      <c r="NB167" s="56"/>
      <c r="NC167" s="56"/>
      <c r="ND167" s="56"/>
      <c r="NE167" s="56"/>
      <c r="NF167" s="56"/>
      <c r="NG167" s="56"/>
      <c r="NH167" s="56"/>
      <c r="NI167" s="56"/>
      <c r="NJ167" s="56"/>
      <c r="NK167" s="56"/>
      <c r="NL167" s="56"/>
      <c r="NM167" s="56"/>
      <c r="NN167" s="56"/>
      <c r="NO167" s="56"/>
      <c r="NP167" s="56"/>
      <c r="NQ167" s="56"/>
      <c r="NR167" s="56"/>
      <c r="NS167" s="56"/>
      <c r="NT167" s="56"/>
      <c r="NU167" s="56"/>
      <c r="NV167" s="56"/>
      <c r="NW167" s="56"/>
      <c r="NX167" s="56"/>
      <c r="NY167" s="56"/>
      <c r="NZ167" s="56"/>
      <c r="OA167" s="56"/>
      <c r="OB167" s="56"/>
      <c r="OC167" s="56"/>
      <c r="OD167" s="56"/>
      <c r="OE167" s="56"/>
      <c r="OF167" s="56"/>
      <c r="OG167" s="56"/>
      <c r="OH167" s="56"/>
      <c r="OI167" s="56"/>
      <c r="OJ167" s="56"/>
      <c r="OK167" s="56"/>
      <c r="OL167" s="56"/>
      <c r="OM167" s="56"/>
      <c r="ON167" s="56"/>
      <c r="OO167" s="56"/>
      <c r="OP167" s="56"/>
      <c r="OQ167" s="56"/>
      <c r="OR167" s="56"/>
      <c r="OS167" s="56"/>
      <c r="OT167" s="56"/>
      <c r="OU167" s="56"/>
      <c r="OV167" s="56"/>
      <c r="OW167" s="56"/>
      <c r="OX167" s="56"/>
      <c r="OY167" s="56"/>
      <c r="OZ167" s="56"/>
      <c r="PA167" s="56"/>
      <c r="PB167" s="56"/>
      <c r="PC167" s="56"/>
      <c r="PD167" s="56"/>
      <c r="PE167" s="56"/>
      <c r="PF167" s="56"/>
      <c r="PG167" s="56"/>
      <c r="PH167" s="56"/>
      <c r="PI167" s="56"/>
      <c r="PJ167" s="56"/>
      <c r="PK167" s="56"/>
      <c r="PL167" s="56"/>
      <c r="PM167" s="56"/>
      <c r="PN167" s="56"/>
      <c r="PO167" s="56"/>
      <c r="PP167" s="56"/>
      <c r="PQ167" s="56"/>
      <c r="PR167" s="56"/>
      <c r="PS167" s="56"/>
      <c r="PT167" s="56"/>
      <c r="PU167" s="56"/>
      <c r="PV167" s="56"/>
      <c r="PW167" s="56"/>
      <c r="PX167" s="56"/>
      <c r="PY167" s="56"/>
      <c r="PZ167" s="56"/>
      <c r="QA167" s="56"/>
      <c r="QB167" s="56"/>
      <c r="QC167" s="56"/>
      <c r="QD167" s="56"/>
      <c r="QE167" s="56"/>
      <c r="QF167" s="56"/>
      <c r="QG167" s="56"/>
      <c r="QH167" s="56"/>
      <c r="QI167" s="56"/>
      <c r="QJ167" s="56"/>
      <c r="QK167" s="56"/>
      <c r="QL167" s="56"/>
      <c r="QM167" s="56"/>
      <c r="QN167" s="56"/>
      <c r="QO167" s="56"/>
      <c r="QP167" s="56"/>
      <c r="QQ167" s="56"/>
      <c r="QR167" s="56"/>
      <c r="QS167" s="56"/>
      <c r="QT167" s="56"/>
      <c r="QU167" s="56"/>
      <c r="QV167" s="56"/>
      <c r="QW167" s="56"/>
      <c r="QX167" s="56"/>
      <c r="QY167" s="56"/>
      <c r="QZ167" s="56"/>
      <c r="RA167" s="56"/>
      <c r="RB167" s="56"/>
      <c r="RC167" s="56"/>
      <c r="RD167" s="56"/>
      <c r="RE167" s="56"/>
      <c r="RF167" s="56"/>
      <c r="RG167" s="56"/>
      <c r="RH167" s="56"/>
      <c r="RI167" s="56"/>
      <c r="RJ167" s="56"/>
      <c r="RK167" s="56"/>
      <c r="RL167" s="56"/>
      <c r="RM167" s="56"/>
      <c r="RN167" s="56"/>
      <c r="RO167" s="56"/>
      <c r="RP167" s="56"/>
      <c r="RQ167" s="56"/>
      <c r="RR167" s="56"/>
      <c r="RS167" s="56"/>
      <c r="RT167" s="56"/>
      <c r="RU167" s="56"/>
      <c r="RV167" s="56"/>
      <c r="RW167" s="56"/>
      <c r="RX167" s="56"/>
      <c r="RY167" s="56"/>
      <c r="RZ167" s="56"/>
      <c r="SA167" s="56"/>
      <c r="SB167" s="56"/>
      <c r="SC167" s="56"/>
      <c r="SD167" s="56"/>
      <c r="SE167" s="56"/>
      <c r="SF167" s="56"/>
      <c r="SG167" s="56"/>
      <c r="SH167" s="56"/>
      <c r="SI167" s="56"/>
      <c r="SJ167" s="56"/>
      <c r="SK167" s="56"/>
      <c r="SL167" s="56"/>
      <c r="SM167" s="56"/>
      <c r="SN167" s="56"/>
      <c r="SO167" s="56"/>
      <c r="SP167" s="56"/>
      <c r="SQ167" s="56"/>
      <c r="SR167" s="56"/>
      <c r="SS167" s="56"/>
      <c r="ST167" s="56"/>
      <c r="SU167" s="56"/>
      <c r="SV167" s="56"/>
      <c r="SW167" s="56"/>
      <c r="SX167" s="56"/>
      <c r="SY167" s="56"/>
      <c r="SZ167" s="56"/>
      <c r="TA167" s="56"/>
      <c r="TB167" s="56"/>
      <c r="TC167" s="56"/>
      <c r="TD167" s="56"/>
      <c r="TE167" s="56"/>
      <c r="TF167" s="56"/>
      <c r="TG167" s="56"/>
      <c r="TH167" s="56"/>
      <c r="TI167" s="56"/>
      <c r="TJ167" s="56"/>
      <c r="TK167" s="56"/>
      <c r="TL167" s="56"/>
      <c r="TM167" s="56"/>
      <c r="TN167" s="56"/>
      <c r="TO167" s="56"/>
      <c r="TP167" s="56"/>
      <c r="TQ167" s="56"/>
      <c r="TR167" s="56"/>
      <c r="TS167" s="56"/>
      <c r="TT167" s="56"/>
      <c r="TU167" s="56"/>
      <c r="TV167" s="56"/>
      <c r="TW167" s="56"/>
      <c r="TX167" s="56"/>
      <c r="TY167" s="56"/>
      <c r="TZ167" s="56"/>
      <c r="UA167" s="56"/>
      <c r="UB167" s="56"/>
      <c r="UC167" s="56"/>
      <c r="UD167" s="56"/>
      <c r="UE167" s="56"/>
      <c r="UF167" s="56"/>
      <c r="UG167" s="56"/>
      <c r="UH167" s="56"/>
      <c r="UI167" s="56"/>
      <c r="UJ167" s="56"/>
      <c r="UK167" s="56"/>
      <c r="UL167" s="56"/>
      <c r="UM167" s="56"/>
      <c r="UN167" s="56"/>
      <c r="UO167" s="56"/>
      <c r="UP167" s="56"/>
      <c r="UQ167" s="56"/>
      <c r="UR167" s="56"/>
      <c r="US167" s="56"/>
      <c r="UT167" s="56"/>
      <c r="UU167" s="56"/>
      <c r="UV167" s="56"/>
      <c r="UW167" s="56"/>
      <c r="UX167" s="56"/>
      <c r="UY167" s="56"/>
      <c r="UZ167" s="56"/>
      <c r="VA167" s="56"/>
      <c r="VB167" s="56"/>
      <c r="VC167" s="56"/>
      <c r="VD167" s="56"/>
      <c r="VE167" s="56"/>
      <c r="VF167" s="56"/>
      <c r="VG167" s="56"/>
      <c r="VH167" s="56"/>
      <c r="VI167" s="56"/>
      <c r="VJ167" s="56"/>
      <c r="VK167" s="56"/>
      <c r="VL167" s="56"/>
      <c r="VM167" s="56"/>
      <c r="VN167" s="56"/>
      <c r="VO167" s="56"/>
      <c r="VP167" s="56"/>
      <c r="VQ167" s="56"/>
      <c r="VR167" s="56"/>
      <c r="VS167" s="56"/>
      <c r="VT167" s="56"/>
      <c r="VU167" s="56"/>
      <c r="VV167" s="56"/>
      <c r="VW167" s="56"/>
      <c r="VX167" s="56"/>
      <c r="VY167" s="56"/>
      <c r="VZ167" s="56"/>
      <c r="WA167" s="56"/>
      <c r="WB167" s="56"/>
      <c r="WC167" s="56"/>
      <c r="WD167" s="56"/>
      <c r="WE167" s="56"/>
      <c r="WF167" s="56"/>
      <c r="WG167" s="56"/>
      <c r="WH167" s="56"/>
      <c r="WI167" s="56"/>
      <c r="WJ167" s="56"/>
      <c r="WK167" s="56"/>
      <c r="WL167" s="56"/>
      <c r="WM167" s="56"/>
      <c r="WN167" s="56"/>
      <c r="WO167" s="56"/>
      <c r="WP167" s="56"/>
      <c r="WQ167" s="56"/>
      <c r="WR167" s="56"/>
      <c r="WS167" s="56"/>
      <c r="WT167" s="56"/>
      <c r="WU167" s="56"/>
      <c r="WV167" s="56"/>
      <c r="WW167" s="56"/>
      <c r="WX167" s="56"/>
      <c r="WY167" s="56"/>
      <c r="WZ167" s="56"/>
      <c r="XA167" s="56"/>
      <c r="XB167" s="56"/>
      <c r="XC167" s="56"/>
      <c r="XD167" s="56"/>
      <c r="XE167" s="56"/>
      <c r="XF167" s="56"/>
      <c r="XG167" s="56"/>
      <c r="XH167" s="56"/>
      <c r="XI167" s="56"/>
      <c r="XJ167" s="56"/>
      <c r="XK167" s="56"/>
      <c r="XL167" s="56"/>
      <c r="XM167" s="56"/>
      <c r="XN167" s="56"/>
      <c r="XO167" s="56"/>
      <c r="XP167" s="56"/>
      <c r="XQ167" s="56"/>
      <c r="XR167" s="56"/>
      <c r="XS167" s="56"/>
      <c r="XT167" s="56"/>
      <c r="XU167" s="56"/>
      <c r="XV167" s="56"/>
      <c r="XW167" s="56"/>
      <c r="XX167" s="56"/>
      <c r="XY167" s="56"/>
      <c r="XZ167" s="56"/>
      <c r="YA167" s="56"/>
      <c r="YB167" s="56"/>
      <c r="YC167" s="56"/>
      <c r="YD167" s="56"/>
      <c r="YE167" s="56"/>
      <c r="YF167" s="56"/>
      <c r="YG167" s="56"/>
      <c r="YH167" s="56"/>
      <c r="YI167" s="56"/>
      <c r="YJ167" s="56"/>
      <c r="YK167" s="56"/>
      <c r="YL167" s="56"/>
      <c r="YM167" s="56"/>
      <c r="YN167" s="56"/>
      <c r="YO167" s="56"/>
      <c r="YP167" s="56"/>
      <c r="YQ167" s="56"/>
      <c r="YR167" s="56"/>
    </row>
    <row r="168" spans="1:668" ht="18" customHeight="1" x14ac:dyDescent="0.25">
      <c r="A168" s="4" t="s">
        <v>32</v>
      </c>
      <c r="B168" s="5" t="s">
        <v>17</v>
      </c>
      <c r="C168" s="6" t="s">
        <v>73</v>
      </c>
      <c r="D168" s="11">
        <v>44276</v>
      </c>
      <c r="E168" s="11" t="s">
        <v>116</v>
      </c>
      <c r="F168" s="80">
        <v>36500</v>
      </c>
      <c r="G168" s="63">
        <f>F168*0.0287</f>
        <v>1047.55</v>
      </c>
      <c r="H168" s="6">
        <v>0</v>
      </c>
      <c r="I168" s="6">
        <f>F168*0.0304</f>
        <v>1109.5999999999999</v>
      </c>
      <c r="J168" s="63">
        <v>937.5</v>
      </c>
      <c r="K168" s="6">
        <v>3094.65</v>
      </c>
      <c r="L168" s="63">
        <v>33405.35</v>
      </c>
      <c r="AG168" s="51"/>
      <c r="AH168" s="51"/>
      <c r="AI168" s="51"/>
      <c r="AJ168" s="51"/>
      <c r="AK168" s="51"/>
      <c r="AL168" s="51"/>
      <c r="AM168" s="51"/>
      <c r="AN168" s="51"/>
      <c r="AO168" s="51"/>
      <c r="AP168" s="51"/>
      <c r="AQ168" s="51"/>
      <c r="IC168" s="56"/>
      <c r="ID168" s="56"/>
      <c r="IE168" s="56"/>
      <c r="IF168" s="56"/>
      <c r="IG168" s="56"/>
      <c r="IH168" s="56"/>
      <c r="II168" s="56"/>
      <c r="IJ168" s="56"/>
      <c r="IK168" s="56"/>
      <c r="IL168" s="56"/>
      <c r="IM168" s="56"/>
      <c r="IN168" s="56"/>
      <c r="IO168" s="56"/>
      <c r="IP168" s="56"/>
      <c r="IQ168" s="56"/>
      <c r="IR168" s="56"/>
      <c r="IS168" s="56"/>
      <c r="IT168" s="56"/>
      <c r="IU168" s="56"/>
      <c r="IV168" s="56"/>
      <c r="IW168" s="56"/>
      <c r="IX168" s="56"/>
      <c r="IY168" s="56"/>
      <c r="IZ168" s="56"/>
      <c r="JA168" s="56"/>
      <c r="JB168" s="56"/>
      <c r="JC168" s="56"/>
      <c r="JD168" s="56"/>
      <c r="JE168" s="56"/>
      <c r="JF168" s="56"/>
      <c r="JG168" s="56"/>
      <c r="JH168" s="56"/>
      <c r="JI168" s="56"/>
      <c r="JJ168" s="56"/>
      <c r="JK168" s="56"/>
      <c r="JL168" s="56"/>
      <c r="JM168" s="56"/>
      <c r="JN168" s="56"/>
      <c r="JO168" s="56"/>
      <c r="JP168" s="56"/>
      <c r="JQ168" s="56"/>
      <c r="JR168" s="56"/>
      <c r="JS168" s="56"/>
      <c r="JT168" s="56"/>
      <c r="JU168" s="56"/>
      <c r="JV168" s="56"/>
      <c r="JW168" s="56"/>
      <c r="JX168" s="56"/>
      <c r="JY168" s="56"/>
      <c r="JZ168" s="56"/>
      <c r="KA168" s="56"/>
      <c r="KB168" s="56"/>
      <c r="KC168" s="56"/>
      <c r="KD168" s="56"/>
      <c r="KE168" s="56"/>
      <c r="KF168" s="56"/>
      <c r="KG168" s="56"/>
      <c r="KH168" s="56"/>
      <c r="KI168" s="56"/>
      <c r="KJ168" s="56"/>
      <c r="KK168" s="56"/>
      <c r="KL168" s="56"/>
      <c r="KM168" s="56"/>
      <c r="KN168" s="56"/>
      <c r="KO168" s="56"/>
      <c r="KP168" s="56"/>
      <c r="KQ168" s="56"/>
      <c r="KR168" s="56"/>
      <c r="KS168" s="56"/>
      <c r="KT168" s="56"/>
      <c r="KU168" s="56"/>
      <c r="KV168" s="56"/>
      <c r="KW168" s="56"/>
      <c r="KX168" s="56"/>
      <c r="KY168" s="56"/>
      <c r="KZ168" s="56"/>
      <c r="LA168" s="56"/>
      <c r="LB168" s="56"/>
      <c r="LC168" s="56"/>
      <c r="LD168" s="56"/>
      <c r="LE168" s="56"/>
      <c r="LF168" s="56"/>
      <c r="LG168" s="56"/>
      <c r="LH168" s="56"/>
      <c r="LI168" s="56"/>
      <c r="LJ168" s="56"/>
      <c r="LK168" s="56"/>
      <c r="LL168" s="56"/>
      <c r="LM168" s="56"/>
      <c r="LN168" s="56"/>
      <c r="LO168" s="56"/>
      <c r="LP168" s="56"/>
      <c r="LQ168" s="56"/>
      <c r="LR168" s="56"/>
      <c r="LS168" s="56"/>
      <c r="LT168" s="56"/>
      <c r="LU168" s="56"/>
      <c r="LV168" s="56"/>
      <c r="LW168" s="56"/>
      <c r="LX168" s="56"/>
      <c r="LY168" s="56"/>
      <c r="LZ168" s="56"/>
      <c r="MA168" s="56"/>
      <c r="MB168" s="56"/>
      <c r="MC168" s="56"/>
      <c r="MD168" s="56"/>
      <c r="ME168" s="56"/>
      <c r="MF168" s="56"/>
      <c r="MG168" s="56"/>
      <c r="MH168" s="56"/>
      <c r="MI168" s="56"/>
      <c r="MJ168" s="56"/>
      <c r="MK168" s="56"/>
      <c r="ML168" s="56"/>
      <c r="MM168" s="56"/>
      <c r="MN168" s="56"/>
      <c r="MO168" s="56"/>
      <c r="MP168" s="56"/>
      <c r="MQ168" s="56"/>
      <c r="MR168" s="56"/>
      <c r="MS168" s="56"/>
      <c r="MT168" s="56"/>
      <c r="MU168" s="56"/>
      <c r="MV168" s="56"/>
      <c r="MW168" s="56"/>
      <c r="MX168" s="56"/>
      <c r="MY168" s="56"/>
      <c r="MZ168" s="56"/>
      <c r="NA168" s="56"/>
      <c r="NB168" s="56"/>
      <c r="NC168" s="56"/>
      <c r="ND168" s="56"/>
      <c r="NE168" s="56"/>
      <c r="NF168" s="56"/>
      <c r="NG168" s="56"/>
      <c r="NH168" s="56"/>
      <c r="NI168" s="56"/>
      <c r="NJ168" s="56"/>
      <c r="NK168" s="56"/>
      <c r="NL168" s="56"/>
      <c r="NM168" s="56"/>
      <c r="NN168" s="56"/>
      <c r="NO168" s="56"/>
      <c r="NP168" s="56"/>
      <c r="NQ168" s="56"/>
      <c r="NR168" s="56"/>
      <c r="NS168" s="56"/>
      <c r="NT168" s="56"/>
      <c r="NU168" s="56"/>
      <c r="NV168" s="56"/>
      <c r="NW168" s="56"/>
      <c r="NX168" s="56"/>
      <c r="NY168" s="56"/>
      <c r="NZ168" s="56"/>
      <c r="OA168" s="56"/>
      <c r="OB168" s="56"/>
      <c r="OC168" s="56"/>
      <c r="OD168" s="56"/>
      <c r="OE168" s="56"/>
      <c r="OF168" s="56"/>
      <c r="OG168" s="56"/>
      <c r="OH168" s="56"/>
      <c r="OI168" s="56"/>
      <c r="OJ168" s="56"/>
      <c r="OK168" s="56"/>
      <c r="OL168" s="56"/>
      <c r="OM168" s="56"/>
      <c r="ON168" s="56"/>
      <c r="OO168" s="56"/>
      <c r="OP168" s="56"/>
      <c r="OQ168" s="56"/>
      <c r="OR168" s="56"/>
      <c r="OS168" s="56"/>
      <c r="OT168" s="56"/>
      <c r="OU168" s="56"/>
      <c r="OV168" s="56"/>
      <c r="OW168" s="56"/>
      <c r="OX168" s="56"/>
      <c r="OY168" s="56"/>
      <c r="OZ168" s="56"/>
      <c r="PA168" s="56"/>
      <c r="PB168" s="56"/>
      <c r="PC168" s="56"/>
      <c r="PD168" s="56"/>
      <c r="PE168" s="56"/>
      <c r="PF168" s="56"/>
      <c r="PG168" s="56"/>
      <c r="PH168" s="56"/>
      <c r="PI168" s="56"/>
      <c r="PJ168" s="56"/>
      <c r="PK168" s="56"/>
      <c r="PL168" s="56"/>
      <c r="PM168" s="56"/>
      <c r="PN168" s="56"/>
      <c r="PO168" s="56"/>
      <c r="PP168" s="56"/>
      <c r="PQ168" s="56"/>
      <c r="PR168" s="56"/>
      <c r="PS168" s="56"/>
      <c r="PT168" s="56"/>
      <c r="PU168" s="56"/>
      <c r="PV168" s="56"/>
      <c r="PW168" s="56"/>
      <c r="PX168" s="56"/>
      <c r="PY168" s="56"/>
      <c r="PZ168" s="56"/>
      <c r="QA168" s="56"/>
      <c r="QB168" s="56"/>
      <c r="QC168" s="56"/>
      <c r="QD168" s="56"/>
      <c r="QE168" s="56"/>
      <c r="QF168" s="56"/>
      <c r="QG168" s="56"/>
      <c r="QH168" s="56"/>
      <c r="QI168" s="56"/>
      <c r="QJ168" s="56"/>
      <c r="QK168" s="56"/>
      <c r="QL168" s="56"/>
      <c r="QM168" s="56"/>
      <c r="QN168" s="56"/>
      <c r="QO168" s="56"/>
      <c r="QP168" s="56"/>
      <c r="QQ168" s="56"/>
      <c r="QR168" s="56"/>
      <c r="QS168" s="56"/>
      <c r="QT168" s="56"/>
      <c r="QU168" s="56"/>
      <c r="QV168" s="56"/>
      <c r="QW168" s="56"/>
      <c r="QX168" s="56"/>
      <c r="QY168" s="56"/>
      <c r="QZ168" s="56"/>
      <c r="RA168" s="56"/>
      <c r="RB168" s="56"/>
      <c r="RC168" s="56"/>
      <c r="RD168" s="56"/>
      <c r="RE168" s="56"/>
      <c r="RF168" s="56"/>
      <c r="RG168" s="56"/>
      <c r="RH168" s="56"/>
      <c r="RI168" s="56"/>
      <c r="RJ168" s="56"/>
      <c r="RK168" s="56"/>
      <c r="RL168" s="56"/>
      <c r="RM168" s="56"/>
      <c r="RN168" s="56"/>
      <c r="RO168" s="56"/>
      <c r="RP168" s="56"/>
      <c r="RQ168" s="56"/>
      <c r="RR168" s="56"/>
      <c r="RS168" s="56"/>
      <c r="RT168" s="56"/>
      <c r="RU168" s="56"/>
      <c r="RV168" s="56"/>
      <c r="RW168" s="56"/>
      <c r="RX168" s="56"/>
      <c r="RY168" s="56"/>
      <c r="RZ168" s="56"/>
      <c r="SA168" s="56"/>
      <c r="SB168" s="56"/>
      <c r="SC168" s="56"/>
      <c r="SD168" s="56"/>
      <c r="SE168" s="56"/>
      <c r="SF168" s="56"/>
      <c r="SG168" s="56"/>
      <c r="SH168" s="56"/>
      <c r="SI168" s="56"/>
      <c r="SJ168" s="56"/>
      <c r="SK168" s="56"/>
      <c r="SL168" s="56"/>
      <c r="SM168" s="56"/>
      <c r="SN168" s="56"/>
      <c r="SO168" s="56"/>
      <c r="SP168" s="56"/>
      <c r="SQ168" s="56"/>
      <c r="SR168" s="56"/>
      <c r="SS168" s="56"/>
      <c r="ST168" s="56"/>
      <c r="SU168" s="56"/>
      <c r="SV168" s="56"/>
      <c r="SW168" s="56"/>
      <c r="SX168" s="56"/>
      <c r="SY168" s="56"/>
      <c r="SZ168" s="56"/>
      <c r="TA168" s="56"/>
      <c r="TB168" s="56"/>
      <c r="TC168" s="56"/>
      <c r="TD168" s="56"/>
      <c r="TE168" s="56"/>
      <c r="TF168" s="56"/>
      <c r="TG168" s="56"/>
      <c r="TH168" s="56"/>
      <c r="TI168" s="56"/>
      <c r="TJ168" s="56"/>
      <c r="TK168" s="56"/>
      <c r="TL168" s="56"/>
      <c r="TM168" s="56"/>
      <c r="TN168" s="56"/>
      <c r="TO168" s="56"/>
      <c r="TP168" s="56"/>
      <c r="TQ168" s="56"/>
      <c r="TR168" s="56"/>
      <c r="TS168" s="56"/>
      <c r="TT168" s="56"/>
      <c r="TU168" s="56"/>
      <c r="TV168" s="56"/>
      <c r="TW168" s="56"/>
      <c r="TX168" s="56"/>
      <c r="TY168" s="56"/>
      <c r="TZ168" s="56"/>
      <c r="UA168" s="56"/>
      <c r="UB168" s="56"/>
      <c r="UC168" s="56"/>
      <c r="UD168" s="56"/>
      <c r="UE168" s="56"/>
      <c r="UF168" s="56"/>
      <c r="UG168" s="56"/>
      <c r="UH168" s="56"/>
      <c r="UI168" s="56"/>
      <c r="UJ168" s="56"/>
      <c r="UK168" s="56"/>
      <c r="UL168" s="56"/>
      <c r="UM168" s="56"/>
      <c r="UN168" s="56"/>
      <c r="UO168" s="56"/>
      <c r="UP168" s="56"/>
      <c r="UQ168" s="56"/>
      <c r="UR168" s="56"/>
      <c r="US168" s="56"/>
      <c r="UT168" s="56"/>
      <c r="UU168" s="56"/>
      <c r="UV168" s="56"/>
      <c r="UW168" s="56"/>
      <c r="UX168" s="56"/>
      <c r="UY168" s="56"/>
      <c r="UZ168" s="56"/>
      <c r="VA168" s="56"/>
      <c r="VB168" s="56"/>
      <c r="VC168" s="56"/>
      <c r="VD168" s="56"/>
      <c r="VE168" s="56"/>
      <c r="VF168" s="56"/>
      <c r="VG168" s="56"/>
      <c r="VH168" s="56"/>
      <c r="VI168" s="56"/>
      <c r="VJ168" s="56"/>
      <c r="VK168" s="56"/>
      <c r="VL168" s="56"/>
      <c r="VM168" s="56"/>
      <c r="VN168" s="56"/>
      <c r="VO168" s="56"/>
      <c r="VP168" s="56"/>
      <c r="VQ168" s="56"/>
      <c r="VR168" s="56"/>
      <c r="VS168" s="56"/>
      <c r="VT168" s="56"/>
      <c r="VU168" s="56"/>
      <c r="VV168" s="56"/>
      <c r="VW168" s="56"/>
      <c r="VX168" s="56"/>
      <c r="VY168" s="56"/>
      <c r="VZ168" s="56"/>
      <c r="WA168" s="56"/>
      <c r="WB168" s="56"/>
      <c r="WC168" s="56"/>
      <c r="WD168" s="56"/>
      <c r="WE168" s="56"/>
      <c r="WF168" s="56"/>
      <c r="WG168" s="56"/>
      <c r="WH168" s="56"/>
      <c r="WI168" s="56"/>
      <c r="WJ168" s="56"/>
      <c r="WK168" s="56"/>
      <c r="WL168" s="56"/>
      <c r="WM168" s="56"/>
      <c r="WN168" s="56"/>
      <c r="WO168" s="56"/>
      <c r="WP168" s="56"/>
      <c r="WQ168" s="56"/>
      <c r="WR168" s="56"/>
      <c r="WS168" s="56"/>
      <c r="WT168" s="56"/>
      <c r="WU168" s="56"/>
      <c r="WV168" s="56"/>
      <c r="WW168" s="56"/>
      <c r="WX168" s="56"/>
      <c r="WY168" s="56"/>
      <c r="WZ168" s="56"/>
      <c r="XA168" s="56"/>
      <c r="XB168" s="56"/>
      <c r="XC168" s="56"/>
      <c r="XD168" s="56"/>
      <c r="XE168" s="56"/>
      <c r="XF168" s="56"/>
      <c r="XG168" s="56"/>
      <c r="XH168" s="56"/>
      <c r="XI168" s="56"/>
      <c r="XJ168" s="56"/>
      <c r="XK168" s="56"/>
      <c r="XL168" s="56"/>
      <c r="XM168" s="56"/>
      <c r="XN168" s="56"/>
      <c r="XO168" s="56"/>
      <c r="XP168" s="56"/>
      <c r="XQ168" s="56"/>
      <c r="XR168" s="56"/>
      <c r="XS168" s="56"/>
      <c r="XT168" s="56"/>
      <c r="XU168" s="56"/>
      <c r="XV168" s="56"/>
      <c r="XW168" s="56"/>
      <c r="XX168" s="56"/>
      <c r="XY168" s="56"/>
      <c r="XZ168" s="56"/>
      <c r="YA168" s="56"/>
      <c r="YB168" s="56"/>
      <c r="YC168" s="56"/>
      <c r="YD168" s="56"/>
      <c r="YE168" s="56"/>
      <c r="YF168" s="56"/>
      <c r="YG168" s="56"/>
      <c r="YH168" s="56"/>
      <c r="YI168" s="56"/>
      <c r="YJ168" s="56"/>
      <c r="YK168" s="56"/>
      <c r="YL168" s="56"/>
      <c r="YM168" s="56"/>
      <c r="YN168" s="56"/>
      <c r="YO168" s="56"/>
      <c r="YP168" s="56"/>
      <c r="YQ168" s="56"/>
      <c r="YR168" s="56"/>
    </row>
    <row r="169" spans="1:668" ht="18" customHeight="1" x14ac:dyDescent="0.25">
      <c r="A169" s="4" t="s">
        <v>189</v>
      </c>
      <c r="B169" s="5" t="s">
        <v>56</v>
      </c>
      <c r="C169" s="6" t="s">
        <v>74</v>
      </c>
      <c r="D169" s="11">
        <v>44276</v>
      </c>
      <c r="E169" s="11" t="s">
        <v>116</v>
      </c>
      <c r="F169" s="80">
        <v>100000</v>
      </c>
      <c r="G169" s="63">
        <f>F169*0.0287</f>
        <v>2870</v>
      </c>
      <c r="H169" s="6">
        <v>12105.37</v>
      </c>
      <c r="I169" s="6">
        <f>F169*0.0304</f>
        <v>3040</v>
      </c>
      <c r="J169" s="63">
        <v>25</v>
      </c>
      <c r="K169" s="6">
        <v>18040.37</v>
      </c>
      <c r="L169" s="63">
        <v>81959.63</v>
      </c>
      <c r="AG169" s="51"/>
      <c r="AH169" s="51"/>
      <c r="AI169" s="51"/>
      <c r="AJ169" s="51"/>
      <c r="AK169" s="51"/>
      <c r="AL169" s="51"/>
      <c r="AM169" s="51"/>
      <c r="AN169" s="51"/>
      <c r="AO169" s="51"/>
      <c r="AP169" s="51"/>
      <c r="AQ169" s="51"/>
      <c r="IC169" s="56"/>
      <c r="ID169" s="56"/>
      <c r="IE169" s="56"/>
      <c r="IF169" s="56"/>
      <c r="IG169" s="56"/>
      <c r="IH169" s="56"/>
      <c r="II169" s="56"/>
      <c r="IJ169" s="56"/>
      <c r="IK169" s="56"/>
      <c r="IL169" s="56"/>
      <c r="IM169" s="56"/>
      <c r="IN169" s="56"/>
      <c r="IO169" s="56"/>
      <c r="IP169" s="56"/>
      <c r="IQ169" s="56"/>
      <c r="IR169" s="56"/>
      <c r="IS169" s="56"/>
      <c r="IT169" s="56"/>
      <c r="IU169" s="56"/>
      <c r="IV169" s="56"/>
      <c r="IW169" s="56"/>
      <c r="IX169" s="56"/>
      <c r="IY169" s="56"/>
      <c r="IZ169" s="56"/>
      <c r="JA169" s="56"/>
      <c r="JB169" s="56"/>
      <c r="JC169" s="56"/>
      <c r="JD169" s="56"/>
      <c r="JE169" s="56"/>
      <c r="JF169" s="56"/>
      <c r="JG169" s="56"/>
      <c r="JH169" s="56"/>
      <c r="JI169" s="56"/>
      <c r="JJ169" s="56"/>
      <c r="JK169" s="56"/>
      <c r="JL169" s="56"/>
      <c r="JM169" s="56"/>
      <c r="JN169" s="56"/>
      <c r="JO169" s="56"/>
      <c r="JP169" s="56"/>
      <c r="JQ169" s="56"/>
      <c r="JR169" s="56"/>
      <c r="JS169" s="56"/>
      <c r="JT169" s="56"/>
      <c r="JU169" s="56"/>
      <c r="JV169" s="56"/>
      <c r="JW169" s="56"/>
      <c r="JX169" s="56"/>
      <c r="JY169" s="56"/>
      <c r="JZ169" s="56"/>
      <c r="KA169" s="56"/>
      <c r="KB169" s="56"/>
      <c r="KC169" s="56"/>
      <c r="KD169" s="56"/>
      <c r="KE169" s="56"/>
      <c r="KF169" s="56"/>
      <c r="KG169" s="56"/>
      <c r="KH169" s="56"/>
      <c r="KI169" s="56"/>
      <c r="KJ169" s="56"/>
      <c r="KK169" s="56"/>
      <c r="KL169" s="56"/>
      <c r="KM169" s="56"/>
      <c r="KN169" s="56"/>
      <c r="KO169" s="56"/>
      <c r="KP169" s="56"/>
      <c r="KQ169" s="56"/>
      <c r="KR169" s="56"/>
      <c r="KS169" s="56"/>
      <c r="KT169" s="56"/>
      <c r="KU169" s="56"/>
      <c r="KV169" s="56"/>
      <c r="KW169" s="56"/>
      <c r="KX169" s="56"/>
      <c r="KY169" s="56"/>
      <c r="KZ169" s="56"/>
      <c r="LA169" s="56"/>
      <c r="LB169" s="56"/>
      <c r="LC169" s="56"/>
      <c r="LD169" s="56"/>
      <c r="LE169" s="56"/>
      <c r="LF169" s="56"/>
      <c r="LG169" s="56"/>
      <c r="LH169" s="56"/>
      <c r="LI169" s="56"/>
      <c r="LJ169" s="56"/>
      <c r="LK169" s="56"/>
      <c r="LL169" s="56"/>
      <c r="LM169" s="56"/>
      <c r="LN169" s="56"/>
      <c r="LO169" s="56"/>
      <c r="LP169" s="56"/>
      <c r="LQ169" s="56"/>
      <c r="LR169" s="56"/>
      <c r="LS169" s="56"/>
      <c r="LT169" s="56"/>
      <c r="LU169" s="56"/>
      <c r="LV169" s="56"/>
      <c r="LW169" s="56"/>
      <c r="LX169" s="56"/>
      <c r="LY169" s="56"/>
      <c r="LZ169" s="56"/>
      <c r="MA169" s="56"/>
      <c r="MB169" s="56"/>
      <c r="MC169" s="56"/>
      <c r="MD169" s="56"/>
      <c r="ME169" s="56"/>
      <c r="MF169" s="56"/>
      <c r="MG169" s="56"/>
      <c r="MH169" s="56"/>
      <c r="MI169" s="56"/>
      <c r="MJ169" s="56"/>
      <c r="MK169" s="56"/>
      <c r="ML169" s="56"/>
      <c r="MM169" s="56"/>
      <c r="MN169" s="56"/>
      <c r="MO169" s="56"/>
      <c r="MP169" s="56"/>
      <c r="MQ169" s="56"/>
      <c r="MR169" s="56"/>
      <c r="MS169" s="56"/>
      <c r="MT169" s="56"/>
      <c r="MU169" s="56"/>
      <c r="MV169" s="56"/>
      <c r="MW169" s="56"/>
      <c r="MX169" s="56"/>
      <c r="MY169" s="56"/>
      <c r="MZ169" s="56"/>
      <c r="NA169" s="56"/>
      <c r="NB169" s="56"/>
      <c r="NC169" s="56"/>
      <c r="ND169" s="56"/>
      <c r="NE169" s="56"/>
      <c r="NF169" s="56"/>
      <c r="NG169" s="56"/>
      <c r="NH169" s="56"/>
      <c r="NI169" s="56"/>
      <c r="NJ169" s="56"/>
      <c r="NK169" s="56"/>
      <c r="NL169" s="56"/>
      <c r="NM169" s="56"/>
      <c r="NN169" s="56"/>
      <c r="NO169" s="56"/>
      <c r="NP169" s="56"/>
      <c r="NQ169" s="56"/>
      <c r="NR169" s="56"/>
      <c r="NS169" s="56"/>
      <c r="NT169" s="56"/>
      <c r="NU169" s="56"/>
      <c r="NV169" s="56"/>
      <c r="NW169" s="56"/>
      <c r="NX169" s="56"/>
      <c r="NY169" s="56"/>
      <c r="NZ169" s="56"/>
      <c r="OA169" s="56"/>
      <c r="OB169" s="56"/>
      <c r="OC169" s="56"/>
      <c r="OD169" s="56"/>
      <c r="OE169" s="56"/>
      <c r="OF169" s="56"/>
      <c r="OG169" s="56"/>
      <c r="OH169" s="56"/>
      <c r="OI169" s="56"/>
      <c r="OJ169" s="56"/>
      <c r="OK169" s="56"/>
      <c r="OL169" s="56"/>
      <c r="OM169" s="56"/>
      <c r="ON169" s="56"/>
      <c r="OO169" s="56"/>
      <c r="OP169" s="56"/>
      <c r="OQ169" s="56"/>
      <c r="OR169" s="56"/>
      <c r="OS169" s="56"/>
      <c r="OT169" s="56"/>
      <c r="OU169" s="56"/>
      <c r="OV169" s="56"/>
      <c r="OW169" s="56"/>
      <c r="OX169" s="56"/>
      <c r="OY169" s="56"/>
      <c r="OZ169" s="56"/>
      <c r="PA169" s="56"/>
      <c r="PB169" s="56"/>
      <c r="PC169" s="56"/>
      <c r="PD169" s="56"/>
      <c r="PE169" s="56"/>
      <c r="PF169" s="56"/>
      <c r="PG169" s="56"/>
      <c r="PH169" s="56"/>
      <c r="PI169" s="56"/>
      <c r="PJ169" s="56"/>
      <c r="PK169" s="56"/>
      <c r="PL169" s="56"/>
      <c r="PM169" s="56"/>
      <c r="PN169" s="56"/>
      <c r="PO169" s="56"/>
      <c r="PP169" s="56"/>
      <c r="PQ169" s="56"/>
      <c r="PR169" s="56"/>
      <c r="PS169" s="56"/>
      <c r="PT169" s="56"/>
      <c r="PU169" s="56"/>
      <c r="PV169" s="56"/>
      <c r="PW169" s="56"/>
      <c r="PX169" s="56"/>
      <c r="PY169" s="56"/>
      <c r="PZ169" s="56"/>
      <c r="QA169" s="56"/>
      <c r="QB169" s="56"/>
      <c r="QC169" s="56"/>
      <c r="QD169" s="56"/>
      <c r="QE169" s="56"/>
      <c r="QF169" s="56"/>
      <c r="QG169" s="56"/>
      <c r="QH169" s="56"/>
      <c r="QI169" s="56"/>
      <c r="QJ169" s="56"/>
      <c r="QK169" s="56"/>
      <c r="QL169" s="56"/>
      <c r="QM169" s="56"/>
      <c r="QN169" s="56"/>
      <c r="QO169" s="56"/>
      <c r="QP169" s="56"/>
      <c r="QQ169" s="56"/>
      <c r="QR169" s="56"/>
      <c r="QS169" s="56"/>
      <c r="QT169" s="56"/>
      <c r="QU169" s="56"/>
      <c r="QV169" s="56"/>
      <c r="QW169" s="56"/>
      <c r="QX169" s="56"/>
      <c r="QY169" s="56"/>
      <c r="QZ169" s="56"/>
      <c r="RA169" s="56"/>
      <c r="RB169" s="56"/>
      <c r="RC169" s="56"/>
      <c r="RD169" s="56"/>
      <c r="RE169" s="56"/>
      <c r="RF169" s="56"/>
      <c r="RG169" s="56"/>
      <c r="RH169" s="56"/>
      <c r="RI169" s="56"/>
      <c r="RJ169" s="56"/>
      <c r="RK169" s="56"/>
      <c r="RL169" s="56"/>
      <c r="RM169" s="56"/>
      <c r="RN169" s="56"/>
      <c r="RO169" s="56"/>
      <c r="RP169" s="56"/>
      <c r="RQ169" s="56"/>
      <c r="RR169" s="56"/>
      <c r="RS169" s="56"/>
      <c r="RT169" s="56"/>
      <c r="RU169" s="56"/>
      <c r="RV169" s="56"/>
      <c r="RW169" s="56"/>
      <c r="RX169" s="56"/>
      <c r="RY169" s="56"/>
      <c r="RZ169" s="56"/>
      <c r="SA169" s="56"/>
      <c r="SB169" s="56"/>
      <c r="SC169" s="56"/>
      <c r="SD169" s="56"/>
      <c r="SE169" s="56"/>
      <c r="SF169" s="56"/>
      <c r="SG169" s="56"/>
      <c r="SH169" s="56"/>
      <c r="SI169" s="56"/>
      <c r="SJ169" s="56"/>
      <c r="SK169" s="56"/>
      <c r="SL169" s="56"/>
      <c r="SM169" s="56"/>
      <c r="SN169" s="56"/>
      <c r="SO169" s="56"/>
      <c r="SP169" s="56"/>
      <c r="SQ169" s="56"/>
      <c r="SR169" s="56"/>
      <c r="SS169" s="56"/>
      <c r="ST169" s="56"/>
      <c r="SU169" s="56"/>
      <c r="SV169" s="56"/>
      <c r="SW169" s="56"/>
      <c r="SX169" s="56"/>
      <c r="SY169" s="56"/>
      <c r="SZ169" s="56"/>
      <c r="TA169" s="56"/>
      <c r="TB169" s="56"/>
      <c r="TC169" s="56"/>
      <c r="TD169" s="56"/>
      <c r="TE169" s="56"/>
      <c r="TF169" s="56"/>
      <c r="TG169" s="56"/>
      <c r="TH169" s="56"/>
      <c r="TI169" s="56"/>
      <c r="TJ169" s="56"/>
      <c r="TK169" s="56"/>
      <c r="TL169" s="56"/>
      <c r="TM169" s="56"/>
      <c r="TN169" s="56"/>
      <c r="TO169" s="56"/>
      <c r="TP169" s="56"/>
      <c r="TQ169" s="56"/>
      <c r="TR169" s="56"/>
      <c r="TS169" s="56"/>
      <c r="TT169" s="56"/>
      <c r="TU169" s="56"/>
      <c r="TV169" s="56"/>
      <c r="TW169" s="56"/>
      <c r="TX169" s="56"/>
      <c r="TY169" s="56"/>
      <c r="TZ169" s="56"/>
      <c r="UA169" s="56"/>
      <c r="UB169" s="56"/>
      <c r="UC169" s="56"/>
      <c r="UD169" s="56"/>
      <c r="UE169" s="56"/>
      <c r="UF169" s="56"/>
      <c r="UG169" s="56"/>
      <c r="UH169" s="56"/>
      <c r="UI169" s="56"/>
      <c r="UJ169" s="56"/>
      <c r="UK169" s="56"/>
      <c r="UL169" s="56"/>
      <c r="UM169" s="56"/>
      <c r="UN169" s="56"/>
      <c r="UO169" s="56"/>
      <c r="UP169" s="56"/>
      <c r="UQ169" s="56"/>
      <c r="UR169" s="56"/>
      <c r="US169" s="56"/>
      <c r="UT169" s="56"/>
      <c r="UU169" s="56"/>
      <c r="UV169" s="56"/>
      <c r="UW169" s="56"/>
      <c r="UX169" s="56"/>
      <c r="UY169" s="56"/>
      <c r="UZ169" s="56"/>
      <c r="VA169" s="56"/>
      <c r="VB169" s="56"/>
      <c r="VC169" s="56"/>
      <c r="VD169" s="56"/>
      <c r="VE169" s="56"/>
      <c r="VF169" s="56"/>
      <c r="VG169" s="56"/>
      <c r="VH169" s="56"/>
      <c r="VI169" s="56"/>
      <c r="VJ169" s="56"/>
      <c r="VK169" s="56"/>
      <c r="VL169" s="56"/>
      <c r="VM169" s="56"/>
      <c r="VN169" s="56"/>
      <c r="VO169" s="56"/>
      <c r="VP169" s="56"/>
      <c r="VQ169" s="56"/>
      <c r="VR169" s="56"/>
      <c r="VS169" s="56"/>
      <c r="VT169" s="56"/>
      <c r="VU169" s="56"/>
      <c r="VV169" s="56"/>
      <c r="VW169" s="56"/>
      <c r="VX169" s="56"/>
      <c r="VY169" s="56"/>
      <c r="VZ169" s="56"/>
      <c r="WA169" s="56"/>
      <c r="WB169" s="56"/>
      <c r="WC169" s="56"/>
      <c r="WD169" s="56"/>
      <c r="WE169" s="56"/>
      <c r="WF169" s="56"/>
      <c r="WG169" s="56"/>
      <c r="WH169" s="56"/>
      <c r="WI169" s="56"/>
      <c r="WJ169" s="56"/>
      <c r="WK169" s="56"/>
      <c r="WL169" s="56"/>
      <c r="WM169" s="56"/>
      <c r="WN169" s="56"/>
      <c r="WO169" s="56"/>
      <c r="WP169" s="56"/>
      <c r="WQ169" s="56"/>
      <c r="WR169" s="56"/>
      <c r="WS169" s="56"/>
      <c r="WT169" s="56"/>
      <c r="WU169" s="56"/>
      <c r="WV169" s="56"/>
      <c r="WW169" s="56"/>
      <c r="WX169" s="56"/>
      <c r="WY169" s="56"/>
      <c r="WZ169" s="56"/>
      <c r="XA169" s="56"/>
      <c r="XB169" s="56"/>
      <c r="XC169" s="56"/>
      <c r="XD169" s="56"/>
      <c r="XE169" s="56"/>
      <c r="XF169" s="56"/>
      <c r="XG169" s="56"/>
      <c r="XH169" s="56"/>
      <c r="XI169" s="56"/>
      <c r="XJ169" s="56"/>
      <c r="XK169" s="56"/>
      <c r="XL169" s="56"/>
      <c r="XM169" s="56"/>
      <c r="XN169" s="56"/>
      <c r="XO169" s="56"/>
      <c r="XP169" s="56"/>
      <c r="XQ169" s="56"/>
      <c r="XR169" s="56"/>
      <c r="XS169" s="56"/>
      <c r="XT169" s="56"/>
      <c r="XU169" s="56"/>
      <c r="XV169" s="56"/>
      <c r="XW169" s="56"/>
      <c r="XX169" s="56"/>
      <c r="XY169" s="56"/>
      <c r="XZ169" s="56"/>
      <c r="YA169" s="56"/>
      <c r="YB169" s="56"/>
      <c r="YC169" s="56"/>
      <c r="YD169" s="56"/>
      <c r="YE169" s="56"/>
      <c r="YF169" s="56"/>
      <c r="YG169" s="56"/>
      <c r="YH169" s="56"/>
      <c r="YI169" s="56"/>
      <c r="YJ169" s="56"/>
      <c r="YK169" s="56"/>
      <c r="YL169" s="56"/>
      <c r="YM169" s="56"/>
      <c r="YN169" s="56"/>
      <c r="YO169" s="56"/>
      <c r="YP169" s="56"/>
      <c r="YQ169" s="56"/>
      <c r="YR169" s="56"/>
    </row>
    <row r="170" spans="1:668" ht="19.5" customHeight="1" x14ac:dyDescent="0.25">
      <c r="A170" s="46" t="s">
        <v>14</v>
      </c>
      <c r="B170" s="13">
        <v>2</v>
      </c>
      <c r="C170" s="13"/>
      <c r="D170" s="46"/>
      <c r="E170" s="46"/>
      <c r="F170" s="74">
        <f>SUM(F168:F169)</f>
        <v>136500</v>
      </c>
      <c r="G170" s="74">
        <f t="shared" ref="G170:L170" si="25">SUM(G168:G169)</f>
        <v>3917.55</v>
      </c>
      <c r="H170" s="74">
        <f t="shared" si="25"/>
        <v>12105.37</v>
      </c>
      <c r="I170" s="74">
        <f t="shared" si="25"/>
        <v>4149.6000000000004</v>
      </c>
      <c r="J170" s="74">
        <f t="shared" si="25"/>
        <v>962.5</v>
      </c>
      <c r="K170" s="74">
        <f t="shared" si="25"/>
        <v>21135.02</v>
      </c>
      <c r="L170" s="74">
        <f t="shared" si="25"/>
        <v>115364.98000000001</v>
      </c>
      <c r="AG170" s="51"/>
      <c r="AH170" s="51"/>
      <c r="AI170" s="51"/>
      <c r="AJ170" s="51"/>
      <c r="AK170" s="51"/>
      <c r="AL170" s="51"/>
      <c r="AM170" s="51"/>
      <c r="AN170" s="51"/>
      <c r="AO170" s="51"/>
      <c r="AP170" s="51"/>
      <c r="AQ170" s="51"/>
      <c r="IC170" s="56"/>
      <c r="ID170" s="56"/>
      <c r="IE170" s="56"/>
      <c r="IF170" s="56"/>
      <c r="IG170" s="56"/>
      <c r="IH170" s="56"/>
      <c r="II170" s="56"/>
      <c r="IJ170" s="56"/>
      <c r="IK170" s="56"/>
      <c r="IL170" s="56"/>
      <c r="IM170" s="56"/>
      <c r="IN170" s="56"/>
      <c r="IO170" s="56"/>
      <c r="IP170" s="56"/>
      <c r="IQ170" s="56"/>
      <c r="IR170" s="56"/>
      <c r="IS170" s="56"/>
      <c r="IT170" s="56"/>
      <c r="IU170" s="56"/>
      <c r="IV170" s="56"/>
      <c r="IW170" s="56"/>
      <c r="IX170" s="56"/>
      <c r="IY170" s="56"/>
      <c r="IZ170" s="56"/>
      <c r="JA170" s="56"/>
      <c r="JB170" s="56"/>
      <c r="JC170" s="56"/>
      <c r="JD170" s="56"/>
      <c r="JE170" s="56"/>
      <c r="JF170" s="56"/>
      <c r="JG170" s="56"/>
      <c r="JH170" s="56"/>
      <c r="JI170" s="56"/>
      <c r="JJ170" s="56"/>
      <c r="JK170" s="56"/>
      <c r="JL170" s="56"/>
      <c r="JM170" s="56"/>
      <c r="JN170" s="56"/>
      <c r="JO170" s="56"/>
      <c r="JP170" s="56"/>
      <c r="JQ170" s="56"/>
      <c r="JR170" s="56"/>
      <c r="JS170" s="56"/>
      <c r="JT170" s="56"/>
      <c r="JU170" s="56"/>
      <c r="JV170" s="56"/>
      <c r="JW170" s="56"/>
      <c r="JX170" s="56"/>
      <c r="JY170" s="56"/>
      <c r="JZ170" s="56"/>
      <c r="KA170" s="56"/>
      <c r="KB170" s="56"/>
      <c r="KC170" s="56"/>
      <c r="KD170" s="56"/>
      <c r="KE170" s="56"/>
      <c r="KF170" s="56"/>
      <c r="KG170" s="56"/>
      <c r="KH170" s="56"/>
      <c r="KI170" s="56"/>
      <c r="KJ170" s="56"/>
      <c r="KK170" s="56"/>
      <c r="KL170" s="56"/>
      <c r="KM170" s="56"/>
      <c r="KN170" s="56"/>
      <c r="KO170" s="56"/>
      <c r="KP170" s="56"/>
      <c r="KQ170" s="56"/>
      <c r="KR170" s="56"/>
      <c r="KS170" s="56"/>
      <c r="KT170" s="56"/>
      <c r="KU170" s="56"/>
      <c r="KV170" s="56"/>
      <c r="KW170" s="56"/>
      <c r="KX170" s="56"/>
      <c r="KY170" s="56"/>
      <c r="KZ170" s="56"/>
      <c r="LA170" s="56"/>
      <c r="LB170" s="56"/>
      <c r="LC170" s="56"/>
      <c r="LD170" s="56"/>
      <c r="LE170" s="56"/>
      <c r="LF170" s="56"/>
      <c r="LG170" s="56"/>
      <c r="LH170" s="56"/>
      <c r="LI170" s="56"/>
      <c r="LJ170" s="56"/>
      <c r="LK170" s="56"/>
      <c r="LL170" s="56"/>
      <c r="LM170" s="56"/>
      <c r="LN170" s="56"/>
      <c r="LO170" s="56"/>
      <c r="LP170" s="56"/>
      <c r="LQ170" s="56"/>
      <c r="LR170" s="56"/>
      <c r="LS170" s="56"/>
      <c r="LT170" s="56"/>
      <c r="LU170" s="56"/>
      <c r="LV170" s="56"/>
      <c r="LW170" s="56"/>
      <c r="LX170" s="56"/>
      <c r="LY170" s="56"/>
      <c r="LZ170" s="56"/>
      <c r="MA170" s="56"/>
      <c r="MB170" s="56"/>
      <c r="MC170" s="56"/>
      <c r="MD170" s="56"/>
      <c r="ME170" s="56"/>
      <c r="MF170" s="56"/>
      <c r="MG170" s="56"/>
      <c r="MH170" s="56"/>
      <c r="MI170" s="56"/>
      <c r="MJ170" s="56"/>
      <c r="MK170" s="56"/>
      <c r="ML170" s="56"/>
      <c r="MM170" s="56"/>
      <c r="MN170" s="56"/>
      <c r="MO170" s="56"/>
      <c r="MP170" s="56"/>
      <c r="MQ170" s="56"/>
      <c r="MR170" s="56"/>
      <c r="MS170" s="56"/>
      <c r="MT170" s="56"/>
      <c r="MU170" s="56"/>
      <c r="MV170" s="56"/>
      <c r="MW170" s="56"/>
      <c r="MX170" s="56"/>
      <c r="MY170" s="56"/>
      <c r="MZ170" s="56"/>
      <c r="NA170" s="56"/>
      <c r="NB170" s="56"/>
      <c r="NC170" s="56"/>
      <c r="ND170" s="56"/>
      <c r="NE170" s="56"/>
      <c r="NF170" s="56"/>
      <c r="NG170" s="56"/>
      <c r="NH170" s="56"/>
      <c r="NI170" s="56"/>
      <c r="NJ170" s="56"/>
      <c r="NK170" s="56"/>
      <c r="NL170" s="56"/>
      <c r="NM170" s="56"/>
      <c r="NN170" s="56"/>
      <c r="NO170" s="56"/>
      <c r="NP170" s="56"/>
      <c r="NQ170" s="56"/>
      <c r="NR170" s="56"/>
      <c r="NS170" s="56"/>
      <c r="NT170" s="56"/>
      <c r="NU170" s="56"/>
      <c r="NV170" s="56"/>
      <c r="NW170" s="56"/>
      <c r="NX170" s="56"/>
      <c r="NY170" s="56"/>
      <c r="NZ170" s="56"/>
      <c r="OA170" s="56"/>
      <c r="OB170" s="56"/>
      <c r="OC170" s="56"/>
      <c r="OD170" s="56"/>
      <c r="OE170" s="56"/>
      <c r="OF170" s="56"/>
      <c r="OG170" s="56"/>
      <c r="OH170" s="56"/>
      <c r="OI170" s="56"/>
      <c r="OJ170" s="56"/>
      <c r="OK170" s="56"/>
      <c r="OL170" s="56"/>
      <c r="OM170" s="56"/>
      <c r="ON170" s="56"/>
      <c r="OO170" s="56"/>
      <c r="OP170" s="56"/>
      <c r="OQ170" s="56"/>
      <c r="OR170" s="56"/>
      <c r="OS170" s="56"/>
      <c r="OT170" s="56"/>
      <c r="OU170" s="56"/>
      <c r="OV170" s="56"/>
      <c r="OW170" s="56"/>
      <c r="OX170" s="56"/>
      <c r="OY170" s="56"/>
      <c r="OZ170" s="56"/>
      <c r="PA170" s="56"/>
      <c r="PB170" s="56"/>
      <c r="PC170" s="56"/>
      <c r="PD170" s="56"/>
      <c r="PE170" s="56"/>
      <c r="PF170" s="56"/>
      <c r="PG170" s="56"/>
      <c r="PH170" s="56"/>
      <c r="PI170" s="56"/>
      <c r="PJ170" s="56"/>
      <c r="PK170" s="56"/>
      <c r="PL170" s="56"/>
      <c r="PM170" s="56"/>
      <c r="PN170" s="56"/>
      <c r="PO170" s="56"/>
      <c r="PP170" s="56"/>
      <c r="PQ170" s="56"/>
      <c r="PR170" s="56"/>
      <c r="PS170" s="56"/>
      <c r="PT170" s="56"/>
      <c r="PU170" s="56"/>
      <c r="PV170" s="56"/>
      <c r="PW170" s="56"/>
      <c r="PX170" s="56"/>
      <c r="PY170" s="56"/>
      <c r="PZ170" s="56"/>
      <c r="QA170" s="56"/>
      <c r="QB170" s="56"/>
      <c r="QC170" s="56"/>
      <c r="QD170" s="56"/>
      <c r="QE170" s="56"/>
      <c r="QF170" s="56"/>
      <c r="QG170" s="56"/>
      <c r="QH170" s="56"/>
      <c r="QI170" s="56"/>
      <c r="QJ170" s="56"/>
      <c r="QK170" s="56"/>
      <c r="QL170" s="56"/>
      <c r="QM170" s="56"/>
      <c r="QN170" s="56"/>
      <c r="QO170" s="56"/>
      <c r="QP170" s="56"/>
      <c r="QQ170" s="56"/>
      <c r="QR170" s="56"/>
      <c r="QS170" s="56"/>
      <c r="QT170" s="56"/>
      <c r="QU170" s="56"/>
      <c r="QV170" s="56"/>
      <c r="QW170" s="56"/>
      <c r="QX170" s="56"/>
      <c r="QY170" s="56"/>
      <c r="QZ170" s="56"/>
      <c r="RA170" s="56"/>
      <c r="RB170" s="56"/>
      <c r="RC170" s="56"/>
      <c r="RD170" s="56"/>
      <c r="RE170" s="56"/>
      <c r="RF170" s="56"/>
      <c r="RG170" s="56"/>
      <c r="RH170" s="56"/>
      <c r="RI170" s="56"/>
      <c r="RJ170" s="56"/>
      <c r="RK170" s="56"/>
      <c r="RL170" s="56"/>
      <c r="RM170" s="56"/>
      <c r="RN170" s="56"/>
      <c r="RO170" s="56"/>
      <c r="RP170" s="56"/>
      <c r="RQ170" s="56"/>
      <c r="RR170" s="56"/>
      <c r="RS170" s="56"/>
      <c r="RT170" s="56"/>
      <c r="RU170" s="56"/>
      <c r="RV170" s="56"/>
      <c r="RW170" s="56"/>
      <c r="RX170" s="56"/>
      <c r="RY170" s="56"/>
      <c r="RZ170" s="56"/>
      <c r="SA170" s="56"/>
      <c r="SB170" s="56"/>
      <c r="SC170" s="56"/>
      <c r="SD170" s="56"/>
      <c r="SE170" s="56"/>
      <c r="SF170" s="56"/>
      <c r="SG170" s="56"/>
      <c r="SH170" s="56"/>
      <c r="SI170" s="56"/>
      <c r="SJ170" s="56"/>
      <c r="SK170" s="56"/>
      <c r="SL170" s="56"/>
      <c r="SM170" s="56"/>
      <c r="SN170" s="56"/>
      <c r="SO170" s="56"/>
      <c r="SP170" s="56"/>
      <c r="SQ170" s="56"/>
      <c r="SR170" s="56"/>
      <c r="SS170" s="56"/>
      <c r="ST170" s="56"/>
      <c r="SU170" s="56"/>
      <c r="SV170" s="56"/>
      <c r="SW170" s="56"/>
      <c r="SX170" s="56"/>
      <c r="SY170" s="56"/>
      <c r="SZ170" s="56"/>
      <c r="TA170" s="56"/>
      <c r="TB170" s="56"/>
      <c r="TC170" s="56"/>
      <c r="TD170" s="56"/>
      <c r="TE170" s="56"/>
      <c r="TF170" s="56"/>
      <c r="TG170" s="56"/>
      <c r="TH170" s="56"/>
      <c r="TI170" s="56"/>
      <c r="TJ170" s="56"/>
      <c r="TK170" s="56"/>
      <c r="TL170" s="56"/>
      <c r="TM170" s="56"/>
      <c r="TN170" s="56"/>
      <c r="TO170" s="56"/>
      <c r="TP170" s="56"/>
      <c r="TQ170" s="56"/>
      <c r="TR170" s="56"/>
      <c r="TS170" s="56"/>
      <c r="TT170" s="56"/>
      <c r="TU170" s="56"/>
      <c r="TV170" s="56"/>
      <c r="TW170" s="56"/>
      <c r="TX170" s="56"/>
      <c r="TY170" s="56"/>
      <c r="TZ170" s="56"/>
      <c r="UA170" s="56"/>
      <c r="UB170" s="56"/>
      <c r="UC170" s="56"/>
      <c r="UD170" s="56"/>
      <c r="UE170" s="56"/>
      <c r="UF170" s="56"/>
      <c r="UG170" s="56"/>
      <c r="UH170" s="56"/>
      <c r="UI170" s="56"/>
      <c r="UJ170" s="56"/>
      <c r="UK170" s="56"/>
      <c r="UL170" s="56"/>
      <c r="UM170" s="56"/>
      <c r="UN170" s="56"/>
      <c r="UO170" s="56"/>
      <c r="UP170" s="56"/>
      <c r="UQ170" s="56"/>
      <c r="UR170" s="56"/>
      <c r="US170" s="56"/>
      <c r="UT170" s="56"/>
      <c r="UU170" s="56"/>
      <c r="UV170" s="56"/>
      <c r="UW170" s="56"/>
      <c r="UX170" s="56"/>
      <c r="UY170" s="56"/>
      <c r="UZ170" s="56"/>
      <c r="VA170" s="56"/>
      <c r="VB170" s="56"/>
      <c r="VC170" s="56"/>
      <c r="VD170" s="56"/>
      <c r="VE170" s="56"/>
      <c r="VF170" s="56"/>
      <c r="VG170" s="56"/>
      <c r="VH170" s="56"/>
      <c r="VI170" s="56"/>
      <c r="VJ170" s="56"/>
      <c r="VK170" s="56"/>
      <c r="VL170" s="56"/>
      <c r="VM170" s="56"/>
      <c r="VN170" s="56"/>
      <c r="VO170" s="56"/>
      <c r="VP170" s="56"/>
      <c r="VQ170" s="56"/>
      <c r="VR170" s="56"/>
      <c r="VS170" s="56"/>
      <c r="VT170" s="56"/>
      <c r="VU170" s="56"/>
      <c r="VV170" s="56"/>
      <c r="VW170" s="56"/>
      <c r="VX170" s="56"/>
      <c r="VY170" s="56"/>
      <c r="VZ170" s="56"/>
      <c r="WA170" s="56"/>
      <c r="WB170" s="56"/>
      <c r="WC170" s="56"/>
      <c r="WD170" s="56"/>
      <c r="WE170" s="56"/>
      <c r="WF170" s="56"/>
      <c r="WG170" s="56"/>
      <c r="WH170" s="56"/>
      <c r="WI170" s="56"/>
      <c r="WJ170" s="56"/>
      <c r="WK170" s="56"/>
      <c r="WL170" s="56"/>
      <c r="WM170" s="56"/>
      <c r="WN170" s="56"/>
      <c r="WO170" s="56"/>
      <c r="WP170" s="56"/>
      <c r="WQ170" s="56"/>
      <c r="WR170" s="56"/>
      <c r="WS170" s="56"/>
      <c r="WT170" s="56"/>
      <c r="WU170" s="56"/>
      <c r="WV170" s="56"/>
      <c r="WW170" s="56"/>
      <c r="WX170" s="56"/>
      <c r="WY170" s="56"/>
      <c r="WZ170" s="56"/>
      <c r="XA170" s="56"/>
      <c r="XB170" s="56"/>
      <c r="XC170" s="56"/>
      <c r="XD170" s="56"/>
      <c r="XE170" s="56"/>
      <c r="XF170" s="56"/>
      <c r="XG170" s="56"/>
      <c r="XH170" s="56"/>
      <c r="XI170" s="56"/>
      <c r="XJ170" s="56"/>
      <c r="XK170" s="56"/>
      <c r="XL170" s="56"/>
      <c r="XM170" s="56"/>
      <c r="XN170" s="56"/>
      <c r="XO170" s="56"/>
      <c r="XP170" s="56"/>
      <c r="XQ170" s="56"/>
      <c r="XR170" s="56"/>
      <c r="XS170" s="56"/>
      <c r="XT170" s="56"/>
      <c r="XU170" s="56"/>
      <c r="XV170" s="56"/>
      <c r="XW170" s="56"/>
      <c r="XX170" s="56"/>
      <c r="XY170" s="56"/>
      <c r="XZ170" s="56"/>
      <c r="YA170" s="56"/>
      <c r="YB170" s="56"/>
      <c r="YC170" s="56"/>
      <c r="YD170" s="56"/>
      <c r="YE170" s="56"/>
      <c r="YF170" s="56"/>
      <c r="YG170" s="56"/>
      <c r="YH170" s="56"/>
      <c r="YI170" s="56"/>
      <c r="YJ170" s="56"/>
      <c r="YK170" s="56"/>
      <c r="YL170" s="56"/>
      <c r="YM170" s="56"/>
      <c r="YN170" s="56"/>
      <c r="YO170" s="56"/>
      <c r="YP170" s="56"/>
      <c r="YQ170" s="56"/>
      <c r="YR170" s="56"/>
    </row>
    <row r="172" spans="1:668" s="53" customFormat="1" x14ac:dyDescent="0.25">
      <c r="A172" s="44" t="s">
        <v>89</v>
      </c>
      <c r="C172" s="12"/>
      <c r="D172" s="44"/>
      <c r="E172" s="44"/>
      <c r="F172" s="70"/>
      <c r="G172" s="70"/>
      <c r="H172" s="12"/>
      <c r="I172" s="12"/>
      <c r="J172" s="70"/>
      <c r="K172" s="12"/>
      <c r="L172" s="70"/>
      <c r="AG172" s="51"/>
      <c r="AH172" s="51"/>
      <c r="AI172" s="51"/>
      <c r="AJ172" s="51"/>
      <c r="AK172" s="51"/>
      <c r="AL172" s="51"/>
      <c r="AM172" s="51"/>
      <c r="AN172" s="51"/>
      <c r="AO172" s="51"/>
      <c r="AP172" s="51"/>
      <c r="AQ172" s="51"/>
    </row>
    <row r="173" spans="1:668" s="50" customFormat="1" ht="15" customHeight="1" x14ac:dyDescent="0.25">
      <c r="A173" s="50" t="s">
        <v>90</v>
      </c>
      <c r="B173" s="25" t="s">
        <v>16</v>
      </c>
      <c r="C173" s="26" t="s">
        <v>73</v>
      </c>
      <c r="D173" s="27">
        <v>44348</v>
      </c>
      <c r="E173" s="11" t="s">
        <v>116</v>
      </c>
      <c r="F173" s="71">
        <v>38000</v>
      </c>
      <c r="G173" s="71">
        <v>1090.5999999999999</v>
      </c>
      <c r="H173" s="26">
        <v>160.38</v>
      </c>
      <c r="I173" s="26">
        <v>1155.2</v>
      </c>
      <c r="J173" s="71">
        <v>301</v>
      </c>
      <c r="K173" s="26">
        <v>2707.18</v>
      </c>
      <c r="L173" s="71">
        <v>35292.82</v>
      </c>
      <c r="O173" s="43"/>
      <c r="P173" s="43"/>
      <c r="Q173" s="43"/>
      <c r="R173" s="43"/>
      <c r="S173" s="43"/>
      <c r="T173" s="43"/>
      <c r="U173" s="43"/>
      <c r="V173" s="43"/>
      <c r="W173" s="43"/>
      <c r="X173" s="43"/>
      <c r="Y173" s="43"/>
      <c r="Z173" s="43"/>
      <c r="AA173" s="43"/>
      <c r="AB173" s="43"/>
      <c r="AC173" s="43"/>
      <c r="AD173" s="43"/>
      <c r="AE173" s="43"/>
      <c r="AF173" s="43"/>
      <c r="AG173" s="51"/>
      <c r="AH173" s="51"/>
      <c r="AI173" s="51"/>
      <c r="AJ173" s="51"/>
      <c r="AK173" s="51"/>
      <c r="AL173" s="51"/>
      <c r="AM173" s="51"/>
      <c r="AN173" s="51"/>
      <c r="AO173" s="51"/>
      <c r="AP173" s="51"/>
      <c r="AQ173" s="51"/>
      <c r="AR173" s="43"/>
      <c r="AS173" s="43"/>
      <c r="AT173" s="43"/>
      <c r="AU173" s="43"/>
      <c r="AV173" s="43"/>
      <c r="AW173" s="43"/>
      <c r="AX173" s="43"/>
      <c r="AY173" s="43"/>
      <c r="AZ173" s="43"/>
      <c r="BA173" s="43"/>
      <c r="BB173" s="43"/>
      <c r="BC173" s="43"/>
      <c r="BD173" s="43"/>
      <c r="BE173" s="43"/>
      <c r="BF173" s="43"/>
      <c r="BG173" s="43"/>
      <c r="BH173" s="43"/>
      <c r="BI173" s="43"/>
      <c r="BJ173" s="43"/>
      <c r="BK173" s="43"/>
      <c r="BL173" s="43"/>
      <c r="BM173" s="43"/>
      <c r="BN173" s="43"/>
      <c r="BO173" s="43"/>
      <c r="BP173" s="43"/>
      <c r="BQ173" s="43"/>
      <c r="BR173" s="43"/>
      <c r="BS173" s="43"/>
      <c r="BT173" s="43"/>
      <c r="BU173" s="43"/>
      <c r="BV173" s="43"/>
      <c r="BW173" s="43"/>
      <c r="BX173" s="43"/>
      <c r="BY173" s="43"/>
      <c r="BZ173" s="43"/>
      <c r="CA173" s="43"/>
      <c r="CB173" s="43"/>
      <c r="CC173" s="43"/>
      <c r="CD173" s="43"/>
      <c r="CE173" s="43"/>
      <c r="CF173" s="43"/>
      <c r="CG173" s="43"/>
      <c r="CH173" s="43"/>
      <c r="CI173" s="43"/>
      <c r="CJ173" s="43"/>
      <c r="CK173" s="43"/>
      <c r="CL173" s="43"/>
      <c r="CM173" s="43"/>
      <c r="CN173" s="43"/>
      <c r="CO173" s="43"/>
      <c r="CP173" s="43"/>
      <c r="CQ173" s="43"/>
      <c r="CR173" s="43"/>
      <c r="CS173" s="43"/>
      <c r="CT173" s="43"/>
      <c r="CU173" s="43"/>
      <c r="CV173" s="43"/>
      <c r="CW173" s="43"/>
      <c r="CX173" s="43"/>
      <c r="CY173" s="43"/>
      <c r="CZ173" s="43"/>
      <c r="DA173" s="43"/>
      <c r="DB173" s="43"/>
      <c r="DC173" s="43"/>
      <c r="DD173" s="43"/>
      <c r="DE173" s="43"/>
      <c r="DF173" s="43"/>
      <c r="DG173" s="43"/>
      <c r="DH173" s="43"/>
      <c r="DI173" s="43"/>
      <c r="DJ173" s="43"/>
      <c r="DK173" s="43"/>
      <c r="DL173" s="43"/>
      <c r="DM173" s="43"/>
      <c r="DN173" s="43"/>
      <c r="DO173" s="43"/>
      <c r="DP173" s="43"/>
      <c r="DQ173" s="43"/>
      <c r="DR173" s="43"/>
      <c r="DS173" s="43"/>
      <c r="DT173" s="43"/>
      <c r="DU173" s="43"/>
      <c r="DV173" s="43"/>
      <c r="DW173" s="43"/>
      <c r="DX173" s="43"/>
      <c r="DY173" s="43"/>
      <c r="DZ173" s="43"/>
      <c r="EA173" s="43"/>
      <c r="EB173" s="43"/>
      <c r="EC173" s="43"/>
      <c r="ED173" s="43"/>
      <c r="EE173" s="43"/>
      <c r="EF173" s="43"/>
      <c r="EG173" s="43"/>
      <c r="EH173" s="43"/>
      <c r="EI173" s="43"/>
      <c r="EJ173" s="43"/>
      <c r="EK173" s="43"/>
      <c r="EL173" s="43"/>
      <c r="EM173" s="43"/>
      <c r="EN173" s="43"/>
      <c r="EO173" s="43"/>
      <c r="EP173" s="43"/>
      <c r="EQ173" s="43"/>
      <c r="ER173" s="43"/>
      <c r="ES173" s="43"/>
      <c r="ET173" s="43"/>
      <c r="EU173" s="43"/>
      <c r="EV173" s="43"/>
      <c r="EW173" s="43"/>
      <c r="EX173" s="43"/>
      <c r="EY173" s="43"/>
      <c r="EZ173" s="43"/>
      <c r="FA173" s="43"/>
      <c r="FB173" s="43"/>
      <c r="FC173" s="43"/>
      <c r="FD173" s="43"/>
      <c r="FE173" s="43"/>
      <c r="FF173" s="43"/>
      <c r="FG173" s="43"/>
      <c r="FH173" s="43"/>
      <c r="FI173" s="43"/>
      <c r="FJ173" s="43"/>
      <c r="FK173" s="43"/>
      <c r="FL173" s="43"/>
      <c r="FM173" s="43"/>
      <c r="FN173" s="43"/>
      <c r="FO173" s="43"/>
      <c r="FP173" s="43"/>
      <c r="FQ173" s="43"/>
      <c r="FR173" s="43"/>
      <c r="FS173" s="43"/>
      <c r="FT173" s="43"/>
      <c r="FU173" s="43"/>
      <c r="FV173" s="43"/>
      <c r="FW173" s="43"/>
      <c r="FX173" s="43"/>
      <c r="FY173" s="43"/>
      <c r="FZ173" s="43"/>
      <c r="GA173" s="43"/>
      <c r="GB173" s="43"/>
      <c r="GC173" s="43"/>
      <c r="GD173" s="43"/>
      <c r="GE173" s="43"/>
      <c r="GF173" s="43"/>
      <c r="GG173" s="43"/>
      <c r="GH173" s="43"/>
      <c r="GI173" s="43"/>
      <c r="GJ173" s="43"/>
      <c r="GK173" s="43"/>
      <c r="GL173" s="43"/>
      <c r="GM173" s="43"/>
      <c r="GN173" s="43"/>
      <c r="GO173" s="43"/>
      <c r="GP173" s="43"/>
      <c r="GQ173" s="43"/>
      <c r="GR173" s="43"/>
      <c r="GS173" s="43"/>
      <c r="GT173" s="43"/>
      <c r="GU173" s="43"/>
      <c r="GV173" s="43"/>
      <c r="GW173" s="43"/>
      <c r="GX173" s="43"/>
      <c r="GY173" s="43"/>
      <c r="GZ173" s="43"/>
      <c r="HA173" s="43"/>
      <c r="HB173" s="43"/>
      <c r="HC173" s="43"/>
      <c r="HD173" s="43"/>
      <c r="HE173" s="43"/>
      <c r="HF173" s="43"/>
      <c r="HG173" s="43"/>
      <c r="HH173" s="43"/>
      <c r="HI173" s="43"/>
      <c r="HJ173" s="43"/>
      <c r="HK173" s="43"/>
      <c r="HL173" s="43"/>
      <c r="HM173" s="43"/>
      <c r="HN173" s="43"/>
      <c r="HO173" s="43"/>
      <c r="HP173" s="43"/>
      <c r="HQ173" s="43"/>
      <c r="HR173" s="43"/>
      <c r="HS173" s="43"/>
      <c r="HT173" s="43"/>
      <c r="HU173" s="43"/>
      <c r="HV173" s="43"/>
      <c r="HW173" s="43"/>
      <c r="HX173" s="43"/>
      <c r="HY173" s="43"/>
      <c r="HZ173" s="43"/>
      <c r="IA173" s="43"/>
      <c r="IB173" s="43"/>
      <c r="IC173" s="43"/>
      <c r="ID173" s="43"/>
      <c r="IE173" s="43"/>
      <c r="IF173" s="43"/>
      <c r="IG173" s="43"/>
      <c r="IH173" s="43"/>
      <c r="II173" s="43"/>
      <c r="IJ173" s="43"/>
      <c r="IK173" s="43"/>
      <c r="IL173" s="43"/>
      <c r="IM173" s="43"/>
      <c r="IN173" s="43"/>
      <c r="IO173" s="43"/>
      <c r="IP173" s="43"/>
      <c r="IQ173" s="43"/>
      <c r="IR173" s="43"/>
      <c r="IS173" s="43"/>
      <c r="IT173" s="43"/>
      <c r="IU173" s="43"/>
      <c r="IV173" s="43"/>
      <c r="IW173" s="43"/>
      <c r="IX173" s="43"/>
      <c r="IY173" s="43"/>
      <c r="IZ173" s="43"/>
      <c r="JA173" s="43"/>
      <c r="JB173" s="43"/>
      <c r="JC173" s="43"/>
      <c r="JD173" s="43"/>
      <c r="JE173" s="43"/>
      <c r="JF173" s="43"/>
      <c r="JG173" s="43"/>
      <c r="JH173" s="43"/>
      <c r="JI173" s="43"/>
      <c r="JJ173" s="43"/>
      <c r="JK173" s="43"/>
      <c r="JL173" s="43"/>
      <c r="JM173" s="43"/>
      <c r="JN173" s="43"/>
      <c r="JO173" s="43"/>
      <c r="JP173" s="43"/>
      <c r="JQ173" s="43"/>
      <c r="JR173" s="43"/>
      <c r="JS173" s="43"/>
      <c r="JT173" s="43"/>
      <c r="JU173" s="43"/>
      <c r="JV173" s="43"/>
      <c r="JW173" s="43"/>
      <c r="JX173" s="43"/>
      <c r="JY173" s="43"/>
      <c r="JZ173" s="43"/>
      <c r="KA173" s="43"/>
      <c r="KB173" s="43"/>
      <c r="KC173" s="43"/>
      <c r="KD173" s="43"/>
      <c r="KE173" s="43"/>
      <c r="KF173" s="43"/>
      <c r="KG173" s="43"/>
      <c r="KH173" s="43"/>
      <c r="KI173" s="43"/>
      <c r="KJ173" s="43"/>
      <c r="KK173" s="43"/>
      <c r="KL173" s="43"/>
      <c r="KM173" s="43"/>
      <c r="KN173" s="43"/>
      <c r="KO173" s="43"/>
      <c r="KP173" s="43"/>
      <c r="KQ173" s="43"/>
      <c r="KR173" s="43"/>
      <c r="KS173" s="43"/>
      <c r="KT173" s="43"/>
      <c r="KU173" s="43"/>
      <c r="KV173" s="43"/>
      <c r="KW173" s="43"/>
      <c r="KX173" s="43"/>
      <c r="KY173" s="43"/>
      <c r="KZ173" s="43"/>
      <c r="LA173" s="43"/>
      <c r="LB173" s="43"/>
      <c r="LC173" s="43"/>
      <c r="LD173" s="43"/>
      <c r="LE173" s="43"/>
      <c r="LF173" s="43"/>
      <c r="LG173" s="43"/>
      <c r="LH173" s="43"/>
      <c r="LI173" s="43"/>
      <c r="LJ173" s="43"/>
      <c r="LK173" s="43"/>
      <c r="LL173" s="43"/>
      <c r="LM173" s="43"/>
      <c r="LN173" s="43"/>
      <c r="LO173" s="43"/>
      <c r="LP173" s="43"/>
      <c r="LQ173" s="43"/>
      <c r="LR173" s="43"/>
      <c r="LS173" s="43"/>
      <c r="LT173" s="43"/>
      <c r="LU173" s="43"/>
      <c r="LV173" s="43"/>
      <c r="LW173" s="43"/>
      <c r="LX173" s="43"/>
      <c r="LY173" s="43"/>
      <c r="LZ173" s="43"/>
      <c r="MA173" s="43"/>
      <c r="MB173" s="43"/>
      <c r="MC173" s="43"/>
      <c r="MD173" s="43"/>
      <c r="ME173" s="43"/>
      <c r="MF173" s="43"/>
      <c r="MG173" s="43"/>
      <c r="MH173" s="43"/>
      <c r="MI173" s="43"/>
      <c r="MJ173" s="43"/>
      <c r="MK173" s="43"/>
      <c r="ML173" s="43"/>
      <c r="MM173" s="43"/>
      <c r="MN173" s="43"/>
      <c r="MO173" s="43"/>
      <c r="MP173" s="43"/>
      <c r="MQ173" s="43"/>
      <c r="MR173" s="43"/>
      <c r="MS173" s="43"/>
      <c r="MT173" s="43"/>
      <c r="MU173" s="43"/>
      <c r="MV173" s="43"/>
      <c r="MW173" s="43"/>
      <c r="MX173" s="43"/>
      <c r="MY173" s="43"/>
      <c r="MZ173" s="43"/>
      <c r="NA173" s="43"/>
      <c r="NB173" s="43"/>
      <c r="NC173" s="43"/>
      <c r="ND173" s="43"/>
      <c r="NE173" s="43"/>
      <c r="NF173" s="43"/>
      <c r="NG173" s="43"/>
      <c r="NH173" s="43"/>
      <c r="NI173" s="43"/>
      <c r="NJ173" s="43"/>
      <c r="NK173" s="43"/>
      <c r="NL173" s="43"/>
      <c r="NM173" s="43"/>
      <c r="NN173" s="43"/>
      <c r="NO173" s="43"/>
      <c r="NP173" s="43"/>
      <c r="NQ173" s="43"/>
      <c r="NR173" s="43"/>
      <c r="NS173" s="43"/>
      <c r="NT173" s="43"/>
      <c r="NU173" s="43"/>
      <c r="NV173" s="43"/>
      <c r="NW173" s="43"/>
      <c r="NX173" s="43"/>
      <c r="NY173" s="43"/>
      <c r="NZ173" s="43"/>
      <c r="OA173" s="43"/>
      <c r="OB173" s="43"/>
      <c r="OC173" s="43"/>
      <c r="OD173" s="43"/>
      <c r="OE173" s="43"/>
      <c r="OF173" s="43"/>
      <c r="OG173" s="43"/>
      <c r="OH173" s="43"/>
      <c r="OI173" s="43"/>
      <c r="OJ173" s="43"/>
      <c r="OK173" s="43"/>
      <c r="OL173" s="43"/>
      <c r="OM173" s="43"/>
      <c r="ON173" s="43"/>
      <c r="OO173" s="43"/>
      <c r="OP173" s="43"/>
      <c r="OQ173" s="43"/>
      <c r="OR173" s="43"/>
      <c r="OS173" s="43"/>
      <c r="OT173" s="43"/>
      <c r="OU173" s="43"/>
      <c r="OV173" s="43"/>
      <c r="OW173" s="43"/>
      <c r="OX173" s="43"/>
      <c r="OY173" s="43"/>
      <c r="OZ173" s="43"/>
      <c r="PA173" s="43"/>
      <c r="PB173" s="43"/>
      <c r="PC173" s="43"/>
      <c r="PD173" s="43"/>
      <c r="PE173" s="43"/>
      <c r="PF173" s="43"/>
      <c r="PG173" s="43"/>
      <c r="PH173" s="43"/>
      <c r="PI173" s="43"/>
      <c r="PJ173" s="43"/>
      <c r="PK173" s="43"/>
      <c r="PL173" s="43"/>
      <c r="PM173" s="43"/>
      <c r="PN173" s="43"/>
      <c r="PO173" s="43"/>
      <c r="PP173" s="43"/>
      <c r="PQ173" s="43"/>
      <c r="PR173" s="43"/>
      <c r="PS173" s="43"/>
      <c r="PT173" s="43"/>
      <c r="PU173" s="43"/>
      <c r="PV173" s="43"/>
      <c r="PW173" s="43"/>
      <c r="PX173" s="43"/>
      <c r="PY173" s="43"/>
      <c r="PZ173" s="43"/>
      <c r="QA173" s="43"/>
      <c r="QB173" s="43"/>
      <c r="QC173" s="43"/>
      <c r="QD173" s="43"/>
      <c r="QE173" s="43"/>
      <c r="QF173" s="43"/>
      <c r="QG173" s="43"/>
      <c r="QH173" s="43"/>
      <c r="QI173" s="43"/>
      <c r="QJ173" s="43"/>
      <c r="QK173" s="43"/>
      <c r="QL173" s="43"/>
      <c r="QM173" s="43"/>
      <c r="QN173" s="43"/>
      <c r="QO173" s="43"/>
      <c r="QP173" s="43"/>
      <c r="QQ173" s="43"/>
      <c r="QR173" s="43"/>
      <c r="QS173" s="43"/>
      <c r="QT173" s="43"/>
      <c r="QU173" s="43"/>
      <c r="QV173" s="43"/>
      <c r="QW173" s="43"/>
      <c r="QX173" s="43"/>
      <c r="QY173" s="43"/>
      <c r="QZ173" s="43"/>
      <c r="RA173" s="43"/>
      <c r="RB173" s="43"/>
      <c r="RC173" s="43"/>
      <c r="RD173" s="43"/>
      <c r="RE173" s="43"/>
      <c r="RF173" s="43"/>
      <c r="RG173" s="43"/>
      <c r="RH173" s="43"/>
      <c r="RI173" s="43"/>
      <c r="RJ173" s="43"/>
      <c r="RK173" s="43"/>
      <c r="RL173" s="43"/>
      <c r="RM173" s="43"/>
      <c r="RN173" s="43"/>
      <c r="RO173" s="43"/>
      <c r="RP173" s="43"/>
      <c r="RQ173" s="43"/>
      <c r="RR173" s="43"/>
      <c r="RS173" s="43"/>
      <c r="RT173" s="43"/>
      <c r="RU173" s="43"/>
      <c r="RV173" s="43"/>
      <c r="RW173" s="43"/>
      <c r="RX173" s="43"/>
      <c r="RY173" s="43"/>
      <c r="RZ173" s="43"/>
      <c r="SA173" s="43"/>
      <c r="SB173" s="43"/>
      <c r="SC173" s="43"/>
      <c r="SD173" s="43"/>
      <c r="SE173" s="43"/>
      <c r="SF173" s="43"/>
      <c r="SG173" s="43"/>
      <c r="SH173" s="43"/>
      <c r="SI173" s="43"/>
      <c r="SJ173" s="43"/>
      <c r="SK173" s="43"/>
      <c r="SL173" s="43"/>
      <c r="SM173" s="43"/>
      <c r="SN173" s="43"/>
      <c r="SO173" s="43"/>
      <c r="SP173" s="43"/>
      <c r="SQ173" s="43"/>
      <c r="SR173" s="43"/>
      <c r="SS173" s="43"/>
      <c r="ST173" s="43"/>
      <c r="SU173" s="43"/>
      <c r="SV173" s="43"/>
      <c r="SW173" s="43"/>
      <c r="SX173" s="43"/>
      <c r="SY173" s="43"/>
      <c r="SZ173" s="43"/>
      <c r="TA173" s="43"/>
      <c r="TB173" s="43"/>
      <c r="TC173" s="43"/>
      <c r="TD173" s="43"/>
      <c r="TE173" s="43"/>
      <c r="TF173" s="43"/>
      <c r="TG173" s="43"/>
      <c r="TH173" s="43"/>
      <c r="TI173" s="43"/>
      <c r="TJ173" s="43"/>
      <c r="TK173" s="43"/>
      <c r="TL173" s="43"/>
      <c r="TM173" s="43"/>
      <c r="TN173" s="43"/>
      <c r="TO173" s="43"/>
      <c r="TP173" s="43"/>
      <c r="TQ173" s="43"/>
      <c r="TR173" s="43"/>
      <c r="TS173" s="43"/>
      <c r="TT173" s="43"/>
      <c r="TU173" s="43"/>
      <c r="TV173" s="43"/>
      <c r="TW173" s="43"/>
      <c r="TX173" s="43"/>
      <c r="TY173" s="43"/>
      <c r="TZ173" s="43"/>
      <c r="UA173" s="43"/>
      <c r="UB173" s="43"/>
      <c r="UC173" s="43"/>
      <c r="UD173" s="43"/>
      <c r="UE173" s="43"/>
      <c r="UF173" s="43"/>
      <c r="UG173" s="43"/>
      <c r="UH173" s="43"/>
      <c r="UI173" s="43"/>
      <c r="UJ173" s="43"/>
      <c r="UK173" s="43"/>
      <c r="UL173" s="43"/>
      <c r="UM173" s="43"/>
      <c r="UN173" s="43"/>
      <c r="UO173" s="43"/>
      <c r="UP173" s="43"/>
      <c r="UQ173" s="43"/>
      <c r="UR173" s="43"/>
      <c r="US173" s="43"/>
      <c r="UT173" s="43"/>
      <c r="UU173" s="43"/>
      <c r="UV173" s="43"/>
      <c r="UW173" s="43"/>
      <c r="UX173" s="43"/>
      <c r="UY173" s="43"/>
      <c r="UZ173" s="43"/>
      <c r="VA173" s="43"/>
      <c r="VB173" s="43"/>
      <c r="VC173" s="43"/>
      <c r="VD173" s="43"/>
      <c r="VE173" s="43"/>
      <c r="VF173" s="43"/>
      <c r="VG173" s="43"/>
      <c r="VH173" s="43"/>
      <c r="VI173" s="43"/>
      <c r="VJ173" s="43"/>
      <c r="VK173" s="43"/>
      <c r="VL173" s="43"/>
      <c r="VM173" s="43"/>
      <c r="VN173" s="43"/>
      <c r="VO173" s="43"/>
      <c r="VP173" s="43"/>
      <c r="VQ173" s="43"/>
      <c r="VR173" s="43"/>
      <c r="VS173" s="43"/>
      <c r="VT173" s="43"/>
      <c r="VU173" s="43"/>
      <c r="VV173" s="43"/>
      <c r="VW173" s="43"/>
      <c r="VX173" s="43"/>
      <c r="VY173" s="43"/>
      <c r="VZ173" s="43"/>
      <c r="WA173" s="43"/>
      <c r="WB173" s="43"/>
      <c r="WC173" s="43"/>
      <c r="WD173" s="43"/>
      <c r="WE173" s="43"/>
      <c r="WF173" s="43"/>
      <c r="WG173" s="43"/>
      <c r="WH173" s="43"/>
      <c r="WI173" s="43"/>
      <c r="WJ173" s="43"/>
      <c r="WK173" s="43"/>
      <c r="WL173" s="43"/>
      <c r="WM173" s="43"/>
      <c r="WN173" s="43"/>
      <c r="WO173" s="43"/>
      <c r="WP173" s="43"/>
      <c r="WQ173" s="43"/>
      <c r="WR173" s="43"/>
      <c r="WS173" s="43"/>
      <c r="WT173" s="43"/>
      <c r="WU173" s="43"/>
      <c r="WV173" s="43"/>
      <c r="WW173" s="43"/>
      <c r="WX173" s="43"/>
      <c r="WY173" s="43"/>
      <c r="WZ173" s="43"/>
      <c r="XA173" s="43"/>
      <c r="XB173" s="43"/>
      <c r="XC173" s="43"/>
      <c r="XD173" s="43"/>
      <c r="XE173" s="43"/>
      <c r="XF173" s="43"/>
      <c r="XG173" s="43"/>
      <c r="XH173" s="43"/>
      <c r="XI173" s="43"/>
      <c r="XJ173" s="43"/>
      <c r="XK173" s="43"/>
      <c r="XL173" s="43"/>
      <c r="XM173" s="43"/>
      <c r="XN173" s="43"/>
      <c r="XO173" s="43"/>
      <c r="XP173" s="43"/>
      <c r="XQ173" s="43"/>
      <c r="XR173" s="43"/>
      <c r="XS173" s="43"/>
      <c r="XT173" s="43"/>
      <c r="XU173" s="43"/>
      <c r="XV173" s="43"/>
      <c r="XW173" s="43"/>
      <c r="XX173" s="43"/>
      <c r="XY173" s="43"/>
      <c r="XZ173" s="43"/>
      <c r="YA173" s="43"/>
      <c r="YB173" s="43"/>
      <c r="YC173" s="43"/>
      <c r="YD173" s="43"/>
      <c r="YE173" s="43"/>
      <c r="YF173" s="43"/>
      <c r="YG173" s="43"/>
      <c r="YH173" s="43"/>
      <c r="YI173" s="43"/>
      <c r="YJ173" s="43"/>
      <c r="YK173" s="43"/>
      <c r="YL173" s="43"/>
      <c r="YM173" s="43"/>
      <c r="YN173" s="43"/>
      <c r="YO173" s="43"/>
      <c r="YP173" s="43"/>
      <c r="YQ173" s="43"/>
      <c r="YR173" s="43"/>
    </row>
    <row r="174" spans="1:668" ht="19.5" customHeight="1" x14ac:dyDescent="0.25">
      <c r="A174" s="46" t="s">
        <v>14</v>
      </c>
      <c r="B174" s="13">
        <v>1</v>
      </c>
      <c r="C174" s="13"/>
      <c r="D174" s="46"/>
      <c r="E174" s="46"/>
      <c r="F174" s="74">
        <f t="shared" ref="F174:K174" si="26">+SUM(F173)</f>
        <v>38000</v>
      </c>
      <c r="G174" s="74">
        <f t="shared" si="26"/>
        <v>1090.5999999999999</v>
      </c>
      <c r="H174" s="17">
        <f t="shared" si="26"/>
        <v>160.38</v>
      </c>
      <c r="I174" s="17">
        <f t="shared" si="26"/>
        <v>1155.2</v>
      </c>
      <c r="J174" s="74">
        <f t="shared" si="26"/>
        <v>301</v>
      </c>
      <c r="K174" s="17">
        <f t="shared" si="26"/>
        <v>2707.18</v>
      </c>
      <c r="L174" s="74">
        <f>+SUM(L173)</f>
        <v>35292.82</v>
      </c>
      <c r="AG174" s="51"/>
      <c r="AH174" s="51"/>
      <c r="AI174" s="51"/>
      <c r="AJ174" s="51"/>
      <c r="AK174" s="51"/>
      <c r="AL174" s="51"/>
      <c r="AM174" s="51"/>
      <c r="AN174" s="51"/>
      <c r="AO174" s="51"/>
      <c r="AP174" s="51"/>
      <c r="AQ174" s="51"/>
    </row>
    <row r="176" spans="1:668" s="51" customFormat="1" ht="15.75" customHeight="1" x14ac:dyDescent="0.25">
      <c r="A176" s="45" t="s">
        <v>190</v>
      </c>
      <c r="B176" s="19"/>
      <c r="C176" s="20"/>
      <c r="D176" s="45"/>
      <c r="E176" s="45"/>
      <c r="F176" s="20"/>
      <c r="G176" s="69"/>
      <c r="H176" s="20"/>
      <c r="I176" s="20"/>
      <c r="J176" s="20"/>
      <c r="K176" s="20"/>
      <c r="L176" s="69"/>
      <c r="AR176" s="43"/>
      <c r="AS176" s="43"/>
      <c r="AT176" s="43"/>
      <c r="AU176" s="43"/>
      <c r="AV176" s="43"/>
      <c r="AW176" s="43"/>
      <c r="AX176" s="43"/>
      <c r="AY176" s="43"/>
      <c r="AZ176" s="43"/>
      <c r="BA176" s="43"/>
      <c r="BB176" s="43"/>
      <c r="BC176" s="43"/>
      <c r="BD176" s="43"/>
      <c r="BE176" s="43"/>
      <c r="BF176" s="43"/>
      <c r="BG176" s="43"/>
      <c r="BH176" s="43"/>
      <c r="BI176" s="43"/>
      <c r="BJ176" s="43"/>
      <c r="BK176" s="43"/>
      <c r="BL176" s="43"/>
      <c r="BM176" s="43"/>
      <c r="BN176" s="43"/>
      <c r="BO176" s="43"/>
      <c r="BP176" s="43"/>
      <c r="BQ176" s="43"/>
      <c r="BR176" s="43"/>
      <c r="BS176" s="43"/>
      <c r="BT176" s="43"/>
      <c r="BU176" s="43"/>
      <c r="BV176" s="43"/>
      <c r="BW176" s="43"/>
      <c r="BX176" s="43"/>
      <c r="BY176" s="43"/>
      <c r="BZ176" s="43"/>
      <c r="CA176" s="43"/>
      <c r="CB176" s="43"/>
      <c r="CC176" s="43"/>
      <c r="CD176" s="43"/>
      <c r="CE176" s="43"/>
      <c r="CF176" s="43"/>
      <c r="CG176" s="43"/>
      <c r="CH176" s="43"/>
      <c r="CI176" s="43"/>
      <c r="CJ176" s="43"/>
      <c r="CK176" s="43"/>
      <c r="CL176" s="43"/>
      <c r="CM176" s="43"/>
      <c r="CN176" s="43"/>
      <c r="CO176" s="43"/>
      <c r="CP176" s="43"/>
      <c r="CQ176" s="43"/>
      <c r="CR176" s="43"/>
      <c r="CS176" s="43"/>
      <c r="CT176" s="43"/>
      <c r="CU176" s="43"/>
      <c r="CV176" s="43"/>
      <c r="CW176" s="43"/>
      <c r="CX176" s="43"/>
      <c r="CY176" s="43"/>
      <c r="CZ176" s="43"/>
      <c r="DA176" s="43"/>
      <c r="DB176" s="43"/>
      <c r="DC176" s="43"/>
      <c r="DD176" s="43"/>
      <c r="DE176" s="43"/>
      <c r="DF176" s="43"/>
      <c r="DG176" s="43"/>
      <c r="DH176" s="43"/>
      <c r="DI176" s="43"/>
      <c r="DJ176" s="43"/>
      <c r="DK176" s="43"/>
      <c r="DL176" s="43"/>
      <c r="DM176" s="43"/>
      <c r="DN176" s="43"/>
      <c r="DO176" s="43"/>
      <c r="DP176" s="43"/>
      <c r="DQ176" s="43"/>
      <c r="DR176" s="43"/>
      <c r="DS176" s="43"/>
      <c r="DT176" s="43"/>
      <c r="DU176" s="43"/>
      <c r="DV176" s="43"/>
      <c r="DW176" s="43"/>
      <c r="DX176" s="43"/>
      <c r="DY176" s="43"/>
      <c r="DZ176" s="43"/>
      <c r="EA176" s="43"/>
      <c r="EB176" s="43"/>
      <c r="EC176" s="43"/>
      <c r="ED176" s="43"/>
      <c r="EE176" s="43"/>
      <c r="EF176" s="43"/>
      <c r="EG176" s="43"/>
      <c r="EH176" s="43"/>
      <c r="EI176" s="43"/>
      <c r="EJ176" s="43"/>
      <c r="EK176" s="43"/>
      <c r="EL176" s="43"/>
      <c r="EM176" s="43"/>
      <c r="EN176" s="43"/>
      <c r="EO176" s="43"/>
      <c r="EP176" s="43"/>
      <c r="EQ176" s="43"/>
      <c r="ER176" s="43"/>
      <c r="ES176" s="43"/>
      <c r="ET176" s="43"/>
      <c r="EU176" s="43"/>
      <c r="EV176" s="43"/>
      <c r="EW176" s="43"/>
      <c r="EX176" s="43"/>
      <c r="EY176" s="43"/>
      <c r="EZ176" s="43"/>
      <c r="FA176" s="43"/>
      <c r="FB176" s="43"/>
      <c r="FC176" s="43"/>
      <c r="FD176" s="43"/>
      <c r="FE176" s="43"/>
      <c r="FF176" s="43"/>
      <c r="FG176" s="43"/>
      <c r="FH176" s="43"/>
      <c r="FI176" s="43"/>
      <c r="FJ176" s="43"/>
      <c r="FK176" s="43"/>
      <c r="FL176" s="43"/>
      <c r="FM176" s="43"/>
      <c r="FN176" s="43"/>
      <c r="FO176" s="43"/>
      <c r="FP176" s="43"/>
      <c r="FQ176" s="43"/>
      <c r="FR176" s="43"/>
      <c r="FS176" s="43"/>
      <c r="FT176" s="43"/>
      <c r="FU176" s="43"/>
      <c r="FV176" s="43"/>
      <c r="FW176" s="43"/>
      <c r="FX176" s="43"/>
      <c r="FY176" s="43"/>
      <c r="FZ176" s="43"/>
      <c r="GA176" s="43"/>
      <c r="GB176" s="43"/>
      <c r="GC176" s="43"/>
      <c r="GD176" s="43"/>
      <c r="GE176" s="43"/>
      <c r="GF176" s="43"/>
      <c r="GG176" s="43"/>
      <c r="GH176" s="43"/>
      <c r="GI176" s="43"/>
      <c r="GJ176" s="43"/>
      <c r="GK176" s="43"/>
      <c r="GL176" s="43"/>
      <c r="GM176" s="43"/>
      <c r="GN176" s="43"/>
      <c r="GO176" s="43"/>
      <c r="GP176" s="43"/>
      <c r="GQ176" s="43"/>
      <c r="GR176" s="43"/>
      <c r="GS176" s="43"/>
      <c r="GT176" s="43"/>
      <c r="GU176" s="43"/>
      <c r="GV176" s="43"/>
      <c r="GW176" s="43"/>
      <c r="GX176" s="43"/>
      <c r="GY176" s="43"/>
      <c r="GZ176" s="43"/>
      <c r="HA176" s="43"/>
      <c r="HB176" s="43"/>
      <c r="HC176" s="43"/>
      <c r="HD176" s="43"/>
      <c r="HE176" s="43"/>
      <c r="HF176" s="43"/>
      <c r="HG176" s="43"/>
      <c r="HH176" s="43"/>
      <c r="HI176" s="43"/>
      <c r="HJ176" s="43"/>
      <c r="HK176" s="43"/>
      <c r="HL176" s="43"/>
      <c r="HM176" s="43"/>
      <c r="HN176" s="43"/>
      <c r="HO176" s="43"/>
      <c r="HP176" s="43"/>
      <c r="HQ176" s="43"/>
      <c r="HR176" s="43"/>
      <c r="HS176" s="43"/>
      <c r="HT176" s="43"/>
      <c r="HU176" s="43"/>
      <c r="HV176" s="43"/>
      <c r="HW176" s="43"/>
      <c r="HX176" s="43"/>
      <c r="HY176" s="43"/>
      <c r="HZ176" s="43"/>
      <c r="IA176" s="56"/>
      <c r="IB176" s="56"/>
      <c r="IC176" s="43"/>
      <c r="ID176" s="43"/>
      <c r="IE176" s="43"/>
      <c r="IF176" s="43"/>
      <c r="IG176" s="43"/>
      <c r="IH176" s="43"/>
      <c r="II176" s="43"/>
      <c r="IJ176" s="43"/>
      <c r="IK176" s="43"/>
      <c r="IL176" s="43"/>
      <c r="IM176" s="43"/>
      <c r="IN176" s="43"/>
      <c r="IO176" s="43"/>
      <c r="IP176" s="43"/>
      <c r="IQ176" s="43"/>
      <c r="IR176" s="43"/>
      <c r="IS176" s="43"/>
      <c r="IT176" s="43"/>
      <c r="IU176" s="43"/>
      <c r="IV176" s="43"/>
      <c r="IW176" s="43"/>
      <c r="IX176" s="43"/>
      <c r="IY176" s="43"/>
      <c r="IZ176" s="43"/>
      <c r="JA176" s="43"/>
      <c r="JB176" s="43"/>
      <c r="JC176" s="43"/>
      <c r="JD176" s="43"/>
      <c r="JE176" s="43"/>
      <c r="JF176" s="43"/>
      <c r="JG176" s="43"/>
      <c r="JH176" s="43"/>
      <c r="JI176" s="43"/>
      <c r="JJ176" s="43"/>
      <c r="JK176" s="43"/>
      <c r="JL176" s="43"/>
      <c r="JM176" s="43"/>
      <c r="JN176" s="43"/>
      <c r="JO176" s="43"/>
      <c r="JP176" s="43"/>
      <c r="JQ176" s="43"/>
      <c r="JR176" s="43"/>
      <c r="JS176" s="43"/>
      <c r="JT176" s="43"/>
      <c r="JU176" s="43"/>
      <c r="JV176" s="43"/>
      <c r="JW176" s="43"/>
      <c r="JX176" s="43"/>
      <c r="JY176" s="43"/>
      <c r="JZ176" s="43"/>
      <c r="KA176" s="43"/>
      <c r="KB176" s="43"/>
      <c r="KC176" s="43"/>
      <c r="KD176" s="43"/>
      <c r="KE176" s="43"/>
      <c r="KF176" s="43"/>
      <c r="KG176" s="43"/>
      <c r="KH176" s="43"/>
      <c r="KI176" s="43"/>
      <c r="KJ176" s="43"/>
      <c r="KK176" s="43"/>
      <c r="KL176" s="43"/>
      <c r="KM176" s="43"/>
      <c r="KN176" s="43"/>
      <c r="KO176" s="43"/>
      <c r="KP176" s="43"/>
      <c r="KQ176" s="43"/>
      <c r="KR176" s="43"/>
      <c r="KS176" s="43"/>
      <c r="KT176" s="43"/>
      <c r="KU176" s="43"/>
      <c r="KV176" s="43"/>
      <c r="KW176" s="43"/>
      <c r="KX176" s="43"/>
      <c r="KY176" s="43"/>
      <c r="KZ176" s="43"/>
      <c r="LA176" s="43"/>
      <c r="LB176" s="43"/>
      <c r="LC176" s="43"/>
      <c r="LD176" s="43"/>
      <c r="LE176" s="43"/>
      <c r="LF176" s="43"/>
      <c r="LG176" s="43"/>
      <c r="LH176" s="43"/>
      <c r="LI176" s="43"/>
      <c r="LJ176" s="43"/>
      <c r="LK176" s="43"/>
      <c r="LL176" s="43"/>
      <c r="LM176" s="43"/>
      <c r="LN176" s="43"/>
      <c r="LO176" s="43"/>
      <c r="LP176" s="43"/>
      <c r="LQ176" s="43"/>
      <c r="LR176" s="43"/>
      <c r="LS176" s="43"/>
      <c r="LT176" s="43"/>
      <c r="LU176" s="43"/>
      <c r="LV176" s="43"/>
      <c r="LW176" s="43"/>
      <c r="LX176" s="43"/>
      <c r="LY176" s="43"/>
      <c r="LZ176" s="43"/>
      <c r="MA176" s="43"/>
      <c r="MB176" s="43"/>
      <c r="MC176" s="43"/>
      <c r="MD176" s="43"/>
      <c r="ME176" s="43"/>
      <c r="MF176" s="43"/>
      <c r="MG176" s="43"/>
      <c r="MH176" s="43"/>
      <c r="MI176" s="43"/>
      <c r="MJ176" s="43"/>
      <c r="MK176" s="43"/>
      <c r="ML176" s="43"/>
      <c r="MM176" s="43"/>
      <c r="MN176" s="43"/>
      <c r="MO176" s="43"/>
      <c r="MP176" s="43"/>
      <c r="MQ176" s="43"/>
      <c r="MR176" s="43"/>
      <c r="MS176" s="43"/>
      <c r="MT176" s="43"/>
      <c r="MU176" s="43"/>
      <c r="MV176" s="43"/>
      <c r="MW176" s="43"/>
      <c r="MX176" s="43"/>
      <c r="MY176" s="43"/>
      <c r="MZ176" s="43"/>
      <c r="NA176" s="43"/>
      <c r="NB176" s="43"/>
      <c r="NC176" s="43"/>
      <c r="ND176" s="43"/>
      <c r="NE176" s="43"/>
      <c r="NF176" s="43"/>
      <c r="NG176" s="43"/>
      <c r="NH176" s="43"/>
      <c r="NI176" s="43"/>
      <c r="NJ176" s="43"/>
      <c r="NK176" s="43"/>
      <c r="NL176" s="43"/>
      <c r="NM176" s="43"/>
      <c r="NN176" s="43"/>
      <c r="NO176" s="43"/>
      <c r="NP176" s="43"/>
      <c r="NQ176" s="43"/>
      <c r="NR176" s="43"/>
      <c r="NS176" s="43"/>
      <c r="NT176" s="43"/>
      <c r="NU176" s="43"/>
      <c r="NV176" s="43"/>
      <c r="NW176" s="43"/>
      <c r="NX176" s="43"/>
      <c r="NY176" s="43"/>
      <c r="NZ176" s="43"/>
      <c r="OA176" s="43"/>
      <c r="OB176" s="43"/>
      <c r="OC176" s="43"/>
      <c r="OD176" s="43"/>
      <c r="OE176" s="43"/>
      <c r="OF176" s="43"/>
      <c r="OG176" s="43"/>
      <c r="OH176" s="43"/>
      <c r="OI176" s="43"/>
      <c r="OJ176" s="43"/>
      <c r="OK176" s="43"/>
      <c r="OL176" s="43"/>
      <c r="OM176" s="43"/>
      <c r="ON176" s="43"/>
      <c r="OO176" s="43"/>
      <c r="OP176" s="43"/>
      <c r="OQ176" s="43"/>
      <c r="OR176" s="43"/>
      <c r="OS176" s="43"/>
      <c r="OT176" s="43"/>
      <c r="OU176" s="43"/>
      <c r="OV176" s="43"/>
      <c r="OW176" s="43"/>
      <c r="OX176" s="43"/>
      <c r="OY176" s="43"/>
      <c r="OZ176" s="43"/>
      <c r="PA176" s="43"/>
      <c r="PB176" s="43"/>
      <c r="PC176" s="43"/>
      <c r="PD176" s="43"/>
      <c r="PE176" s="43"/>
      <c r="PF176" s="43"/>
      <c r="PG176" s="43"/>
      <c r="PH176" s="43"/>
      <c r="PI176" s="43"/>
      <c r="PJ176" s="43"/>
      <c r="PK176" s="43"/>
      <c r="PL176" s="43"/>
      <c r="PM176" s="43"/>
      <c r="PN176" s="43"/>
      <c r="PO176" s="43"/>
      <c r="PP176" s="43"/>
      <c r="PQ176" s="43"/>
      <c r="PR176" s="43"/>
      <c r="PS176" s="43"/>
      <c r="PT176" s="43"/>
      <c r="PU176" s="43"/>
      <c r="PV176" s="43"/>
      <c r="PW176" s="43"/>
      <c r="PX176" s="43"/>
      <c r="PY176" s="43"/>
      <c r="PZ176" s="43"/>
      <c r="QA176" s="43"/>
      <c r="QB176" s="43"/>
      <c r="QC176" s="43"/>
      <c r="QD176" s="43"/>
      <c r="QE176" s="43"/>
      <c r="QF176" s="43"/>
      <c r="QG176" s="43"/>
      <c r="QH176" s="43"/>
      <c r="QI176" s="43"/>
      <c r="QJ176" s="43"/>
      <c r="QK176" s="43"/>
      <c r="QL176" s="43"/>
      <c r="QM176" s="43"/>
      <c r="QN176" s="43"/>
      <c r="QO176" s="43"/>
      <c r="QP176" s="43"/>
      <c r="QQ176" s="43"/>
      <c r="QR176" s="43"/>
      <c r="QS176" s="43"/>
      <c r="QT176" s="43"/>
      <c r="QU176" s="43"/>
      <c r="QV176" s="43"/>
      <c r="QW176" s="43"/>
      <c r="QX176" s="43"/>
      <c r="QY176" s="43"/>
      <c r="QZ176" s="43"/>
      <c r="RA176" s="43"/>
      <c r="RB176" s="43"/>
      <c r="RC176" s="43"/>
      <c r="RD176" s="43"/>
      <c r="RE176" s="43"/>
      <c r="RF176" s="43"/>
      <c r="RG176" s="43"/>
      <c r="RH176" s="43"/>
      <c r="RI176" s="43"/>
      <c r="RJ176" s="43"/>
      <c r="RK176" s="43"/>
      <c r="RL176" s="43"/>
      <c r="RM176" s="43"/>
      <c r="RN176" s="43"/>
      <c r="RO176" s="43"/>
      <c r="RP176" s="43"/>
      <c r="RQ176" s="43"/>
      <c r="RR176" s="43"/>
      <c r="RS176" s="43"/>
      <c r="RT176" s="43"/>
      <c r="RU176" s="43"/>
      <c r="RV176" s="43"/>
      <c r="RW176" s="43"/>
      <c r="RX176" s="43"/>
      <c r="RY176" s="43"/>
      <c r="RZ176" s="43"/>
      <c r="SA176" s="43"/>
      <c r="SB176" s="43"/>
      <c r="SC176" s="43"/>
      <c r="SD176" s="43"/>
      <c r="SE176" s="43"/>
      <c r="SF176" s="43"/>
      <c r="SG176" s="43"/>
      <c r="SH176" s="43"/>
      <c r="SI176" s="43"/>
      <c r="SJ176" s="43"/>
      <c r="SK176" s="43"/>
      <c r="SL176" s="43"/>
      <c r="SM176" s="43"/>
      <c r="SN176" s="43"/>
      <c r="SO176" s="43"/>
      <c r="SP176" s="43"/>
      <c r="SQ176" s="43"/>
      <c r="SR176" s="43"/>
      <c r="SS176" s="43"/>
      <c r="ST176" s="43"/>
      <c r="SU176" s="43"/>
      <c r="SV176" s="43"/>
      <c r="SW176" s="43"/>
      <c r="SX176" s="43"/>
      <c r="SY176" s="43"/>
      <c r="SZ176" s="43"/>
      <c r="TA176" s="43"/>
      <c r="TB176" s="43"/>
      <c r="TC176" s="43"/>
      <c r="TD176" s="43"/>
      <c r="TE176" s="43"/>
      <c r="TF176" s="43"/>
      <c r="TG176" s="43"/>
      <c r="TH176" s="43"/>
      <c r="TI176" s="43"/>
      <c r="TJ176" s="43"/>
      <c r="TK176" s="43"/>
      <c r="TL176" s="43"/>
      <c r="TM176" s="43"/>
      <c r="TN176" s="43"/>
      <c r="TO176" s="43"/>
      <c r="TP176" s="43"/>
      <c r="TQ176" s="43"/>
      <c r="TR176" s="43"/>
      <c r="TS176" s="43"/>
      <c r="TT176" s="43"/>
      <c r="TU176" s="43"/>
      <c r="TV176" s="43"/>
      <c r="TW176" s="43"/>
      <c r="TX176" s="43"/>
      <c r="TY176" s="43"/>
      <c r="TZ176" s="43"/>
      <c r="UA176" s="43"/>
      <c r="UB176" s="43"/>
      <c r="UC176" s="43"/>
      <c r="UD176" s="43"/>
      <c r="UE176" s="43"/>
      <c r="UF176" s="43"/>
      <c r="UG176" s="43"/>
      <c r="UH176" s="43"/>
      <c r="UI176" s="43"/>
      <c r="UJ176" s="43"/>
      <c r="UK176" s="43"/>
      <c r="UL176" s="43"/>
      <c r="UM176" s="43"/>
      <c r="UN176" s="43"/>
      <c r="UO176" s="43"/>
      <c r="UP176" s="43"/>
      <c r="UQ176" s="43"/>
      <c r="UR176" s="43"/>
      <c r="US176" s="43"/>
      <c r="UT176" s="43"/>
      <c r="UU176" s="43"/>
      <c r="UV176" s="43"/>
      <c r="UW176" s="43"/>
      <c r="UX176" s="43"/>
      <c r="UY176" s="43"/>
      <c r="UZ176" s="43"/>
      <c r="VA176" s="43"/>
      <c r="VB176" s="43"/>
      <c r="VC176" s="43"/>
      <c r="VD176" s="43"/>
      <c r="VE176" s="43"/>
      <c r="VF176" s="43"/>
      <c r="VG176" s="43"/>
      <c r="VH176" s="43"/>
      <c r="VI176" s="43"/>
      <c r="VJ176" s="43"/>
      <c r="VK176" s="43"/>
      <c r="VL176" s="43"/>
      <c r="VM176" s="43"/>
      <c r="VN176" s="43"/>
      <c r="VO176" s="43"/>
      <c r="VP176" s="43"/>
      <c r="VQ176" s="43"/>
      <c r="VR176" s="43"/>
      <c r="VS176" s="43"/>
      <c r="VT176" s="43"/>
      <c r="VU176" s="43"/>
      <c r="VV176" s="43"/>
      <c r="VW176" s="43"/>
      <c r="VX176" s="43"/>
      <c r="VY176" s="43"/>
      <c r="VZ176" s="43"/>
      <c r="WA176" s="43"/>
      <c r="WB176" s="43"/>
      <c r="WC176" s="43"/>
      <c r="WD176" s="43"/>
      <c r="WE176" s="43"/>
      <c r="WF176" s="43"/>
      <c r="WG176" s="43"/>
      <c r="WH176" s="43"/>
      <c r="WI176" s="43"/>
      <c r="WJ176" s="43"/>
      <c r="WK176" s="43"/>
      <c r="WL176" s="43"/>
      <c r="WM176" s="43"/>
      <c r="WN176" s="43"/>
      <c r="WO176" s="43"/>
      <c r="WP176" s="43"/>
      <c r="WQ176" s="43"/>
      <c r="WR176" s="43"/>
      <c r="WS176" s="43"/>
      <c r="WT176" s="43"/>
      <c r="WU176" s="43"/>
      <c r="WV176" s="43"/>
      <c r="WW176" s="43"/>
      <c r="WX176" s="43"/>
      <c r="WY176" s="43"/>
      <c r="WZ176" s="43"/>
      <c r="XA176" s="43"/>
      <c r="XB176" s="43"/>
      <c r="XC176" s="43"/>
      <c r="XD176" s="43"/>
      <c r="XE176" s="43"/>
      <c r="XF176" s="43"/>
      <c r="XG176" s="43"/>
      <c r="XH176" s="43"/>
      <c r="XI176" s="43"/>
      <c r="XJ176" s="43"/>
      <c r="XK176" s="43"/>
      <c r="XL176" s="43"/>
      <c r="XM176" s="43"/>
      <c r="XN176" s="43"/>
      <c r="XO176" s="43"/>
      <c r="XP176" s="43"/>
      <c r="XQ176" s="43"/>
      <c r="XR176" s="43"/>
      <c r="XS176" s="43"/>
      <c r="XT176" s="43"/>
      <c r="XU176" s="43"/>
      <c r="XV176" s="43"/>
      <c r="XW176" s="43"/>
      <c r="XX176" s="43"/>
      <c r="XY176" s="43"/>
      <c r="XZ176" s="43"/>
      <c r="YA176" s="43"/>
      <c r="YB176" s="43"/>
      <c r="YC176" s="43"/>
      <c r="YD176" s="43"/>
      <c r="YE176" s="43"/>
      <c r="YF176" s="43"/>
      <c r="YG176" s="43"/>
      <c r="YH176" s="43"/>
      <c r="YI176" s="43"/>
      <c r="YJ176" s="43"/>
      <c r="YK176" s="43"/>
      <c r="YL176" s="43"/>
      <c r="YM176" s="43"/>
      <c r="YN176" s="43"/>
      <c r="YO176" s="43"/>
      <c r="YP176" s="43"/>
      <c r="YQ176" s="43"/>
      <c r="YR176" s="43"/>
    </row>
    <row r="177" spans="1:668" s="52" customFormat="1" ht="18" customHeight="1" x14ac:dyDescent="0.25">
      <c r="A177" s="52" t="s">
        <v>191</v>
      </c>
      <c r="B177" s="5" t="s">
        <v>16</v>
      </c>
      <c r="C177" s="22" t="s">
        <v>73</v>
      </c>
      <c r="D177" s="23">
        <v>44621</v>
      </c>
      <c r="E177" s="11" t="s">
        <v>116</v>
      </c>
      <c r="F177" s="22">
        <v>40000</v>
      </c>
      <c r="G177" s="68">
        <v>1148</v>
      </c>
      <c r="H177" s="22">
        <v>442.65</v>
      </c>
      <c r="I177" s="22">
        <v>1216</v>
      </c>
      <c r="J177" s="22">
        <v>25</v>
      </c>
      <c r="K177" s="22">
        <v>2831.65</v>
      </c>
      <c r="L177" s="68">
        <v>37168.35</v>
      </c>
      <c r="O177" s="43"/>
      <c r="P177" s="43"/>
      <c r="Q177" s="43"/>
      <c r="R177" s="43"/>
      <c r="S177" s="43"/>
      <c r="T177" s="43"/>
      <c r="U177" s="43"/>
      <c r="V177" s="43"/>
      <c r="W177" s="43"/>
      <c r="X177" s="43"/>
      <c r="Y177" s="43"/>
      <c r="Z177" s="43"/>
      <c r="AA177" s="43"/>
      <c r="AB177" s="43"/>
      <c r="AC177" s="43"/>
      <c r="AD177" s="43"/>
      <c r="AE177" s="43"/>
      <c r="AF177" s="43"/>
      <c r="AG177" s="51"/>
      <c r="AH177" s="51"/>
      <c r="AI177" s="51"/>
      <c r="AJ177" s="51"/>
      <c r="AK177" s="51"/>
      <c r="AL177" s="51"/>
      <c r="AM177" s="51"/>
      <c r="AN177" s="51"/>
      <c r="AO177" s="51"/>
      <c r="AP177" s="51"/>
      <c r="AQ177" s="51"/>
      <c r="AR177" s="43"/>
      <c r="AS177" s="43"/>
      <c r="AT177" s="51"/>
      <c r="AU177" s="51"/>
      <c r="AV177" s="51"/>
      <c r="AW177" s="51"/>
      <c r="AX177" s="51"/>
      <c r="AY177" s="51"/>
      <c r="AZ177" s="51"/>
      <c r="BA177" s="51"/>
      <c r="BB177" s="51"/>
      <c r="BC177" s="51"/>
      <c r="BD177" s="51"/>
      <c r="BE177" s="51"/>
      <c r="BF177" s="51"/>
      <c r="BG177" s="51"/>
      <c r="BH177" s="51"/>
      <c r="BI177" s="51"/>
      <c r="BJ177" s="51"/>
      <c r="BK177" s="51"/>
      <c r="BL177" s="51"/>
      <c r="BM177" s="51"/>
      <c r="BN177" s="51"/>
      <c r="BO177" s="51"/>
      <c r="BP177" s="51"/>
      <c r="BQ177" s="51"/>
      <c r="BR177" s="51"/>
      <c r="BS177" s="51"/>
      <c r="BT177" s="51"/>
      <c r="BU177" s="51"/>
      <c r="BV177" s="51"/>
      <c r="BW177" s="51"/>
      <c r="BX177" s="51"/>
      <c r="BY177" s="51"/>
      <c r="BZ177" s="51"/>
      <c r="CA177" s="51"/>
      <c r="CB177" s="51"/>
      <c r="CC177" s="51"/>
      <c r="CD177" s="51"/>
      <c r="CE177" s="51"/>
      <c r="CF177" s="51"/>
      <c r="CG177" s="51"/>
      <c r="CH177" s="51"/>
      <c r="CI177" s="51"/>
      <c r="CJ177" s="51"/>
      <c r="CK177" s="51"/>
      <c r="CL177" s="51"/>
      <c r="CM177" s="51"/>
      <c r="CN177" s="51"/>
      <c r="CO177" s="51"/>
      <c r="CP177" s="51"/>
      <c r="CQ177" s="51"/>
      <c r="CR177" s="51"/>
      <c r="CS177" s="51"/>
      <c r="CT177" s="51"/>
      <c r="CU177" s="51"/>
      <c r="CV177" s="51"/>
      <c r="CW177" s="51"/>
      <c r="CX177" s="51"/>
      <c r="CY177" s="51"/>
      <c r="CZ177" s="51"/>
      <c r="DA177" s="51"/>
      <c r="DB177" s="51"/>
      <c r="DC177" s="51"/>
      <c r="DD177" s="51"/>
      <c r="DE177" s="51"/>
      <c r="DF177" s="51"/>
      <c r="DG177" s="51"/>
      <c r="DH177" s="51"/>
      <c r="DI177" s="51"/>
      <c r="DJ177" s="51"/>
      <c r="DK177" s="51"/>
      <c r="DL177" s="51"/>
      <c r="DM177" s="51"/>
      <c r="DN177" s="51"/>
      <c r="DO177" s="51"/>
      <c r="DP177" s="51"/>
      <c r="DQ177" s="51"/>
      <c r="DR177" s="51"/>
      <c r="DS177" s="51"/>
      <c r="DT177" s="51"/>
      <c r="DU177" s="51"/>
      <c r="DV177" s="51"/>
      <c r="DW177" s="51"/>
      <c r="DX177" s="51"/>
      <c r="DY177" s="51"/>
      <c r="DZ177" s="51"/>
      <c r="EA177" s="51"/>
      <c r="EB177" s="51"/>
      <c r="EC177" s="51"/>
      <c r="ED177" s="51"/>
      <c r="EE177" s="51"/>
      <c r="EF177" s="51"/>
      <c r="EG177" s="51"/>
      <c r="EH177" s="51"/>
      <c r="EI177" s="51"/>
      <c r="EJ177" s="51"/>
      <c r="EK177" s="51"/>
      <c r="EL177" s="51"/>
      <c r="EM177" s="51"/>
      <c r="EN177" s="51"/>
      <c r="EO177" s="51"/>
      <c r="EP177" s="51"/>
      <c r="EQ177" s="51"/>
      <c r="ER177" s="51"/>
      <c r="ES177" s="51"/>
      <c r="ET177" s="51"/>
      <c r="EU177" s="51"/>
      <c r="EV177" s="51"/>
      <c r="EW177" s="51"/>
      <c r="EX177" s="51"/>
      <c r="EY177" s="51"/>
      <c r="EZ177" s="51"/>
      <c r="FA177" s="51"/>
      <c r="FB177" s="51"/>
      <c r="FC177" s="51"/>
      <c r="FD177" s="51"/>
      <c r="FE177" s="51"/>
      <c r="FF177" s="51"/>
      <c r="FG177" s="51"/>
      <c r="FH177" s="51"/>
      <c r="FI177" s="51"/>
      <c r="FJ177" s="51"/>
      <c r="FK177" s="51"/>
      <c r="FL177" s="51"/>
      <c r="FM177" s="51"/>
      <c r="FN177" s="51"/>
      <c r="FO177" s="51"/>
      <c r="FP177" s="51"/>
      <c r="FQ177" s="51"/>
      <c r="FR177" s="51"/>
      <c r="FS177" s="51"/>
      <c r="FT177" s="51"/>
      <c r="FU177" s="51"/>
      <c r="FV177" s="51"/>
      <c r="FW177" s="51"/>
      <c r="FX177" s="51"/>
      <c r="FY177" s="51"/>
      <c r="FZ177" s="51"/>
      <c r="GA177" s="51"/>
      <c r="GB177" s="51"/>
      <c r="GC177" s="51"/>
      <c r="GD177" s="51"/>
      <c r="GE177" s="51"/>
      <c r="GF177" s="51"/>
      <c r="GG177" s="51"/>
      <c r="GH177" s="51"/>
      <c r="GI177" s="51"/>
      <c r="GJ177" s="51"/>
      <c r="GK177" s="51"/>
      <c r="GL177" s="51"/>
      <c r="GM177" s="51"/>
      <c r="GN177" s="51"/>
      <c r="GO177" s="51"/>
      <c r="GP177" s="51"/>
      <c r="GQ177" s="51"/>
      <c r="GR177" s="51"/>
      <c r="GS177" s="51"/>
      <c r="GT177" s="51"/>
      <c r="GU177" s="51"/>
      <c r="GV177" s="51"/>
      <c r="GW177" s="51"/>
      <c r="GX177" s="51"/>
      <c r="GY177" s="51"/>
      <c r="GZ177" s="51"/>
      <c r="HA177" s="51"/>
      <c r="HB177" s="51"/>
      <c r="HC177" s="51"/>
      <c r="HD177" s="51"/>
      <c r="HE177" s="51"/>
      <c r="HF177" s="51"/>
      <c r="HG177" s="51"/>
      <c r="HH177" s="51"/>
      <c r="HI177" s="51"/>
      <c r="HJ177" s="51"/>
      <c r="HK177" s="51"/>
      <c r="HL177" s="51"/>
      <c r="HM177" s="51"/>
      <c r="HN177" s="51"/>
      <c r="HO177" s="51"/>
      <c r="HP177" s="51"/>
      <c r="HQ177" s="51"/>
      <c r="HR177" s="51"/>
      <c r="HS177" s="51"/>
      <c r="HT177" s="51"/>
      <c r="HU177" s="51"/>
      <c r="HV177" s="51"/>
      <c r="HW177" s="51"/>
      <c r="HX177" s="51"/>
      <c r="HY177" s="51"/>
      <c r="HZ177" s="51"/>
      <c r="IA177" s="56"/>
      <c r="IB177" s="56"/>
      <c r="IC177" s="43"/>
      <c r="ID177" s="43"/>
      <c r="IE177" s="43"/>
      <c r="IF177" s="43"/>
      <c r="IG177" s="43"/>
      <c r="IH177" s="43"/>
      <c r="II177" s="43"/>
      <c r="IJ177" s="43"/>
      <c r="IK177" s="43"/>
      <c r="IL177" s="43"/>
      <c r="IM177" s="43"/>
      <c r="IN177" s="43"/>
      <c r="IO177" s="43"/>
      <c r="IP177" s="43"/>
      <c r="IQ177" s="43"/>
      <c r="IR177" s="43"/>
      <c r="IS177" s="43"/>
      <c r="IT177" s="43"/>
      <c r="IU177" s="43"/>
      <c r="IV177" s="43"/>
      <c r="IW177" s="43"/>
      <c r="IX177" s="43"/>
      <c r="IY177" s="43"/>
      <c r="IZ177" s="43"/>
      <c r="JA177" s="43"/>
      <c r="JB177" s="43"/>
      <c r="JC177" s="43"/>
      <c r="JD177" s="43"/>
      <c r="JE177" s="43"/>
      <c r="JF177" s="43"/>
      <c r="JG177" s="43"/>
      <c r="JH177" s="43"/>
      <c r="JI177" s="43"/>
      <c r="JJ177" s="43"/>
      <c r="JK177" s="43"/>
      <c r="JL177" s="43"/>
      <c r="JM177" s="43"/>
      <c r="JN177" s="43"/>
      <c r="JO177" s="43"/>
      <c r="JP177" s="43"/>
      <c r="JQ177" s="43"/>
      <c r="JR177" s="43"/>
      <c r="JS177" s="43"/>
      <c r="JT177" s="43"/>
      <c r="JU177" s="43"/>
      <c r="JV177" s="43"/>
      <c r="JW177" s="43"/>
      <c r="JX177" s="43"/>
      <c r="JY177" s="43"/>
      <c r="JZ177" s="43"/>
      <c r="KA177" s="43"/>
      <c r="KB177" s="43"/>
      <c r="KC177" s="43"/>
      <c r="KD177" s="43"/>
      <c r="KE177" s="43"/>
      <c r="KF177" s="43"/>
      <c r="KG177" s="43"/>
      <c r="KH177" s="43"/>
      <c r="KI177" s="43"/>
      <c r="KJ177" s="43"/>
      <c r="KK177" s="43"/>
      <c r="KL177" s="43"/>
      <c r="KM177" s="43"/>
      <c r="KN177" s="43"/>
      <c r="KO177" s="43"/>
      <c r="KP177" s="43"/>
      <c r="KQ177" s="43"/>
      <c r="KR177" s="43"/>
      <c r="KS177" s="43"/>
      <c r="KT177" s="43"/>
      <c r="KU177" s="43"/>
      <c r="KV177" s="43"/>
      <c r="KW177" s="43"/>
      <c r="KX177" s="43"/>
      <c r="KY177" s="43"/>
      <c r="KZ177" s="43"/>
      <c r="LA177" s="43"/>
      <c r="LB177" s="43"/>
      <c r="LC177" s="43"/>
      <c r="LD177" s="43"/>
      <c r="LE177" s="43"/>
      <c r="LF177" s="43"/>
      <c r="LG177" s="43"/>
      <c r="LH177" s="43"/>
      <c r="LI177" s="43"/>
      <c r="LJ177" s="43"/>
      <c r="LK177" s="43"/>
      <c r="LL177" s="43"/>
      <c r="LM177" s="43"/>
      <c r="LN177" s="43"/>
      <c r="LO177" s="43"/>
      <c r="LP177" s="43"/>
      <c r="LQ177" s="43"/>
      <c r="LR177" s="43"/>
      <c r="LS177" s="43"/>
      <c r="LT177" s="43"/>
      <c r="LU177" s="43"/>
      <c r="LV177" s="43"/>
      <c r="LW177" s="43"/>
      <c r="LX177" s="43"/>
      <c r="LY177" s="43"/>
      <c r="LZ177" s="43"/>
      <c r="MA177" s="43"/>
      <c r="MB177" s="43"/>
      <c r="MC177" s="43"/>
      <c r="MD177" s="43"/>
      <c r="ME177" s="43"/>
      <c r="MF177" s="43"/>
      <c r="MG177" s="43"/>
      <c r="MH177" s="43"/>
      <c r="MI177" s="43"/>
      <c r="MJ177" s="43"/>
      <c r="MK177" s="43"/>
      <c r="ML177" s="43"/>
      <c r="MM177" s="43"/>
      <c r="MN177" s="43"/>
      <c r="MO177" s="43"/>
      <c r="MP177" s="43"/>
      <c r="MQ177" s="43"/>
      <c r="MR177" s="43"/>
      <c r="MS177" s="43"/>
      <c r="MT177" s="43"/>
      <c r="MU177" s="43"/>
      <c r="MV177" s="43"/>
      <c r="MW177" s="43"/>
      <c r="MX177" s="43"/>
      <c r="MY177" s="43"/>
      <c r="MZ177" s="43"/>
      <c r="NA177" s="43"/>
      <c r="NB177" s="43"/>
      <c r="NC177" s="43"/>
      <c r="ND177" s="43"/>
      <c r="NE177" s="43"/>
      <c r="NF177" s="43"/>
      <c r="NG177" s="43"/>
      <c r="NH177" s="43"/>
      <c r="NI177" s="43"/>
      <c r="NJ177" s="43"/>
      <c r="NK177" s="43"/>
      <c r="NL177" s="43"/>
      <c r="NM177" s="43"/>
      <c r="NN177" s="43"/>
      <c r="NO177" s="43"/>
      <c r="NP177" s="43"/>
      <c r="NQ177" s="43"/>
      <c r="NR177" s="43"/>
      <c r="NS177" s="43"/>
      <c r="NT177" s="43"/>
      <c r="NU177" s="43"/>
      <c r="NV177" s="43"/>
      <c r="NW177" s="43"/>
      <c r="NX177" s="43"/>
      <c r="NY177" s="43"/>
      <c r="NZ177" s="43"/>
      <c r="OA177" s="43"/>
      <c r="OB177" s="43"/>
      <c r="OC177" s="43"/>
      <c r="OD177" s="43"/>
      <c r="OE177" s="43"/>
      <c r="OF177" s="43"/>
      <c r="OG177" s="43"/>
      <c r="OH177" s="43"/>
      <c r="OI177" s="43"/>
      <c r="OJ177" s="43"/>
      <c r="OK177" s="43"/>
      <c r="OL177" s="43"/>
      <c r="OM177" s="43"/>
      <c r="ON177" s="43"/>
      <c r="OO177" s="43"/>
      <c r="OP177" s="43"/>
      <c r="OQ177" s="43"/>
      <c r="OR177" s="43"/>
      <c r="OS177" s="43"/>
      <c r="OT177" s="43"/>
      <c r="OU177" s="43"/>
      <c r="OV177" s="43"/>
      <c r="OW177" s="43"/>
      <c r="OX177" s="43"/>
      <c r="OY177" s="43"/>
      <c r="OZ177" s="43"/>
      <c r="PA177" s="43"/>
      <c r="PB177" s="43"/>
      <c r="PC177" s="43"/>
      <c r="PD177" s="43"/>
      <c r="PE177" s="43"/>
      <c r="PF177" s="43"/>
      <c r="PG177" s="43"/>
      <c r="PH177" s="43"/>
      <c r="PI177" s="43"/>
      <c r="PJ177" s="43"/>
      <c r="PK177" s="43"/>
      <c r="PL177" s="43"/>
      <c r="PM177" s="43"/>
      <c r="PN177" s="43"/>
      <c r="PO177" s="43"/>
      <c r="PP177" s="43"/>
      <c r="PQ177" s="43"/>
      <c r="PR177" s="43"/>
      <c r="PS177" s="43"/>
      <c r="PT177" s="43"/>
      <c r="PU177" s="43"/>
      <c r="PV177" s="43"/>
      <c r="PW177" s="43"/>
      <c r="PX177" s="43"/>
      <c r="PY177" s="43"/>
      <c r="PZ177" s="43"/>
      <c r="QA177" s="43"/>
      <c r="QB177" s="43"/>
      <c r="QC177" s="43"/>
      <c r="QD177" s="43"/>
      <c r="QE177" s="43"/>
      <c r="QF177" s="43"/>
      <c r="QG177" s="43"/>
      <c r="QH177" s="43"/>
      <c r="QI177" s="43"/>
      <c r="QJ177" s="43"/>
      <c r="QK177" s="43"/>
      <c r="QL177" s="43"/>
      <c r="QM177" s="43"/>
      <c r="QN177" s="43"/>
      <c r="QO177" s="43"/>
      <c r="QP177" s="43"/>
      <c r="QQ177" s="43"/>
      <c r="QR177" s="43"/>
      <c r="QS177" s="43"/>
      <c r="QT177" s="43"/>
      <c r="QU177" s="43"/>
      <c r="QV177" s="43"/>
      <c r="QW177" s="43"/>
      <c r="QX177" s="43"/>
      <c r="QY177" s="43"/>
      <c r="QZ177" s="43"/>
      <c r="RA177" s="43"/>
      <c r="RB177" s="43"/>
      <c r="RC177" s="43"/>
      <c r="RD177" s="43"/>
      <c r="RE177" s="43"/>
      <c r="RF177" s="43"/>
      <c r="RG177" s="43"/>
      <c r="RH177" s="43"/>
      <c r="RI177" s="43"/>
      <c r="RJ177" s="43"/>
      <c r="RK177" s="43"/>
      <c r="RL177" s="43"/>
      <c r="RM177" s="43"/>
      <c r="RN177" s="43"/>
      <c r="RO177" s="43"/>
      <c r="RP177" s="43"/>
      <c r="RQ177" s="43"/>
      <c r="RR177" s="43"/>
      <c r="RS177" s="43"/>
      <c r="RT177" s="43"/>
      <c r="RU177" s="43"/>
      <c r="RV177" s="43"/>
      <c r="RW177" s="43"/>
      <c r="RX177" s="43"/>
      <c r="RY177" s="43"/>
      <c r="RZ177" s="43"/>
      <c r="SA177" s="43"/>
      <c r="SB177" s="43"/>
      <c r="SC177" s="43"/>
      <c r="SD177" s="43"/>
      <c r="SE177" s="43"/>
      <c r="SF177" s="43"/>
      <c r="SG177" s="43"/>
      <c r="SH177" s="43"/>
      <c r="SI177" s="43"/>
      <c r="SJ177" s="43"/>
      <c r="SK177" s="43"/>
      <c r="SL177" s="43"/>
      <c r="SM177" s="43"/>
      <c r="SN177" s="43"/>
      <c r="SO177" s="43"/>
      <c r="SP177" s="43"/>
      <c r="SQ177" s="43"/>
      <c r="SR177" s="43"/>
      <c r="SS177" s="43"/>
      <c r="ST177" s="43"/>
      <c r="SU177" s="43"/>
      <c r="SV177" s="43"/>
      <c r="SW177" s="43"/>
      <c r="SX177" s="43"/>
      <c r="SY177" s="43"/>
      <c r="SZ177" s="43"/>
      <c r="TA177" s="43"/>
      <c r="TB177" s="43"/>
      <c r="TC177" s="43"/>
      <c r="TD177" s="43"/>
      <c r="TE177" s="43"/>
      <c r="TF177" s="43"/>
      <c r="TG177" s="43"/>
      <c r="TH177" s="43"/>
      <c r="TI177" s="43"/>
      <c r="TJ177" s="43"/>
      <c r="TK177" s="43"/>
      <c r="TL177" s="43"/>
      <c r="TM177" s="43"/>
      <c r="TN177" s="43"/>
      <c r="TO177" s="43"/>
      <c r="TP177" s="43"/>
      <c r="TQ177" s="43"/>
      <c r="TR177" s="43"/>
      <c r="TS177" s="43"/>
      <c r="TT177" s="43"/>
      <c r="TU177" s="43"/>
      <c r="TV177" s="43"/>
      <c r="TW177" s="43"/>
      <c r="TX177" s="43"/>
      <c r="TY177" s="43"/>
      <c r="TZ177" s="43"/>
      <c r="UA177" s="43"/>
      <c r="UB177" s="43"/>
      <c r="UC177" s="43"/>
      <c r="UD177" s="43"/>
      <c r="UE177" s="43"/>
      <c r="UF177" s="43"/>
      <c r="UG177" s="43"/>
      <c r="UH177" s="43"/>
      <c r="UI177" s="43"/>
      <c r="UJ177" s="43"/>
      <c r="UK177" s="43"/>
      <c r="UL177" s="43"/>
      <c r="UM177" s="43"/>
      <c r="UN177" s="43"/>
      <c r="UO177" s="43"/>
      <c r="UP177" s="43"/>
      <c r="UQ177" s="43"/>
      <c r="UR177" s="43"/>
      <c r="US177" s="43"/>
      <c r="UT177" s="43"/>
      <c r="UU177" s="43"/>
      <c r="UV177" s="43"/>
      <c r="UW177" s="43"/>
      <c r="UX177" s="43"/>
      <c r="UY177" s="43"/>
      <c r="UZ177" s="43"/>
      <c r="VA177" s="43"/>
      <c r="VB177" s="43"/>
      <c r="VC177" s="43"/>
      <c r="VD177" s="43"/>
      <c r="VE177" s="43"/>
      <c r="VF177" s="43"/>
      <c r="VG177" s="43"/>
      <c r="VH177" s="43"/>
      <c r="VI177" s="43"/>
      <c r="VJ177" s="43"/>
      <c r="VK177" s="43"/>
      <c r="VL177" s="43"/>
      <c r="VM177" s="43"/>
      <c r="VN177" s="43"/>
      <c r="VO177" s="43"/>
      <c r="VP177" s="43"/>
      <c r="VQ177" s="43"/>
      <c r="VR177" s="43"/>
      <c r="VS177" s="43"/>
      <c r="VT177" s="43"/>
      <c r="VU177" s="43"/>
      <c r="VV177" s="43"/>
      <c r="VW177" s="43"/>
      <c r="VX177" s="43"/>
      <c r="VY177" s="43"/>
      <c r="VZ177" s="43"/>
      <c r="WA177" s="43"/>
      <c r="WB177" s="43"/>
      <c r="WC177" s="43"/>
      <c r="WD177" s="43"/>
      <c r="WE177" s="43"/>
      <c r="WF177" s="43"/>
      <c r="WG177" s="43"/>
      <c r="WH177" s="43"/>
      <c r="WI177" s="43"/>
      <c r="WJ177" s="43"/>
      <c r="WK177" s="43"/>
      <c r="WL177" s="43"/>
      <c r="WM177" s="43"/>
      <c r="WN177" s="43"/>
      <c r="WO177" s="43"/>
      <c r="WP177" s="43"/>
      <c r="WQ177" s="43"/>
      <c r="WR177" s="43"/>
      <c r="WS177" s="43"/>
      <c r="WT177" s="43"/>
      <c r="WU177" s="43"/>
      <c r="WV177" s="43"/>
      <c r="WW177" s="43"/>
      <c r="WX177" s="43"/>
      <c r="WY177" s="43"/>
      <c r="WZ177" s="43"/>
      <c r="XA177" s="43"/>
      <c r="XB177" s="43"/>
      <c r="XC177" s="43"/>
      <c r="XD177" s="43"/>
      <c r="XE177" s="43"/>
      <c r="XF177" s="43"/>
      <c r="XG177" s="43"/>
      <c r="XH177" s="43"/>
      <c r="XI177" s="43"/>
      <c r="XJ177" s="43"/>
      <c r="XK177" s="43"/>
      <c r="XL177" s="43"/>
      <c r="XM177" s="43"/>
      <c r="XN177" s="43"/>
      <c r="XO177" s="43"/>
      <c r="XP177" s="43"/>
      <c r="XQ177" s="43"/>
      <c r="XR177" s="43"/>
      <c r="XS177" s="43"/>
      <c r="XT177" s="43"/>
      <c r="XU177" s="43"/>
      <c r="XV177" s="43"/>
      <c r="XW177" s="43"/>
      <c r="XX177" s="43"/>
      <c r="XY177" s="43"/>
      <c r="XZ177" s="43"/>
      <c r="YA177" s="43"/>
      <c r="YB177" s="43"/>
      <c r="YC177" s="43"/>
      <c r="YD177" s="43"/>
      <c r="YE177" s="43"/>
      <c r="YF177" s="43"/>
      <c r="YG177" s="43"/>
      <c r="YH177" s="43"/>
      <c r="YI177" s="43"/>
      <c r="YJ177" s="43"/>
      <c r="YK177" s="43"/>
      <c r="YL177" s="43"/>
      <c r="YM177" s="43"/>
      <c r="YN177" s="43"/>
      <c r="YO177" s="43"/>
      <c r="YP177" s="43"/>
      <c r="YQ177" s="43"/>
      <c r="YR177" s="43"/>
    </row>
    <row r="178" spans="1:668" s="52" customFormat="1" ht="18" customHeight="1" x14ac:dyDescent="0.25">
      <c r="A178" s="52" t="s">
        <v>192</v>
      </c>
      <c r="B178" s="5" t="s">
        <v>193</v>
      </c>
      <c r="C178" s="22" t="s">
        <v>74</v>
      </c>
      <c r="D178" s="23">
        <v>44621</v>
      </c>
      <c r="E178" s="11" t="s">
        <v>116</v>
      </c>
      <c r="F178" s="22">
        <v>40000</v>
      </c>
      <c r="G178" s="68">
        <v>1148</v>
      </c>
      <c r="H178" s="22">
        <v>442.65</v>
      </c>
      <c r="I178" s="22">
        <v>1216</v>
      </c>
      <c r="J178" s="22">
        <v>25</v>
      </c>
      <c r="K178" s="22">
        <v>2831.65</v>
      </c>
      <c r="L178" s="68">
        <v>37168.35</v>
      </c>
      <c r="O178" s="43"/>
      <c r="P178" s="43"/>
      <c r="Q178" s="43"/>
      <c r="R178" s="43"/>
      <c r="S178" s="43"/>
      <c r="T178" s="43"/>
      <c r="U178" s="43"/>
      <c r="V178" s="43"/>
      <c r="W178" s="43"/>
      <c r="X178" s="43"/>
      <c r="Y178" s="43"/>
      <c r="Z178" s="43"/>
      <c r="AA178" s="43"/>
      <c r="AB178" s="43"/>
      <c r="AC178" s="43"/>
      <c r="AD178" s="43"/>
      <c r="AE178" s="43"/>
      <c r="AF178" s="43"/>
      <c r="AG178" s="51"/>
      <c r="AH178" s="51"/>
      <c r="AI178" s="51"/>
      <c r="AJ178" s="51"/>
      <c r="AK178" s="51"/>
      <c r="AL178" s="51"/>
      <c r="AM178" s="51"/>
      <c r="AN178" s="51"/>
      <c r="AO178" s="51"/>
      <c r="AP178" s="51"/>
      <c r="AQ178" s="51"/>
      <c r="AR178" s="43"/>
      <c r="AS178" s="43"/>
      <c r="AT178" s="51"/>
      <c r="AU178" s="51"/>
      <c r="AV178" s="51"/>
      <c r="AW178" s="51"/>
      <c r="AX178" s="51"/>
      <c r="AY178" s="51"/>
      <c r="AZ178" s="51"/>
      <c r="BA178" s="51"/>
      <c r="BB178" s="51"/>
      <c r="BC178" s="51"/>
      <c r="BD178" s="51"/>
      <c r="BE178" s="51"/>
      <c r="BF178" s="51"/>
      <c r="BG178" s="51"/>
      <c r="BH178" s="51"/>
      <c r="BI178" s="51"/>
      <c r="BJ178" s="51"/>
      <c r="BK178" s="51"/>
      <c r="BL178" s="51"/>
      <c r="BM178" s="51"/>
      <c r="BN178" s="51"/>
      <c r="BO178" s="51"/>
      <c r="BP178" s="51"/>
      <c r="BQ178" s="51"/>
      <c r="BR178" s="51"/>
      <c r="BS178" s="51"/>
      <c r="BT178" s="51"/>
      <c r="BU178" s="51"/>
      <c r="BV178" s="51"/>
      <c r="BW178" s="51"/>
      <c r="BX178" s="51"/>
      <c r="BY178" s="51"/>
      <c r="BZ178" s="51"/>
      <c r="CA178" s="51"/>
      <c r="CB178" s="51"/>
      <c r="CC178" s="51"/>
      <c r="CD178" s="51"/>
      <c r="CE178" s="51"/>
      <c r="CF178" s="51"/>
      <c r="CG178" s="51"/>
      <c r="CH178" s="51"/>
      <c r="CI178" s="51"/>
      <c r="CJ178" s="51"/>
      <c r="CK178" s="51"/>
      <c r="CL178" s="51"/>
      <c r="CM178" s="51"/>
      <c r="CN178" s="51"/>
      <c r="CO178" s="51"/>
      <c r="CP178" s="51"/>
      <c r="CQ178" s="51"/>
      <c r="CR178" s="51"/>
      <c r="CS178" s="51"/>
      <c r="CT178" s="51"/>
      <c r="CU178" s="51"/>
      <c r="CV178" s="51"/>
      <c r="CW178" s="51"/>
      <c r="CX178" s="51"/>
      <c r="CY178" s="51"/>
      <c r="CZ178" s="51"/>
      <c r="DA178" s="51"/>
      <c r="DB178" s="51"/>
      <c r="DC178" s="51"/>
      <c r="DD178" s="51"/>
      <c r="DE178" s="51"/>
      <c r="DF178" s="51"/>
      <c r="DG178" s="51"/>
      <c r="DH178" s="51"/>
      <c r="DI178" s="51"/>
      <c r="DJ178" s="51"/>
      <c r="DK178" s="51"/>
      <c r="DL178" s="51"/>
      <c r="DM178" s="51"/>
      <c r="DN178" s="51"/>
      <c r="DO178" s="51"/>
      <c r="DP178" s="51"/>
      <c r="DQ178" s="51"/>
      <c r="DR178" s="51"/>
      <c r="DS178" s="51"/>
      <c r="DT178" s="51"/>
      <c r="DU178" s="51"/>
      <c r="DV178" s="51"/>
      <c r="DW178" s="51"/>
      <c r="DX178" s="51"/>
      <c r="DY178" s="51"/>
      <c r="DZ178" s="51"/>
      <c r="EA178" s="51"/>
      <c r="EB178" s="51"/>
      <c r="EC178" s="51"/>
      <c r="ED178" s="51"/>
      <c r="EE178" s="51"/>
      <c r="EF178" s="51"/>
      <c r="EG178" s="51"/>
      <c r="EH178" s="51"/>
      <c r="EI178" s="51"/>
      <c r="EJ178" s="51"/>
      <c r="EK178" s="51"/>
      <c r="EL178" s="51"/>
      <c r="EM178" s="51"/>
      <c r="EN178" s="51"/>
      <c r="EO178" s="51"/>
      <c r="EP178" s="51"/>
      <c r="EQ178" s="51"/>
      <c r="ER178" s="51"/>
      <c r="ES178" s="51"/>
      <c r="ET178" s="51"/>
      <c r="EU178" s="51"/>
      <c r="EV178" s="51"/>
      <c r="EW178" s="51"/>
      <c r="EX178" s="51"/>
      <c r="EY178" s="51"/>
      <c r="EZ178" s="51"/>
      <c r="FA178" s="51"/>
      <c r="FB178" s="51"/>
      <c r="FC178" s="51"/>
      <c r="FD178" s="51"/>
      <c r="FE178" s="51"/>
      <c r="FF178" s="51"/>
      <c r="FG178" s="51"/>
      <c r="FH178" s="51"/>
      <c r="FI178" s="51"/>
      <c r="FJ178" s="51"/>
      <c r="FK178" s="51"/>
      <c r="FL178" s="51"/>
      <c r="FM178" s="51"/>
      <c r="FN178" s="51"/>
      <c r="FO178" s="51"/>
      <c r="FP178" s="51"/>
      <c r="FQ178" s="51"/>
      <c r="FR178" s="51"/>
      <c r="FS178" s="51"/>
      <c r="FT178" s="51"/>
      <c r="FU178" s="51"/>
      <c r="FV178" s="51"/>
      <c r="FW178" s="51"/>
      <c r="FX178" s="51"/>
      <c r="FY178" s="51"/>
      <c r="FZ178" s="51"/>
      <c r="GA178" s="51"/>
      <c r="GB178" s="51"/>
      <c r="GC178" s="51"/>
      <c r="GD178" s="51"/>
      <c r="GE178" s="51"/>
      <c r="GF178" s="51"/>
      <c r="GG178" s="51"/>
      <c r="GH178" s="51"/>
      <c r="GI178" s="51"/>
      <c r="GJ178" s="51"/>
      <c r="GK178" s="51"/>
      <c r="GL178" s="51"/>
      <c r="GM178" s="51"/>
      <c r="GN178" s="51"/>
      <c r="GO178" s="51"/>
      <c r="GP178" s="51"/>
      <c r="GQ178" s="51"/>
      <c r="GR178" s="51"/>
      <c r="GS178" s="51"/>
      <c r="GT178" s="51"/>
      <c r="GU178" s="51"/>
      <c r="GV178" s="51"/>
      <c r="GW178" s="51"/>
      <c r="GX178" s="51"/>
      <c r="GY178" s="51"/>
      <c r="GZ178" s="51"/>
      <c r="HA178" s="51"/>
      <c r="HB178" s="51"/>
      <c r="HC178" s="51"/>
      <c r="HD178" s="51"/>
      <c r="HE178" s="51"/>
      <c r="HF178" s="51"/>
      <c r="HG178" s="51"/>
      <c r="HH178" s="51"/>
      <c r="HI178" s="51"/>
      <c r="HJ178" s="51"/>
      <c r="HK178" s="51"/>
      <c r="HL178" s="51"/>
      <c r="HM178" s="51"/>
      <c r="HN178" s="51"/>
      <c r="HO178" s="51"/>
      <c r="HP178" s="51"/>
      <c r="HQ178" s="51"/>
      <c r="HR178" s="51"/>
      <c r="HS178" s="51"/>
      <c r="HT178" s="51"/>
      <c r="HU178" s="51"/>
      <c r="HV178" s="51"/>
      <c r="HW178" s="51"/>
      <c r="HX178" s="51"/>
      <c r="HY178" s="51"/>
      <c r="HZ178" s="51"/>
      <c r="IA178" s="56"/>
      <c r="IB178" s="56"/>
      <c r="IC178" s="43"/>
      <c r="ID178" s="43"/>
      <c r="IE178" s="43"/>
      <c r="IF178" s="43"/>
      <c r="IG178" s="43"/>
      <c r="IH178" s="43"/>
      <c r="II178" s="43"/>
      <c r="IJ178" s="43"/>
      <c r="IK178" s="43"/>
      <c r="IL178" s="43"/>
      <c r="IM178" s="43"/>
      <c r="IN178" s="43"/>
      <c r="IO178" s="43"/>
      <c r="IP178" s="43"/>
      <c r="IQ178" s="43"/>
      <c r="IR178" s="43"/>
      <c r="IS178" s="43"/>
      <c r="IT178" s="43"/>
      <c r="IU178" s="43"/>
      <c r="IV178" s="43"/>
      <c r="IW178" s="43"/>
      <c r="IX178" s="43"/>
      <c r="IY178" s="43"/>
      <c r="IZ178" s="43"/>
      <c r="JA178" s="43"/>
      <c r="JB178" s="43"/>
      <c r="JC178" s="43"/>
      <c r="JD178" s="43"/>
      <c r="JE178" s="43"/>
      <c r="JF178" s="43"/>
      <c r="JG178" s="43"/>
      <c r="JH178" s="43"/>
      <c r="JI178" s="43"/>
      <c r="JJ178" s="43"/>
      <c r="JK178" s="43"/>
      <c r="JL178" s="43"/>
      <c r="JM178" s="43"/>
      <c r="JN178" s="43"/>
      <c r="JO178" s="43"/>
      <c r="JP178" s="43"/>
      <c r="JQ178" s="43"/>
      <c r="JR178" s="43"/>
      <c r="JS178" s="43"/>
      <c r="JT178" s="43"/>
      <c r="JU178" s="43"/>
      <c r="JV178" s="43"/>
      <c r="JW178" s="43"/>
      <c r="JX178" s="43"/>
      <c r="JY178" s="43"/>
      <c r="JZ178" s="43"/>
      <c r="KA178" s="43"/>
      <c r="KB178" s="43"/>
      <c r="KC178" s="43"/>
      <c r="KD178" s="43"/>
      <c r="KE178" s="43"/>
      <c r="KF178" s="43"/>
      <c r="KG178" s="43"/>
      <c r="KH178" s="43"/>
      <c r="KI178" s="43"/>
      <c r="KJ178" s="43"/>
      <c r="KK178" s="43"/>
      <c r="KL178" s="43"/>
      <c r="KM178" s="43"/>
      <c r="KN178" s="43"/>
      <c r="KO178" s="43"/>
      <c r="KP178" s="43"/>
      <c r="KQ178" s="43"/>
      <c r="KR178" s="43"/>
      <c r="KS178" s="43"/>
      <c r="KT178" s="43"/>
      <c r="KU178" s="43"/>
      <c r="KV178" s="43"/>
      <c r="KW178" s="43"/>
      <c r="KX178" s="43"/>
      <c r="KY178" s="43"/>
      <c r="KZ178" s="43"/>
      <c r="LA178" s="43"/>
      <c r="LB178" s="43"/>
      <c r="LC178" s="43"/>
      <c r="LD178" s="43"/>
      <c r="LE178" s="43"/>
      <c r="LF178" s="43"/>
      <c r="LG178" s="43"/>
      <c r="LH178" s="43"/>
      <c r="LI178" s="43"/>
      <c r="LJ178" s="43"/>
      <c r="LK178" s="43"/>
      <c r="LL178" s="43"/>
      <c r="LM178" s="43"/>
      <c r="LN178" s="43"/>
      <c r="LO178" s="43"/>
      <c r="LP178" s="43"/>
      <c r="LQ178" s="43"/>
      <c r="LR178" s="43"/>
      <c r="LS178" s="43"/>
      <c r="LT178" s="43"/>
      <c r="LU178" s="43"/>
      <c r="LV178" s="43"/>
      <c r="LW178" s="43"/>
      <c r="LX178" s="43"/>
      <c r="LY178" s="43"/>
      <c r="LZ178" s="43"/>
      <c r="MA178" s="43"/>
      <c r="MB178" s="43"/>
      <c r="MC178" s="43"/>
      <c r="MD178" s="43"/>
      <c r="ME178" s="43"/>
      <c r="MF178" s="43"/>
      <c r="MG178" s="43"/>
      <c r="MH178" s="43"/>
      <c r="MI178" s="43"/>
      <c r="MJ178" s="43"/>
      <c r="MK178" s="43"/>
      <c r="ML178" s="43"/>
      <c r="MM178" s="43"/>
      <c r="MN178" s="43"/>
      <c r="MO178" s="43"/>
      <c r="MP178" s="43"/>
      <c r="MQ178" s="43"/>
      <c r="MR178" s="43"/>
      <c r="MS178" s="43"/>
      <c r="MT178" s="43"/>
      <c r="MU178" s="43"/>
      <c r="MV178" s="43"/>
      <c r="MW178" s="43"/>
      <c r="MX178" s="43"/>
      <c r="MY178" s="43"/>
      <c r="MZ178" s="43"/>
      <c r="NA178" s="43"/>
      <c r="NB178" s="43"/>
      <c r="NC178" s="43"/>
      <c r="ND178" s="43"/>
      <c r="NE178" s="43"/>
      <c r="NF178" s="43"/>
      <c r="NG178" s="43"/>
      <c r="NH178" s="43"/>
      <c r="NI178" s="43"/>
      <c r="NJ178" s="43"/>
      <c r="NK178" s="43"/>
      <c r="NL178" s="43"/>
      <c r="NM178" s="43"/>
      <c r="NN178" s="43"/>
      <c r="NO178" s="43"/>
      <c r="NP178" s="43"/>
      <c r="NQ178" s="43"/>
      <c r="NR178" s="43"/>
      <c r="NS178" s="43"/>
      <c r="NT178" s="43"/>
      <c r="NU178" s="43"/>
      <c r="NV178" s="43"/>
      <c r="NW178" s="43"/>
      <c r="NX178" s="43"/>
      <c r="NY178" s="43"/>
      <c r="NZ178" s="43"/>
      <c r="OA178" s="43"/>
      <c r="OB178" s="43"/>
      <c r="OC178" s="43"/>
      <c r="OD178" s="43"/>
      <c r="OE178" s="43"/>
      <c r="OF178" s="43"/>
      <c r="OG178" s="43"/>
      <c r="OH178" s="43"/>
      <c r="OI178" s="43"/>
      <c r="OJ178" s="43"/>
      <c r="OK178" s="43"/>
      <c r="OL178" s="43"/>
      <c r="OM178" s="43"/>
      <c r="ON178" s="43"/>
      <c r="OO178" s="43"/>
      <c r="OP178" s="43"/>
      <c r="OQ178" s="43"/>
      <c r="OR178" s="43"/>
      <c r="OS178" s="43"/>
      <c r="OT178" s="43"/>
      <c r="OU178" s="43"/>
      <c r="OV178" s="43"/>
      <c r="OW178" s="43"/>
      <c r="OX178" s="43"/>
      <c r="OY178" s="43"/>
      <c r="OZ178" s="43"/>
      <c r="PA178" s="43"/>
      <c r="PB178" s="43"/>
      <c r="PC178" s="43"/>
      <c r="PD178" s="43"/>
      <c r="PE178" s="43"/>
      <c r="PF178" s="43"/>
      <c r="PG178" s="43"/>
      <c r="PH178" s="43"/>
      <c r="PI178" s="43"/>
      <c r="PJ178" s="43"/>
      <c r="PK178" s="43"/>
      <c r="PL178" s="43"/>
      <c r="PM178" s="43"/>
      <c r="PN178" s="43"/>
      <c r="PO178" s="43"/>
      <c r="PP178" s="43"/>
      <c r="PQ178" s="43"/>
      <c r="PR178" s="43"/>
      <c r="PS178" s="43"/>
      <c r="PT178" s="43"/>
      <c r="PU178" s="43"/>
      <c r="PV178" s="43"/>
      <c r="PW178" s="43"/>
      <c r="PX178" s="43"/>
      <c r="PY178" s="43"/>
      <c r="PZ178" s="43"/>
      <c r="QA178" s="43"/>
      <c r="QB178" s="43"/>
      <c r="QC178" s="43"/>
      <c r="QD178" s="43"/>
      <c r="QE178" s="43"/>
      <c r="QF178" s="43"/>
      <c r="QG178" s="43"/>
      <c r="QH178" s="43"/>
      <c r="QI178" s="43"/>
      <c r="QJ178" s="43"/>
      <c r="QK178" s="43"/>
      <c r="QL178" s="43"/>
      <c r="QM178" s="43"/>
      <c r="QN178" s="43"/>
      <c r="QO178" s="43"/>
      <c r="QP178" s="43"/>
      <c r="QQ178" s="43"/>
      <c r="QR178" s="43"/>
      <c r="QS178" s="43"/>
      <c r="QT178" s="43"/>
      <c r="QU178" s="43"/>
      <c r="QV178" s="43"/>
      <c r="QW178" s="43"/>
      <c r="QX178" s="43"/>
      <c r="QY178" s="43"/>
      <c r="QZ178" s="43"/>
      <c r="RA178" s="43"/>
      <c r="RB178" s="43"/>
      <c r="RC178" s="43"/>
      <c r="RD178" s="43"/>
      <c r="RE178" s="43"/>
      <c r="RF178" s="43"/>
      <c r="RG178" s="43"/>
      <c r="RH178" s="43"/>
      <c r="RI178" s="43"/>
      <c r="RJ178" s="43"/>
      <c r="RK178" s="43"/>
      <c r="RL178" s="43"/>
      <c r="RM178" s="43"/>
      <c r="RN178" s="43"/>
      <c r="RO178" s="43"/>
      <c r="RP178" s="43"/>
      <c r="RQ178" s="43"/>
      <c r="RR178" s="43"/>
      <c r="RS178" s="43"/>
      <c r="RT178" s="43"/>
      <c r="RU178" s="43"/>
      <c r="RV178" s="43"/>
      <c r="RW178" s="43"/>
      <c r="RX178" s="43"/>
      <c r="RY178" s="43"/>
      <c r="RZ178" s="43"/>
      <c r="SA178" s="43"/>
      <c r="SB178" s="43"/>
      <c r="SC178" s="43"/>
      <c r="SD178" s="43"/>
      <c r="SE178" s="43"/>
      <c r="SF178" s="43"/>
      <c r="SG178" s="43"/>
      <c r="SH178" s="43"/>
      <c r="SI178" s="43"/>
      <c r="SJ178" s="43"/>
      <c r="SK178" s="43"/>
      <c r="SL178" s="43"/>
      <c r="SM178" s="43"/>
      <c r="SN178" s="43"/>
      <c r="SO178" s="43"/>
      <c r="SP178" s="43"/>
      <c r="SQ178" s="43"/>
      <c r="SR178" s="43"/>
      <c r="SS178" s="43"/>
      <c r="ST178" s="43"/>
      <c r="SU178" s="43"/>
      <c r="SV178" s="43"/>
      <c r="SW178" s="43"/>
      <c r="SX178" s="43"/>
      <c r="SY178" s="43"/>
      <c r="SZ178" s="43"/>
      <c r="TA178" s="43"/>
      <c r="TB178" s="43"/>
      <c r="TC178" s="43"/>
      <c r="TD178" s="43"/>
      <c r="TE178" s="43"/>
      <c r="TF178" s="43"/>
      <c r="TG178" s="43"/>
      <c r="TH178" s="43"/>
      <c r="TI178" s="43"/>
      <c r="TJ178" s="43"/>
      <c r="TK178" s="43"/>
      <c r="TL178" s="43"/>
      <c r="TM178" s="43"/>
      <c r="TN178" s="43"/>
      <c r="TO178" s="43"/>
      <c r="TP178" s="43"/>
      <c r="TQ178" s="43"/>
      <c r="TR178" s="43"/>
      <c r="TS178" s="43"/>
      <c r="TT178" s="43"/>
      <c r="TU178" s="43"/>
      <c r="TV178" s="43"/>
      <c r="TW178" s="43"/>
      <c r="TX178" s="43"/>
      <c r="TY178" s="43"/>
      <c r="TZ178" s="43"/>
      <c r="UA178" s="43"/>
      <c r="UB178" s="43"/>
      <c r="UC178" s="43"/>
      <c r="UD178" s="43"/>
      <c r="UE178" s="43"/>
      <c r="UF178" s="43"/>
      <c r="UG178" s="43"/>
      <c r="UH178" s="43"/>
      <c r="UI178" s="43"/>
      <c r="UJ178" s="43"/>
      <c r="UK178" s="43"/>
      <c r="UL178" s="43"/>
      <c r="UM178" s="43"/>
      <c r="UN178" s="43"/>
      <c r="UO178" s="43"/>
      <c r="UP178" s="43"/>
      <c r="UQ178" s="43"/>
      <c r="UR178" s="43"/>
      <c r="US178" s="43"/>
      <c r="UT178" s="43"/>
      <c r="UU178" s="43"/>
      <c r="UV178" s="43"/>
      <c r="UW178" s="43"/>
      <c r="UX178" s="43"/>
      <c r="UY178" s="43"/>
      <c r="UZ178" s="43"/>
      <c r="VA178" s="43"/>
      <c r="VB178" s="43"/>
      <c r="VC178" s="43"/>
      <c r="VD178" s="43"/>
      <c r="VE178" s="43"/>
      <c r="VF178" s="43"/>
      <c r="VG178" s="43"/>
      <c r="VH178" s="43"/>
      <c r="VI178" s="43"/>
      <c r="VJ178" s="43"/>
      <c r="VK178" s="43"/>
      <c r="VL178" s="43"/>
      <c r="VM178" s="43"/>
      <c r="VN178" s="43"/>
      <c r="VO178" s="43"/>
      <c r="VP178" s="43"/>
      <c r="VQ178" s="43"/>
      <c r="VR178" s="43"/>
      <c r="VS178" s="43"/>
      <c r="VT178" s="43"/>
      <c r="VU178" s="43"/>
      <c r="VV178" s="43"/>
      <c r="VW178" s="43"/>
      <c r="VX178" s="43"/>
      <c r="VY178" s="43"/>
      <c r="VZ178" s="43"/>
      <c r="WA178" s="43"/>
      <c r="WB178" s="43"/>
      <c r="WC178" s="43"/>
      <c r="WD178" s="43"/>
      <c r="WE178" s="43"/>
      <c r="WF178" s="43"/>
      <c r="WG178" s="43"/>
      <c r="WH178" s="43"/>
      <c r="WI178" s="43"/>
      <c r="WJ178" s="43"/>
      <c r="WK178" s="43"/>
      <c r="WL178" s="43"/>
      <c r="WM178" s="43"/>
      <c r="WN178" s="43"/>
      <c r="WO178" s="43"/>
      <c r="WP178" s="43"/>
      <c r="WQ178" s="43"/>
      <c r="WR178" s="43"/>
      <c r="WS178" s="43"/>
      <c r="WT178" s="43"/>
      <c r="WU178" s="43"/>
      <c r="WV178" s="43"/>
      <c r="WW178" s="43"/>
      <c r="WX178" s="43"/>
      <c r="WY178" s="43"/>
      <c r="WZ178" s="43"/>
      <c r="XA178" s="43"/>
      <c r="XB178" s="43"/>
      <c r="XC178" s="43"/>
      <c r="XD178" s="43"/>
      <c r="XE178" s="43"/>
      <c r="XF178" s="43"/>
      <c r="XG178" s="43"/>
      <c r="XH178" s="43"/>
      <c r="XI178" s="43"/>
      <c r="XJ178" s="43"/>
      <c r="XK178" s="43"/>
      <c r="XL178" s="43"/>
      <c r="XM178" s="43"/>
      <c r="XN178" s="43"/>
      <c r="XO178" s="43"/>
      <c r="XP178" s="43"/>
      <c r="XQ178" s="43"/>
      <c r="XR178" s="43"/>
      <c r="XS178" s="43"/>
      <c r="XT178" s="43"/>
      <c r="XU178" s="43"/>
      <c r="XV178" s="43"/>
      <c r="XW178" s="43"/>
      <c r="XX178" s="43"/>
      <c r="XY178" s="43"/>
      <c r="XZ178" s="43"/>
      <c r="YA178" s="43"/>
      <c r="YB178" s="43"/>
      <c r="YC178" s="43"/>
      <c r="YD178" s="43"/>
      <c r="YE178" s="43"/>
      <c r="YF178" s="43"/>
      <c r="YG178" s="43"/>
      <c r="YH178" s="43"/>
      <c r="YI178" s="43"/>
      <c r="YJ178" s="43"/>
      <c r="YK178" s="43"/>
      <c r="YL178" s="43"/>
      <c r="YM178" s="43"/>
      <c r="YN178" s="43"/>
      <c r="YO178" s="43"/>
      <c r="YP178" s="43"/>
      <c r="YQ178" s="43"/>
      <c r="YR178" s="43"/>
    </row>
    <row r="179" spans="1:668" ht="18" customHeight="1" x14ac:dyDescent="0.25">
      <c r="A179" s="46" t="s">
        <v>14</v>
      </c>
      <c r="B179" s="13">
        <v>2</v>
      </c>
      <c r="C179" s="8"/>
      <c r="D179" s="46"/>
      <c r="E179" s="46"/>
      <c r="F179" s="8">
        <f t="shared" ref="F179:L179" si="27">SUM(F177:F177)+F178</f>
        <v>80000</v>
      </c>
      <c r="G179" s="64">
        <f t="shared" si="27"/>
        <v>2296</v>
      </c>
      <c r="H179" s="8">
        <f t="shared" si="27"/>
        <v>885.3</v>
      </c>
      <c r="I179" s="8">
        <f>SUM(I177:I178)</f>
        <v>2432</v>
      </c>
      <c r="J179" s="8">
        <f t="shared" si="27"/>
        <v>50</v>
      </c>
      <c r="K179" s="8">
        <f t="shared" si="27"/>
        <v>5663.3</v>
      </c>
      <c r="L179" s="64">
        <f t="shared" si="27"/>
        <v>74336.7</v>
      </c>
      <c r="AG179" s="51"/>
      <c r="AH179" s="51"/>
      <c r="AI179" s="51"/>
      <c r="AJ179" s="51"/>
      <c r="AK179" s="51"/>
      <c r="AL179" s="51"/>
      <c r="AM179" s="51"/>
      <c r="AN179" s="51"/>
      <c r="AO179" s="51"/>
      <c r="AP179" s="51"/>
      <c r="AQ179" s="51"/>
      <c r="AT179" s="51"/>
      <c r="AU179" s="51"/>
      <c r="AV179" s="51"/>
      <c r="AW179" s="51"/>
      <c r="AX179" s="51"/>
      <c r="AY179" s="51"/>
      <c r="AZ179" s="51"/>
      <c r="BA179" s="51"/>
      <c r="BB179" s="51"/>
      <c r="BC179" s="51"/>
      <c r="BD179" s="51"/>
      <c r="BE179" s="51"/>
      <c r="BF179" s="51"/>
      <c r="BG179" s="51"/>
      <c r="BH179" s="51"/>
      <c r="BI179" s="51"/>
      <c r="BJ179" s="51"/>
      <c r="BK179" s="51"/>
      <c r="BL179" s="51"/>
      <c r="BM179" s="51"/>
      <c r="BN179" s="51"/>
      <c r="BO179" s="51"/>
      <c r="BP179" s="51"/>
      <c r="BQ179" s="51"/>
      <c r="BR179" s="51"/>
      <c r="BS179" s="51"/>
      <c r="BT179" s="51"/>
      <c r="BU179" s="51"/>
      <c r="BV179" s="51"/>
      <c r="BW179" s="51"/>
      <c r="BX179" s="51"/>
      <c r="BY179" s="51"/>
      <c r="BZ179" s="51"/>
      <c r="CA179" s="51"/>
      <c r="CB179" s="51"/>
      <c r="CC179" s="51"/>
      <c r="CD179" s="51"/>
      <c r="CE179" s="51"/>
      <c r="CF179" s="51"/>
      <c r="CG179" s="51"/>
      <c r="CH179" s="51"/>
      <c r="CI179" s="51"/>
      <c r="CJ179" s="51"/>
      <c r="CK179" s="51"/>
      <c r="CL179" s="51"/>
      <c r="CM179" s="51"/>
      <c r="CN179" s="51"/>
      <c r="CO179" s="51"/>
      <c r="CP179" s="51"/>
      <c r="CQ179" s="51"/>
      <c r="CR179" s="51"/>
      <c r="CS179" s="51"/>
      <c r="CT179" s="51"/>
      <c r="CU179" s="51"/>
      <c r="CV179" s="51"/>
      <c r="CW179" s="51"/>
      <c r="CX179" s="51"/>
      <c r="CY179" s="51"/>
      <c r="CZ179" s="51"/>
      <c r="DA179" s="51"/>
      <c r="DB179" s="51"/>
      <c r="DC179" s="51"/>
      <c r="DD179" s="51"/>
      <c r="DE179" s="51"/>
      <c r="DF179" s="51"/>
      <c r="DG179" s="51"/>
      <c r="DH179" s="51"/>
      <c r="DI179" s="51"/>
      <c r="DJ179" s="51"/>
      <c r="DK179" s="51"/>
      <c r="DL179" s="51"/>
      <c r="DM179" s="51"/>
      <c r="DN179" s="51"/>
      <c r="DO179" s="51"/>
      <c r="DP179" s="51"/>
      <c r="DQ179" s="51"/>
      <c r="DR179" s="51"/>
      <c r="DS179" s="51"/>
      <c r="DT179" s="51"/>
      <c r="DU179" s="51"/>
      <c r="DV179" s="51"/>
      <c r="DW179" s="51"/>
      <c r="DX179" s="51"/>
      <c r="DY179" s="51"/>
      <c r="DZ179" s="51"/>
      <c r="EA179" s="51"/>
      <c r="EB179" s="51"/>
      <c r="EC179" s="51"/>
      <c r="ED179" s="51"/>
      <c r="EE179" s="51"/>
      <c r="EF179" s="51"/>
      <c r="EG179" s="51"/>
      <c r="EH179" s="51"/>
      <c r="EI179" s="51"/>
      <c r="EJ179" s="51"/>
      <c r="EK179" s="51"/>
      <c r="EL179" s="51"/>
      <c r="EM179" s="51"/>
      <c r="EN179" s="51"/>
      <c r="EO179" s="51"/>
      <c r="EP179" s="51"/>
      <c r="EQ179" s="51"/>
      <c r="ER179" s="51"/>
      <c r="ES179" s="51"/>
      <c r="ET179" s="51"/>
      <c r="EU179" s="51"/>
      <c r="EV179" s="51"/>
      <c r="EW179" s="51"/>
      <c r="EX179" s="51"/>
      <c r="EY179" s="51"/>
      <c r="EZ179" s="51"/>
      <c r="FA179" s="51"/>
      <c r="FB179" s="51"/>
      <c r="FC179" s="51"/>
      <c r="FD179" s="51"/>
      <c r="FE179" s="51"/>
      <c r="FF179" s="51"/>
      <c r="FG179" s="51"/>
      <c r="FH179" s="51"/>
      <c r="FI179" s="51"/>
      <c r="FJ179" s="51"/>
      <c r="FK179" s="51"/>
      <c r="FL179" s="51"/>
      <c r="FM179" s="51"/>
      <c r="FN179" s="51"/>
      <c r="FO179" s="51"/>
      <c r="FP179" s="51"/>
      <c r="FQ179" s="51"/>
      <c r="FR179" s="51"/>
      <c r="FS179" s="51"/>
      <c r="FT179" s="51"/>
      <c r="FU179" s="51"/>
      <c r="FV179" s="51"/>
      <c r="FW179" s="51"/>
      <c r="FX179" s="51"/>
      <c r="FY179" s="51"/>
      <c r="FZ179" s="51"/>
      <c r="GA179" s="51"/>
      <c r="GB179" s="51"/>
      <c r="GC179" s="51"/>
      <c r="GD179" s="51"/>
      <c r="GE179" s="51"/>
      <c r="GF179" s="51"/>
      <c r="GG179" s="51"/>
      <c r="GH179" s="51"/>
      <c r="GI179" s="51"/>
      <c r="GJ179" s="51"/>
      <c r="GK179" s="51"/>
      <c r="GL179" s="51"/>
      <c r="GM179" s="51"/>
      <c r="GN179" s="51"/>
      <c r="GO179" s="51"/>
      <c r="GP179" s="51"/>
      <c r="GQ179" s="51"/>
      <c r="GR179" s="51"/>
      <c r="GS179" s="51"/>
      <c r="GT179" s="51"/>
      <c r="GU179" s="51"/>
      <c r="GV179" s="51"/>
      <c r="GW179" s="51"/>
      <c r="GX179" s="51"/>
      <c r="GY179" s="51"/>
      <c r="GZ179" s="51"/>
      <c r="HA179" s="51"/>
      <c r="HB179" s="51"/>
      <c r="HC179" s="51"/>
      <c r="HD179" s="51"/>
      <c r="HE179" s="51"/>
      <c r="HF179" s="51"/>
      <c r="HG179" s="51"/>
      <c r="HH179" s="51"/>
      <c r="HI179" s="51"/>
      <c r="HJ179" s="51"/>
      <c r="HK179" s="51"/>
      <c r="HL179" s="51"/>
      <c r="HM179" s="51"/>
      <c r="HN179" s="51"/>
      <c r="HO179" s="51"/>
      <c r="HP179" s="51"/>
      <c r="HQ179" s="51"/>
      <c r="HR179" s="51"/>
      <c r="HS179" s="51"/>
      <c r="HT179" s="51"/>
      <c r="HU179" s="51"/>
      <c r="HV179" s="51"/>
      <c r="HW179" s="51"/>
      <c r="HX179" s="51"/>
      <c r="HY179" s="51"/>
      <c r="HZ179" s="51"/>
      <c r="IA179" s="56"/>
      <c r="IB179" s="56"/>
    </row>
    <row r="181" spans="1:668" s="51" customFormat="1" ht="15.75" customHeight="1" x14ac:dyDescent="0.25">
      <c r="A181" s="45" t="s">
        <v>87</v>
      </c>
      <c r="B181" s="19"/>
      <c r="C181" s="20"/>
      <c r="D181" s="45"/>
      <c r="E181" s="45"/>
      <c r="F181" s="20"/>
      <c r="G181" s="69"/>
      <c r="H181" s="20"/>
      <c r="I181" s="20"/>
      <c r="J181" s="20"/>
      <c r="K181" s="20"/>
      <c r="L181" s="69"/>
      <c r="AR181" s="43"/>
      <c r="AS181" s="43"/>
      <c r="AT181" s="43"/>
      <c r="AU181" s="43"/>
      <c r="AV181" s="43"/>
      <c r="AW181" s="43"/>
      <c r="AX181" s="43"/>
      <c r="AY181" s="43"/>
      <c r="AZ181" s="43"/>
      <c r="BA181" s="43"/>
      <c r="BB181" s="43"/>
      <c r="BC181" s="43"/>
      <c r="BD181" s="43"/>
      <c r="BE181" s="43"/>
      <c r="BF181" s="43"/>
      <c r="BG181" s="43"/>
      <c r="BH181" s="43"/>
      <c r="BI181" s="43"/>
      <c r="BJ181" s="43"/>
      <c r="BK181" s="43"/>
      <c r="BL181" s="43"/>
      <c r="BM181" s="43"/>
      <c r="BN181" s="43"/>
      <c r="BO181" s="43"/>
      <c r="BP181" s="43"/>
      <c r="BQ181" s="43"/>
      <c r="BR181" s="43"/>
      <c r="BS181" s="43"/>
      <c r="BT181" s="43"/>
      <c r="BU181" s="43"/>
      <c r="BV181" s="43"/>
      <c r="BW181" s="43"/>
      <c r="BX181" s="43"/>
      <c r="BY181" s="43"/>
      <c r="BZ181" s="43"/>
      <c r="CA181" s="43"/>
      <c r="CB181" s="43"/>
      <c r="CC181" s="43"/>
      <c r="CD181" s="43"/>
      <c r="CE181" s="43"/>
      <c r="CF181" s="43"/>
      <c r="CG181" s="43"/>
      <c r="CH181" s="43"/>
      <c r="CI181" s="43"/>
      <c r="CJ181" s="43"/>
      <c r="CK181" s="43"/>
      <c r="CL181" s="43"/>
      <c r="CM181" s="43"/>
      <c r="CN181" s="43"/>
      <c r="CO181" s="43"/>
      <c r="CP181" s="43"/>
      <c r="CQ181" s="43"/>
      <c r="CR181" s="43"/>
      <c r="CS181" s="43"/>
      <c r="CT181" s="43"/>
      <c r="CU181" s="43"/>
      <c r="CV181" s="43"/>
      <c r="CW181" s="43"/>
      <c r="CX181" s="43"/>
      <c r="CY181" s="43"/>
      <c r="CZ181" s="43"/>
      <c r="DA181" s="43"/>
      <c r="DB181" s="43"/>
      <c r="DC181" s="43"/>
      <c r="DD181" s="43"/>
      <c r="DE181" s="43"/>
      <c r="DF181" s="43"/>
      <c r="DG181" s="43"/>
      <c r="DH181" s="43"/>
      <c r="DI181" s="43"/>
      <c r="DJ181" s="43"/>
      <c r="DK181" s="43"/>
      <c r="DL181" s="43"/>
      <c r="DM181" s="43"/>
      <c r="DN181" s="43"/>
      <c r="DO181" s="43"/>
      <c r="DP181" s="43"/>
      <c r="DQ181" s="43"/>
      <c r="DR181" s="43"/>
      <c r="DS181" s="43"/>
      <c r="DT181" s="43"/>
      <c r="DU181" s="43"/>
      <c r="DV181" s="43"/>
      <c r="DW181" s="43"/>
      <c r="DX181" s="43"/>
      <c r="DY181" s="43"/>
      <c r="DZ181" s="43"/>
      <c r="EA181" s="43"/>
      <c r="EB181" s="43"/>
      <c r="EC181" s="43"/>
      <c r="ED181" s="43"/>
      <c r="EE181" s="43"/>
      <c r="EF181" s="43"/>
      <c r="EG181" s="43"/>
      <c r="EH181" s="43"/>
      <c r="EI181" s="43"/>
      <c r="EJ181" s="43"/>
      <c r="EK181" s="43"/>
      <c r="EL181" s="43"/>
      <c r="EM181" s="43"/>
      <c r="EN181" s="43"/>
      <c r="EO181" s="43"/>
      <c r="EP181" s="43"/>
      <c r="EQ181" s="43"/>
      <c r="ER181" s="43"/>
      <c r="ES181" s="43"/>
      <c r="ET181" s="43"/>
      <c r="EU181" s="43"/>
      <c r="EV181" s="43"/>
      <c r="EW181" s="43"/>
      <c r="EX181" s="43"/>
      <c r="EY181" s="43"/>
      <c r="EZ181" s="43"/>
      <c r="FA181" s="43"/>
      <c r="FB181" s="43"/>
      <c r="FC181" s="43"/>
      <c r="FD181" s="43"/>
      <c r="FE181" s="43"/>
      <c r="FF181" s="43"/>
      <c r="FG181" s="43"/>
      <c r="FH181" s="43"/>
      <c r="FI181" s="43"/>
      <c r="FJ181" s="43"/>
      <c r="FK181" s="43"/>
      <c r="FL181" s="43"/>
      <c r="FM181" s="43"/>
      <c r="FN181" s="43"/>
      <c r="FO181" s="43"/>
      <c r="FP181" s="43"/>
      <c r="FQ181" s="43"/>
      <c r="FR181" s="43"/>
      <c r="FS181" s="43"/>
      <c r="FT181" s="43"/>
      <c r="FU181" s="43"/>
      <c r="FV181" s="43"/>
      <c r="FW181" s="43"/>
      <c r="FX181" s="43"/>
      <c r="FY181" s="43"/>
      <c r="FZ181" s="43"/>
      <c r="GA181" s="43"/>
      <c r="GB181" s="43"/>
      <c r="GC181" s="43"/>
      <c r="GD181" s="43"/>
      <c r="GE181" s="43"/>
      <c r="GF181" s="43"/>
      <c r="GG181" s="43"/>
      <c r="GH181" s="43"/>
      <c r="GI181" s="43"/>
      <c r="GJ181" s="43"/>
      <c r="GK181" s="43"/>
      <c r="GL181" s="43"/>
      <c r="GM181" s="43"/>
      <c r="GN181" s="43"/>
      <c r="GO181" s="43"/>
      <c r="GP181" s="43"/>
      <c r="GQ181" s="43"/>
      <c r="GR181" s="43"/>
      <c r="GS181" s="43"/>
      <c r="GT181" s="43"/>
      <c r="GU181" s="43"/>
      <c r="GV181" s="43"/>
      <c r="GW181" s="43"/>
      <c r="GX181" s="43"/>
      <c r="GY181" s="43"/>
      <c r="GZ181" s="43"/>
      <c r="HA181" s="43"/>
      <c r="HB181" s="43"/>
      <c r="HC181" s="43"/>
      <c r="HD181" s="43"/>
      <c r="HE181" s="43"/>
      <c r="HF181" s="43"/>
      <c r="HG181" s="43"/>
      <c r="HH181" s="43"/>
      <c r="HI181" s="43"/>
      <c r="HJ181" s="43"/>
      <c r="HK181" s="43"/>
      <c r="HL181" s="43"/>
      <c r="HM181" s="43"/>
      <c r="HN181" s="43"/>
      <c r="HO181" s="43"/>
      <c r="HP181" s="43"/>
      <c r="HQ181" s="43"/>
      <c r="HR181" s="43"/>
      <c r="HS181" s="43"/>
      <c r="HT181" s="43"/>
      <c r="HU181" s="43"/>
      <c r="HV181" s="43"/>
      <c r="HW181" s="43"/>
      <c r="HX181" s="43"/>
      <c r="HY181" s="43"/>
      <c r="HZ181" s="43"/>
      <c r="IA181" s="56"/>
      <c r="IB181" s="56"/>
      <c r="IC181" s="43"/>
      <c r="ID181" s="43"/>
      <c r="IE181" s="43"/>
      <c r="IF181" s="43"/>
      <c r="IG181" s="43"/>
      <c r="IH181" s="43"/>
      <c r="II181" s="43"/>
      <c r="IJ181" s="43"/>
      <c r="IK181" s="43"/>
      <c r="IL181" s="43"/>
      <c r="IM181" s="43"/>
      <c r="IN181" s="43"/>
      <c r="IO181" s="43"/>
      <c r="IP181" s="43"/>
      <c r="IQ181" s="43"/>
      <c r="IR181" s="43"/>
      <c r="IS181" s="43"/>
      <c r="IT181" s="43"/>
      <c r="IU181" s="43"/>
      <c r="IV181" s="43"/>
      <c r="IW181" s="43"/>
      <c r="IX181" s="43"/>
      <c r="IY181" s="43"/>
      <c r="IZ181" s="43"/>
      <c r="JA181" s="43"/>
      <c r="JB181" s="43"/>
      <c r="JC181" s="43"/>
      <c r="JD181" s="43"/>
      <c r="JE181" s="43"/>
      <c r="JF181" s="43"/>
      <c r="JG181" s="43"/>
      <c r="JH181" s="43"/>
      <c r="JI181" s="43"/>
      <c r="JJ181" s="43"/>
      <c r="JK181" s="43"/>
      <c r="JL181" s="43"/>
      <c r="JM181" s="43"/>
      <c r="JN181" s="43"/>
      <c r="JO181" s="43"/>
      <c r="JP181" s="43"/>
      <c r="JQ181" s="43"/>
      <c r="JR181" s="43"/>
      <c r="JS181" s="43"/>
      <c r="JT181" s="43"/>
      <c r="JU181" s="43"/>
      <c r="JV181" s="43"/>
      <c r="JW181" s="43"/>
      <c r="JX181" s="43"/>
      <c r="JY181" s="43"/>
      <c r="JZ181" s="43"/>
      <c r="KA181" s="43"/>
      <c r="KB181" s="43"/>
      <c r="KC181" s="43"/>
      <c r="KD181" s="43"/>
      <c r="KE181" s="43"/>
      <c r="KF181" s="43"/>
      <c r="KG181" s="43"/>
      <c r="KH181" s="43"/>
      <c r="KI181" s="43"/>
      <c r="KJ181" s="43"/>
      <c r="KK181" s="43"/>
      <c r="KL181" s="43"/>
      <c r="KM181" s="43"/>
      <c r="KN181" s="43"/>
      <c r="KO181" s="43"/>
      <c r="KP181" s="43"/>
      <c r="KQ181" s="43"/>
      <c r="KR181" s="43"/>
      <c r="KS181" s="43"/>
      <c r="KT181" s="43"/>
      <c r="KU181" s="43"/>
      <c r="KV181" s="43"/>
      <c r="KW181" s="43"/>
      <c r="KX181" s="43"/>
      <c r="KY181" s="43"/>
      <c r="KZ181" s="43"/>
      <c r="LA181" s="43"/>
      <c r="LB181" s="43"/>
      <c r="LC181" s="43"/>
      <c r="LD181" s="43"/>
      <c r="LE181" s="43"/>
      <c r="LF181" s="43"/>
      <c r="LG181" s="43"/>
      <c r="LH181" s="43"/>
      <c r="LI181" s="43"/>
      <c r="LJ181" s="43"/>
      <c r="LK181" s="43"/>
      <c r="LL181" s="43"/>
      <c r="LM181" s="43"/>
      <c r="LN181" s="43"/>
      <c r="LO181" s="43"/>
      <c r="LP181" s="43"/>
      <c r="LQ181" s="43"/>
      <c r="LR181" s="43"/>
      <c r="LS181" s="43"/>
      <c r="LT181" s="43"/>
      <c r="LU181" s="43"/>
      <c r="LV181" s="43"/>
      <c r="LW181" s="43"/>
      <c r="LX181" s="43"/>
      <c r="LY181" s="43"/>
      <c r="LZ181" s="43"/>
      <c r="MA181" s="43"/>
      <c r="MB181" s="43"/>
      <c r="MC181" s="43"/>
      <c r="MD181" s="43"/>
      <c r="ME181" s="43"/>
      <c r="MF181" s="43"/>
      <c r="MG181" s="43"/>
      <c r="MH181" s="43"/>
      <c r="MI181" s="43"/>
      <c r="MJ181" s="43"/>
      <c r="MK181" s="43"/>
      <c r="ML181" s="43"/>
      <c r="MM181" s="43"/>
      <c r="MN181" s="43"/>
      <c r="MO181" s="43"/>
      <c r="MP181" s="43"/>
      <c r="MQ181" s="43"/>
      <c r="MR181" s="43"/>
      <c r="MS181" s="43"/>
      <c r="MT181" s="43"/>
      <c r="MU181" s="43"/>
      <c r="MV181" s="43"/>
      <c r="MW181" s="43"/>
      <c r="MX181" s="43"/>
      <c r="MY181" s="43"/>
      <c r="MZ181" s="43"/>
      <c r="NA181" s="43"/>
      <c r="NB181" s="43"/>
      <c r="NC181" s="43"/>
      <c r="ND181" s="43"/>
      <c r="NE181" s="43"/>
      <c r="NF181" s="43"/>
      <c r="NG181" s="43"/>
      <c r="NH181" s="43"/>
      <c r="NI181" s="43"/>
      <c r="NJ181" s="43"/>
      <c r="NK181" s="43"/>
      <c r="NL181" s="43"/>
      <c r="NM181" s="43"/>
      <c r="NN181" s="43"/>
      <c r="NO181" s="43"/>
      <c r="NP181" s="43"/>
      <c r="NQ181" s="43"/>
      <c r="NR181" s="43"/>
      <c r="NS181" s="43"/>
      <c r="NT181" s="43"/>
      <c r="NU181" s="43"/>
      <c r="NV181" s="43"/>
      <c r="NW181" s="43"/>
      <c r="NX181" s="43"/>
      <c r="NY181" s="43"/>
      <c r="NZ181" s="43"/>
      <c r="OA181" s="43"/>
      <c r="OB181" s="43"/>
      <c r="OC181" s="43"/>
      <c r="OD181" s="43"/>
      <c r="OE181" s="43"/>
      <c r="OF181" s="43"/>
      <c r="OG181" s="43"/>
      <c r="OH181" s="43"/>
      <c r="OI181" s="43"/>
      <c r="OJ181" s="43"/>
      <c r="OK181" s="43"/>
      <c r="OL181" s="43"/>
      <c r="OM181" s="43"/>
      <c r="ON181" s="43"/>
      <c r="OO181" s="43"/>
      <c r="OP181" s="43"/>
      <c r="OQ181" s="43"/>
      <c r="OR181" s="43"/>
      <c r="OS181" s="43"/>
      <c r="OT181" s="43"/>
      <c r="OU181" s="43"/>
      <c r="OV181" s="43"/>
      <c r="OW181" s="43"/>
      <c r="OX181" s="43"/>
      <c r="OY181" s="43"/>
      <c r="OZ181" s="43"/>
      <c r="PA181" s="43"/>
      <c r="PB181" s="43"/>
      <c r="PC181" s="43"/>
      <c r="PD181" s="43"/>
      <c r="PE181" s="43"/>
      <c r="PF181" s="43"/>
      <c r="PG181" s="43"/>
      <c r="PH181" s="43"/>
      <c r="PI181" s="43"/>
      <c r="PJ181" s="43"/>
      <c r="PK181" s="43"/>
      <c r="PL181" s="43"/>
      <c r="PM181" s="43"/>
      <c r="PN181" s="43"/>
      <c r="PO181" s="43"/>
      <c r="PP181" s="43"/>
      <c r="PQ181" s="43"/>
      <c r="PR181" s="43"/>
      <c r="PS181" s="43"/>
      <c r="PT181" s="43"/>
      <c r="PU181" s="43"/>
      <c r="PV181" s="43"/>
      <c r="PW181" s="43"/>
      <c r="PX181" s="43"/>
      <c r="PY181" s="43"/>
      <c r="PZ181" s="43"/>
      <c r="QA181" s="43"/>
      <c r="QB181" s="43"/>
      <c r="QC181" s="43"/>
      <c r="QD181" s="43"/>
      <c r="QE181" s="43"/>
      <c r="QF181" s="43"/>
      <c r="QG181" s="43"/>
      <c r="QH181" s="43"/>
      <c r="QI181" s="43"/>
      <c r="QJ181" s="43"/>
      <c r="QK181" s="43"/>
      <c r="QL181" s="43"/>
      <c r="QM181" s="43"/>
      <c r="QN181" s="43"/>
      <c r="QO181" s="43"/>
      <c r="QP181" s="43"/>
      <c r="QQ181" s="43"/>
      <c r="QR181" s="43"/>
      <c r="QS181" s="43"/>
      <c r="QT181" s="43"/>
      <c r="QU181" s="43"/>
      <c r="QV181" s="43"/>
      <c r="QW181" s="43"/>
      <c r="QX181" s="43"/>
      <c r="QY181" s="43"/>
      <c r="QZ181" s="43"/>
      <c r="RA181" s="43"/>
      <c r="RB181" s="43"/>
      <c r="RC181" s="43"/>
      <c r="RD181" s="43"/>
      <c r="RE181" s="43"/>
      <c r="RF181" s="43"/>
      <c r="RG181" s="43"/>
      <c r="RH181" s="43"/>
      <c r="RI181" s="43"/>
      <c r="RJ181" s="43"/>
      <c r="RK181" s="43"/>
      <c r="RL181" s="43"/>
      <c r="RM181" s="43"/>
      <c r="RN181" s="43"/>
      <c r="RO181" s="43"/>
      <c r="RP181" s="43"/>
      <c r="RQ181" s="43"/>
      <c r="RR181" s="43"/>
      <c r="RS181" s="43"/>
      <c r="RT181" s="43"/>
      <c r="RU181" s="43"/>
      <c r="RV181" s="43"/>
      <c r="RW181" s="43"/>
      <c r="RX181" s="43"/>
      <c r="RY181" s="43"/>
      <c r="RZ181" s="43"/>
      <c r="SA181" s="43"/>
      <c r="SB181" s="43"/>
      <c r="SC181" s="43"/>
      <c r="SD181" s="43"/>
      <c r="SE181" s="43"/>
      <c r="SF181" s="43"/>
      <c r="SG181" s="43"/>
      <c r="SH181" s="43"/>
      <c r="SI181" s="43"/>
      <c r="SJ181" s="43"/>
      <c r="SK181" s="43"/>
      <c r="SL181" s="43"/>
      <c r="SM181" s="43"/>
      <c r="SN181" s="43"/>
      <c r="SO181" s="43"/>
      <c r="SP181" s="43"/>
      <c r="SQ181" s="43"/>
      <c r="SR181" s="43"/>
      <c r="SS181" s="43"/>
      <c r="ST181" s="43"/>
      <c r="SU181" s="43"/>
      <c r="SV181" s="43"/>
      <c r="SW181" s="43"/>
      <c r="SX181" s="43"/>
      <c r="SY181" s="43"/>
      <c r="SZ181" s="43"/>
      <c r="TA181" s="43"/>
      <c r="TB181" s="43"/>
      <c r="TC181" s="43"/>
      <c r="TD181" s="43"/>
      <c r="TE181" s="43"/>
      <c r="TF181" s="43"/>
      <c r="TG181" s="43"/>
      <c r="TH181" s="43"/>
      <c r="TI181" s="43"/>
      <c r="TJ181" s="43"/>
      <c r="TK181" s="43"/>
      <c r="TL181" s="43"/>
      <c r="TM181" s="43"/>
      <c r="TN181" s="43"/>
      <c r="TO181" s="43"/>
      <c r="TP181" s="43"/>
      <c r="TQ181" s="43"/>
      <c r="TR181" s="43"/>
      <c r="TS181" s="43"/>
      <c r="TT181" s="43"/>
      <c r="TU181" s="43"/>
      <c r="TV181" s="43"/>
      <c r="TW181" s="43"/>
      <c r="TX181" s="43"/>
      <c r="TY181" s="43"/>
      <c r="TZ181" s="43"/>
      <c r="UA181" s="43"/>
      <c r="UB181" s="43"/>
      <c r="UC181" s="43"/>
      <c r="UD181" s="43"/>
      <c r="UE181" s="43"/>
      <c r="UF181" s="43"/>
      <c r="UG181" s="43"/>
      <c r="UH181" s="43"/>
      <c r="UI181" s="43"/>
      <c r="UJ181" s="43"/>
      <c r="UK181" s="43"/>
      <c r="UL181" s="43"/>
      <c r="UM181" s="43"/>
      <c r="UN181" s="43"/>
      <c r="UO181" s="43"/>
      <c r="UP181" s="43"/>
      <c r="UQ181" s="43"/>
      <c r="UR181" s="43"/>
      <c r="US181" s="43"/>
      <c r="UT181" s="43"/>
      <c r="UU181" s="43"/>
      <c r="UV181" s="43"/>
      <c r="UW181" s="43"/>
      <c r="UX181" s="43"/>
      <c r="UY181" s="43"/>
      <c r="UZ181" s="43"/>
      <c r="VA181" s="43"/>
      <c r="VB181" s="43"/>
      <c r="VC181" s="43"/>
      <c r="VD181" s="43"/>
      <c r="VE181" s="43"/>
      <c r="VF181" s="43"/>
      <c r="VG181" s="43"/>
      <c r="VH181" s="43"/>
      <c r="VI181" s="43"/>
      <c r="VJ181" s="43"/>
      <c r="VK181" s="43"/>
      <c r="VL181" s="43"/>
      <c r="VM181" s="43"/>
      <c r="VN181" s="43"/>
      <c r="VO181" s="43"/>
      <c r="VP181" s="43"/>
      <c r="VQ181" s="43"/>
      <c r="VR181" s="43"/>
      <c r="VS181" s="43"/>
      <c r="VT181" s="43"/>
      <c r="VU181" s="43"/>
      <c r="VV181" s="43"/>
      <c r="VW181" s="43"/>
      <c r="VX181" s="43"/>
      <c r="VY181" s="43"/>
      <c r="VZ181" s="43"/>
      <c r="WA181" s="43"/>
      <c r="WB181" s="43"/>
      <c r="WC181" s="43"/>
      <c r="WD181" s="43"/>
      <c r="WE181" s="43"/>
      <c r="WF181" s="43"/>
      <c r="WG181" s="43"/>
      <c r="WH181" s="43"/>
      <c r="WI181" s="43"/>
      <c r="WJ181" s="43"/>
      <c r="WK181" s="43"/>
      <c r="WL181" s="43"/>
      <c r="WM181" s="43"/>
      <c r="WN181" s="43"/>
      <c r="WO181" s="43"/>
      <c r="WP181" s="43"/>
      <c r="WQ181" s="43"/>
      <c r="WR181" s="43"/>
      <c r="WS181" s="43"/>
      <c r="WT181" s="43"/>
      <c r="WU181" s="43"/>
      <c r="WV181" s="43"/>
      <c r="WW181" s="43"/>
      <c r="WX181" s="43"/>
      <c r="WY181" s="43"/>
      <c r="WZ181" s="43"/>
      <c r="XA181" s="43"/>
      <c r="XB181" s="43"/>
      <c r="XC181" s="43"/>
      <c r="XD181" s="43"/>
      <c r="XE181" s="43"/>
      <c r="XF181" s="43"/>
      <c r="XG181" s="43"/>
      <c r="XH181" s="43"/>
      <c r="XI181" s="43"/>
      <c r="XJ181" s="43"/>
      <c r="XK181" s="43"/>
      <c r="XL181" s="43"/>
      <c r="XM181" s="43"/>
      <c r="XN181" s="43"/>
      <c r="XO181" s="43"/>
      <c r="XP181" s="43"/>
      <c r="XQ181" s="43"/>
      <c r="XR181" s="43"/>
      <c r="XS181" s="43"/>
      <c r="XT181" s="43"/>
      <c r="XU181" s="43"/>
      <c r="XV181" s="43"/>
      <c r="XW181" s="43"/>
      <c r="XX181" s="43"/>
      <c r="XY181" s="43"/>
      <c r="XZ181" s="43"/>
      <c r="YA181" s="43"/>
      <c r="YB181" s="43"/>
      <c r="YC181" s="43"/>
      <c r="YD181" s="43"/>
      <c r="YE181" s="43"/>
      <c r="YF181" s="43"/>
      <c r="YG181" s="43"/>
      <c r="YH181" s="43"/>
      <c r="YI181" s="43"/>
      <c r="YJ181" s="43"/>
      <c r="YK181" s="43"/>
      <c r="YL181" s="43"/>
      <c r="YM181" s="43"/>
      <c r="YN181" s="43"/>
      <c r="YO181" s="43"/>
      <c r="YP181" s="43"/>
      <c r="YQ181" s="43"/>
      <c r="YR181" s="43"/>
    </row>
    <row r="182" spans="1:668" s="52" customFormat="1" ht="18" customHeight="1" x14ac:dyDescent="0.25">
      <c r="A182" s="52" t="s">
        <v>127</v>
      </c>
      <c r="B182" s="5" t="s">
        <v>16</v>
      </c>
      <c r="C182" s="22" t="s">
        <v>73</v>
      </c>
      <c r="D182" s="23">
        <v>44197</v>
      </c>
      <c r="E182" s="11" t="s">
        <v>116</v>
      </c>
      <c r="F182" s="22">
        <v>45000</v>
      </c>
      <c r="G182" s="68">
        <v>1291.5</v>
      </c>
      <c r="H182" s="22">
        <v>1148.33</v>
      </c>
      <c r="I182" s="22">
        <v>1368</v>
      </c>
      <c r="J182" s="22">
        <v>3884.75</v>
      </c>
      <c r="K182" s="22">
        <v>7692.58</v>
      </c>
      <c r="L182" s="68">
        <v>37307.42</v>
      </c>
      <c r="O182" s="43"/>
      <c r="P182" s="43"/>
      <c r="Q182" s="43"/>
      <c r="R182" s="43"/>
      <c r="S182" s="43"/>
      <c r="T182" s="43"/>
      <c r="U182" s="43"/>
      <c r="V182" s="43"/>
      <c r="W182" s="43"/>
      <c r="X182" s="43"/>
      <c r="Y182" s="43"/>
      <c r="Z182" s="43"/>
      <c r="AA182" s="43"/>
      <c r="AB182" s="43"/>
      <c r="AC182" s="43"/>
      <c r="AD182" s="43"/>
      <c r="AE182" s="43"/>
      <c r="AF182" s="43"/>
      <c r="AG182" s="51"/>
      <c r="AH182" s="51"/>
      <c r="AI182" s="51"/>
      <c r="AJ182" s="51"/>
      <c r="AK182" s="51"/>
      <c r="AL182" s="51"/>
      <c r="AM182" s="51"/>
      <c r="AN182" s="51"/>
      <c r="AO182" s="51"/>
      <c r="AP182" s="51"/>
      <c r="AQ182" s="51"/>
      <c r="AR182" s="43"/>
      <c r="AS182" s="43"/>
      <c r="AT182" s="51"/>
      <c r="AU182" s="51"/>
      <c r="AV182" s="51"/>
      <c r="AW182" s="51"/>
      <c r="AX182" s="51"/>
      <c r="AY182" s="51"/>
      <c r="AZ182" s="51"/>
      <c r="BA182" s="51"/>
      <c r="BB182" s="51"/>
      <c r="BC182" s="51"/>
      <c r="BD182" s="51"/>
      <c r="BE182" s="51"/>
      <c r="BF182" s="51"/>
      <c r="BG182" s="51"/>
      <c r="BH182" s="51"/>
      <c r="BI182" s="51"/>
      <c r="BJ182" s="51"/>
      <c r="BK182" s="51"/>
      <c r="BL182" s="51"/>
      <c r="BM182" s="51"/>
      <c r="BN182" s="51"/>
      <c r="BO182" s="51"/>
      <c r="BP182" s="51"/>
      <c r="BQ182" s="51"/>
      <c r="BR182" s="51"/>
      <c r="BS182" s="51"/>
      <c r="BT182" s="51"/>
      <c r="BU182" s="51"/>
      <c r="BV182" s="51"/>
      <c r="BW182" s="51"/>
      <c r="BX182" s="51"/>
      <c r="BY182" s="51"/>
      <c r="BZ182" s="51"/>
      <c r="CA182" s="51"/>
      <c r="CB182" s="51"/>
      <c r="CC182" s="51"/>
      <c r="CD182" s="51"/>
      <c r="CE182" s="51"/>
      <c r="CF182" s="51"/>
      <c r="CG182" s="51"/>
      <c r="CH182" s="51"/>
      <c r="CI182" s="51"/>
      <c r="CJ182" s="51"/>
      <c r="CK182" s="51"/>
      <c r="CL182" s="51"/>
      <c r="CM182" s="51"/>
      <c r="CN182" s="51"/>
      <c r="CO182" s="51"/>
      <c r="CP182" s="51"/>
      <c r="CQ182" s="51"/>
      <c r="CR182" s="51"/>
      <c r="CS182" s="51"/>
      <c r="CT182" s="51"/>
      <c r="CU182" s="51"/>
      <c r="CV182" s="51"/>
      <c r="CW182" s="51"/>
      <c r="CX182" s="51"/>
      <c r="CY182" s="51"/>
      <c r="CZ182" s="51"/>
      <c r="DA182" s="51"/>
      <c r="DB182" s="51"/>
      <c r="DC182" s="51"/>
      <c r="DD182" s="51"/>
      <c r="DE182" s="51"/>
      <c r="DF182" s="51"/>
      <c r="DG182" s="51"/>
      <c r="DH182" s="51"/>
      <c r="DI182" s="51"/>
      <c r="DJ182" s="51"/>
      <c r="DK182" s="51"/>
      <c r="DL182" s="51"/>
      <c r="DM182" s="51"/>
      <c r="DN182" s="51"/>
      <c r="DO182" s="51"/>
      <c r="DP182" s="51"/>
      <c r="DQ182" s="51"/>
      <c r="DR182" s="51"/>
      <c r="DS182" s="51"/>
      <c r="DT182" s="51"/>
      <c r="DU182" s="51"/>
      <c r="DV182" s="51"/>
      <c r="DW182" s="51"/>
      <c r="DX182" s="51"/>
      <c r="DY182" s="51"/>
      <c r="DZ182" s="51"/>
      <c r="EA182" s="51"/>
      <c r="EB182" s="51"/>
      <c r="EC182" s="51"/>
      <c r="ED182" s="51"/>
      <c r="EE182" s="51"/>
      <c r="EF182" s="51"/>
      <c r="EG182" s="51"/>
      <c r="EH182" s="51"/>
      <c r="EI182" s="51"/>
      <c r="EJ182" s="51"/>
      <c r="EK182" s="51"/>
      <c r="EL182" s="51"/>
      <c r="EM182" s="51"/>
      <c r="EN182" s="51"/>
      <c r="EO182" s="51"/>
      <c r="EP182" s="51"/>
      <c r="EQ182" s="51"/>
      <c r="ER182" s="51"/>
      <c r="ES182" s="51"/>
      <c r="ET182" s="51"/>
      <c r="EU182" s="51"/>
      <c r="EV182" s="51"/>
      <c r="EW182" s="51"/>
      <c r="EX182" s="51"/>
      <c r="EY182" s="51"/>
      <c r="EZ182" s="51"/>
      <c r="FA182" s="51"/>
      <c r="FB182" s="51"/>
      <c r="FC182" s="51"/>
      <c r="FD182" s="51"/>
      <c r="FE182" s="51"/>
      <c r="FF182" s="51"/>
      <c r="FG182" s="51"/>
      <c r="FH182" s="51"/>
      <c r="FI182" s="51"/>
      <c r="FJ182" s="51"/>
      <c r="FK182" s="51"/>
      <c r="FL182" s="51"/>
      <c r="FM182" s="51"/>
      <c r="FN182" s="51"/>
      <c r="FO182" s="51"/>
      <c r="FP182" s="51"/>
      <c r="FQ182" s="51"/>
      <c r="FR182" s="51"/>
      <c r="FS182" s="51"/>
      <c r="FT182" s="51"/>
      <c r="FU182" s="51"/>
      <c r="FV182" s="51"/>
      <c r="FW182" s="51"/>
      <c r="FX182" s="51"/>
      <c r="FY182" s="51"/>
      <c r="FZ182" s="51"/>
      <c r="GA182" s="51"/>
      <c r="GB182" s="51"/>
      <c r="GC182" s="51"/>
      <c r="GD182" s="51"/>
      <c r="GE182" s="51"/>
      <c r="GF182" s="51"/>
      <c r="GG182" s="51"/>
      <c r="GH182" s="51"/>
      <c r="GI182" s="51"/>
      <c r="GJ182" s="51"/>
      <c r="GK182" s="51"/>
      <c r="GL182" s="51"/>
      <c r="GM182" s="51"/>
      <c r="GN182" s="51"/>
      <c r="GO182" s="51"/>
      <c r="GP182" s="51"/>
      <c r="GQ182" s="51"/>
      <c r="GR182" s="51"/>
      <c r="GS182" s="51"/>
      <c r="GT182" s="51"/>
      <c r="GU182" s="51"/>
      <c r="GV182" s="51"/>
      <c r="GW182" s="51"/>
      <c r="GX182" s="51"/>
      <c r="GY182" s="51"/>
      <c r="GZ182" s="51"/>
      <c r="HA182" s="51"/>
      <c r="HB182" s="51"/>
      <c r="HC182" s="51"/>
      <c r="HD182" s="51"/>
      <c r="HE182" s="51"/>
      <c r="HF182" s="51"/>
      <c r="HG182" s="51"/>
      <c r="HH182" s="51"/>
      <c r="HI182" s="51"/>
      <c r="HJ182" s="51"/>
      <c r="HK182" s="51"/>
      <c r="HL182" s="51"/>
      <c r="HM182" s="51"/>
      <c r="HN182" s="51"/>
      <c r="HO182" s="51"/>
      <c r="HP182" s="51"/>
      <c r="HQ182" s="51"/>
      <c r="HR182" s="51"/>
      <c r="HS182" s="51"/>
      <c r="HT182" s="51"/>
      <c r="HU182" s="51"/>
      <c r="HV182" s="51"/>
      <c r="HW182" s="51"/>
      <c r="HX182" s="51"/>
      <c r="HY182" s="51"/>
      <c r="HZ182" s="51"/>
      <c r="IA182" s="56"/>
      <c r="IB182" s="56"/>
      <c r="IC182" s="43"/>
      <c r="ID182" s="43"/>
      <c r="IE182" s="43"/>
      <c r="IF182" s="43"/>
      <c r="IG182" s="43"/>
      <c r="IH182" s="43"/>
      <c r="II182" s="43"/>
      <c r="IJ182" s="43"/>
      <c r="IK182" s="43"/>
      <c r="IL182" s="43"/>
      <c r="IM182" s="43"/>
      <c r="IN182" s="43"/>
      <c r="IO182" s="43"/>
      <c r="IP182" s="43"/>
      <c r="IQ182" s="43"/>
      <c r="IR182" s="43"/>
      <c r="IS182" s="43"/>
      <c r="IT182" s="43"/>
      <c r="IU182" s="43"/>
      <c r="IV182" s="43"/>
      <c r="IW182" s="43"/>
      <c r="IX182" s="43"/>
      <c r="IY182" s="43"/>
      <c r="IZ182" s="43"/>
      <c r="JA182" s="43"/>
      <c r="JB182" s="43"/>
      <c r="JC182" s="43"/>
      <c r="JD182" s="43"/>
      <c r="JE182" s="43"/>
      <c r="JF182" s="43"/>
      <c r="JG182" s="43"/>
      <c r="JH182" s="43"/>
      <c r="JI182" s="43"/>
      <c r="JJ182" s="43"/>
      <c r="JK182" s="43"/>
      <c r="JL182" s="43"/>
      <c r="JM182" s="43"/>
      <c r="JN182" s="43"/>
      <c r="JO182" s="43"/>
      <c r="JP182" s="43"/>
      <c r="JQ182" s="43"/>
      <c r="JR182" s="43"/>
      <c r="JS182" s="43"/>
      <c r="JT182" s="43"/>
      <c r="JU182" s="43"/>
      <c r="JV182" s="43"/>
      <c r="JW182" s="43"/>
      <c r="JX182" s="43"/>
      <c r="JY182" s="43"/>
      <c r="JZ182" s="43"/>
      <c r="KA182" s="43"/>
      <c r="KB182" s="43"/>
      <c r="KC182" s="43"/>
      <c r="KD182" s="43"/>
      <c r="KE182" s="43"/>
      <c r="KF182" s="43"/>
      <c r="KG182" s="43"/>
      <c r="KH182" s="43"/>
      <c r="KI182" s="43"/>
      <c r="KJ182" s="43"/>
      <c r="KK182" s="43"/>
      <c r="KL182" s="43"/>
      <c r="KM182" s="43"/>
      <c r="KN182" s="43"/>
      <c r="KO182" s="43"/>
      <c r="KP182" s="43"/>
      <c r="KQ182" s="43"/>
      <c r="KR182" s="43"/>
      <c r="KS182" s="43"/>
      <c r="KT182" s="43"/>
      <c r="KU182" s="43"/>
      <c r="KV182" s="43"/>
      <c r="KW182" s="43"/>
      <c r="KX182" s="43"/>
      <c r="KY182" s="43"/>
      <c r="KZ182" s="43"/>
      <c r="LA182" s="43"/>
      <c r="LB182" s="43"/>
      <c r="LC182" s="43"/>
      <c r="LD182" s="43"/>
      <c r="LE182" s="43"/>
      <c r="LF182" s="43"/>
      <c r="LG182" s="43"/>
      <c r="LH182" s="43"/>
      <c r="LI182" s="43"/>
      <c r="LJ182" s="43"/>
      <c r="LK182" s="43"/>
      <c r="LL182" s="43"/>
      <c r="LM182" s="43"/>
      <c r="LN182" s="43"/>
      <c r="LO182" s="43"/>
      <c r="LP182" s="43"/>
      <c r="LQ182" s="43"/>
      <c r="LR182" s="43"/>
      <c r="LS182" s="43"/>
      <c r="LT182" s="43"/>
      <c r="LU182" s="43"/>
      <c r="LV182" s="43"/>
      <c r="LW182" s="43"/>
      <c r="LX182" s="43"/>
      <c r="LY182" s="43"/>
      <c r="LZ182" s="43"/>
      <c r="MA182" s="43"/>
      <c r="MB182" s="43"/>
      <c r="MC182" s="43"/>
      <c r="MD182" s="43"/>
      <c r="ME182" s="43"/>
      <c r="MF182" s="43"/>
      <c r="MG182" s="43"/>
      <c r="MH182" s="43"/>
      <c r="MI182" s="43"/>
      <c r="MJ182" s="43"/>
      <c r="MK182" s="43"/>
      <c r="ML182" s="43"/>
      <c r="MM182" s="43"/>
      <c r="MN182" s="43"/>
      <c r="MO182" s="43"/>
      <c r="MP182" s="43"/>
      <c r="MQ182" s="43"/>
      <c r="MR182" s="43"/>
      <c r="MS182" s="43"/>
      <c r="MT182" s="43"/>
      <c r="MU182" s="43"/>
      <c r="MV182" s="43"/>
      <c r="MW182" s="43"/>
      <c r="MX182" s="43"/>
      <c r="MY182" s="43"/>
      <c r="MZ182" s="43"/>
      <c r="NA182" s="43"/>
      <c r="NB182" s="43"/>
      <c r="NC182" s="43"/>
      <c r="ND182" s="43"/>
      <c r="NE182" s="43"/>
      <c r="NF182" s="43"/>
      <c r="NG182" s="43"/>
      <c r="NH182" s="43"/>
      <c r="NI182" s="43"/>
      <c r="NJ182" s="43"/>
      <c r="NK182" s="43"/>
      <c r="NL182" s="43"/>
      <c r="NM182" s="43"/>
      <c r="NN182" s="43"/>
      <c r="NO182" s="43"/>
      <c r="NP182" s="43"/>
      <c r="NQ182" s="43"/>
      <c r="NR182" s="43"/>
      <c r="NS182" s="43"/>
      <c r="NT182" s="43"/>
      <c r="NU182" s="43"/>
      <c r="NV182" s="43"/>
      <c r="NW182" s="43"/>
      <c r="NX182" s="43"/>
      <c r="NY182" s="43"/>
      <c r="NZ182" s="43"/>
      <c r="OA182" s="43"/>
      <c r="OB182" s="43"/>
      <c r="OC182" s="43"/>
      <c r="OD182" s="43"/>
      <c r="OE182" s="43"/>
      <c r="OF182" s="43"/>
      <c r="OG182" s="43"/>
      <c r="OH182" s="43"/>
      <c r="OI182" s="43"/>
      <c r="OJ182" s="43"/>
      <c r="OK182" s="43"/>
      <c r="OL182" s="43"/>
      <c r="OM182" s="43"/>
      <c r="ON182" s="43"/>
      <c r="OO182" s="43"/>
      <c r="OP182" s="43"/>
      <c r="OQ182" s="43"/>
      <c r="OR182" s="43"/>
      <c r="OS182" s="43"/>
      <c r="OT182" s="43"/>
      <c r="OU182" s="43"/>
      <c r="OV182" s="43"/>
      <c r="OW182" s="43"/>
      <c r="OX182" s="43"/>
      <c r="OY182" s="43"/>
      <c r="OZ182" s="43"/>
      <c r="PA182" s="43"/>
      <c r="PB182" s="43"/>
      <c r="PC182" s="43"/>
      <c r="PD182" s="43"/>
      <c r="PE182" s="43"/>
      <c r="PF182" s="43"/>
      <c r="PG182" s="43"/>
      <c r="PH182" s="43"/>
      <c r="PI182" s="43"/>
      <c r="PJ182" s="43"/>
      <c r="PK182" s="43"/>
      <c r="PL182" s="43"/>
      <c r="PM182" s="43"/>
      <c r="PN182" s="43"/>
      <c r="PO182" s="43"/>
      <c r="PP182" s="43"/>
      <c r="PQ182" s="43"/>
      <c r="PR182" s="43"/>
      <c r="PS182" s="43"/>
      <c r="PT182" s="43"/>
      <c r="PU182" s="43"/>
      <c r="PV182" s="43"/>
      <c r="PW182" s="43"/>
      <c r="PX182" s="43"/>
      <c r="PY182" s="43"/>
      <c r="PZ182" s="43"/>
      <c r="QA182" s="43"/>
      <c r="QB182" s="43"/>
      <c r="QC182" s="43"/>
      <c r="QD182" s="43"/>
      <c r="QE182" s="43"/>
      <c r="QF182" s="43"/>
      <c r="QG182" s="43"/>
      <c r="QH182" s="43"/>
      <c r="QI182" s="43"/>
      <c r="QJ182" s="43"/>
      <c r="QK182" s="43"/>
      <c r="QL182" s="43"/>
      <c r="QM182" s="43"/>
      <c r="QN182" s="43"/>
      <c r="QO182" s="43"/>
      <c r="QP182" s="43"/>
      <c r="QQ182" s="43"/>
      <c r="QR182" s="43"/>
      <c r="QS182" s="43"/>
      <c r="QT182" s="43"/>
      <c r="QU182" s="43"/>
      <c r="QV182" s="43"/>
      <c r="QW182" s="43"/>
      <c r="QX182" s="43"/>
      <c r="QY182" s="43"/>
      <c r="QZ182" s="43"/>
      <c r="RA182" s="43"/>
      <c r="RB182" s="43"/>
      <c r="RC182" s="43"/>
      <c r="RD182" s="43"/>
      <c r="RE182" s="43"/>
      <c r="RF182" s="43"/>
      <c r="RG182" s="43"/>
      <c r="RH182" s="43"/>
      <c r="RI182" s="43"/>
      <c r="RJ182" s="43"/>
      <c r="RK182" s="43"/>
      <c r="RL182" s="43"/>
      <c r="RM182" s="43"/>
      <c r="RN182" s="43"/>
      <c r="RO182" s="43"/>
      <c r="RP182" s="43"/>
      <c r="RQ182" s="43"/>
      <c r="RR182" s="43"/>
      <c r="RS182" s="43"/>
      <c r="RT182" s="43"/>
      <c r="RU182" s="43"/>
      <c r="RV182" s="43"/>
      <c r="RW182" s="43"/>
      <c r="RX182" s="43"/>
      <c r="RY182" s="43"/>
      <c r="RZ182" s="43"/>
      <c r="SA182" s="43"/>
      <c r="SB182" s="43"/>
      <c r="SC182" s="43"/>
      <c r="SD182" s="43"/>
      <c r="SE182" s="43"/>
      <c r="SF182" s="43"/>
      <c r="SG182" s="43"/>
      <c r="SH182" s="43"/>
      <c r="SI182" s="43"/>
      <c r="SJ182" s="43"/>
      <c r="SK182" s="43"/>
      <c r="SL182" s="43"/>
      <c r="SM182" s="43"/>
      <c r="SN182" s="43"/>
      <c r="SO182" s="43"/>
      <c r="SP182" s="43"/>
      <c r="SQ182" s="43"/>
      <c r="SR182" s="43"/>
      <c r="SS182" s="43"/>
      <c r="ST182" s="43"/>
      <c r="SU182" s="43"/>
      <c r="SV182" s="43"/>
      <c r="SW182" s="43"/>
      <c r="SX182" s="43"/>
      <c r="SY182" s="43"/>
      <c r="SZ182" s="43"/>
      <c r="TA182" s="43"/>
      <c r="TB182" s="43"/>
      <c r="TC182" s="43"/>
      <c r="TD182" s="43"/>
      <c r="TE182" s="43"/>
      <c r="TF182" s="43"/>
      <c r="TG182" s="43"/>
      <c r="TH182" s="43"/>
      <c r="TI182" s="43"/>
      <c r="TJ182" s="43"/>
      <c r="TK182" s="43"/>
      <c r="TL182" s="43"/>
      <c r="TM182" s="43"/>
      <c r="TN182" s="43"/>
      <c r="TO182" s="43"/>
      <c r="TP182" s="43"/>
      <c r="TQ182" s="43"/>
      <c r="TR182" s="43"/>
      <c r="TS182" s="43"/>
      <c r="TT182" s="43"/>
      <c r="TU182" s="43"/>
      <c r="TV182" s="43"/>
      <c r="TW182" s="43"/>
      <c r="TX182" s="43"/>
      <c r="TY182" s="43"/>
      <c r="TZ182" s="43"/>
      <c r="UA182" s="43"/>
      <c r="UB182" s="43"/>
      <c r="UC182" s="43"/>
      <c r="UD182" s="43"/>
      <c r="UE182" s="43"/>
      <c r="UF182" s="43"/>
      <c r="UG182" s="43"/>
      <c r="UH182" s="43"/>
      <c r="UI182" s="43"/>
      <c r="UJ182" s="43"/>
      <c r="UK182" s="43"/>
      <c r="UL182" s="43"/>
      <c r="UM182" s="43"/>
      <c r="UN182" s="43"/>
      <c r="UO182" s="43"/>
      <c r="UP182" s="43"/>
      <c r="UQ182" s="43"/>
      <c r="UR182" s="43"/>
      <c r="US182" s="43"/>
      <c r="UT182" s="43"/>
      <c r="UU182" s="43"/>
      <c r="UV182" s="43"/>
      <c r="UW182" s="43"/>
      <c r="UX182" s="43"/>
      <c r="UY182" s="43"/>
      <c r="UZ182" s="43"/>
      <c r="VA182" s="43"/>
      <c r="VB182" s="43"/>
      <c r="VC182" s="43"/>
      <c r="VD182" s="43"/>
      <c r="VE182" s="43"/>
      <c r="VF182" s="43"/>
      <c r="VG182" s="43"/>
      <c r="VH182" s="43"/>
      <c r="VI182" s="43"/>
      <c r="VJ182" s="43"/>
      <c r="VK182" s="43"/>
      <c r="VL182" s="43"/>
      <c r="VM182" s="43"/>
      <c r="VN182" s="43"/>
      <c r="VO182" s="43"/>
      <c r="VP182" s="43"/>
      <c r="VQ182" s="43"/>
      <c r="VR182" s="43"/>
      <c r="VS182" s="43"/>
      <c r="VT182" s="43"/>
      <c r="VU182" s="43"/>
      <c r="VV182" s="43"/>
      <c r="VW182" s="43"/>
      <c r="VX182" s="43"/>
      <c r="VY182" s="43"/>
      <c r="VZ182" s="43"/>
      <c r="WA182" s="43"/>
      <c r="WB182" s="43"/>
      <c r="WC182" s="43"/>
      <c r="WD182" s="43"/>
      <c r="WE182" s="43"/>
      <c r="WF182" s="43"/>
      <c r="WG182" s="43"/>
      <c r="WH182" s="43"/>
      <c r="WI182" s="43"/>
      <c r="WJ182" s="43"/>
      <c r="WK182" s="43"/>
      <c r="WL182" s="43"/>
      <c r="WM182" s="43"/>
      <c r="WN182" s="43"/>
      <c r="WO182" s="43"/>
      <c r="WP182" s="43"/>
      <c r="WQ182" s="43"/>
      <c r="WR182" s="43"/>
      <c r="WS182" s="43"/>
      <c r="WT182" s="43"/>
      <c r="WU182" s="43"/>
      <c r="WV182" s="43"/>
      <c r="WW182" s="43"/>
      <c r="WX182" s="43"/>
      <c r="WY182" s="43"/>
      <c r="WZ182" s="43"/>
      <c r="XA182" s="43"/>
      <c r="XB182" s="43"/>
      <c r="XC182" s="43"/>
      <c r="XD182" s="43"/>
      <c r="XE182" s="43"/>
      <c r="XF182" s="43"/>
      <c r="XG182" s="43"/>
      <c r="XH182" s="43"/>
      <c r="XI182" s="43"/>
      <c r="XJ182" s="43"/>
      <c r="XK182" s="43"/>
      <c r="XL182" s="43"/>
      <c r="XM182" s="43"/>
      <c r="XN182" s="43"/>
      <c r="XO182" s="43"/>
      <c r="XP182" s="43"/>
      <c r="XQ182" s="43"/>
      <c r="XR182" s="43"/>
      <c r="XS182" s="43"/>
      <c r="XT182" s="43"/>
      <c r="XU182" s="43"/>
      <c r="XV182" s="43"/>
      <c r="XW182" s="43"/>
      <c r="XX182" s="43"/>
      <c r="XY182" s="43"/>
      <c r="XZ182" s="43"/>
      <c r="YA182" s="43"/>
      <c r="YB182" s="43"/>
      <c r="YC182" s="43"/>
      <c r="YD182" s="43"/>
      <c r="YE182" s="43"/>
      <c r="YF182" s="43"/>
      <c r="YG182" s="43"/>
      <c r="YH182" s="43"/>
      <c r="YI182" s="43"/>
      <c r="YJ182" s="43"/>
      <c r="YK182" s="43"/>
      <c r="YL182" s="43"/>
      <c r="YM182" s="43"/>
      <c r="YN182" s="43"/>
      <c r="YO182" s="43"/>
      <c r="YP182" s="43"/>
      <c r="YQ182" s="43"/>
      <c r="YR182" s="43"/>
    </row>
    <row r="183" spans="1:668" s="52" customFormat="1" ht="18" customHeight="1" x14ac:dyDescent="0.25">
      <c r="A183" s="52" t="s">
        <v>88</v>
      </c>
      <c r="B183" s="5" t="s">
        <v>91</v>
      </c>
      <c r="C183" s="22" t="s">
        <v>74</v>
      </c>
      <c r="D183" s="23">
        <v>44287</v>
      </c>
      <c r="E183" s="11" t="s">
        <v>116</v>
      </c>
      <c r="F183" s="22">
        <v>86000</v>
      </c>
      <c r="G183" s="68">
        <v>2468.1999999999998</v>
      </c>
      <c r="H183" s="22">
        <v>8812.2199999999993</v>
      </c>
      <c r="I183" s="22">
        <v>2614.4</v>
      </c>
      <c r="J183" s="22">
        <v>25</v>
      </c>
      <c r="K183" s="22">
        <v>13919.82</v>
      </c>
      <c r="L183" s="68">
        <v>72080.179999999993</v>
      </c>
      <c r="O183" s="43"/>
      <c r="P183" s="43"/>
      <c r="Q183" s="43"/>
      <c r="R183" s="43"/>
      <c r="S183" s="43"/>
      <c r="T183" s="43"/>
      <c r="U183" s="43"/>
      <c r="V183" s="43"/>
      <c r="W183" s="43"/>
      <c r="X183" s="43"/>
      <c r="Y183" s="43"/>
      <c r="Z183" s="43"/>
      <c r="AA183" s="43"/>
      <c r="AB183" s="43"/>
      <c r="AC183" s="43"/>
      <c r="AD183" s="43"/>
      <c r="AE183" s="43"/>
      <c r="AF183" s="43"/>
      <c r="AG183" s="51"/>
      <c r="AH183" s="51"/>
      <c r="AI183" s="51"/>
      <c r="AJ183" s="51"/>
      <c r="AK183" s="51"/>
      <c r="AL183" s="51"/>
      <c r="AM183" s="51"/>
      <c r="AN183" s="51"/>
      <c r="AO183" s="51"/>
      <c r="AP183" s="51"/>
      <c r="AQ183" s="51"/>
      <c r="AR183" s="43"/>
      <c r="AS183" s="43"/>
      <c r="AT183" s="51"/>
      <c r="AU183" s="51"/>
      <c r="AV183" s="51"/>
      <c r="AW183" s="51"/>
      <c r="AX183" s="51"/>
      <c r="AY183" s="51"/>
      <c r="AZ183" s="51"/>
      <c r="BA183" s="51"/>
      <c r="BB183" s="51"/>
      <c r="BC183" s="51"/>
      <c r="BD183" s="51"/>
      <c r="BE183" s="51"/>
      <c r="BF183" s="51"/>
      <c r="BG183" s="51"/>
      <c r="BH183" s="51"/>
      <c r="BI183" s="51"/>
      <c r="BJ183" s="51"/>
      <c r="BK183" s="51"/>
      <c r="BL183" s="51"/>
      <c r="BM183" s="51"/>
      <c r="BN183" s="51"/>
      <c r="BO183" s="51"/>
      <c r="BP183" s="51"/>
      <c r="BQ183" s="51"/>
      <c r="BR183" s="51"/>
      <c r="BS183" s="51"/>
      <c r="BT183" s="51"/>
      <c r="BU183" s="51"/>
      <c r="BV183" s="51"/>
      <c r="BW183" s="51"/>
      <c r="BX183" s="51"/>
      <c r="BY183" s="51"/>
      <c r="BZ183" s="51"/>
      <c r="CA183" s="51"/>
      <c r="CB183" s="51"/>
      <c r="CC183" s="51"/>
      <c r="CD183" s="51"/>
      <c r="CE183" s="51"/>
      <c r="CF183" s="51"/>
      <c r="CG183" s="51"/>
      <c r="CH183" s="51"/>
      <c r="CI183" s="51"/>
      <c r="CJ183" s="51"/>
      <c r="CK183" s="51"/>
      <c r="CL183" s="51"/>
      <c r="CM183" s="51"/>
      <c r="CN183" s="51"/>
      <c r="CO183" s="51"/>
      <c r="CP183" s="51"/>
      <c r="CQ183" s="51"/>
      <c r="CR183" s="51"/>
      <c r="CS183" s="51"/>
      <c r="CT183" s="51"/>
      <c r="CU183" s="51"/>
      <c r="CV183" s="51"/>
      <c r="CW183" s="51"/>
      <c r="CX183" s="51"/>
      <c r="CY183" s="51"/>
      <c r="CZ183" s="51"/>
      <c r="DA183" s="51"/>
      <c r="DB183" s="51"/>
      <c r="DC183" s="51"/>
      <c r="DD183" s="51"/>
      <c r="DE183" s="51"/>
      <c r="DF183" s="51"/>
      <c r="DG183" s="51"/>
      <c r="DH183" s="51"/>
      <c r="DI183" s="51"/>
      <c r="DJ183" s="51"/>
      <c r="DK183" s="51"/>
      <c r="DL183" s="51"/>
      <c r="DM183" s="51"/>
      <c r="DN183" s="51"/>
      <c r="DO183" s="51"/>
      <c r="DP183" s="51"/>
      <c r="DQ183" s="51"/>
      <c r="DR183" s="51"/>
      <c r="DS183" s="51"/>
      <c r="DT183" s="51"/>
      <c r="DU183" s="51"/>
      <c r="DV183" s="51"/>
      <c r="DW183" s="51"/>
      <c r="DX183" s="51"/>
      <c r="DY183" s="51"/>
      <c r="DZ183" s="51"/>
      <c r="EA183" s="51"/>
      <c r="EB183" s="51"/>
      <c r="EC183" s="51"/>
      <c r="ED183" s="51"/>
      <c r="EE183" s="51"/>
      <c r="EF183" s="51"/>
      <c r="EG183" s="51"/>
      <c r="EH183" s="51"/>
      <c r="EI183" s="51"/>
      <c r="EJ183" s="51"/>
      <c r="EK183" s="51"/>
      <c r="EL183" s="51"/>
      <c r="EM183" s="51"/>
      <c r="EN183" s="51"/>
      <c r="EO183" s="51"/>
      <c r="EP183" s="51"/>
      <c r="EQ183" s="51"/>
      <c r="ER183" s="51"/>
      <c r="ES183" s="51"/>
      <c r="ET183" s="51"/>
      <c r="EU183" s="51"/>
      <c r="EV183" s="51"/>
      <c r="EW183" s="51"/>
      <c r="EX183" s="51"/>
      <c r="EY183" s="51"/>
      <c r="EZ183" s="51"/>
      <c r="FA183" s="51"/>
      <c r="FB183" s="51"/>
      <c r="FC183" s="51"/>
      <c r="FD183" s="51"/>
      <c r="FE183" s="51"/>
      <c r="FF183" s="51"/>
      <c r="FG183" s="51"/>
      <c r="FH183" s="51"/>
      <c r="FI183" s="51"/>
      <c r="FJ183" s="51"/>
      <c r="FK183" s="51"/>
      <c r="FL183" s="51"/>
      <c r="FM183" s="51"/>
      <c r="FN183" s="51"/>
      <c r="FO183" s="51"/>
      <c r="FP183" s="51"/>
      <c r="FQ183" s="51"/>
      <c r="FR183" s="51"/>
      <c r="FS183" s="51"/>
      <c r="FT183" s="51"/>
      <c r="FU183" s="51"/>
      <c r="FV183" s="51"/>
      <c r="FW183" s="51"/>
      <c r="FX183" s="51"/>
      <c r="FY183" s="51"/>
      <c r="FZ183" s="51"/>
      <c r="GA183" s="51"/>
      <c r="GB183" s="51"/>
      <c r="GC183" s="51"/>
      <c r="GD183" s="51"/>
      <c r="GE183" s="51"/>
      <c r="GF183" s="51"/>
      <c r="GG183" s="51"/>
      <c r="GH183" s="51"/>
      <c r="GI183" s="51"/>
      <c r="GJ183" s="51"/>
      <c r="GK183" s="51"/>
      <c r="GL183" s="51"/>
      <c r="GM183" s="51"/>
      <c r="GN183" s="51"/>
      <c r="GO183" s="51"/>
      <c r="GP183" s="51"/>
      <c r="GQ183" s="51"/>
      <c r="GR183" s="51"/>
      <c r="GS183" s="51"/>
      <c r="GT183" s="51"/>
      <c r="GU183" s="51"/>
      <c r="GV183" s="51"/>
      <c r="GW183" s="51"/>
      <c r="GX183" s="51"/>
      <c r="GY183" s="51"/>
      <c r="GZ183" s="51"/>
      <c r="HA183" s="51"/>
      <c r="HB183" s="51"/>
      <c r="HC183" s="51"/>
      <c r="HD183" s="51"/>
      <c r="HE183" s="51"/>
      <c r="HF183" s="51"/>
      <c r="HG183" s="51"/>
      <c r="HH183" s="51"/>
      <c r="HI183" s="51"/>
      <c r="HJ183" s="51"/>
      <c r="HK183" s="51"/>
      <c r="HL183" s="51"/>
      <c r="HM183" s="51"/>
      <c r="HN183" s="51"/>
      <c r="HO183" s="51"/>
      <c r="HP183" s="51"/>
      <c r="HQ183" s="51"/>
      <c r="HR183" s="51"/>
      <c r="HS183" s="51"/>
      <c r="HT183" s="51"/>
      <c r="HU183" s="51"/>
      <c r="HV183" s="51"/>
      <c r="HW183" s="51"/>
      <c r="HX183" s="51"/>
      <c r="HY183" s="51"/>
      <c r="HZ183" s="51"/>
      <c r="IA183" s="56"/>
      <c r="IB183" s="56"/>
      <c r="IC183" s="43"/>
      <c r="ID183" s="43"/>
      <c r="IE183" s="43"/>
      <c r="IF183" s="43"/>
      <c r="IG183" s="43"/>
      <c r="IH183" s="43"/>
      <c r="II183" s="43"/>
      <c r="IJ183" s="43"/>
      <c r="IK183" s="43"/>
      <c r="IL183" s="43"/>
      <c r="IM183" s="43"/>
      <c r="IN183" s="43"/>
      <c r="IO183" s="43"/>
      <c r="IP183" s="43"/>
      <c r="IQ183" s="43"/>
      <c r="IR183" s="43"/>
      <c r="IS183" s="43"/>
      <c r="IT183" s="43"/>
      <c r="IU183" s="43"/>
      <c r="IV183" s="43"/>
      <c r="IW183" s="43"/>
      <c r="IX183" s="43"/>
      <c r="IY183" s="43"/>
      <c r="IZ183" s="43"/>
      <c r="JA183" s="43"/>
      <c r="JB183" s="43"/>
      <c r="JC183" s="43"/>
      <c r="JD183" s="43"/>
      <c r="JE183" s="43"/>
      <c r="JF183" s="43"/>
      <c r="JG183" s="43"/>
      <c r="JH183" s="43"/>
      <c r="JI183" s="43"/>
      <c r="JJ183" s="43"/>
      <c r="JK183" s="43"/>
      <c r="JL183" s="43"/>
      <c r="JM183" s="43"/>
      <c r="JN183" s="43"/>
      <c r="JO183" s="43"/>
      <c r="JP183" s="43"/>
      <c r="JQ183" s="43"/>
      <c r="JR183" s="43"/>
      <c r="JS183" s="43"/>
      <c r="JT183" s="43"/>
      <c r="JU183" s="43"/>
      <c r="JV183" s="43"/>
      <c r="JW183" s="43"/>
      <c r="JX183" s="43"/>
      <c r="JY183" s="43"/>
      <c r="JZ183" s="43"/>
      <c r="KA183" s="43"/>
      <c r="KB183" s="43"/>
      <c r="KC183" s="43"/>
      <c r="KD183" s="43"/>
      <c r="KE183" s="43"/>
      <c r="KF183" s="43"/>
      <c r="KG183" s="43"/>
      <c r="KH183" s="43"/>
      <c r="KI183" s="43"/>
      <c r="KJ183" s="43"/>
      <c r="KK183" s="43"/>
      <c r="KL183" s="43"/>
      <c r="KM183" s="43"/>
      <c r="KN183" s="43"/>
      <c r="KO183" s="43"/>
      <c r="KP183" s="43"/>
      <c r="KQ183" s="43"/>
      <c r="KR183" s="43"/>
      <c r="KS183" s="43"/>
      <c r="KT183" s="43"/>
      <c r="KU183" s="43"/>
      <c r="KV183" s="43"/>
      <c r="KW183" s="43"/>
      <c r="KX183" s="43"/>
      <c r="KY183" s="43"/>
      <c r="KZ183" s="43"/>
      <c r="LA183" s="43"/>
      <c r="LB183" s="43"/>
      <c r="LC183" s="43"/>
      <c r="LD183" s="43"/>
      <c r="LE183" s="43"/>
      <c r="LF183" s="43"/>
      <c r="LG183" s="43"/>
      <c r="LH183" s="43"/>
      <c r="LI183" s="43"/>
      <c r="LJ183" s="43"/>
      <c r="LK183" s="43"/>
      <c r="LL183" s="43"/>
      <c r="LM183" s="43"/>
      <c r="LN183" s="43"/>
      <c r="LO183" s="43"/>
      <c r="LP183" s="43"/>
      <c r="LQ183" s="43"/>
      <c r="LR183" s="43"/>
      <c r="LS183" s="43"/>
      <c r="LT183" s="43"/>
      <c r="LU183" s="43"/>
      <c r="LV183" s="43"/>
      <c r="LW183" s="43"/>
      <c r="LX183" s="43"/>
      <c r="LY183" s="43"/>
      <c r="LZ183" s="43"/>
      <c r="MA183" s="43"/>
      <c r="MB183" s="43"/>
      <c r="MC183" s="43"/>
      <c r="MD183" s="43"/>
      <c r="ME183" s="43"/>
      <c r="MF183" s="43"/>
      <c r="MG183" s="43"/>
      <c r="MH183" s="43"/>
      <c r="MI183" s="43"/>
      <c r="MJ183" s="43"/>
      <c r="MK183" s="43"/>
      <c r="ML183" s="43"/>
      <c r="MM183" s="43"/>
      <c r="MN183" s="43"/>
      <c r="MO183" s="43"/>
      <c r="MP183" s="43"/>
      <c r="MQ183" s="43"/>
      <c r="MR183" s="43"/>
      <c r="MS183" s="43"/>
      <c r="MT183" s="43"/>
      <c r="MU183" s="43"/>
      <c r="MV183" s="43"/>
      <c r="MW183" s="43"/>
      <c r="MX183" s="43"/>
      <c r="MY183" s="43"/>
      <c r="MZ183" s="43"/>
      <c r="NA183" s="43"/>
      <c r="NB183" s="43"/>
      <c r="NC183" s="43"/>
      <c r="ND183" s="43"/>
      <c r="NE183" s="43"/>
      <c r="NF183" s="43"/>
      <c r="NG183" s="43"/>
      <c r="NH183" s="43"/>
      <c r="NI183" s="43"/>
      <c r="NJ183" s="43"/>
      <c r="NK183" s="43"/>
      <c r="NL183" s="43"/>
      <c r="NM183" s="43"/>
      <c r="NN183" s="43"/>
      <c r="NO183" s="43"/>
      <c r="NP183" s="43"/>
      <c r="NQ183" s="43"/>
      <c r="NR183" s="43"/>
      <c r="NS183" s="43"/>
      <c r="NT183" s="43"/>
      <c r="NU183" s="43"/>
      <c r="NV183" s="43"/>
      <c r="NW183" s="43"/>
      <c r="NX183" s="43"/>
      <c r="NY183" s="43"/>
      <c r="NZ183" s="43"/>
      <c r="OA183" s="43"/>
      <c r="OB183" s="43"/>
      <c r="OC183" s="43"/>
      <c r="OD183" s="43"/>
      <c r="OE183" s="43"/>
      <c r="OF183" s="43"/>
      <c r="OG183" s="43"/>
      <c r="OH183" s="43"/>
      <c r="OI183" s="43"/>
      <c r="OJ183" s="43"/>
      <c r="OK183" s="43"/>
      <c r="OL183" s="43"/>
      <c r="OM183" s="43"/>
      <c r="ON183" s="43"/>
      <c r="OO183" s="43"/>
      <c r="OP183" s="43"/>
      <c r="OQ183" s="43"/>
      <c r="OR183" s="43"/>
      <c r="OS183" s="43"/>
      <c r="OT183" s="43"/>
      <c r="OU183" s="43"/>
      <c r="OV183" s="43"/>
      <c r="OW183" s="43"/>
      <c r="OX183" s="43"/>
      <c r="OY183" s="43"/>
      <c r="OZ183" s="43"/>
      <c r="PA183" s="43"/>
      <c r="PB183" s="43"/>
      <c r="PC183" s="43"/>
      <c r="PD183" s="43"/>
      <c r="PE183" s="43"/>
      <c r="PF183" s="43"/>
      <c r="PG183" s="43"/>
      <c r="PH183" s="43"/>
      <c r="PI183" s="43"/>
      <c r="PJ183" s="43"/>
      <c r="PK183" s="43"/>
      <c r="PL183" s="43"/>
      <c r="PM183" s="43"/>
      <c r="PN183" s="43"/>
      <c r="PO183" s="43"/>
      <c r="PP183" s="43"/>
      <c r="PQ183" s="43"/>
      <c r="PR183" s="43"/>
      <c r="PS183" s="43"/>
      <c r="PT183" s="43"/>
      <c r="PU183" s="43"/>
      <c r="PV183" s="43"/>
      <c r="PW183" s="43"/>
      <c r="PX183" s="43"/>
      <c r="PY183" s="43"/>
      <c r="PZ183" s="43"/>
      <c r="QA183" s="43"/>
      <c r="QB183" s="43"/>
      <c r="QC183" s="43"/>
      <c r="QD183" s="43"/>
      <c r="QE183" s="43"/>
      <c r="QF183" s="43"/>
      <c r="QG183" s="43"/>
      <c r="QH183" s="43"/>
      <c r="QI183" s="43"/>
      <c r="QJ183" s="43"/>
      <c r="QK183" s="43"/>
      <c r="QL183" s="43"/>
      <c r="QM183" s="43"/>
      <c r="QN183" s="43"/>
      <c r="QO183" s="43"/>
      <c r="QP183" s="43"/>
      <c r="QQ183" s="43"/>
      <c r="QR183" s="43"/>
      <c r="QS183" s="43"/>
      <c r="QT183" s="43"/>
      <c r="QU183" s="43"/>
      <c r="QV183" s="43"/>
      <c r="QW183" s="43"/>
      <c r="QX183" s="43"/>
      <c r="QY183" s="43"/>
      <c r="QZ183" s="43"/>
      <c r="RA183" s="43"/>
      <c r="RB183" s="43"/>
      <c r="RC183" s="43"/>
      <c r="RD183" s="43"/>
      <c r="RE183" s="43"/>
      <c r="RF183" s="43"/>
      <c r="RG183" s="43"/>
      <c r="RH183" s="43"/>
      <c r="RI183" s="43"/>
      <c r="RJ183" s="43"/>
      <c r="RK183" s="43"/>
      <c r="RL183" s="43"/>
      <c r="RM183" s="43"/>
      <c r="RN183" s="43"/>
      <c r="RO183" s="43"/>
      <c r="RP183" s="43"/>
      <c r="RQ183" s="43"/>
      <c r="RR183" s="43"/>
      <c r="RS183" s="43"/>
      <c r="RT183" s="43"/>
      <c r="RU183" s="43"/>
      <c r="RV183" s="43"/>
      <c r="RW183" s="43"/>
      <c r="RX183" s="43"/>
      <c r="RY183" s="43"/>
      <c r="RZ183" s="43"/>
      <c r="SA183" s="43"/>
      <c r="SB183" s="43"/>
      <c r="SC183" s="43"/>
      <c r="SD183" s="43"/>
      <c r="SE183" s="43"/>
      <c r="SF183" s="43"/>
      <c r="SG183" s="43"/>
      <c r="SH183" s="43"/>
      <c r="SI183" s="43"/>
      <c r="SJ183" s="43"/>
      <c r="SK183" s="43"/>
      <c r="SL183" s="43"/>
      <c r="SM183" s="43"/>
      <c r="SN183" s="43"/>
      <c r="SO183" s="43"/>
      <c r="SP183" s="43"/>
      <c r="SQ183" s="43"/>
      <c r="SR183" s="43"/>
      <c r="SS183" s="43"/>
      <c r="ST183" s="43"/>
      <c r="SU183" s="43"/>
      <c r="SV183" s="43"/>
      <c r="SW183" s="43"/>
      <c r="SX183" s="43"/>
      <c r="SY183" s="43"/>
      <c r="SZ183" s="43"/>
      <c r="TA183" s="43"/>
      <c r="TB183" s="43"/>
      <c r="TC183" s="43"/>
      <c r="TD183" s="43"/>
      <c r="TE183" s="43"/>
      <c r="TF183" s="43"/>
      <c r="TG183" s="43"/>
      <c r="TH183" s="43"/>
      <c r="TI183" s="43"/>
      <c r="TJ183" s="43"/>
      <c r="TK183" s="43"/>
      <c r="TL183" s="43"/>
      <c r="TM183" s="43"/>
      <c r="TN183" s="43"/>
      <c r="TO183" s="43"/>
      <c r="TP183" s="43"/>
      <c r="TQ183" s="43"/>
      <c r="TR183" s="43"/>
      <c r="TS183" s="43"/>
      <c r="TT183" s="43"/>
      <c r="TU183" s="43"/>
      <c r="TV183" s="43"/>
      <c r="TW183" s="43"/>
      <c r="TX183" s="43"/>
      <c r="TY183" s="43"/>
      <c r="TZ183" s="43"/>
      <c r="UA183" s="43"/>
      <c r="UB183" s="43"/>
      <c r="UC183" s="43"/>
      <c r="UD183" s="43"/>
      <c r="UE183" s="43"/>
      <c r="UF183" s="43"/>
      <c r="UG183" s="43"/>
      <c r="UH183" s="43"/>
      <c r="UI183" s="43"/>
      <c r="UJ183" s="43"/>
      <c r="UK183" s="43"/>
      <c r="UL183" s="43"/>
      <c r="UM183" s="43"/>
      <c r="UN183" s="43"/>
      <c r="UO183" s="43"/>
      <c r="UP183" s="43"/>
      <c r="UQ183" s="43"/>
      <c r="UR183" s="43"/>
      <c r="US183" s="43"/>
      <c r="UT183" s="43"/>
      <c r="UU183" s="43"/>
      <c r="UV183" s="43"/>
      <c r="UW183" s="43"/>
      <c r="UX183" s="43"/>
      <c r="UY183" s="43"/>
      <c r="UZ183" s="43"/>
      <c r="VA183" s="43"/>
      <c r="VB183" s="43"/>
      <c r="VC183" s="43"/>
      <c r="VD183" s="43"/>
      <c r="VE183" s="43"/>
      <c r="VF183" s="43"/>
      <c r="VG183" s="43"/>
      <c r="VH183" s="43"/>
      <c r="VI183" s="43"/>
      <c r="VJ183" s="43"/>
      <c r="VK183" s="43"/>
      <c r="VL183" s="43"/>
      <c r="VM183" s="43"/>
      <c r="VN183" s="43"/>
      <c r="VO183" s="43"/>
      <c r="VP183" s="43"/>
      <c r="VQ183" s="43"/>
      <c r="VR183" s="43"/>
      <c r="VS183" s="43"/>
      <c r="VT183" s="43"/>
      <c r="VU183" s="43"/>
      <c r="VV183" s="43"/>
      <c r="VW183" s="43"/>
      <c r="VX183" s="43"/>
      <c r="VY183" s="43"/>
      <c r="VZ183" s="43"/>
      <c r="WA183" s="43"/>
      <c r="WB183" s="43"/>
      <c r="WC183" s="43"/>
      <c r="WD183" s="43"/>
      <c r="WE183" s="43"/>
      <c r="WF183" s="43"/>
      <c r="WG183" s="43"/>
      <c r="WH183" s="43"/>
      <c r="WI183" s="43"/>
      <c r="WJ183" s="43"/>
      <c r="WK183" s="43"/>
      <c r="WL183" s="43"/>
      <c r="WM183" s="43"/>
      <c r="WN183" s="43"/>
      <c r="WO183" s="43"/>
      <c r="WP183" s="43"/>
      <c r="WQ183" s="43"/>
      <c r="WR183" s="43"/>
      <c r="WS183" s="43"/>
      <c r="WT183" s="43"/>
      <c r="WU183" s="43"/>
      <c r="WV183" s="43"/>
      <c r="WW183" s="43"/>
      <c r="WX183" s="43"/>
      <c r="WY183" s="43"/>
      <c r="WZ183" s="43"/>
      <c r="XA183" s="43"/>
      <c r="XB183" s="43"/>
      <c r="XC183" s="43"/>
      <c r="XD183" s="43"/>
      <c r="XE183" s="43"/>
      <c r="XF183" s="43"/>
      <c r="XG183" s="43"/>
      <c r="XH183" s="43"/>
      <c r="XI183" s="43"/>
      <c r="XJ183" s="43"/>
      <c r="XK183" s="43"/>
      <c r="XL183" s="43"/>
      <c r="XM183" s="43"/>
      <c r="XN183" s="43"/>
      <c r="XO183" s="43"/>
      <c r="XP183" s="43"/>
      <c r="XQ183" s="43"/>
      <c r="XR183" s="43"/>
      <c r="XS183" s="43"/>
      <c r="XT183" s="43"/>
      <c r="XU183" s="43"/>
      <c r="XV183" s="43"/>
      <c r="XW183" s="43"/>
      <c r="XX183" s="43"/>
      <c r="XY183" s="43"/>
      <c r="XZ183" s="43"/>
      <c r="YA183" s="43"/>
      <c r="YB183" s="43"/>
      <c r="YC183" s="43"/>
      <c r="YD183" s="43"/>
      <c r="YE183" s="43"/>
      <c r="YF183" s="43"/>
      <c r="YG183" s="43"/>
      <c r="YH183" s="43"/>
      <c r="YI183" s="43"/>
      <c r="YJ183" s="43"/>
      <c r="YK183" s="43"/>
      <c r="YL183" s="43"/>
      <c r="YM183" s="43"/>
      <c r="YN183" s="43"/>
      <c r="YO183" s="43"/>
      <c r="YP183" s="43"/>
      <c r="YQ183" s="43"/>
      <c r="YR183" s="43"/>
    </row>
    <row r="184" spans="1:668" ht="18" customHeight="1" x14ac:dyDescent="0.25">
      <c r="A184" s="46" t="s">
        <v>14</v>
      </c>
      <c r="B184" s="13">
        <v>2</v>
      </c>
      <c r="C184" s="8"/>
      <c r="D184" s="46"/>
      <c r="E184" s="46"/>
      <c r="F184" s="8">
        <f t="shared" ref="F184:L184" si="28">SUM(F183:F183)+F182</f>
        <v>131000</v>
      </c>
      <c r="G184" s="64">
        <f t="shared" si="28"/>
        <v>3759.7</v>
      </c>
      <c r="H184" s="8">
        <f t="shared" si="28"/>
        <v>9960.5499999999993</v>
      </c>
      <c r="I184" s="8">
        <f t="shared" si="28"/>
        <v>3982.4</v>
      </c>
      <c r="J184" s="8">
        <f t="shared" si="28"/>
        <v>3909.75</v>
      </c>
      <c r="K184" s="8">
        <f t="shared" si="28"/>
        <v>21612.400000000001</v>
      </c>
      <c r="L184" s="64">
        <f t="shared" si="28"/>
        <v>109387.59999999999</v>
      </c>
      <c r="AG184" s="51"/>
      <c r="AH184" s="51"/>
      <c r="AI184" s="51"/>
      <c r="AJ184" s="51"/>
      <c r="AK184" s="51"/>
      <c r="AL184" s="51"/>
      <c r="AM184" s="51"/>
      <c r="AN184" s="51"/>
      <c r="AO184" s="51"/>
      <c r="AP184" s="51"/>
      <c r="AQ184" s="51"/>
      <c r="AT184" s="51"/>
      <c r="AU184" s="51"/>
      <c r="AV184" s="51"/>
      <c r="AW184" s="51"/>
      <c r="AX184" s="51"/>
      <c r="AY184" s="51"/>
      <c r="AZ184" s="51"/>
      <c r="BA184" s="51"/>
      <c r="BB184" s="51"/>
      <c r="BC184" s="51"/>
      <c r="BD184" s="51"/>
      <c r="BE184" s="51"/>
      <c r="BF184" s="51"/>
      <c r="BG184" s="51"/>
      <c r="BH184" s="51"/>
      <c r="BI184" s="51"/>
      <c r="BJ184" s="51"/>
      <c r="BK184" s="51"/>
      <c r="BL184" s="51"/>
      <c r="BM184" s="51"/>
      <c r="BN184" s="51"/>
      <c r="BO184" s="51"/>
      <c r="BP184" s="51"/>
      <c r="BQ184" s="51"/>
      <c r="BR184" s="51"/>
      <c r="BS184" s="51"/>
      <c r="BT184" s="51"/>
      <c r="BU184" s="51"/>
      <c r="BV184" s="51"/>
      <c r="BW184" s="51"/>
      <c r="BX184" s="51"/>
      <c r="BY184" s="51"/>
      <c r="BZ184" s="51"/>
      <c r="CA184" s="51"/>
      <c r="CB184" s="51"/>
      <c r="CC184" s="51"/>
      <c r="CD184" s="51"/>
      <c r="CE184" s="51"/>
      <c r="CF184" s="51"/>
      <c r="CG184" s="51"/>
      <c r="CH184" s="51"/>
      <c r="CI184" s="51"/>
      <c r="CJ184" s="51"/>
      <c r="CK184" s="51"/>
      <c r="CL184" s="51"/>
      <c r="CM184" s="51"/>
      <c r="CN184" s="51"/>
      <c r="CO184" s="51"/>
      <c r="CP184" s="51"/>
      <c r="CQ184" s="51"/>
      <c r="CR184" s="51"/>
      <c r="CS184" s="51"/>
      <c r="CT184" s="51"/>
      <c r="CU184" s="51"/>
      <c r="CV184" s="51"/>
      <c r="CW184" s="51"/>
      <c r="CX184" s="51"/>
      <c r="CY184" s="51"/>
      <c r="CZ184" s="51"/>
      <c r="DA184" s="51"/>
      <c r="DB184" s="51"/>
      <c r="DC184" s="51"/>
      <c r="DD184" s="51"/>
      <c r="DE184" s="51"/>
      <c r="DF184" s="51"/>
      <c r="DG184" s="51"/>
      <c r="DH184" s="51"/>
      <c r="DI184" s="51"/>
      <c r="DJ184" s="51"/>
      <c r="DK184" s="51"/>
      <c r="DL184" s="51"/>
      <c r="DM184" s="51"/>
      <c r="DN184" s="51"/>
      <c r="DO184" s="51"/>
      <c r="DP184" s="51"/>
      <c r="DQ184" s="51"/>
      <c r="DR184" s="51"/>
      <c r="DS184" s="51"/>
      <c r="DT184" s="51"/>
      <c r="DU184" s="51"/>
      <c r="DV184" s="51"/>
      <c r="DW184" s="51"/>
      <c r="DX184" s="51"/>
      <c r="DY184" s="51"/>
      <c r="DZ184" s="51"/>
      <c r="EA184" s="51"/>
      <c r="EB184" s="51"/>
      <c r="EC184" s="51"/>
      <c r="ED184" s="51"/>
      <c r="EE184" s="51"/>
      <c r="EF184" s="51"/>
      <c r="EG184" s="51"/>
      <c r="EH184" s="51"/>
      <c r="EI184" s="51"/>
      <c r="EJ184" s="51"/>
      <c r="EK184" s="51"/>
      <c r="EL184" s="51"/>
      <c r="EM184" s="51"/>
      <c r="EN184" s="51"/>
      <c r="EO184" s="51"/>
      <c r="EP184" s="51"/>
      <c r="EQ184" s="51"/>
      <c r="ER184" s="51"/>
      <c r="ES184" s="51"/>
      <c r="ET184" s="51"/>
      <c r="EU184" s="51"/>
      <c r="EV184" s="51"/>
      <c r="EW184" s="51"/>
      <c r="EX184" s="51"/>
      <c r="EY184" s="51"/>
      <c r="EZ184" s="51"/>
      <c r="FA184" s="51"/>
      <c r="FB184" s="51"/>
      <c r="FC184" s="51"/>
      <c r="FD184" s="51"/>
      <c r="FE184" s="51"/>
      <c r="FF184" s="51"/>
      <c r="FG184" s="51"/>
      <c r="FH184" s="51"/>
      <c r="FI184" s="51"/>
      <c r="FJ184" s="51"/>
      <c r="FK184" s="51"/>
      <c r="FL184" s="51"/>
      <c r="FM184" s="51"/>
      <c r="FN184" s="51"/>
      <c r="FO184" s="51"/>
      <c r="FP184" s="51"/>
      <c r="FQ184" s="51"/>
      <c r="FR184" s="51"/>
      <c r="FS184" s="51"/>
      <c r="FT184" s="51"/>
      <c r="FU184" s="51"/>
      <c r="FV184" s="51"/>
      <c r="FW184" s="51"/>
      <c r="FX184" s="51"/>
      <c r="FY184" s="51"/>
      <c r="FZ184" s="51"/>
      <c r="GA184" s="51"/>
      <c r="GB184" s="51"/>
      <c r="GC184" s="51"/>
      <c r="GD184" s="51"/>
      <c r="GE184" s="51"/>
      <c r="GF184" s="51"/>
      <c r="GG184" s="51"/>
      <c r="GH184" s="51"/>
      <c r="GI184" s="51"/>
      <c r="GJ184" s="51"/>
      <c r="GK184" s="51"/>
      <c r="GL184" s="51"/>
      <c r="GM184" s="51"/>
      <c r="GN184" s="51"/>
      <c r="GO184" s="51"/>
      <c r="GP184" s="51"/>
      <c r="GQ184" s="51"/>
      <c r="GR184" s="51"/>
      <c r="GS184" s="51"/>
      <c r="GT184" s="51"/>
      <c r="GU184" s="51"/>
      <c r="GV184" s="51"/>
      <c r="GW184" s="51"/>
      <c r="GX184" s="51"/>
      <c r="GY184" s="51"/>
      <c r="GZ184" s="51"/>
      <c r="HA184" s="51"/>
      <c r="HB184" s="51"/>
      <c r="HC184" s="51"/>
      <c r="HD184" s="51"/>
      <c r="HE184" s="51"/>
      <c r="HF184" s="51"/>
      <c r="HG184" s="51"/>
      <c r="HH184" s="51"/>
      <c r="HI184" s="51"/>
      <c r="HJ184" s="51"/>
      <c r="HK184" s="51"/>
      <c r="HL184" s="51"/>
      <c r="HM184" s="51"/>
      <c r="HN184" s="51"/>
      <c r="HO184" s="51"/>
      <c r="HP184" s="51"/>
      <c r="HQ184" s="51"/>
      <c r="HR184" s="51"/>
      <c r="HS184" s="51"/>
      <c r="HT184" s="51"/>
      <c r="HU184" s="51"/>
      <c r="HV184" s="51"/>
      <c r="HW184" s="51"/>
      <c r="HX184" s="51"/>
      <c r="HY184" s="51"/>
      <c r="HZ184" s="51"/>
      <c r="IA184" s="56"/>
      <c r="IB184" s="56"/>
    </row>
    <row r="186" spans="1:668" x14ac:dyDescent="0.25">
      <c r="A186" s="42" t="s">
        <v>67</v>
      </c>
      <c r="B186" s="3"/>
      <c r="C186" s="47"/>
      <c r="D186" s="43"/>
      <c r="E186" s="43"/>
      <c r="AG186" s="51"/>
      <c r="AH186" s="51"/>
      <c r="AI186" s="51"/>
      <c r="AJ186" s="51"/>
      <c r="AK186" s="51"/>
      <c r="AL186" s="51"/>
      <c r="AM186" s="51"/>
      <c r="AN186" s="51"/>
      <c r="AO186" s="51"/>
      <c r="AP186" s="51"/>
      <c r="AQ186" s="51"/>
    </row>
    <row r="187" spans="1:668" x14ac:dyDescent="0.25">
      <c r="A187" s="4" t="s">
        <v>51</v>
      </c>
      <c r="B187" s="5" t="s">
        <v>16</v>
      </c>
      <c r="C187" s="6" t="s">
        <v>74</v>
      </c>
      <c r="D187" s="11">
        <v>44197</v>
      </c>
      <c r="E187" s="11" t="s">
        <v>116</v>
      </c>
      <c r="F187" s="7">
        <v>86000</v>
      </c>
      <c r="G187" s="63">
        <f t="shared" ref="G187" si="29">F187*0.0287</f>
        <v>2468.1999999999998</v>
      </c>
      <c r="H187" s="6">
        <v>8812.2199999999993</v>
      </c>
      <c r="I187" s="6">
        <f t="shared" ref="I187" si="30">F187*0.0304</f>
        <v>2614.4</v>
      </c>
      <c r="J187" s="6">
        <v>25</v>
      </c>
      <c r="K187" s="6">
        <v>13919.82</v>
      </c>
      <c r="L187" s="63">
        <v>72080.179999999993</v>
      </c>
      <c r="AG187" s="51"/>
      <c r="AH187" s="51"/>
      <c r="AI187" s="51"/>
      <c r="AJ187" s="51"/>
      <c r="AK187" s="51"/>
      <c r="AL187" s="51"/>
      <c r="AM187" s="51"/>
      <c r="AN187" s="51"/>
      <c r="AO187" s="51"/>
      <c r="AP187" s="51"/>
      <c r="AQ187" s="51"/>
      <c r="IC187" s="51"/>
      <c r="ID187" s="51"/>
      <c r="IE187" s="51"/>
      <c r="IF187" s="51"/>
      <c r="IG187" s="51"/>
      <c r="IH187" s="51"/>
      <c r="II187" s="51"/>
      <c r="IJ187" s="51"/>
      <c r="IK187" s="51"/>
      <c r="IL187" s="51"/>
      <c r="IM187" s="51"/>
      <c r="IN187" s="51"/>
      <c r="IO187" s="51"/>
      <c r="IP187" s="51"/>
      <c r="IQ187" s="51"/>
      <c r="IR187" s="51"/>
      <c r="IS187" s="51"/>
      <c r="IT187" s="51"/>
      <c r="IU187" s="51"/>
      <c r="IV187" s="51"/>
      <c r="IW187" s="51"/>
      <c r="IX187" s="51"/>
      <c r="IY187" s="51"/>
      <c r="IZ187" s="51"/>
      <c r="JA187" s="51"/>
      <c r="JB187" s="51"/>
      <c r="JC187" s="51"/>
      <c r="JD187" s="51"/>
      <c r="JE187" s="51"/>
      <c r="JF187" s="51"/>
      <c r="JG187" s="51"/>
      <c r="JH187" s="51"/>
      <c r="JI187" s="51"/>
      <c r="JJ187" s="51"/>
      <c r="JK187" s="51"/>
      <c r="JL187" s="51"/>
      <c r="JM187" s="51"/>
      <c r="JN187" s="51"/>
      <c r="JO187" s="51"/>
      <c r="JP187" s="51"/>
      <c r="JQ187" s="51"/>
      <c r="JR187" s="51"/>
      <c r="JS187" s="51"/>
      <c r="JT187" s="51"/>
      <c r="JU187" s="51"/>
      <c r="JV187" s="51"/>
      <c r="JW187" s="51"/>
      <c r="JX187" s="51"/>
      <c r="JY187" s="51"/>
      <c r="JZ187" s="51"/>
      <c r="KA187" s="51"/>
      <c r="KB187" s="51"/>
      <c r="KC187" s="51"/>
      <c r="KD187" s="51"/>
      <c r="KE187" s="51"/>
      <c r="KF187" s="51"/>
      <c r="KG187" s="51"/>
      <c r="KH187" s="51"/>
      <c r="KI187" s="51"/>
      <c r="KJ187" s="51"/>
      <c r="KK187" s="51"/>
      <c r="KL187" s="51"/>
      <c r="KM187" s="51"/>
      <c r="KN187" s="51"/>
      <c r="KO187" s="51"/>
      <c r="KP187" s="51"/>
      <c r="KQ187" s="51"/>
      <c r="KR187" s="51"/>
      <c r="KS187" s="51"/>
      <c r="KT187" s="51"/>
      <c r="KU187" s="51"/>
      <c r="KV187" s="51"/>
      <c r="KW187" s="51"/>
      <c r="KX187" s="51"/>
      <c r="KY187" s="51"/>
      <c r="KZ187" s="51"/>
      <c r="LA187" s="51"/>
      <c r="LB187" s="51"/>
      <c r="LC187" s="51"/>
      <c r="LD187" s="51"/>
      <c r="LE187" s="51"/>
      <c r="LF187" s="51"/>
      <c r="LG187" s="51"/>
      <c r="LH187" s="51"/>
      <c r="LI187" s="51"/>
      <c r="LJ187" s="51"/>
      <c r="LK187" s="51"/>
      <c r="LL187" s="51"/>
      <c r="LM187" s="51"/>
      <c r="LN187" s="51"/>
      <c r="LO187" s="51"/>
      <c r="LP187" s="51"/>
      <c r="LQ187" s="51"/>
      <c r="LR187" s="51"/>
      <c r="LS187" s="51"/>
      <c r="LT187" s="51"/>
      <c r="LU187" s="51"/>
      <c r="LV187" s="51"/>
      <c r="LW187" s="51"/>
      <c r="LX187" s="51"/>
      <c r="LY187" s="51"/>
      <c r="LZ187" s="51"/>
      <c r="MA187" s="51"/>
      <c r="MB187" s="51"/>
      <c r="MC187" s="51"/>
      <c r="MD187" s="51"/>
      <c r="ME187" s="51"/>
      <c r="MF187" s="51"/>
      <c r="MG187" s="51"/>
      <c r="MH187" s="51"/>
      <c r="MI187" s="51"/>
      <c r="MJ187" s="51"/>
      <c r="MK187" s="51"/>
      <c r="ML187" s="51"/>
      <c r="MM187" s="51"/>
      <c r="MN187" s="51"/>
      <c r="MO187" s="51"/>
      <c r="MP187" s="51"/>
      <c r="MQ187" s="51"/>
      <c r="MR187" s="51"/>
      <c r="MS187" s="51"/>
      <c r="MT187" s="51"/>
      <c r="MU187" s="51"/>
      <c r="MV187" s="51"/>
      <c r="MW187" s="51"/>
      <c r="MX187" s="51"/>
      <c r="MY187" s="51"/>
      <c r="MZ187" s="51"/>
      <c r="NA187" s="51"/>
      <c r="NB187" s="51"/>
      <c r="NC187" s="51"/>
      <c r="ND187" s="51"/>
      <c r="NE187" s="51"/>
      <c r="NF187" s="51"/>
      <c r="NG187" s="51"/>
      <c r="NH187" s="51"/>
      <c r="NI187" s="51"/>
      <c r="NJ187" s="51"/>
      <c r="NK187" s="51"/>
      <c r="NL187" s="51"/>
      <c r="NM187" s="51"/>
      <c r="NN187" s="51"/>
      <c r="NO187" s="51"/>
      <c r="NP187" s="51"/>
      <c r="NQ187" s="51"/>
      <c r="NR187" s="51"/>
      <c r="NS187" s="51"/>
      <c r="NT187" s="51"/>
      <c r="NU187" s="51"/>
      <c r="NV187" s="51"/>
      <c r="NW187" s="51"/>
      <c r="NX187" s="51"/>
      <c r="NY187" s="51"/>
      <c r="NZ187" s="51"/>
      <c r="OA187" s="51"/>
      <c r="OB187" s="51"/>
      <c r="OC187" s="51"/>
      <c r="OD187" s="51"/>
      <c r="OE187" s="51"/>
      <c r="OF187" s="51"/>
      <c r="OG187" s="51"/>
      <c r="OH187" s="51"/>
      <c r="OI187" s="51"/>
      <c r="OJ187" s="51"/>
      <c r="OK187" s="51"/>
      <c r="OL187" s="51"/>
      <c r="OM187" s="51"/>
      <c r="ON187" s="51"/>
      <c r="OO187" s="51"/>
      <c r="OP187" s="51"/>
      <c r="OQ187" s="51"/>
      <c r="OR187" s="51"/>
      <c r="OS187" s="51"/>
      <c r="OT187" s="51"/>
      <c r="OU187" s="51"/>
      <c r="OV187" s="51"/>
      <c r="OW187" s="51"/>
      <c r="OX187" s="51"/>
      <c r="OY187" s="51"/>
      <c r="OZ187" s="51"/>
      <c r="PA187" s="51"/>
      <c r="PB187" s="51"/>
      <c r="PC187" s="51"/>
      <c r="PD187" s="51"/>
      <c r="PE187" s="51"/>
      <c r="PF187" s="51"/>
      <c r="PG187" s="51"/>
      <c r="PH187" s="51"/>
      <c r="PI187" s="51"/>
      <c r="PJ187" s="51"/>
      <c r="PK187" s="51"/>
      <c r="PL187" s="51"/>
      <c r="PM187" s="51"/>
      <c r="PN187" s="51"/>
      <c r="PO187" s="51"/>
      <c r="PP187" s="51"/>
      <c r="PQ187" s="51"/>
      <c r="PR187" s="51"/>
      <c r="PS187" s="51"/>
      <c r="PT187" s="51"/>
      <c r="PU187" s="51"/>
      <c r="PV187" s="51"/>
      <c r="PW187" s="51"/>
      <c r="PX187" s="51"/>
      <c r="PY187" s="51"/>
      <c r="PZ187" s="51"/>
      <c r="QA187" s="51"/>
      <c r="QB187" s="51"/>
      <c r="QC187" s="51"/>
      <c r="QD187" s="51"/>
      <c r="QE187" s="51"/>
      <c r="QF187" s="51"/>
      <c r="QG187" s="51"/>
      <c r="QH187" s="51"/>
      <c r="QI187" s="51"/>
      <c r="QJ187" s="51"/>
      <c r="QK187" s="51"/>
      <c r="QL187" s="51"/>
      <c r="QM187" s="51"/>
      <c r="QN187" s="51"/>
      <c r="QO187" s="51"/>
      <c r="QP187" s="51"/>
      <c r="QQ187" s="51"/>
      <c r="QR187" s="51"/>
      <c r="QS187" s="51"/>
      <c r="QT187" s="51"/>
      <c r="QU187" s="51"/>
      <c r="QV187" s="51"/>
      <c r="QW187" s="51"/>
      <c r="QX187" s="51"/>
      <c r="QY187" s="51"/>
      <c r="QZ187" s="51"/>
      <c r="RA187" s="51"/>
      <c r="RB187" s="51"/>
      <c r="RC187" s="51"/>
      <c r="RD187" s="51"/>
      <c r="RE187" s="51"/>
      <c r="RF187" s="51"/>
      <c r="RG187" s="51"/>
      <c r="RH187" s="51"/>
      <c r="RI187" s="51"/>
      <c r="RJ187" s="51"/>
      <c r="RK187" s="51"/>
      <c r="RL187" s="51"/>
      <c r="RM187" s="51"/>
      <c r="RN187" s="51"/>
      <c r="RO187" s="51"/>
      <c r="RP187" s="51"/>
      <c r="RQ187" s="51"/>
      <c r="RR187" s="51"/>
      <c r="RS187" s="51"/>
      <c r="RT187" s="51"/>
      <c r="RU187" s="51"/>
      <c r="RV187" s="51"/>
      <c r="RW187" s="51"/>
      <c r="RX187" s="51"/>
      <c r="RY187" s="51"/>
      <c r="RZ187" s="51"/>
      <c r="SA187" s="51"/>
      <c r="SB187" s="51"/>
      <c r="SC187" s="51"/>
      <c r="SD187" s="51"/>
      <c r="SE187" s="51"/>
      <c r="SF187" s="51"/>
      <c r="SG187" s="51"/>
      <c r="SH187" s="51"/>
      <c r="SI187" s="51"/>
      <c r="SJ187" s="51"/>
      <c r="SK187" s="51"/>
      <c r="SL187" s="51"/>
      <c r="SM187" s="51"/>
      <c r="SN187" s="51"/>
      <c r="SO187" s="51"/>
      <c r="SP187" s="51"/>
      <c r="SQ187" s="51"/>
      <c r="SR187" s="51"/>
      <c r="SS187" s="51"/>
      <c r="ST187" s="51"/>
      <c r="SU187" s="51"/>
      <c r="SV187" s="51"/>
      <c r="SW187" s="51"/>
      <c r="SX187" s="51"/>
      <c r="SY187" s="51"/>
      <c r="SZ187" s="51"/>
      <c r="TA187" s="51"/>
      <c r="TB187" s="51"/>
      <c r="TC187" s="51"/>
      <c r="TD187" s="51"/>
      <c r="TE187" s="51"/>
      <c r="TF187" s="51"/>
      <c r="TG187" s="51"/>
      <c r="TH187" s="51"/>
      <c r="TI187" s="51"/>
      <c r="TJ187" s="51"/>
      <c r="TK187" s="51"/>
      <c r="TL187" s="51"/>
      <c r="TM187" s="51"/>
      <c r="TN187" s="51"/>
      <c r="TO187" s="51"/>
      <c r="TP187" s="51"/>
      <c r="TQ187" s="51"/>
      <c r="TR187" s="51"/>
      <c r="TS187" s="51"/>
      <c r="TT187" s="51"/>
      <c r="TU187" s="51"/>
      <c r="TV187" s="51"/>
      <c r="TW187" s="51"/>
      <c r="TX187" s="51"/>
      <c r="TY187" s="51"/>
      <c r="TZ187" s="51"/>
      <c r="UA187" s="51"/>
      <c r="UB187" s="51"/>
      <c r="UC187" s="51"/>
      <c r="UD187" s="51"/>
      <c r="UE187" s="51"/>
      <c r="UF187" s="51"/>
      <c r="UG187" s="51"/>
      <c r="UH187" s="51"/>
      <c r="UI187" s="51"/>
      <c r="UJ187" s="51"/>
      <c r="UK187" s="51"/>
      <c r="UL187" s="51"/>
      <c r="UM187" s="51"/>
      <c r="UN187" s="51"/>
      <c r="UO187" s="51"/>
      <c r="UP187" s="51"/>
      <c r="UQ187" s="51"/>
      <c r="UR187" s="51"/>
      <c r="US187" s="51"/>
      <c r="UT187" s="51"/>
      <c r="UU187" s="51"/>
      <c r="UV187" s="51"/>
      <c r="UW187" s="51"/>
      <c r="UX187" s="51"/>
      <c r="UY187" s="51"/>
      <c r="UZ187" s="51"/>
      <c r="VA187" s="51"/>
      <c r="VB187" s="51"/>
      <c r="VC187" s="51"/>
      <c r="VD187" s="51"/>
      <c r="VE187" s="51"/>
      <c r="VF187" s="51"/>
      <c r="VG187" s="51"/>
      <c r="VH187" s="51"/>
      <c r="VI187" s="51"/>
      <c r="VJ187" s="51"/>
      <c r="VK187" s="51"/>
      <c r="VL187" s="51"/>
      <c r="VM187" s="51"/>
      <c r="VN187" s="51"/>
      <c r="VO187" s="51"/>
      <c r="VP187" s="51"/>
      <c r="VQ187" s="51"/>
      <c r="VR187" s="51"/>
      <c r="VS187" s="51"/>
      <c r="VT187" s="51"/>
      <c r="VU187" s="51"/>
      <c r="VV187" s="51"/>
      <c r="VW187" s="51"/>
      <c r="VX187" s="51"/>
      <c r="VY187" s="51"/>
      <c r="VZ187" s="51"/>
      <c r="WA187" s="51"/>
      <c r="WB187" s="51"/>
      <c r="WC187" s="51"/>
      <c r="WD187" s="51"/>
      <c r="WE187" s="51"/>
      <c r="WF187" s="51"/>
      <c r="WG187" s="51"/>
      <c r="WH187" s="51"/>
      <c r="WI187" s="51"/>
      <c r="WJ187" s="51"/>
      <c r="WK187" s="51"/>
      <c r="WL187" s="51"/>
      <c r="WM187" s="51"/>
      <c r="WN187" s="51"/>
      <c r="WO187" s="51"/>
      <c r="WP187" s="51"/>
      <c r="WQ187" s="51"/>
      <c r="WR187" s="51"/>
      <c r="WS187" s="51"/>
      <c r="WT187" s="51"/>
      <c r="WU187" s="51"/>
      <c r="WV187" s="51"/>
      <c r="WW187" s="51"/>
      <c r="WX187" s="51"/>
      <c r="WY187" s="51"/>
      <c r="WZ187" s="51"/>
      <c r="XA187" s="51"/>
      <c r="XB187" s="51"/>
      <c r="XC187" s="51"/>
      <c r="XD187" s="51"/>
      <c r="XE187" s="51"/>
      <c r="XF187" s="51"/>
      <c r="XG187" s="51"/>
      <c r="XH187" s="51"/>
      <c r="XI187" s="51"/>
      <c r="XJ187" s="51"/>
      <c r="XK187" s="51"/>
      <c r="XL187" s="51"/>
      <c r="XM187" s="51"/>
      <c r="XN187" s="51"/>
      <c r="XO187" s="51"/>
      <c r="XP187" s="51"/>
      <c r="XQ187" s="51"/>
      <c r="XR187" s="51"/>
      <c r="XS187" s="51"/>
      <c r="XT187" s="51"/>
      <c r="XU187" s="51"/>
      <c r="XV187" s="51"/>
      <c r="XW187" s="51"/>
      <c r="XX187" s="51"/>
      <c r="XY187" s="51"/>
      <c r="XZ187" s="51"/>
      <c r="YA187" s="51"/>
      <c r="YB187" s="51"/>
      <c r="YC187" s="51"/>
      <c r="YD187" s="51"/>
      <c r="YE187" s="51"/>
      <c r="YF187" s="51"/>
      <c r="YG187" s="51"/>
      <c r="YH187" s="51"/>
      <c r="YI187" s="51"/>
      <c r="YJ187" s="51"/>
      <c r="YK187" s="51"/>
      <c r="YL187" s="51"/>
      <c r="YM187" s="51"/>
      <c r="YN187" s="51"/>
      <c r="YO187" s="51"/>
      <c r="YP187" s="51"/>
      <c r="YQ187" s="51"/>
      <c r="YR187" s="51"/>
    </row>
    <row r="188" spans="1:668" x14ac:dyDescent="0.25">
      <c r="A188" s="4" t="s">
        <v>53</v>
      </c>
      <c r="B188" s="5" t="s">
        <v>16</v>
      </c>
      <c r="C188" s="6" t="s">
        <v>73</v>
      </c>
      <c r="D188" s="11">
        <v>44197</v>
      </c>
      <c r="E188" s="11" t="s">
        <v>116</v>
      </c>
      <c r="F188" s="7">
        <v>45000</v>
      </c>
      <c r="G188" s="63">
        <f t="shared" ref="G188:G194" si="31">F188*0.0287</f>
        <v>1291.5</v>
      </c>
      <c r="H188" s="6">
        <v>1148.33</v>
      </c>
      <c r="I188" s="6">
        <f t="shared" ref="I188:I194" si="32">F188*0.0304</f>
        <v>1368</v>
      </c>
      <c r="J188" s="6">
        <v>25</v>
      </c>
      <c r="K188" s="6">
        <v>3832.83</v>
      </c>
      <c r="L188" s="63">
        <f t="shared" ref="L188:L194" si="33">F188-K188</f>
        <v>41167.17</v>
      </c>
      <c r="O188" s="51"/>
      <c r="P188" s="51"/>
      <c r="Q188" s="51"/>
      <c r="R188" s="51"/>
      <c r="S188" s="51"/>
      <c r="T188" s="51"/>
      <c r="U188" s="51"/>
      <c r="V188" s="51"/>
      <c r="W188" s="51"/>
      <c r="X188" s="51"/>
      <c r="Y188" s="51"/>
      <c r="Z188" s="51"/>
      <c r="AA188" s="51"/>
      <c r="AB188" s="51"/>
      <c r="AC188" s="51"/>
      <c r="AD188" s="51"/>
      <c r="AE188" s="51"/>
      <c r="AF188" s="51"/>
      <c r="AG188" s="51"/>
      <c r="AH188" s="51"/>
      <c r="AI188" s="51"/>
      <c r="AJ188" s="51"/>
      <c r="AK188" s="51"/>
      <c r="AL188" s="51"/>
      <c r="AM188" s="51"/>
      <c r="AN188" s="51"/>
      <c r="AO188" s="51"/>
      <c r="AP188" s="51"/>
      <c r="AQ188" s="51"/>
      <c r="AR188" s="51"/>
      <c r="AS188" s="51"/>
    </row>
    <row r="189" spans="1:668" x14ac:dyDescent="0.25">
      <c r="A189" s="4" t="s">
        <v>52</v>
      </c>
      <c r="B189" s="5" t="s">
        <v>16</v>
      </c>
      <c r="C189" s="6" t="s">
        <v>73</v>
      </c>
      <c r="D189" s="11">
        <v>44197</v>
      </c>
      <c r="E189" s="11" t="s">
        <v>116</v>
      </c>
      <c r="F189" s="7">
        <v>45000</v>
      </c>
      <c r="G189" s="63">
        <f t="shared" si="31"/>
        <v>1291.5</v>
      </c>
      <c r="H189" s="6">
        <v>945.81</v>
      </c>
      <c r="I189" s="6">
        <f t="shared" si="32"/>
        <v>1368</v>
      </c>
      <c r="J189" s="6">
        <v>1375.12</v>
      </c>
      <c r="K189" s="6">
        <v>4980.43</v>
      </c>
      <c r="L189" s="63">
        <f t="shared" si="33"/>
        <v>40019.57</v>
      </c>
      <c r="R189" s="51"/>
      <c r="S189" s="51"/>
      <c r="T189" s="51"/>
      <c r="U189" s="51"/>
      <c r="V189" s="51"/>
      <c r="W189" s="51"/>
      <c r="X189" s="51"/>
      <c r="Y189" s="51"/>
      <c r="Z189" s="51"/>
      <c r="AA189" s="51"/>
      <c r="AB189" s="51"/>
      <c r="AC189" s="51"/>
      <c r="AD189" s="51"/>
      <c r="AE189" s="51"/>
      <c r="AF189" s="51"/>
      <c r="AG189" s="51"/>
      <c r="AH189" s="51"/>
      <c r="AI189" s="51"/>
      <c r="AJ189" s="51"/>
      <c r="AK189" s="51"/>
      <c r="AL189" s="51"/>
      <c r="AM189" s="51"/>
      <c r="AN189" s="51"/>
      <c r="AO189" s="51"/>
      <c r="AP189" s="51"/>
      <c r="AQ189" s="51"/>
    </row>
    <row r="190" spans="1:668" x14ac:dyDescent="0.25">
      <c r="A190" s="4" t="s">
        <v>50</v>
      </c>
      <c r="B190" s="5" t="s">
        <v>16</v>
      </c>
      <c r="C190" s="6" t="s">
        <v>74</v>
      </c>
      <c r="D190" s="11">
        <v>44197</v>
      </c>
      <c r="E190" s="11" t="s">
        <v>116</v>
      </c>
      <c r="F190" s="7">
        <v>45000</v>
      </c>
      <c r="G190" s="63">
        <f t="shared" si="31"/>
        <v>1291.5</v>
      </c>
      <c r="H190" s="6">
        <v>1148.33</v>
      </c>
      <c r="I190" s="6">
        <f t="shared" si="32"/>
        <v>1368</v>
      </c>
      <c r="J190" s="6">
        <v>25</v>
      </c>
      <c r="K190" s="6">
        <v>3832.83</v>
      </c>
      <c r="L190" s="63">
        <f t="shared" si="33"/>
        <v>41167.17</v>
      </c>
      <c r="O190" s="51"/>
      <c r="P190" s="51"/>
      <c r="Q190" s="51"/>
      <c r="R190" s="51"/>
      <c r="S190" s="51"/>
      <c r="T190" s="51"/>
      <c r="U190" s="51"/>
      <c r="V190" s="51"/>
      <c r="W190" s="51"/>
      <c r="X190" s="51"/>
      <c r="Y190" s="51"/>
      <c r="Z190" s="51"/>
      <c r="AA190" s="51"/>
      <c r="AB190" s="51"/>
      <c r="AC190" s="51"/>
      <c r="AD190" s="51"/>
      <c r="AE190" s="51"/>
      <c r="AF190" s="51"/>
      <c r="AG190" s="51"/>
      <c r="AH190" s="51"/>
      <c r="AI190" s="51"/>
      <c r="AJ190" s="51"/>
      <c r="AK190" s="51"/>
      <c r="AL190" s="51"/>
      <c r="AM190" s="51"/>
      <c r="AN190" s="51"/>
      <c r="AO190" s="51"/>
      <c r="AP190" s="51"/>
      <c r="AQ190" s="51"/>
      <c r="AR190" s="57"/>
      <c r="AS190" s="57"/>
    </row>
    <row r="191" spans="1:668" x14ac:dyDescent="0.25">
      <c r="A191" s="4" t="s">
        <v>132</v>
      </c>
      <c r="B191" s="5" t="s">
        <v>16</v>
      </c>
      <c r="C191" s="6" t="s">
        <v>74</v>
      </c>
      <c r="D191" s="11">
        <v>44197</v>
      </c>
      <c r="E191" s="11" t="s">
        <v>116</v>
      </c>
      <c r="F191" s="7">
        <v>45000</v>
      </c>
      <c r="G191" s="63">
        <f t="shared" si="31"/>
        <v>1291.5</v>
      </c>
      <c r="H191" s="6">
        <v>1148.33</v>
      </c>
      <c r="I191" s="6">
        <f t="shared" si="32"/>
        <v>1368</v>
      </c>
      <c r="J191" s="6">
        <v>25</v>
      </c>
      <c r="K191" s="6">
        <v>3832.83</v>
      </c>
      <c r="L191" s="63">
        <f t="shared" si="33"/>
        <v>41167.17</v>
      </c>
      <c r="R191" s="51"/>
      <c r="S191" s="51"/>
      <c r="T191" s="51"/>
      <c r="U191" s="51"/>
      <c r="V191" s="51"/>
      <c r="W191" s="51"/>
      <c r="X191" s="51"/>
      <c r="Y191" s="51"/>
      <c r="Z191" s="51"/>
      <c r="AA191" s="51"/>
      <c r="AB191" s="51"/>
      <c r="AC191" s="51"/>
      <c r="AD191" s="51"/>
      <c r="AE191" s="51"/>
      <c r="AF191" s="51"/>
      <c r="AG191" s="51"/>
      <c r="AH191" s="51"/>
      <c r="AI191" s="51"/>
      <c r="AJ191" s="51"/>
      <c r="AK191" s="51"/>
      <c r="AL191" s="51"/>
      <c r="AM191" s="51"/>
      <c r="AN191" s="51"/>
      <c r="AO191" s="51"/>
      <c r="AP191" s="51"/>
      <c r="AQ191" s="51"/>
    </row>
    <row r="192" spans="1:668" x14ac:dyDescent="0.25">
      <c r="A192" s="4" t="s">
        <v>49</v>
      </c>
      <c r="B192" s="5" t="s">
        <v>16</v>
      </c>
      <c r="C192" s="6" t="s">
        <v>73</v>
      </c>
      <c r="D192" s="11">
        <v>44197</v>
      </c>
      <c r="E192" s="11" t="s">
        <v>116</v>
      </c>
      <c r="F192" s="7">
        <v>66000</v>
      </c>
      <c r="G192" s="63">
        <f t="shared" si="31"/>
        <v>1894.2</v>
      </c>
      <c r="H192" s="6">
        <v>4615.76</v>
      </c>
      <c r="I192" s="6">
        <f t="shared" si="32"/>
        <v>2006.4</v>
      </c>
      <c r="J192" s="6">
        <v>25</v>
      </c>
      <c r="K192" s="6">
        <v>8541.36</v>
      </c>
      <c r="L192" s="63">
        <f t="shared" si="33"/>
        <v>57458.64</v>
      </c>
      <c r="O192" s="51"/>
      <c r="P192" s="51"/>
      <c r="Q192" s="51"/>
      <c r="R192" s="51"/>
      <c r="S192" s="51"/>
      <c r="T192" s="51"/>
      <c r="U192" s="51"/>
      <c r="V192" s="51"/>
      <c r="W192" s="51"/>
      <c r="X192" s="51"/>
      <c r="Y192" s="51"/>
      <c r="Z192" s="51"/>
      <c r="AA192" s="51"/>
      <c r="AB192" s="51"/>
      <c r="AC192" s="51"/>
      <c r="AD192" s="51"/>
      <c r="AE192" s="51"/>
      <c r="AF192" s="51"/>
      <c r="AG192" s="51"/>
      <c r="AH192" s="51"/>
      <c r="AI192" s="51"/>
      <c r="AJ192" s="51"/>
      <c r="AK192" s="51"/>
      <c r="AL192" s="51"/>
      <c r="AM192" s="51"/>
      <c r="AN192" s="51"/>
      <c r="AO192" s="51"/>
      <c r="AP192" s="51"/>
      <c r="AQ192" s="51"/>
      <c r="AR192" s="51"/>
      <c r="AS192" s="51"/>
    </row>
    <row r="193" spans="1:668" x14ac:dyDescent="0.25">
      <c r="A193" s="4" t="s">
        <v>133</v>
      </c>
      <c r="B193" s="5" t="s">
        <v>17</v>
      </c>
      <c r="C193" s="6" t="s">
        <v>73</v>
      </c>
      <c r="D193" s="11">
        <v>44562</v>
      </c>
      <c r="E193" s="11" t="s">
        <v>116</v>
      </c>
      <c r="F193" s="7">
        <v>45000</v>
      </c>
      <c r="G193" s="63">
        <f t="shared" si="31"/>
        <v>1291.5</v>
      </c>
      <c r="H193" s="6">
        <v>1148.33</v>
      </c>
      <c r="I193" s="6">
        <f t="shared" si="32"/>
        <v>1368</v>
      </c>
      <c r="J193" s="6">
        <v>25</v>
      </c>
      <c r="K193" s="6">
        <v>3832.83</v>
      </c>
      <c r="L193" s="63">
        <v>41167.17</v>
      </c>
      <c r="O193" s="51"/>
      <c r="P193" s="51"/>
      <c r="Q193" s="51"/>
      <c r="R193" s="51"/>
      <c r="S193" s="51"/>
      <c r="T193" s="51"/>
      <c r="U193" s="51"/>
      <c r="V193" s="51"/>
      <c r="W193" s="51"/>
      <c r="X193" s="51"/>
      <c r="Y193" s="51"/>
      <c r="Z193" s="51"/>
      <c r="AA193" s="51"/>
      <c r="AB193" s="51"/>
      <c r="AC193" s="51"/>
      <c r="AD193" s="51"/>
      <c r="AE193" s="51"/>
      <c r="AF193" s="51"/>
      <c r="AG193" s="51"/>
      <c r="AH193" s="51"/>
      <c r="AI193" s="51"/>
      <c r="AJ193" s="51"/>
      <c r="AK193" s="51"/>
      <c r="AL193" s="51"/>
      <c r="AM193" s="51"/>
      <c r="AN193" s="51"/>
      <c r="AO193" s="51"/>
      <c r="AP193" s="51"/>
      <c r="AQ193" s="51"/>
      <c r="AR193" s="51"/>
      <c r="AS193" s="51"/>
    </row>
    <row r="194" spans="1:668" x14ac:dyDescent="0.25">
      <c r="A194" s="4" t="s">
        <v>134</v>
      </c>
      <c r="B194" s="5" t="s">
        <v>17</v>
      </c>
      <c r="C194" s="6" t="s">
        <v>73</v>
      </c>
      <c r="D194" s="11">
        <v>44866</v>
      </c>
      <c r="E194" s="11" t="s">
        <v>116</v>
      </c>
      <c r="F194" s="7">
        <v>45000</v>
      </c>
      <c r="G194" s="63">
        <f t="shared" si="31"/>
        <v>1291.5</v>
      </c>
      <c r="H194" s="6">
        <v>1148.33</v>
      </c>
      <c r="I194" s="6">
        <f t="shared" si="32"/>
        <v>1368</v>
      </c>
      <c r="J194" s="6">
        <v>25</v>
      </c>
      <c r="K194" s="6">
        <v>3832.83</v>
      </c>
      <c r="L194" s="63">
        <f t="shared" si="33"/>
        <v>41167.17</v>
      </c>
      <c r="O194" s="51"/>
      <c r="P194" s="51"/>
      <c r="Q194" s="51"/>
      <c r="R194" s="51"/>
      <c r="S194" s="51"/>
      <c r="T194" s="51"/>
      <c r="U194" s="51"/>
      <c r="V194" s="51"/>
      <c r="W194" s="51"/>
      <c r="X194" s="51"/>
      <c r="Y194" s="51"/>
      <c r="Z194" s="51"/>
      <c r="AA194" s="51"/>
      <c r="AB194" s="51"/>
      <c r="AC194" s="51"/>
      <c r="AD194" s="51"/>
      <c r="AE194" s="51"/>
      <c r="AF194" s="51"/>
      <c r="AG194" s="51"/>
      <c r="AH194" s="51"/>
      <c r="AI194" s="51"/>
      <c r="AJ194" s="51"/>
      <c r="AK194" s="51"/>
      <c r="AL194" s="51"/>
      <c r="AM194" s="51"/>
      <c r="AN194" s="51"/>
      <c r="AO194" s="51"/>
      <c r="AP194" s="51"/>
      <c r="AQ194" s="51"/>
      <c r="AR194" s="51"/>
      <c r="AS194" s="51"/>
    </row>
    <row r="195" spans="1:668" x14ac:dyDescent="0.25">
      <c r="A195" s="46" t="s">
        <v>14</v>
      </c>
      <c r="B195" s="13">
        <v>8</v>
      </c>
      <c r="C195" s="8"/>
      <c r="D195" s="46"/>
      <c r="E195" s="46"/>
      <c r="F195" s="8">
        <f>SUM(F187:F187)+F188+F189+F190+F191+F192+F193+F194</f>
        <v>422000</v>
      </c>
      <c r="G195" s="64">
        <f>SUM(G187:G194)</f>
        <v>12111.4</v>
      </c>
      <c r="H195" s="8">
        <f>SUM(H187:H194)</f>
        <v>20115.440000000002</v>
      </c>
      <c r="I195" s="8">
        <f t="shared" ref="I195:L195" si="34">SUM(I187:I194)</f>
        <v>12828.8</v>
      </c>
      <c r="J195" s="8">
        <f t="shared" si="34"/>
        <v>1550.12</v>
      </c>
      <c r="K195" s="8">
        <f t="shared" si="34"/>
        <v>46605.760000000009</v>
      </c>
      <c r="L195" s="8">
        <f t="shared" si="34"/>
        <v>375394.23999999993</v>
      </c>
      <c r="M195" s="53"/>
      <c r="N195" s="53"/>
      <c r="AG195" s="51"/>
      <c r="AH195" s="51"/>
      <c r="AI195" s="51"/>
      <c r="AJ195" s="51"/>
      <c r="AK195" s="51"/>
      <c r="AL195" s="51"/>
      <c r="AM195" s="51"/>
      <c r="AN195" s="51"/>
      <c r="AO195" s="51"/>
      <c r="AP195" s="51"/>
      <c r="AQ195" s="51"/>
      <c r="IC195" s="57"/>
      <c r="ID195" s="57"/>
      <c r="IE195" s="57"/>
      <c r="IF195" s="57"/>
      <c r="IG195" s="57"/>
      <c r="IH195" s="57"/>
      <c r="II195" s="57"/>
      <c r="IJ195" s="57"/>
      <c r="IK195" s="57"/>
      <c r="IL195" s="57"/>
      <c r="IM195" s="57"/>
      <c r="IN195" s="57"/>
      <c r="IO195" s="57"/>
      <c r="IP195" s="57"/>
      <c r="IQ195" s="57"/>
      <c r="IR195" s="57"/>
      <c r="IS195" s="57"/>
      <c r="IT195" s="57"/>
      <c r="IU195" s="57"/>
      <c r="IV195" s="57"/>
      <c r="IW195" s="57"/>
      <c r="IX195" s="57"/>
      <c r="IY195" s="57"/>
      <c r="IZ195" s="57"/>
      <c r="JA195" s="57"/>
      <c r="JB195" s="57"/>
      <c r="JC195" s="57"/>
      <c r="JD195" s="57"/>
      <c r="JE195" s="57"/>
      <c r="JF195" s="57"/>
      <c r="JG195" s="57"/>
      <c r="JH195" s="57"/>
      <c r="JI195" s="57"/>
      <c r="JJ195" s="57"/>
      <c r="JK195" s="57"/>
      <c r="JL195" s="57"/>
      <c r="JM195" s="57"/>
      <c r="JN195" s="57"/>
      <c r="JO195" s="57"/>
      <c r="JP195" s="57"/>
      <c r="JQ195" s="57"/>
      <c r="JR195" s="57"/>
      <c r="JS195" s="57"/>
      <c r="JT195" s="57"/>
      <c r="JU195" s="57"/>
      <c r="JV195" s="57"/>
      <c r="JW195" s="57"/>
      <c r="JX195" s="57"/>
      <c r="JY195" s="57"/>
      <c r="JZ195" s="57"/>
      <c r="KA195" s="57"/>
      <c r="KB195" s="57"/>
      <c r="KC195" s="57"/>
      <c r="KD195" s="57"/>
      <c r="KE195" s="57"/>
      <c r="KF195" s="57"/>
      <c r="KG195" s="57"/>
      <c r="KH195" s="57"/>
      <c r="KI195" s="57"/>
      <c r="KJ195" s="57"/>
      <c r="KK195" s="57"/>
      <c r="KL195" s="57"/>
      <c r="KM195" s="57"/>
      <c r="KN195" s="57"/>
      <c r="KO195" s="57"/>
      <c r="KP195" s="57"/>
      <c r="KQ195" s="57"/>
      <c r="KR195" s="57"/>
      <c r="KS195" s="57"/>
      <c r="KT195" s="57"/>
      <c r="KU195" s="57"/>
      <c r="KV195" s="57"/>
      <c r="KW195" s="57"/>
      <c r="KX195" s="57"/>
      <c r="KY195" s="57"/>
      <c r="KZ195" s="57"/>
      <c r="LA195" s="57"/>
      <c r="LB195" s="57"/>
      <c r="LC195" s="57"/>
      <c r="LD195" s="57"/>
      <c r="LE195" s="57"/>
      <c r="LF195" s="57"/>
      <c r="LG195" s="57"/>
      <c r="LH195" s="57"/>
      <c r="LI195" s="57"/>
      <c r="LJ195" s="57"/>
      <c r="LK195" s="57"/>
      <c r="LL195" s="57"/>
      <c r="LM195" s="57"/>
      <c r="LN195" s="57"/>
      <c r="LO195" s="57"/>
      <c r="LP195" s="57"/>
      <c r="LQ195" s="57"/>
      <c r="LR195" s="57"/>
      <c r="LS195" s="57"/>
      <c r="LT195" s="57"/>
      <c r="LU195" s="57"/>
      <c r="LV195" s="57"/>
      <c r="LW195" s="57"/>
      <c r="LX195" s="57"/>
      <c r="LY195" s="57"/>
      <c r="LZ195" s="57"/>
      <c r="MA195" s="57"/>
      <c r="MB195" s="57"/>
      <c r="MC195" s="57"/>
      <c r="MD195" s="57"/>
      <c r="ME195" s="57"/>
      <c r="MF195" s="57"/>
      <c r="MG195" s="57"/>
      <c r="MH195" s="57"/>
      <c r="MI195" s="57"/>
      <c r="MJ195" s="57"/>
      <c r="MK195" s="57"/>
      <c r="ML195" s="57"/>
      <c r="MM195" s="57"/>
      <c r="MN195" s="57"/>
      <c r="MO195" s="57"/>
      <c r="MP195" s="57"/>
      <c r="MQ195" s="57"/>
      <c r="MR195" s="57"/>
      <c r="MS195" s="57"/>
      <c r="MT195" s="57"/>
      <c r="MU195" s="57"/>
      <c r="MV195" s="57"/>
      <c r="MW195" s="57"/>
      <c r="MX195" s="57"/>
      <c r="MY195" s="57"/>
      <c r="MZ195" s="57"/>
      <c r="NA195" s="57"/>
      <c r="NB195" s="57"/>
      <c r="NC195" s="57"/>
      <c r="ND195" s="57"/>
      <c r="NE195" s="57"/>
      <c r="NF195" s="57"/>
      <c r="NG195" s="57"/>
      <c r="NH195" s="57"/>
      <c r="NI195" s="57"/>
      <c r="NJ195" s="57"/>
      <c r="NK195" s="57"/>
      <c r="NL195" s="57"/>
      <c r="NM195" s="57"/>
      <c r="NN195" s="57"/>
      <c r="NO195" s="57"/>
      <c r="NP195" s="57"/>
      <c r="NQ195" s="57"/>
      <c r="NR195" s="57"/>
      <c r="NS195" s="57"/>
      <c r="NT195" s="57"/>
      <c r="NU195" s="57"/>
      <c r="NV195" s="57"/>
      <c r="NW195" s="57"/>
      <c r="NX195" s="57"/>
      <c r="NY195" s="57"/>
      <c r="NZ195" s="57"/>
      <c r="OA195" s="57"/>
      <c r="OB195" s="57"/>
      <c r="OC195" s="57"/>
      <c r="OD195" s="57"/>
      <c r="OE195" s="57"/>
      <c r="OF195" s="57"/>
      <c r="OG195" s="57"/>
      <c r="OH195" s="57"/>
      <c r="OI195" s="57"/>
      <c r="OJ195" s="57"/>
      <c r="OK195" s="57"/>
      <c r="OL195" s="57"/>
      <c r="OM195" s="57"/>
      <c r="ON195" s="57"/>
      <c r="OO195" s="57"/>
      <c r="OP195" s="57"/>
      <c r="OQ195" s="57"/>
      <c r="OR195" s="57"/>
      <c r="OS195" s="57"/>
      <c r="OT195" s="57"/>
      <c r="OU195" s="57"/>
      <c r="OV195" s="57"/>
      <c r="OW195" s="57"/>
      <c r="OX195" s="57"/>
      <c r="OY195" s="57"/>
      <c r="OZ195" s="57"/>
      <c r="PA195" s="57"/>
      <c r="PB195" s="57"/>
      <c r="PC195" s="57"/>
      <c r="PD195" s="57"/>
      <c r="PE195" s="57"/>
      <c r="PF195" s="57"/>
      <c r="PG195" s="57"/>
      <c r="PH195" s="57"/>
      <c r="PI195" s="57"/>
      <c r="PJ195" s="57"/>
      <c r="PK195" s="57"/>
      <c r="PL195" s="57"/>
      <c r="PM195" s="57"/>
      <c r="PN195" s="57"/>
      <c r="PO195" s="57"/>
      <c r="PP195" s="57"/>
      <c r="PQ195" s="57"/>
      <c r="PR195" s="57"/>
      <c r="PS195" s="57"/>
      <c r="PT195" s="57"/>
      <c r="PU195" s="57"/>
      <c r="PV195" s="57"/>
      <c r="PW195" s="57"/>
      <c r="PX195" s="57"/>
      <c r="PY195" s="57"/>
      <c r="PZ195" s="57"/>
      <c r="QA195" s="57"/>
      <c r="QB195" s="57"/>
      <c r="QC195" s="57"/>
      <c r="QD195" s="57"/>
      <c r="QE195" s="57"/>
      <c r="QF195" s="57"/>
      <c r="QG195" s="57"/>
      <c r="QH195" s="57"/>
      <c r="QI195" s="57"/>
      <c r="QJ195" s="57"/>
      <c r="QK195" s="57"/>
      <c r="QL195" s="57"/>
      <c r="QM195" s="57"/>
      <c r="QN195" s="57"/>
      <c r="QO195" s="57"/>
      <c r="QP195" s="57"/>
      <c r="QQ195" s="57"/>
      <c r="QR195" s="57"/>
      <c r="QS195" s="57"/>
      <c r="QT195" s="57"/>
      <c r="QU195" s="57"/>
      <c r="QV195" s="57"/>
      <c r="QW195" s="57"/>
      <c r="QX195" s="57"/>
      <c r="QY195" s="57"/>
      <c r="QZ195" s="57"/>
      <c r="RA195" s="57"/>
      <c r="RB195" s="57"/>
      <c r="RC195" s="57"/>
      <c r="RD195" s="57"/>
      <c r="RE195" s="57"/>
      <c r="RF195" s="57"/>
      <c r="RG195" s="57"/>
      <c r="RH195" s="57"/>
      <c r="RI195" s="57"/>
      <c r="RJ195" s="57"/>
      <c r="RK195" s="57"/>
      <c r="RL195" s="57"/>
      <c r="RM195" s="57"/>
      <c r="RN195" s="57"/>
      <c r="RO195" s="57"/>
      <c r="RP195" s="57"/>
      <c r="RQ195" s="57"/>
      <c r="RR195" s="57"/>
      <c r="RS195" s="57"/>
      <c r="RT195" s="57"/>
      <c r="RU195" s="57"/>
      <c r="RV195" s="57"/>
      <c r="RW195" s="57"/>
      <c r="RX195" s="57"/>
      <c r="RY195" s="57"/>
      <c r="RZ195" s="57"/>
      <c r="SA195" s="57"/>
      <c r="SB195" s="57"/>
      <c r="SC195" s="57"/>
      <c r="SD195" s="57"/>
      <c r="SE195" s="57"/>
      <c r="SF195" s="57"/>
      <c r="SG195" s="57"/>
      <c r="SH195" s="57"/>
      <c r="SI195" s="57"/>
      <c r="SJ195" s="57"/>
      <c r="SK195" s="57"/>
      <c r="SL195" s="57"/>
      <c r="SM195" s="57"/>
      <c r="SN195" s="57"/>
      <c r="SO195" s="57"/>
      <c r="SP195" s="57"/>
      <c r="SQ195" s="57"/>
      <c r="SR195" s="57"/>
      <c r="SS195" s="57"/>
      <c r="ST195" s="57"/>
      <c r="SU195" s="57"/>
      <c r="SV195" s="57"/>
      <c r="SW195" s="57"/>
      <c r="SX195" s="57"/>
      <c r="SY195" s="57"/>
      <c r="SZ195" s="57"/>
      <c r="TA195" s="57"/>
      <c r="TB195" s="57"/>
      <c r="TC195" s="57"/>
      <c r="TD195" s="57"/>
      <c r="TE195" s="57"/>
      <c r="TF195" s="57"/>
      <c r="TG195" s="57"/>
      <c r="TH195" s="57"/>
      <c r="TI195" s="57"/>
      <c r="TJ195" s="57"/>
      <c r="TK195" s="57"/>
      <c r="TL195" s="57"/>
      <c r="TM195" s="57"/>
      <c r="TN195" s="57"/>
      <c r="TO195" s="57"/>
      <c r="TP195" s="57"/>
      <c r="TQ195" s="57"/>
      <c r="TR195" s="57"/>
      <c r="TS195" s="57"/>
      <c r="TT195" s="57"/>
      <c r="TU195" s="57"/>
      <c r="TV195" s="57"/>
      <c r="TW195" s="57"/>
      <c r="TX195" s="57"/>
      <c r="TY195" s="57"/>
      <c r="TZ195" s="57"/>
      <c r="UA195" s="57"/>
      <c r="UB195" s="57"/>
      <c r="UC195" s="57"/>
      <c r="UD195" s="57"/>
      <c r="UE195" s="57"/>
      <c r="UF195" s="57"/>
      <c r="UG195" s="57"/>
      <c r="UH195" s="57"/>
      <c r="UI195" s="57"/>
      <c r="UJ195" s="57"/>
      <c r="UK195" s="57"/>
      <c r="UL195" s="57"/>
      <c r="UM195" s="57"/>
      <c r="UN195" s="57"/>
      <c r="UO195" s="57"/>
      <c r="UP195" s="57"/>
      <c r="UQ195" s="57"/>
      <c r="UR195" s="57"/>
      <c r="US195" s="57"/>
      <c r="UT195" s="57"/>
      <c r="UU195" s="57"/>
      <c r="UV195" s="57"/>
      <c r="UW195" s="57"/>
      <c r="UX195" s="57"/>
      <c r="UY195" s="57"/>
      <c r="UZ195" s="57"/>
      <c r="VA195" s="57"/>
      <c r="VB195" s="57"/>
      <c r="VC195" s="57"/>
      <c r="VD195" s="57"/>
      <c r="VE195" s="57"/>
      <c r="VF195" s="57"/>
      <c r="VG195" s="57"/>
      <c r="VH195" s="57"/>
      <c r="VI195" s="57"/>
      <c r="VJ195" s="57"/>
      <c r="VK195" s="57"/>
      <c r="VL195" s="57"/>
      <c r="VM195" s="57"/>
      <c r="VN195" s="57"/>
      <c r="VO195" s="57"/>
      <c r="VP195" s="57"/>
      <c r="VQ195" s="57"/>
      <c r="VR195" s="57"/>
      <c r="VS195" s="57"/>
      <c r="VT195" s="57"/>
      <c r="VU195" s="57"/>
      <c r="VV195" s="57"/>
      <c r="VW195" s="57"/>
      <c r="VX195" s="57"/>
      <c r="VY195" s="57"/>
      <c r="VZ195" s="57"/>
      <c r="WA195" s="57"/>
      <c r="WB195" s="57"/>
      <c r="WC195" s="57"/>
      <c r="WD195" s="57"/>
      <c r="WE195" s="57"/>
      <c r="WF195" s="57"/>
      <c r="WG195" s="57"/>
      <c r="WH195" s="57"/>
      <c r="WI195" s="57"/>
      <c r="WJ195" s="57"/>
      <c r="WK195" s="57"/>
      <c r="WL195" s="57"/>
      <c r="WM195" s="57"/>
      <c r="WN195" s="57"/>
      <c r="WO195" s="57"/>
      <c r="WP195" s="57"/>
      <c r="WQ195" s="57"/>
      <c r="WR195" s="57"/>
      <c r="WS195" s="57"/>
      <c r="WT195" s="57"/>
      <c r="WU195" s="57"/>
      <c r="WV195" s="57"/>
      <c r="WW195" s="57"/>
      <c r="WX195" s="57"/>
      <c r="WY195" s="57"/>
      <c r="WZ195" s="57"/>
      <c r="XA195" s="57"/>
      <c r="XB195" s="57"/>
      <c r="XC195" s="57"/>
      <c r="XD195" s="57"/>
      <c r="XE195" s="57"/>
      <c r="XF195" s="57"/>
      <c r="XG195" s="57"/>
      <c r="XH195" s="57"/>
      <c r="XI195" s="57"/>
      <c r="XJ195" s="57"/>
      <c r="XK195" s="57"/>
      <c r="XL195" s="57"/>
      <c r="XM195" s="57"/>
      <c r="XN195" s="57"/>
      <c r="XO195" s="57"/>
      <c r="XP195" s="57"/>
      <c r="XQ195" s="57"/>
      <c r="XR195" s="57"/>
      <c r="XS195" s="57"/>
      <c r="XT195" s="57"/>
      <c r="XU195" s="57"/>
      <c r="XV195" s="57"/>
      <c r="XW195" s="57"/>
      <c r="XX195" s="57"/>
      <c r="XY195" s="57"/>
      <c r="XZ195" s="57"/>
      <c r="YA195" s="57"/>
      <c r="YB195" s="57"/>
      <c r="YC195" s="57"/>
      <c r="YD195" s="57"/>
      <c r="YE195" s="57"/>
      <c r="YF195" s="57"/>
      <c r="YG195" s="57"/>
      <c r="YH195" s="57"/>
      <c r="YI195" s="57"/>
      <c r="YJ195" s="57"/>
      <c r="YK195" s="57"/>
      <c r="YL195" s="57"/>
      <c r="YM195" s="57"/>
      <c r="YN195" s="57"/>
      <c r="YO195" s="57"/>
      <c r="YP195" s="57"/>
      <c r="YQ195" s="57"/>
      <c r="YR195" s="57"/>
    </row>
    <row r="196" spans="1:668" s="51" customFormat="1" x14ac:dyDescent="0.25">
      <c r="B196" s="19"/>
      <c r="C196" s="20"/>
      <c r="D196" s="45"/>
      <c r="E196" s="45"/>
      <c r="F196" s="20"/>
      <c r="G196" s="69"/>
      <c r="H196" s="20"/>
      <c r="I196" s="20"/>
      <c r="J196" s="20"/>
      <c r="K196" s="20"/>
      <c r="L196" s="69"/>
    </row>
    <row r="197" spans="1:668" s="51" customFormat="1" x14ac:dyDescent="0.25">
      <c r="A197" s="45" t="s">
        <v>135</v>
      </c>
      <c r="B197" s="19"/>
      <c r="C197" s="20"/>
      <c r="D197" s="45"/>
      <c r="E197" s="45"/>
      <c r="F197" s="20"/>
      <c r="G197" s="69"/>
      <c r="H197" s="20"/>
      <c r="I197" s="20"/>
      <c r="J197" s="20"/>
      <c r="K197" s="20"/>
      <c r="L197" s="69"/>
    </row>
    <row r="198" spans="1:668" s="52" customFormat="1" ht="13.5" customHeight="1" x14ac:dyDescent="0.25">
      <c r="A198" s="52" t="s">
        <v>136</v>
      </c>
      <c r="B198" s="21" t="s">
        <v>56</v>
      </c>
      <c r="C198" s="22" t="s">
        <v>74</v>
      </c>
      <c r="D198" s="161">
        <v>44197</v>
      </c>
      <c r="E198" s="162" t="s">
        <v>116</v>
      </c>
      <c r="F198" s="22">
        <v>125000</v>
      </c>
      <c r="G198" s="68">
        <v>3587.5</v>
      </c>
      <c r="H198" s="22">
        <v>17648.46</v>
      </c>
      <c r="I198" s="22">
        <v>3800</v>
      </c>
      <c r="J198" s="22">
        <v>1375.12</v>
      </c>
      <c r="K198" s="22">
        <v>26411.08</v>
      </c>
      <c r="L198" s="68">
        <v>98588.92</v>
      </c>
    </row>
    <row r="199" spans="1:668" s="52" customFormat="1" x14ac:dyDescent="0.25">
      <c r="A199" s="52" t="s">
        <v>101</v>
      </c>
      <c r="B199" s="21" t="s">
        <v>137</v>
      </c>
      <c r="C199" s="22" t="s">
        <v>73</v>
      </c>
      <c r="D199" s="23">
        <v>44197</v>
      </c>
      <c r="E199" s="21" t="s">
        <v>116</v>
      </c>
      <c r="F199" s="22">
        <v>60000</v>
      </c>
      <c r="G199" s="68">
        <v>1722</v>
      </c>
      <c r="H199" s="22">
        <v>3486.68</v>
      </c>
      <c r="I199" s="22">
        <v>1824</v>
      </c>
      <c r="J199" s="22">
        <v>125</v>
      </c>
      <c r="K199" s="22">
        <v>7157.68</v>
      </c>
      <c r="L199" s="68">
        <v>52842.32</v>
      </c>
    </row>
    <row r="200" spans="1:668" s="101" customFormat="1" x14ac:dyDescent="0.25">
      <c r="A200" s="101" t="s">
        <v>14</v>
      </c>
      <c r="B200" s="137">
        <v>2</v>
      </c>
      <c r="C200" s="107"/>
      <c r="F200" s="107">
        <f>SUM(F198:F199)</f>
        <v>185000</v>
      </c>
      <c r="G200" s="108">
        <f t="shared" ref="G200:L200" si="35">SUM(G198:G199)</f>
        <v>5309.5</v>
      </c>
      <c r="H200" s="107">
        <f t="shared" si="35"/>
        <v>21135.14</v>
      </c>
      <c r="I200" s="107">
        <f t="shared" si="35"/>
        <v>5624</v>
      </c>
      <c r="J200" s="107">
        <f t="shared" si="35"/>
        <v>1500.12</v>
      </c>
      <c r="K200" s="107">
        <f t="shared" si="35"/>
        <v>33568.76</v>
      </c>
      <c r="L200" s="107">
        <f t="shared" si="35"/>
        <v>151431.24</v>
      </c>
      <c r="M200" s="45"/>
      <c r="N200" s="45"/>
      <c r="O200" s="45"/>
      <c r="P200" s="45"/>
      <c r="Q200" s="45"/>
      <c r="R200" s="45"/>
      <c r="S200" s="45"/>
      <c r="T200" s="45"/>
      <c r="U200" s="45"/>
      <c r="V200" s="45"/>
      <c r="W200" s="45"/>
      <c r="X200" s="45"/>
      <c r="Y200" s="45"/>
      <c r="Z200" s="45"/>
      <c r="AA200" s="45"/>
      <c r="AB200" s="45"/>
      <c r="AC200" s="45"/>
      <c r="AD200" s="45"/>
      <c r="AE200" s="45"/>
      <c r="AF200" s="45"/>
      <c r="AG200" s="45"/>
      <c r="AH200" s="45"/>
      <c r="AI200" s="45"/>
      <c r="AJ200" s="45"/>
      <c r="AK200" s="45"/>
      <c r="AL200" s="45"/>
      <c r="AM200" s="45"/>
      <c r="AN200" s="45"/>
      <c r="AO200" s="45"/>
      <c r="AP200" s="45"/>
      <c r="AQ200" s="45"/>
    </row>
    <row r="202" spans="1:668" s="51" customFormat="1" x14ac:dyDescent="0.25">
      <c r="A202" s="45" t="s">
        <v>194</v>
      </c>
      <c r="B202" s="19"/>
      <c r="C202" s="20"/>
      <c r="D202" s="45"/>
      <c r="E202" s="45"/>
      <c r="F202" s="20"/>
      <c r="G202" s="69"/>
      <c r="H202" s="20"/>
      <c r="I202" s="20"/>
      <c r="J202" s="20"/>
      <c r="K202" s="20"/>
      <c r="L202" s="69"/>
    </row>
    <row r="203" spans="1:668" s="52" customFormat="1" ht="13.5" customHeight="1" x14ac:dyDescent="0.25">
      <c r="A203" s="52" t="s">
        <v>114</v>
      </c>
      <c r="B203" s="21" t="s">
        <v>56</v>
      </c>
      <c r="C203" s="22" t="s">
        <v>73</v>
      </c>
      <c r="D203" s="161">
        <v>44593</v>
      </c>
      <c r="E203" s="162" t="s">
        <v>116</v>
      </c>
      <c r="F203" s="22">
        <v>100000</v>
      </c>
      <c r="G203" s="68">
        <v>2870</v>
      </c>
      <c r="H203" s="22">
        <v>12105.37</v>
      </c>
      <c r="I203" s="22">
        <v>3040</v>
      </c>
      <c r="J203" s="22">
        <v>25</v>
      </c>
      <c r="K203" s="22">
        <v>18040.37</v>
      </c>
      <c r="L203" s="68">
        <v>81959.63</v>
      </c>
    </row>
    <row r="204" spans="1:668" s="52" customFormat="1" x14ac:dyDescent="0.25">
      <c r="A204" s="52" t="s">
        <v>162</v>
      </c>
      <c r="B204" s="21" t="s">
        <v>163</v>
      </c>
      <c r="C204" s="22" t="s">
        <v>74</v>
      </c>
      <c r="D204" s="23">
        <v>44593</v>
      </c>
      <c r="E204" s="21" t="s">
        <v>116</v>
      </c>
      <c r="F204" s="22">
        <v>60000</v>
      </c>
      <c r="G204" s="68">
        <v>1722</v>
      </c>
      <c r="H204" s="22">
        <v>3486.68</v>
      </c>
      <c r="I204" s="22">
        <v>1824</v>
      </c>
      <c r="J204" s="22">
        <v>25</v>
      </c>
      <c r="K204" s="22">
        <v>7057.68</v>
      </c>
      <c r="L204" s="68">
        <v>52942.32</v>
      </c>
    </row>
    <row r="205" spans="1:668" s="101" customFormat="1" x14ac:dyDescent="0.25">
      <c r="A205" s="101" t="s">
        <v>14</v>
      </c>
      <c r="B205" s="137">
        <v>2</v>
      </c>
      <c r="C205" s="107"/>
      <c r="F205" s="107">
        <f>SUM(F203:F204)</f>
        <v>160000</v>
      </c>
      <c r="G205" s="108">
        <f t="shared" ref="G205:L205" si="36">SUM(G203:G204)</f>
        <v>4592</v>
      </c>
      <c r="H205" s="107">
        <f t="shared" si="36"/>
        <v>15592.050000000001</v>
      </c>
      <c r="I205" s="107">
        <f t="shared" si="36"/>
        <v>4864</v>
      </c>
      <c r="J205" s="107">
        <f t="shared" si="36"/>
        <v>50</v>
      </c>
      <c r="K205" s="107">
        <f t="shared" si="36"/>
        <v>25098.05</v>
      </c>
      <c r="L205" s="107">
        <f t="shared" si="36"/>
        <v>134901.95000000001</v>
      </c>
      <c r="M205" s="45"/>
      <c r="N205" s="45"/>
      <c r="O205" s="45"/>
      <c r="P205" s="45"/>
      <c r="Q205" s="45"/>
      <c r="R205" s="45"/>
      <c r="S205" s="45"/>
      <c r="T205" s="45"/>
      <c r="U205" s="45"/>
      <c r="V205" s="45"/>
      <c r="W205" s="45"/>
      <c r="X205" s="45"/>
      <c r="Y205" s="45"/>
      <c r="Z205" s="45"/>
      <c r="AA205" s="45"/>
      <c r="AB205" s="45"/>
      <c r="AC205" s="45"/>
      <c r="AD205" s="45"/>
      <c r="AE205" s="45"/>
      <c r="AF205" s="45"/>
      <c r="AG205" s="45"/>
      <c r="AH205" s="45"/>
      <c r="AI205" s="45"/>
      <c r="AJ205" s="45"/>
      <c r="AK205" s="45"/>
      <c r="AL205" s="45"/>
      <c r="AM205" s="45"/>
      <c r="AN205" s="45"/>
      <c r="AO205" s="45"/>
      <c r="AP205" s="45"/>
      <c r="AQ205" s="45"/>
    </row>
    <row r="207" spans="1:668" s="52" customFormat="1" x14ac:dyDescent="0.25">
      <c r="A207" s="45" t="s">
        <v>164</v>
      </c>
      <c r="B207" s="19"/>
      <c r="C207" s="22"/>
      <c r="D207" s="23"/>
      <c r="E207" s="21"/>
      <c r="F207" s="22"/>
      <c r="G207" s="68"/>
      <c r="H207" s="22"/>
      <c r="I207" s="22"/>
      <c r="J207" s="22"/>
      <c r="K207" s="22"/>
      <c r="L207" s="68"/>
    </row>
    <row r="208" spans="1:668" s="52" customFormat="1" x14ac:dyDescent="0.25">
      <c r="A208" s="52" t="s">
        <v>165</v>
      </c>
      <c r="B208" s="162" t="s">
        <v>16</v>
      </c>
      <c r="C208" s="22" t="s">
        <v>73</v>
      </c>
      <c r="D208" s="23">
        <v>44593</v>
      </c>
      <c r="E208" s="21" t="s">
        <v>116</v>
      </c>
      <c r="F208" s="22">
        <v>60000</v>
      </c>
      <c r="G208" s="68">
        <v>1722</v>
      </c>
      <c r="H208" s="22">
        <v>3486.68</v>
      </c>
      <c r="I208" s="22">
        <v>1824</v>
      </c>
      <c r="J208" s="22">
        <v>25</v>
      </c>
      <c r="K208" s="22">
        <v>7057.68</v>
      </c>
      <c r="L208" s="68">
        <v>52942.32</v>
      </c>
    </row>
    <row r="209" spans="1:668" s="52" customFormat="1" x14ac:dyDescent="0.25">
      <c r="A209" s="52" t="s">
        <v>201</v>
      </c>
      <c r="B209" s="162" t="s">
        <v>16</v>
      </c>
      <c r="C209" s="22" t="s">
        <v>74</v>
      </c>
      <c r="D209" s="23">
        <v>44652</v>
      </c>
      <c r="E209" s="21" t="s">
        <v>116</v>
      </c>
      <c r="F209" s="22">
        <v>60000</v>
      </c>
      <c r="G209" s="68">
        <v>1722</v>
      </c>
      <c r="H209" s="22">
        <v>3486.68</v>
      </c>
      <c r="I209" s="22">
        <v>1824</v>
      </c>
      <c r="J209" s="22">
        <v>25</v>
      </c>
      <c r="K209" s="22">
        <v>7057.68</v>
      </c>
      <c r="L209" s="68">
        <v>52942.32</v>
      </c>
    </row>
    <row r="210" spans="1:668" s="101" customFormat="1" x14ac:dyDescent="0.25">
      <c r="A210" s="101" t="s">
        <v>14</v>
      </c>
      <c r="B210" s="172">
        <v>2</v>
      </c>
      <c r="C210" s="172"/>
      <c r="D210" s="173"/>
      <c r="E210" s="173"/>
      <c r="F210" s="107">
        <f t="shared" ref="F210:L210" si="37">F208+F209</f>
        <v>120000</v>
      </c>
      <c r="G210" s="108">
        <f t="shared" si="37"/>
        <v>3444</v>
      </c>
      <c r="H210" s="107">
        <f t="shared" si="37"/>
        <v>6973.36</v>
      </c>
      <c r="I210" s="107">
        <f t="shared" si="37"/>
        <v>3648</v>
      </c>
      <c r="J210" s="107">
        <f t="shared" si="37"/>
        <v>50</v>
      </c>
      <c r="K210" s="107">
        <f t="shared" si="37"/>
        <v>14115.36</v>
      </c>
      <c r="L210" s="108">
        <f t="shared" si="37"/>
        <v>105884.64</v>
      </c>
      <c r="M210" s="174"/>
      <c r="N210" s="174"/>
      <c r="O210" s="44"/>
      <c r="P210" s="44"/>
      <c r="Q210" s="44"/>
      <c r="R210" s="44"/>
      <c r="S210" s="44"/>
      <c r="T210" s="44"/>
      <c r="U210" s="44"/>
      <c r="V210" s="44"/>
      <c r="W210" s="44"/>
      <c r="X210" s="44"/>
      <c r="Y210" s="44"/>
      <c r="Z210" s="44"/>
      <c r="AA210" s="44"/>
      <c r="AB210" s="44"/>
      <c r="AC210" s="44"/>
    </row>
    <row r="212" spans="1:668" s="53" customFormat="1" ht="15.75" x14ac:dyDescent="0.25">
      <c r="A212" s="114" t="s">
        <v>196</v>
      </c>
      <c r="B212" s="185"/>
      <c r="C212" s="77"/>
      <c r="D212" s="77"/>
      <c r="E212" s="77"/>
      <c r="F212" s="186"/>
      <c r="G212" s="186"/>
      <c r="H212" s="186"/>
      <c r="I212" s="186"/>
      <c r="J212" s="186"/>
      <c r="K212" s="186"/>
      <c r="L212" s="187"/>
      <c r="M212" s="51"/>
      <c r="N212" s="51"/>
      <c r="O212" s="131"/>
      <c r="P212" s="131"/>
      <c r="Q212" s="131"/>
      <c r="R212" s="131"/>
      <c r="S212" s="131"/>
      <c r="T212" s="131"/>
      <c r="U212" s="131"/>
      <c r="V212" s="131"/>
      <c r="W212" s="131"/>
      <c r="X212" s="131"/>
      <c r="Y212" s="131"/>
      <c r="Z212" s="131"/>
      <c r="AA212" s="131"/>
      <c r="AB212" s="131"/>
      <c r="AC212" s="131"/>
      <c r="AD212" s="131"/>
      <c r="AE212" s="131"/>
      <c r="AF212" s="131"/>
      <c r="AG212" s="131"/>
      <c r="AH212" s="131"/>
      <c r="AI212" s="131"/>
      <c r="AJ212" s="131"/>
      <c r="AK212" s="131"/>
      <c r="AL212" s="131"/>
      <c r="AM212" s="131"/>
      <c r="AN212" s="131"/>
      <c r="AO212" s="131"/>
      <c r="AP212" s="131"/>
      <c r="AQ212" s="113"/>
      <c r="AR212" s="113"/>
      <c r="AS212" s="113"/>
    </row>
    <row r="213" spans="1:668" s="18" customFormat="1" ht="15.75" x14ac:dyDescent="0.25">
      <c r="A213" s="144" t="s">
        <v>197</v>
      </c>
      <c r="B213" s="145" t="s">
        <v>193</v>
      </c>
      <c r="C213" s="146" t="s">
        <v>73</v>
      </c>
      <c r="D213" s="147">
        <v>44470</v>
      </c>
      <c r="E213" s="148" t="s">
        <v>116</v>
      </c>
      <c r="F213" s="149">
        <v>60000</v>
      </c>
      <c r="G213" s="150">
        <v>1722</v>
      </c>
      <c r="H213" s="149">
        <v>3486.68</v>
      </c>
      <c r="I213" s="149">
        <v>1824</v>
      </c>
      <c r="J213" s="149">
        <v>237.4</v>
      </c>
      <c r="K213" s="149">
        <v>7270.08</v>
      </c>
      <c r="L213" s="170">
        <v>52729.919999999998</v>
      </c>
      <c r="O213" s="131"/>
      <c r="P213" s="131"/>
      <c r="Q213" s="131"/>
      <c r="R213" s="131"/>
      <c r="S213" s="131"/>
      <c r="T213" s="131"/>
      <c r="U213" s="131"/>
      <c r="V213" s="131"/>
      <c r="W213" s="131"/>
      <c r="X213" s="131"/>
      <c r="Y213" s="131"/>
      <c r="Z213" s="131"/>
      <c r="AA213" s="131"/>
      <c r="AB213" s="131"/>
      <c r="AC213" s="131"/>
      <c r="AD213" s="131"/>
      <c r="AE213" s="131"/>
      <c r="AF213" s="131"/>
      <c r="AG213" s="131"/>
      <c r="AH213" s="131"/>
      <c r="AI213" s="131"/>
      <c r="AJ213" s="131"/>
      <c r="AK213" s="131"/>
      <c r="AL213" s="131"/>
      <c r="AM213" s="131"/>
      <c r="AN213" s="131"/>
      <c r="AO213" s="131"/>
      <c r="AP213" s="131"/>
      <c r="AQ213" s="131"/>
      <c r="AR213" s="131"/>
      <c r="AS213" s="131"/>
      <c r="AT213" s="51"/>
      <c r="AU213" s="51"/>
      <c r="AV213" s="51"/>
      <c r="AW213" s="51"/>
      <c r="AX213" s="51"/>
      <c r="AY213" s="51"/>
      <c r="AZ213" s="51"/>
      <c r="BA213" s="51"/>
      <c r="BB213" s="51"/>
      <c r="BC213" s="51"/>
      <c r="BD213" s="51"/>
      <c r="BE213" s="51"/>
      <c r="BF213" s="51"/>
      <c r="BG213" s="51"/>
      <c r="BH213" s="51"/>
      <c r="BI213" s="51"/>
      <c r="BJ213" s="51"/>
      <c r="BK213" s="51"/>
      <c r="BL213" s="51"/>
      <c r="BM213" s="51"/>
      <c r="BN213" s="51"/>
      <c r="BO213" s="51"/>
      <c r="BP213" s="51"/>
      <c r="BQ213" s="51"/>
      <c r="BR213" s="51"/>
      <c r="BS213" s="51"/>
      <c r="BT213" s="51"/>
      <c r="BU213" s="51"/>
      <c r="BV213" s="51"/>
      <c r="BW213" s="51"/>
      <c r="BX213" s="51"/>
      <c r="BY213" s="51"/>
      <c r="BZ213" s="51"/>
      <c r="CA213" s="51"/>
      <c r="CB213" s="51"/>
      <c r="CC213" s="51"/>
      <c r="CD213" s="51"/>
      <c r="CE213" s="51"/>
      <c r="CF213" s="51"/>
      <c r="CG213" s="51"/>
      <c r="CH213" s="51"/>
      <c r="CI213" s="51"/>
      <c r="CJ213" s="51"/>
      <c r="CK213" s="51"/>
      <c r="CL213" s="51"/>
      <c r="CM213" s="51"/>
      <c r="CN213" s="51"/>
      <c r="CO213" s="51"/>
      <c r="CP213" s="51"/>
      <c r="CQ213" s="51"/>
      <c r="CR213" s="51"/>
      <c r="CS213" s="51"/>
      <c r="CT213" s="51"/>
      <c r="CU213" s="51"/>
      <c r="CV213" s="51"/>
      <c r="CW213" s="51"/>
      <c r="CX213" s="51"/>
      <c r="CY213" s="51"/>
      <c r="CZ213" s="51"/>
      <c r="DA213" s="51"/>
      <c r="DB213" s="51"/>
      <c r="DC213" s="51"/>
      <c r="DD213" s="51"/>
      <c r="DE213" s="51"/>
      <c r="DF213" s="51"/>
      <c r="DG213" s="51"/>
      <c r="DH213" s="51"/>
      <c r="DI213" s="51"/>
      <c r="DJ213" s="51"/>
      <c r="DK213" s="51"/>
      <c r="DL213" s="51"/>
      <c r="DM213" s="51"/>
      <c r="DN213" s="51"/>
      <c r="DO213" s="51"/>
      <c r="DP213" s="51"/>
      <c r="DQ213" s="51"/>
      <c r="DR213" s="51"/>
      <c r="DS213" s="51"/>
      <c r="DT213" s="51"/>
      <c r="DU213" s="51"/>
      <c r="DV213" s="51"/>
      <c r="DW213" s="51"/>
      <c r="DX213" s="51"/>
      <c r="DY213" s="51"/>
      <c r="DZ213" s="51"/>
      <c r="EA213" s="51"/>
      <c r="EB213" s="51"/>
      <c r="EC213" s="51"/>
      <c r="ED213" s="51"/>
      <c r="EE213" s="51"/>
      <c r="EF213" s="51"/>
      <c r="EG213" s="51"/>
      <c r="EH213" s="51"/>
      <c r="EI213" s="51"/>
      <c r="EJ213" s="51"/>
      <c r="EK213" s="51"/>
      <c r="EL213" s="51"/>
      <c r="EM213" s="51"/>
      <c r="EN213" s="51"/>
      <c r="EO213" s="51"/>
      <c r="EP213" s="51"/>
      <c r="EQ213" s="51"/>
      <c r="ER213" s="51"/>
      <c r="ES213" s="51"/>
      <c r="ET213" s="51"/>
      <c r="EU213" s="51"/>
      <c r="EV213" s="51"/>
      <c r="EW213" s="51"/>
      <c r="EX213" s="51"/>
      <c r="EY213" s="51"/>
      <c r="EZ213" s="51"/>
      <c r="FA213" s="51"/>
      <c r="FB213" s="51"/>
      <c r="FC213" s="51"/>
      <c r="FD213" s="51"/>
      <c r="FE213" s="51"/>
      <c r="FF213" s="51"/>
      <c r="FG213" s="51"/>
      <c r="FH213" s="51"/>
      <c r="FI213" s="51"/>
      <c r="FJ213" s="51"/>
      <c r="FK213" s="51"/>
      <c r="FL213" s="51"/>
      <c r="FM213" s="51"/>
      <c r="FN213" s="51"/>
      <c r="FO213" s="51"/>
      <c r="FP213" s="51"/>
      <c r="FQ213" s="51"/>
      <c r="FR213" s="51"/>
      <c r="FS213" s="51"/>
      <c r="FT213" s="51"/>
      <c r="FU213" s="51"/>
      <c r="FV213" s="51"/>
      <c r="FW213" s="51"/>
      <c r="FX213" s="51"/>
      <c r="FY213" s="51"/>
      <c r="FZ213" s="51"/>
      <c r="GA213" s="51"/>
      <c r="GB213" s="51"/>
      <c r="GC213" s="51"/>
      <c r="GD213" s="51"/>
      <c r="GE213" s="51"/>
      <c r="GF213" s="51"/>
      <c r="GG213" s="51"/>
      <c r="GH213" s="51"/>
      <c r="GI213" s="51"/>
      <c r="GJ213" s="51"/>
      <c r="GK213" s="51"/>
      <c r="GL213" s="51"/>
      <c r="GM213" s="51"/>
      <c r="GN213" s="51"/>
      <c r="GO213" s="51"/>
      <c r="GP213" s="51"/>
      <c r="GQ213" s="51"/>
      <c r="GR213" s="51"/>
      <c r="GS213" s="51"/>
      <c r="GT213" s="51"/>
      <c r="GU213" s="51"/>
      <c r="GV213" s="51"/>
      <c r="GW213" s="51"/>
      <c r="GX213" s="51"/>
      <c r="GY213" s="51"/>
      <c r="GZ213" s="51"/>
      <c r="HA213" s="51"/>
      <c r="HB213" s="51"/>
      <c r="HC213" s="51"/>
      <c r="HD213" s="51"/>
      <c r="HE213" s="51"/>
      <c r="HF213" s="51"/>
      <c r="HG213" s="51"/>
      <c r="HH213" s="51"/>
      <c r="HI213" s="51"/>
      <c r="HJ213" s="51"/>
      <c r="HK213" s="51"/>
      <c r="HL213" s="51"/>
      <c r="HM213" s="51"/>
      <c r="HN213" s="51"/>
      <c r="HO213" s="51"/>
      <c r="HP213" s="51"/>
      <c r="HQ213" s="51"/>
      <c r="HR213" s="51"/>
      <c r="HS213" s="51"/>
      <c r="HT213" s="51"/>
      <c r="HU213" s="51"/>
      <c r="HV213" s="51"/>
      <c r="HW213" s="51"/>
      <c r="HX213" s="51"/>
      <c r="HY213" s="51"/>
      <c r="HZ213" s="51"/>
      <c r="IA213" s="51"/>
      <c r="IB213" s="51"/>
      <c r="IC213" s="51"/>
      <c r="ID213" s="51"/>
      <c r="IE213" s="51"/>
      <c r="IF213" s="51"/>
      <c r="IG213" s="51"/>
      <c r="IH213" s="51"/>
      <c r="II213" s="51"/>
      <c r="IJ213" s="51"/>
      <c r="IK213" s="51"/>
      <c r="IL213" s="51"/>
      <c r="IM213" s="51"/>
      <c r="IN213" s="51"/>
      <c r="IO213" s="51"/>
      <c r="IP213" s="51"/>
      <c r="IQ213" s="51"/>
      <c r="IR213" s="51"/>
      <c r="IS213" s="51"/>
      <c r="IT213" s="51"/>
      <c r="IU213" s="51"/>
      <c r="IV213" s="51"/>
      <c r="IW213" s="51"/>
      <c r="IX213" s="51"/>
      <c r="IY213" s="51"/>
      <c r="IZ213" s="51"/>
      <c r="JA213" s="51"/>
      <c r="JB213" s="51"/>
      <c r="JC213" s="51"/>
      <c r="JD213" s="51"/>
      <c r="JE213" s="51"/>
      <c r="JF213" s="51"/>
      <c r="JG213" s="51"/>
      <c r="JH213" s="51"/>
      <c r="JI213" s="51"/>
      <c r="JJ213" s="51"/>
      <c r="JK213" s="51"/>
      <c r="JL213" s="51"/>
      <c r="JM213" s="51"/>
      <c r="JN213" s="51"/>
      <c r="JO213" s="51"/>
      <c r="JP213" s="51"/>
      <c r="JQ213" s="51"/>
      <c r="JR213" s="51"/>
      <c r="JS213" s="51"/>
      <c r="JT213" s="51"/>
      <c r="JU213" s="51"/>
      <c r="JV213" s="51"/>
      <c r="JW213" s="51"/>
      <c r="JX213" s="51"/>
      <c r="JY213" s="51"/>
      <c r="JZ213" s="51"/>
      <c r="KA213" s="51"/>
      <c r="KB213" s="51"/>
      <c r="KC213" s="51"/>
      <c r="KD213" s="51"/>
      <c r="KE213" s="51"/>
      <c r="KF213" s="51"/>
      <c r="KG213" s="51"/>
      <c r="KH213" s="51"/>
      <c r="KI213" s="51"/>
      <c r="KJ213" s="51"/>
      <c r="KK213" s="51"/>
      <c r="KL213" s="51"/>
      <c r="KM213" s="51"/>
      <c r="KN213" s="51"/>
      <c r="KO213" s="51"/>
      <c r="KP213" s="51"/>
      <c r="KQ213" s="51"/>
      <c r="KR213" s="51"/>
      <c r="KS213" s="51"/>
      <c r="KT213" s="51"/>
      <c r="KU213" s="51"/>
      <c r="KV213" s="51"/>
      <c r="KW213" s="51"/>
      <c r="KX213" s="51"/>
      <c r="KY213" s="51"/>
      <c r="KZ213" s="51"/>
      <c r="LA213" s="51"/>
      <c r="LB213" s="51"/>
      <c r="LC213" s="51"/>
      <c r="LD213" s="51"/>
      <c r="LE213" s="51"/>
      <c r="LF213" s="51"/>
      <c r="LG213" s="51"/>
      <c r="LH213" s="51"/>
      <c r="LI213" s="51"/>
      <c r="LJ213" s="51"/>
      <c r="LK213" s="51"/>
      <c r="LL213" s="51"/>
      <c r="LM213" s="51"/>
      <c r="LN213" s="51"/>
      <c r="LO213" s="51"/>
      <c r="LP213" s="51"/>
      <c r="LQ213" s="51"/>
      <c r="LR213" s="51"/>
      <c r="LS213" s="51"/>
      <c r="LT213" s="51"/>
      <c r="LU213" s="51"/>
      <c r="LV213" s="51"/>
      <c r="LW213" s="51"/>
      <c r="LX213" s="51"/>
      <c r="LY213" s="51"/>
      <c r="LZ213" s="51"/>
      <c r="MA213" s="51"/>
      <c r="MB213" s="51"/>
      <c r="MC213" s="51"/>
      <c r="MD213" s="51"/>
      <c r="ME213" s="51"/>
      <c r="MF213" s="51"/>
      <c r="MG213" s="51"/>
      <c r="MH213" s="51"/>
      <c r="MI213" s="51"/>
      <c r="MJ213" s="51"/>
      <c r="MK213" s="51"/>
      <c r="ML213" s="51"/>
      <c r="MM213" s="51"/>
      <c r="MN213" s="51"/>
      <c r="MO213" s="51"/>
      <c r="MP213" s="51"/>
      <c r="MQ213" s="51"/>
      <c r="MR213" s="51"/>
      <c r="MS213" s="51"/>
      <c r="MT213" s="51"/>
      <c r="MU213" s="51"/>
      <c r="MV213" s="51"/>
      <c r="MW213" s="51"/>
      <c r="MX213" s="51"/>
      <c r="MY213" s="51"/>
      <c r="MZ213" s="51"/>
      <c r="NA213" s="51"/>
      <c r="NB213" s="51"/>
      <c r="NC213" s="51"/>
      <c r="ND213" s="51"/>
      <c r="NE213" s="51"/>
      <c r="NF213" s="51"/>
      <c r="NG213" s="51"/>
      <c r="NH213" s="51"/>
      <c r="NI213" s="51"/>
      <c r="NJ213" s="51"/>
      <c r="NK213" s="51"/>
      <c r="NL213" s="51"/>
      <c r="NM213" s="51"/>
      <c r="NN213" s="51"/>
      <c r="NO213" s="51"/>
      <c r="NP213" s="51"/>
      <c r="NQ213" s="51"/>
      <c r="NR213" s="51"/>
      <c r="NS213" s="51"/>
      <c r="NT213" s="51"/>
      <c r="NU213" s="51"/>
      <c r="NV213" s="51"/>
      <c r="NW213" s="51"/>
      <c r="NX213" s="51"/>
      <c r="NY213" s="51"/>
      <c r="NZ213" s="51"/>
      <c r="OA213" s="51"/>
      <c r="OB213" s="51"/>
      <c r="OC213" s="51"/>
      <c r="OD213" s="51"/>
      <c r="OE213" s="51"/>
      <c r="OF213" s="51"/>
      <c r="OG213" s="51"/>
      <c r="OH213" s="51"/>
      <c r="OI213" s="51"/>
      <c r="OJ213" s="51"/>
      <c r="OK213" s="51"/>
      <c r="OL213" s="51"/>
      <c r="OM213" s="51"/>
      <c r="ON213" s="51"/>
      <c r="OO213" s="51"/>
      <c r="OP213" s="51"/>
      <c r="OQ213" s="51"/>
      <c r="OR213" s="51"/>
      <c r="OS213" s="51"/>
      <c r="OT213" s="51"/>
      <c r="OU213" s="51"/>
      <c r="OV213" s="51"/>
      <c r="OW213" s="51"/>
      <c r="OX213" s="51"/>
      <c r="OY213" s="51"/>
      <c r="OZ213" s="51"/>
      <c r="PA213" s="51"/>
      <c r="PB213" s="51"/>
      <c r="PC213" s="51"/>
      <c r="PD213" s="51"/>
      <c r="PE213" s="51"/>
      <c r="PF213" s="51"/>
      <c r="PG213" s="51"/>
      <c r="PH213" s="51"/>
      <c r="PI213" s="51"/>
      <c r="PJ213" s="51"/>
      <c r="PK213" s="51"/>
      <c r="PL213" s="51"/>
      <c r="PM213" s="51"/>
      <c r="PN213" s="51"/>
      <c r="PO213" s="51"/>
      <c r="PP213" s="51"/>
      <c r="PQ213" s="51"/>
      <c r="PR213" s="51"/>
      <c r="PS213" s="51"/>
      <c r="PT213" s="51"/>
      <c r="PU213" s="51"/>
      <c r="PV213" s="51"/>
      <c r="PW213" s="51"/>
      <c r="PX213" s="51"/>
      <c r="PY213" s="51"/>
      <c r="PZ213" s="51"/>
      <c r="QA213" s="51"/>
      <c r="QB213" s="51"/>
      <c r="QC213" s="51"/>
      <c r="QD213" s="51"/>
      <c r="QE213" s="51"/>
      <c r="QF213" s="51"/>
      <c r="QG213" s="51"/>
      <c r="QH213" s="51"/>
      <c r="QI213" s="51"/>
      <c r="QJ213" s="51"/>
      <c r="QK213" s="51"/>
      <c r="QL213" s="51"/>
      <c r="QM213" s="51"/>
      <c r="QN213" s="51"/>
      <c r="QO213" s="51"/>
      <c r="QP213" s="51"/>
      <c r="QQ213" s="51"/>
      <c r="QR213" s="51"/>
      <c r="QS213" s="51"/>
      <c r="QT213" s="51"/>
      <c r="QU213" s="51"/>
      <c r="QV213" s="51"/>
      <c r="QW213" s="51"/>
      <c r="QX213" s="51"/>
      <c r="QY213" s="51"/>
      <c r="QZ213" s="51"/>
      <c r="RA213" s="51"/>
      <c r="RB213" s="51"/>
      <c r="RC213" s="51"/>
      <c r="RD213" s="51"/>
      <c r="RE213" s="51"/>
      <c r="RF213" s="51"/>
      <c r="RG213" s="51"/>
      <c r="RH213" s="51"/>
      <c r="RI213" s="51"/>
      <c r="RJ213" s="51"/>
      <c r="RK213" s="51"/>
      <c r="RL213" s="51"/>
      <c r="RM213" s="51"/>
      <c r="RN213" s="51"/>
      <c r="RO213" s="51"/>
      <c r="RP213" s="51"/>
      <c r="RQ213" s="51"/>
      <c r="RR213" s="51"/>
      <c r="RS213" s="51"/>
      <c r="RT213" s="51"/>
      <c r="RU213" s="51"/>
      <c r="RV213" s="51"/>
      <c r="RW213" s="51"/>
      <c r="RX213" s="51"/>
      <c r="RY213" s="51"/>
      <c r="RZ213" s="51"/>
      <c r="SA213" s="51"/>
      <c r="SB213" s="51"/>
      <c r="SC213" s="51"/>
      <c r="SD213" s="51"/>
      <c r="SE213" s="51"/>
      <c r="SF213" s="51"/>
      <c r="SG213" s="51"/>
      <c r="SH213" s="51"/>
      <c r="SI213" s="51"/>
      <c r="SJ213" s="51"/>
      <c r="SK213" s="51"/>
      <c r="SL213" s="51"/>
      <c r="SM213" s="51"/>
      <c r="SN213" s="51"/>
      <c r="SO213" s="51"/>
      <c r="SP213" s="51"/>
      <c r="SQ213" s="51"/>
      <c r="SR213" s="51"/>
      <c r="SS213" s="51"/>
      <c r="ST213" s="51"/>
      <c r="SU213" s="51"/>
      <c r="SV213" s="51"/>
      <c r="SW213" s="51"/>
      <c r="SX213" s="51"/>
      <c r="SY213" s="51"/>
      <c r="SZ213" s="51"/>
      <c r="TA213" s="51"/>
      <c r="TB213" s="51"/>
      <c r="TC213" s="51"/>
      <c r="TD213" s="51"/>
      <c r="TE213" s="51"/>
      <c r="TF213" s="51"/>
      <c r="TG213" s="51"/>
      <c r="TH213" s="51"/>
      <c r="TI213" s="51"/>
      <c r="TJ213" s="51"/>
      <c r="TK213" s="51"/>
      <c r="TL213" s="51"/>
      <c r="TM213" s="51"/>
      <c r="TN213" s="51"/>
      <c r="TO213" s="51"/>
      <c r="TP213" s="51"/>
      <c r="TQ213" s="51"/>
      <c r="TR213" s="51"/>
      <c r="TS213" s="51"/>
      <c r="TT213" s="51"/>
      <c r="TU213" s="51"/>
      <c r="TV213" s="51"/>
      <c r="TW213" s="51"/>
      <c r="TX213" s="51"/>
      <c r="TY213" s="51"/>
      <c r="TZ213" s="51"/>
      <c r="UA213" s="51"/>
      <c r="UB213" s="51"/>
      <c r="UC213" s="51"/>
      <c r="UD213" s="51"/>
      <c r="UE213" s="51"/>
      <c r="UF213" s="51"/>
      <c r="UG213" s="51"/>
      <c r="UH213" s="51"/>
      <c r="UI213" s="51"/>
      <c r="UJ213" s="51"/>
      <c r="UK213" s="51"/>
      <c r="UL213" s="51"/>
      <c r="UM213" s="51"/>
      <c r="UN213" s="51"/>
      <c r="UO213" s="51"/>
      <c r="UP213" s="51"/>
      <c r="UQ213" s="51"/>
      <c r="UR213" s="51"/>
      <c r="US213" s="51"/>
      <c r="UT213" s="51"/>
      <c r="UU213" s="51"/>
      <c r="UV213" s="51"/>
      <c r="UW213" s="51"/>
      <c r="UX213" s="51"/>
      <c r="UY213" s="51"/>
      <c r="UZ213" s="51"/>
      <c r="VA213" s="51"/>
      <c r="VB213" s="51"/>
      <c r="VC213" s="51"/>
      <c r="VD213" s="51"/>
      <c r="VE213" s="51"/>
      <c r="VF213" s="51"/>
      <c r="VG213" s="51"/>
      <c r="VH213" s="51"/>
      <c r="VI213" s="51"/>
      <c r="VJ213" s="51"/>
      <c r="VK213" s="51"/>
      <c r="VL213" s="51"/>
      <c r="VM213" s="51"/>
      <c r="VN213" s="51"/>
      <c r="VO213" s="51"/>
      <c r="VP213" s="51"/>
      <c r="VQ213" s="51"/>
      <c r="VR213" s="51"/>
      <c r="VS213" s="51"/>
      <c r="VT213" s="51"/>
      <c r="VU213" s="51"/>
      <c r="VV213" s="51"/>
      <c r="VW213" s="51"/>
      <c r="VX213" s="51"/>
      <c r="VY213" s="51"/>
      <c r="VZ213" s="51"/>
      <c r="WA213" s="51"/>
      <c r="WB213" s="51"/>
      <c r="WC213" s="51"/>
      <c r="WD213" s="51"/>
      <c r="WE213" s="51"/>
      <c r="WF213" s="51"/>
      <c r="WG213" s="51"/>
      <c r="WH213" s="51"/>
      <c r="WI213" s="51"/>
      <c r="WJ213" s="51"/>
      <c r="WK213" s="51"/>
      <c r="WL213" s="51"/>
      <c r="WM213" s="51"/>
      <c r="WN213" s="51"/>
      <c r="WO213" s="51"/>
      <c r="WP213" s="51"/>
      <c r="WQ213" s="51"/>
      <c r="WR213" s="51"/>
      <c r="WS213" s="51"/>
      <c r="WT213" s="51"/>
      <c r="WU213" s="51"/>
      <c r="WV213" s="51"/>
      <c r="WW213" s="51"/>
      <c r="WX213" s="51"/>
      <c r="WY213" s="51"/>
      <c r="WZ213" s="51"/>
      <c r="XA213" s="51"/>
      <c r="XB213" s="51"/>
      <c r="XC213" s="51"/>
      <c r="XD213" s="51"/>
      <c r="XE213" s="51"/>
      <c r="XF213" s="51"/>
      <c r="XG213" s="51"/>
      <c r="XH213" s="51"/>
      <c r="XI213" s="51"/>
      <c r="XJ213" s="51"/>
      <c r="XK213" s="51"/>
      <c r="XL213" s="51"/>
      <c r="XM213" s="51"/>
      <c r="XN213" s="51"/>
      <c r="XO213" s="51"/>
      <c r="XP213" s="51"/>
      <c r="XQ213" s="51"/>
      <c r="XR213" s="51"/>
      <c r="XS213" s="51"/>
      <c r="XT213" s="51"/>
      <c r="XU213" s="51"/>
      <c r="XV213" s="51"/>
      <c r="XW213" s="51"/>
      <c r="XX213" s="51"/>
      <c r="XY213" s="51"/>
      <c r="XZ213" s="51"/>
      <c r="YA213" s="51"/>
      <c r="YB213" s="51"/>
      <c r="YC213" s="51"/>
      <c r="YD213" s="51"/>
      <c r="YE213" s="51"/>
      <c r="YF213" s="51"/>
      <c r="YG213" s="51"/>
      <c r="YH213" s="51"/>
      <c r="YI213" s="51"/>
      <c r="YJ213" s="51"/>
      <c r="YK213" s="51"/>
      <c r="YL213" s="51"/>
      <c r="YM213" s="51"/>
      <c r="YN213" s="51"/>
      <c r="YO213" s="51"/>
      <c r="YP213" s="51"/>
      <c r="YQ213" s="51"/>
      <c r="YR213" s="51"/>
    </row>
    <row r="214" spans="1:668" s="18" customFormat="1" ht="15.75" x14ac:dyDescent="0.25">
      <c r="A214" s="144" t="s">
        <v>198</v>
      </c>
      <c r="B214" s="145" t="s">
        <v>193</v>
      </c>
      <c r="C214" s="146" t="s">
        <v>74</v>
      </c>
      <c r="D214" s="147">
        <v>44593</v>
      </c>
      <c r="E214" s="148" t="s">
        <v>116</v>
      </c>
      <c r="F214" s="149">
        <v>76000</v>
      </c>
      <c r="G214" s="150">
        <v>2181.1999999999998</v>
      </c>
      <c r="H214" s="149">
        <v>6497.56</v>
      </c>
      <c r="I214" s="149">
        <v>2310.4</v>
      </c>
      <c r="J214" s="149">
        <v>25</v>
      </c>
      <c r="K214" s="149">
        <v>11014.16</v>
      </c>
      <c r="L214" s="170">
        <v>64985.84</v>
      </c>
      <c r="O214" s="131"/>
      <c r="P214" s="131"/>
      <c r="Q214" s="131"/>
      <c r="R214" s="131"/>
      <c r="S214" s="131"/>
      <c r="T214" s="131"/>
      <c r="U214" s="131"/>
      <c r="V214" s="131"/>
      <c r="W214" s="131"/>
      <c r="X214" s="131"/>
      <c r="Y214" s="131"/>
      <c r="Z214" s="131"/>
      <c r="AA214" s="131"/>
      <c r="AB214" s="131"/>
      <c r="AC214" s="131"/>
      <c r="AD214" s="131"/>
      <c r="AE214" s="131"/>
      <c r="AF214" s="131"/>
      <c r="AG214" s="131"/>
      <c r="AH214" s="131"/>
      <c r="AI214" s="131"/>
      <c r="AJ214" s="131"/>
      <c r="AK214" s="131"/>
      <c r="AL214" s="131"/>
      <c r="AM214" s="131"/>
      <c r="AN214" s="131"/>
      <c r="AO214" s="131"/>
      <c r="AP214" s="131"/>
      <c r="AQ214" s="131"/>
      <c r="AR214" s="131"/>
      <c r="AS214" s="131"/>
      <c r="AT214" s="51"/>
      <c r="AU214" s="51"/>
      <c r="AV214" s="51"/>
      <c r="AW214" s="51"/>
      <c r="AX214" s="51"/>
      <c r="AY214" s="51"/>
      <c r="AZ214" s="51"/>
      <c r="BA214" s="51"/>
      <c r="BB214" s="51"/>
      <c r="BC214" s="51"/>
      <c r="BD214" s="51"/>
      <c r="BE214" s="51"/>
      <c r="BF214" s="51"/>
      <c r="BG214" s="51"/>
      <c r="BH214" s="51"/>
      <c r="BI214" s="51"/>
      <c r="BJ214" s="51"/>
      <c r="BK214" s="51"/>
      <c r="BL214" s="51"/>
      <c r="BM214" s="51"/>
      <c r="BN214" s="51"/>
      <c r="BO214" s="51"/>
      <c r="BP214" s="51"/>
      <c r="BQ214" s="51"/>
      <c r="BR214" s="51"/>
      <c r="BS214" s="51"/>
      <c r="BT214" s="51"/>
      <c r="BU214" s="51"/>
      <c r="BV214" s="51"/>
      <c r="BW214" s="51"/>
      <c r="BX214" s="51"/>
      <c r="BY214" s="51"/>
      <c r="BZ214" s="51"/>
      <c r="CA214" s="51"/>
      <c r="CB214" s="51"/>
      <c r="CC214" s="51"/>
      <c r="CD214" s="51"/>
      <c r="CE214" s="51"/>
      <c r="CF214" s="51"/>
      <c r="CG214" s="51"/>
      <c r="CH214" s="51"/>
      <c r="CI214" s="51"/>
      <c r="CJ214" s="51"/>
      <c r="CK214" s="51"/>
      <c r="CL214" s="51"/>
      <c r="CM214" s="51"/>
      <c r="CN214" s="51"/>
      <c r="CO214" s="51"/>
      <c r="CP214" s="51"/>
      <c r="CQ214" s="51"/>
      <c r="CR214" s="51"/>
      <c r="CS214" s="51"/>
      <c r="CT214" s="51"/>
      <c r="CU214" s="51"/>
      <c r="CV214" s="51"/>
      <c r="CW214" s="51"/>
      <c r="CX214" s="51"/>
      <c r="CY214" s="51"/>
      <c r="CZ214" s="51"/>
      <c r="DA214" s="51"/>
      <c r="DB214" s="51"/>
      <c r="DC214" s="51"/>
      <c r="DD214" s="51"/>
      <c r="DE214" s="51"/>
      <c r="DF214" s="51"/>
      <c r="DG214" s="51"/>
      <c r="DH214" s="51"/>
      <c r="DI214" s="51"/>
      <c r="DJ214" s="51"/>
      <c r="DK214" s="51"/>
      <c r="DL214" s="51"/>
      <c r="DM214" s="51"/>
      <c r="DN214" s="51"/>
      <c r="DO214" s="51"/>
      <c r="DP214" s="51"/>
      <c r="DQ214" s="51"/>
      <c r="DR214" s="51"/>
      <c r="DS214" s="51"/>
      <c r="DT214" s="51"/>
      <c r="DU214" s="51"/>
      <c r="DV214" s="51"/>
      <c r="DW214" s="51"/>
      <c r="DX214" s="51"/>
      <c r="DY214" s="51"/>
      <c r="DZ214" s="51"/>
      <c r="EA214" s="51"/>
      <c r="EB214" s="51"/>
      <c r="EC214" s="51"/>
      <c r="ED214" s="51"/>
      <c r="EE214" s="51"/>
      <c r="EF214" s="51"/>
      <c r="EG214" s="51"/>
      <c r="EH214" s="51"/>
      <c r="EI214" s="51"/>
      <c r="EJ214" s="51"/>
      <c r="EK214" s="51"/>
      <c r="EL214" s="51"/>
      <c r="EM214" s="51"/>
      <c r="EN214" s="51"/>
      <c r="EO214" s="51"/>
      <c r="EP214" s="51"/>
      <c r="EQ214" s="51"/>
      <c r="ER214" s="51"/>
      <c r="ES214" s="51"/>
      <c r="ET214" s="51"/>
      <c r="EU214" s="51"/>
      <c r="EV214" s="51"/>
      <c r="EW214" s="51"/>
      <c r="EX214" s="51"/>
      <c r="EY214" s="51"/>
      <c r="EZ214" s="51"/>
      <c r="FA214" s="51"/>
      <c r="FB214" s="51"/>
      <c r="FC214" s="51"/>
      <c r="FD214" s="51"/>
      <c r="FE214" s="51"/>
      <c r="FF214" s="51"/>
      <c r="FG214" s="51"/>
      <c r="FH214" s="51"/>
      <c r="FI214" s="51"/>
      <c r="FJ214" s="51"/>
      <c r="FK214" s="51"/>
      <c r="FL214" s="51"/>
      <c r="FM214" s="51"/>
      <c r="FN214" s="51"/>
      <c r="FO214" s="51"/>
      <c r="FP214" s="51"/>
      <c r="FQ214" s="51"/>
      <c r="FR214" s="51"/>
      <c r="FS214" s="51"/>
      <c r="FT214" s="51"/>
      <c r="FU214" s="51"/>
      <c r="FV214" s="51"/>
      <c r="FW214" s="51"/>
      <c r="FX214" s="51"/>
      <c r="FY214" s="51"/>
      <c r="FZ214" s="51"/>
      <c r="GA214" s="51"/>
      <c r="GB214" s="51"/>
      <c r="GC214" s="51"/>
      <c r="GD214" s="51"/>
      <c r="GE214" s="51"/>
      <c r="GF214" s="51"/>
      <c r="GG214" s="51"/>
      <c r="GH214" s="51"/>
      <c r="GI214" s="51"/>
      <c r="GJ214" s="51"/>
      <c r="GK214" s="51"/>
      <c r="GL214" s="51"/>
      <c r="GM214" s="51"/>
      <c r="GN214" s="51"/>
      <c r="GO214" s="51"/>
      <c r="GP214" s="51"/>
      <c r="GQ214" s="51"/>
      <c r="GR214" s="51"/>
      <c r="GS214" s="51"/>
      <c r="GT214" s="51"/>
      <c r="GU214" s="51"/>
      <c r="GV214" s="51"/>
      <c r="GW214" s="51"/>
      <c r="GX214" s="51"/>
      <c r="GY214" s="51"/>
      <c r="GZ214" s="51"/>
      <c r="HA214" s="51"/>
      <c r="HB214" s="51"/>
      <c r="HC214" s="51"/>
      <c r="HD214" s="51"/>
      <c r="HE214" s="51"/>
      <c r="HF214" s="51"/>
      <c r="HG214" s="51"/>
      <c r="HH214" s="51"/>
      <c r="HI214" s="51"/>
      <c r="HJ214" s="51"/>
      <c r="HK214" s="51"/>
      <c r="HL214" s="51"/>
      <c r="HM214" s="51"/>
      <c r="HN214" s="51"/>
      <c r="HO214" s="51"/>
      <c r="HP214" s="51"/>
      <c r="HQ214" s="51"/>
      <c r="HR214" s="51"/>
      <c r="HS214" s="51"/>
      <c r="HT214" s="51"/>
      <c r="HU214" s="51"/>
      <c r="HV214" s="51"/>
      <c r="HW214" s="51"/>
      <c r="HX214" s="51"/>
      <c r="HY214" s="51"/>
      <c r="HZ214" s="51"/>
      <c r="IA214" s="51"/>
      <c r="IB214" s="51"/>
      <c r="IC214" s="51"/>
      <c r="ID214" s="51"/>
      <c r="IE214" s="51"/>
      <c r="IF214" s="51"/>
      <c r="IG214" s="51"/>
      <c r="IH214" s="51"/>
      <c r="II214" s="51"/>
      <c r="IJ214" s="51"/>
      <c r="IK214" s="51"/>
      <c r="IL214" s="51"/>
      <c r="IM214" s="51"/>
      <c r="IN214" s="51"/>
      <c r="IO214" s="51"/>
      <c r="IP214" s="51"/>
      <c r="IQ214" s="51"/>
      <c r="IR214" s="51"/>
      <c r="IS214" s="51"/>
      <c r="IT214" s="51"/>
      <c r="IU214" s="51"/>
      <c r="IV214" s="51"/>
      <c r="IW214" s="51"/>
      <c r="IX214" s="51"/>
      <c r="IY214" s="51"/>
      <c r="IZ214" s="51"/>
      <c r="JA214" s="51"/>
      <c r="JB214" s="51"/>
      <c r="JC214" s="51"/>
      <c r="JD214" s="51"/>
      <c r="JE214" s="51"/>
      <c r="JF214" s="51"/>
      <c r="JG214" s="51"/>
      <c r="JH214" s="51"/>
      <c r="JI214" s="51"/>
      <c r="JJ214" s="51"/>
      <c r="JK214" s="51"/>
      <c r="JL214" s="51"/>
      <c r="JM214" s="51"/>
      <c r="JN214" s="51"/>
      <c r="JO214" s="51"/>
      <c r="JP214" s="51"/>
      <c r="JQ214" s="51"/>
      <c r="JR214" s="51"/>
      <c r="JS214" s="51"/>
      <c r="JT214" s="51"/>
      <c r="JU214" s="51"/>
      <c r="JV214" s="51"/>
      <c r="JW214" s="51"/>
      <c r="JX214" s="51"/>
      <c r="JY214" s="51"/>
      <c r="JZ214" s="51"/>
      <c r="KA214" s="51"/>
      <c r="KB214" s="51"/>
      <c r="KC214" s="51"/>
      <c r="KD214" s="51"/>
      <c r="KE214" s="51"/>
      <c r="KF214" s="51"/>
      <c r="KG214" s="51"/>
      <c r="KH214" s="51"/>
      <c r="KI214" s="51"/>
      <c r="KJ214" s="51"/>
      <c r="KK214" s="51"/>
      <c r="KL214" s="51"/>
      <c r="KM214" s="51"/>
      <c r="KN214" s="51"/>
      <c r="KO214" s="51"/>
      <c r="KP214" s="51"/>
      <c r="KQ214" s="51"/>
      <c r="KR214" s="51"/>
      <c r="KS214" s="51"/>
      <c r="KT214" s="51"/>
      <c r="KU214" s="51"/>
      <c r="KV214" s="51"/>
      <c r="KW214" s="51"/>
      <c r="KX214" s="51"/>
      <c r="KY214" s="51"/>
      <c r="KZ214" s="51"/>
      <c r="LA214" s="51"/>
      <c r="LB214" s="51"/>
      <c r="LC214" s="51"/>
      <c r="LD214" s="51"/>
      <c r="LE214" s="51"/>
      <c r="LF214" s="51"/>
      <c r="LG214" s="51"/>
      <c r="LH214" s="51"/>
      <c r="LI214" s="51"/>
      <c r="LJ214" s="51"/>
      <c r="LK214" s="51"/>
      <c r="LL214" s="51"/>
      <c r="LM214" s="51"/>
      <c r="LN214" s="51"/>
      <c r="LO214" s="51"/>
      <c r="LP214" s="51"/>
      <c r="LQ214" s="51"/>
      <c r="LR214" s="51"/>
      <c r="LS214" s="51"/>
      <c r="LT214" s="51"/>
      <c r="LU214" s="51"/>
      <c r="LV214" s="51"/>
      <c r="LW214" s="51"/>
      <c r="LX214" s="51"/>
      <c r="LY214" s="51"/>
      <c r="LZ214" s="51"/>
      <c r="MA214" s="51"/>
      <c r="MB214" s="51"/>
      <c r="MC214" s="51"/>
      <c r="MD214" s="51"/>
      <c r="ME214" s="51"/>
      <c r="MF214" s="51"/>
      <c r="MG214" s="51"/>
      <c r="MH214" s="51"/>
      <c r="MI214" s="51"/>
      <c r="MJ214" s="51"/>
      <c r="MK214" s="51"/>
      <c r="ML214" s="51"/>
      <c r="MM214" s="51"/>
      <c r="MN214" s="51"/>
      <c r="MO214" s="51"/>
      <c r="MP214" s="51"/>
      <c r="MQ214" s="51"/>
      <c r="MR214" s="51"/>
      <c r="MS214" s="51"/>
      <c r="MT214" s="51"/>
      <c r="MU214" s="51"/>
      <c r="MV214" s="51"/>
      <c r="MW214" s="51"/>
      <c r="MX214" s="51"/>
      <c r="MY214" s="51"/>
      <c r="MZ214" s="51"/>
      <c r="NA214" s="51"/>
      <c r="NB214" s="51"/>
      <c r="NC214" s="51"/>
      <c r="ND214" s="51"/>
      <c r="NE214" s="51"/>
      <c r="NF214" s="51"/>
      <c r="NG214" s="51"/>
      <c r="NH214" s="51"/>
      <c r="NI214" s="51"/>
      <c r="NJ214" s="51"/>
      <c r="NK214" s="51"/>
      <c r="NL214" s="51"/>
      <c r="NM214" s="51"/>
      <c r="NN214" s="51"/>
      <c r="NO214" s="51"/>
      <c r="NP214" s="51"/>
      <c r="NQ214" s="51"/>
      <c r="NR214" s="51"/>
      <c r="NS214" s="51"/>
      <c r="NT214" s="51"/>
      <c r="NU214" s="51"/>
      <c r="NV214" s="51"/>
      <c r="NW214" s="51"/>
      <c r="NX214" s="51"/>
      <c r="NY214" s="51"/>
      <c r="NZ214" s="51"/>
      <c r="OA214" s="51"/>
      <c r="OB214" s="51"/>
      <c r="OC214" s="51"/>
      <c r="OD214" s="51"/>
      <c r="OE214" s="51"/>
      <c r="OF214" s="51"/>
      <c r="OG214" s="51"/>
      <c r="OH214" s="51"/>
      <c r="OI214" s="51"/>
      <c r="OJ214" s="51"/>
      <c r="OK214" s="51"/>
      <c r="OL214" s="51"/>
      <c r="OM214" s="51"/>
      <c r="ON214" s="51"/>
      <c r="OO214" s="51"/>
      <c r="OP214" s="51"/>
      <c r="OQ214" s="51"/>
      <c r="OR214" s="51"/>
      <c r="OS214" s="51"/>
      <c r="OT214" s="51"/>
      <c r="OU214" s="51"/>
      <c r="OV214" s="51"/>
      <c r="OW214" s="51"/>
      <c r="OX214" s="51"/>
      <c r="OY214" s="51"/>
      <c r="OZ214" s="51"/>
      <c r="PA214" s="51"/>
      <c r="PB214" s="51"/>
      <c r="PC214" s="51"/>
      <c r="PD214" s="51"/>
      <c r="PE214" s="51"/>
      <c r="PF214" s="51"/>
      <c r="PG214" s="51"/>
      <c r="PH214" s="51"/>
      <c r="PI214" s="51"/>
      <c r="PJ214" s="51"/>
      <c r="PK214" s="51"/>
      <c r="PL214" s="51"/>
      <c r="PM214" s="51"/>
      <c r="PN214" s="51"/>
      <c r="PO214" s="51"/>
      <c r="PP214" s="51"/>
      <c r="PQ214" s="51"/>
      <c r="PR214" s="51"/>
      <c r="PS214" s="51"/>
      <c r="PT214" s="51"/>
      <c r="PU214" s="51"/>
      <c r="PV214" s="51"/>
      <c r="PW214" s="51"/>
      <c r="PX214" s="51"/>
      <c r="PY214" s="51"/>
      <c r="PZ214" s="51"/>
      <c r="QA214" s="51"/>
      <c r="QB214" s="51"/>
      <c r="QC214" s="51"/>
      <c r="QD214" s="51"/>
      <c r="QE214" s="51"/>
      <c r="QF214" s="51"/>
      <c r="QG214" s="51"/>
      <c r="QH214" s="51"/>
      <c r="QI214" s="51"/>
      <c r="QJ214" s="51"/>
      <c r="QK214" s="51"/>
      <c r="QL214" s="51"/>
      <c r="QM214" s="51"/>
      <c r="QN214" s="51"/>
      <c r="QO214" s="51"/>
      <c r="QP214" s="51"/>
      <c r="QQ214" s="51"/>
      <c r="QR214" s="51"/>
      <c r="QS214" s="51"/>
      <c r="QT214" s="51"/>
      <c r="QU214" s="51"/>
      <c r="QV214" s="51"/>
      <c r="QW214" s="51"/>
      <c r="QX214" s="51"/>
      <c r="QY214" s="51"/>
      <c r="QZ214" s="51"/>
      <c r="RA214" s="51"/>
      <c r="RB214" s="51"/>
      <c r="RC214" s="51"/>
      <c r="RD214" s="51"/>
      <c r="RE214" s="51"/>
      <c r="RF214" s="51"/>
      <c r="RG214" s="51"/>
      <c r="RH214" s="51"/>
      <c r="RI214" s="51"/>
      <c r="RJ214" s="51"/>
      <c r="RK214" s="51"/>
      <c r="RL214" s="51"/>
      <c r="RM214" s="51"/>
      <c r="RN214" s="51"/>
      <c r="RO214" s="51"/>
      <c r="RP214" s="51"/>
      <c r="RQ214" s="51"/>
      <c r="RR214" s="51"/>
      <c r="RS214" s="51"/>
      <c r="RT214" s="51"/>
      <c r="RU214" s="51"/>
      <c r="RV214" s="51"/>
      <c r="RW214" s="51"/>
      <c r="RX214" s="51"/>
      <c r="RY214" s="51"/>
      <c r="RZ214" s="51"/>
      <c r="SA214" s="51"/>
      <c r="SB214" s="51"/>
      <c r="SC214" s="51"/>
      <c r="SD214" s="51"/>
      <c r="SE214" s="51"/>
      <c r="SF214" s="51"/>
      <c r="SG214" s="51"/>
      <c r="SH214" s="51"/>
      <c r="SI214" s="51"/>
      <c r="SJ214" s="51"/>
      <c r="SK214" s="51"/>
      <c r="SL214" s="51"/>
      <c r="SM214" s="51"/>
      <c r="SN214" s="51"/>
      <c r="SO214" s="51"/>
      <c r="SP214" s="51"/>
      <c r="SQ214" s="51"/>
      <c r="SR214" s="51"/>
      <c r="SS214" s="51"/>
      <c r="ST214" s="51"/>
      <c r="SU214" s="51"/>
      <c r="SV214" s="51"/>
      <c r="SW214" s="51"/>
      <c r="SX214" s="51"/>
      <c r="SY214" s="51"/>
      <c r="SZ214" s="51"/>
      <c r="TA214" s="51"/>
      <c r="TB214" s="51"/>
      <c r="TC214" s="51"/>
      <c r="TD214" s="51"/>
      <c r="TE214" s="51"/>
      <c r="TF214" s="51"/>
      <c r="TG214" s="51"/>
      <c r="TH214" s="51"/>
      <c r="TI214" s="51"/>
      <c r="TJ214" s="51"/>
      <c r="TK214" s="51"/>
      <c r="TL214" s="51"/>
      <c r="TM214" s="51"/>
      <c r="TN214" s="51"/>
      <c r="TO214" s="51"/>
      <c r="TP214" s="51"/>
      <c r="TQ214" s="51"/>
      <c r="TR214" s="51"/>
      <c r="TS214" s="51"/>
      <c r="TT214" s="51"/>
      <c r="TU214" s="51"/>
      <c r="TV214" s="51"/>
      <c r="TW214" s="51"/>
      <c r="TX214" s="51"/>
      <c r="TY214" s="51"/>
      <c r="TZ214" s="51"/>
      <c r="UA214" s="51"/>
      <c r="UB214" s="51"/>
      <c r="UC214" s="51"/>
      <c r="UD214" s="51"/>
      <c r="UE214" s="51"/>
      <c r="UF214" s="51"/>
      <c r="UG214" s="51"/>
      <c r="UH214" s="51"/>
      <c r="UI214" s="51"/>
      <c r="UJ214" s="51"/>
      <c r="UK214" s="51"/>
      <c r="UL214" s="51"/>
      <c r="UM214" s="51"/>
      <c r="UN214" s="51"/>
      <c r="UO214" s="51"/>
      <c r="UP214" s="51"/>
      <c r="UQ214" s="51"/>
      <c r="UR214" s="51"/>
      <c r="US214" s="51"/>
      <c r="UT214" s="51"/>
      <c r="UU214" s="51"/>
      <c r="UV214" s="51"/>
      <c r="UW214" s="51"/>
      <c r="UX214" s="51"/>
      <c r="UY214" s="51"/>
      <c r="UZ214" s="51"/>
      <c r="VA214" s="51"/>
      <c r="VB214" s="51"/>
      <c r="VC214" s="51"/>
      <c r="VD214" s="51"/>
      <c r="VE214" s="51"/>
      <c r="VF214" s="51"/>
      <c r="VG214" s="51"/>
      <c r="VH214" s="51"/>
      <c r="VI214" s="51"/>
      <c r="VJ214" s="51"/>
      <c r="VK214" s="51"/>
      <c r="VL214" s="51"/>
      <c r="VM214" s="51"/>
      <c r="VN214" s="51"/>
      <c r="VO214" s="51"/>
      <c r="VP214" s="51"/>
      <c r="VQ214" s="51"/>
      <c r="VR214" s="51"/>
      <c r="VS214" s="51"/>
      <c r="VT214" s="51"/>
      <c r="VU214" s="51"/>
      <c r="VV214" s="51"/>
      <c r="VW214" s="51"/>
      <c r="VX214" s="51"/>
      <c r="VY214" s="51"/>
      <c r="VZ214" s="51"/>
      <c r="WA214" s="51"/>
      <c r="WB214" s="51"/>
      <c r="WC214" s="51"/>
      <c r="WD214" s="51"/>
      <c r="WE214" s="51"/>
      <c r="WF214" s="51"/>
      <c r="WG214" s="51"/>
      <c r="WH214" s="51"/>
      <c r="WI214" s="51"/>
      <c r="WJ214" s="51"/>
      <c r="WK214" s="51"/>
      <c r="WL214" s="51"/>
      <c r="WM214" s="51"/>
      <c r="WN214" s="51"/>
      <c r="WO214" s="51"/>
      <c r="WP214" s="51"/>
      <c r="WQ214" s="51"/>
      <c r="WR214" s="51"/>
      <c r="WS214" s="51"/>
      <c r="WT214" s="51"/>
      <c r="WU214" s="51"/>
      <c r="WV214" s="51"/>
      <c r="WW214" s="51"/>
      <c r="WX214" s="51"/>
      <c r="WY214" s="51"/>
      <c r="WZ214" s="51"/>
      <c r="XA214" s="51"/>
      <c r="XB214" s="51"/>
      <c r="XC214" s="51"/>
      <c r="XD214" s="51"/>
      <c r="XE214" s="51"/>
      <c r="XF214" s="51"/>
      <c r="XG214" s="51"/>
      <c r="XH214" s="51"/>
      <c r="XI214" s="51"/>
      <c r="XJ214" s="51"/>
      <c r="XK214" s="51"/>
      <c r="XL214" s="51"/>
      <c r="XM214" s="51"/>
      <c r="XN214" s="51"/>
      <c r="XO214" s="51"/>
      <c r="XP214" s="51"/>
      <c r="XQ214" s="51"/>
      <c r="XR214" s="51"/>
      <c r="XS214" s="51"/>
      <c r="XT214" s="51"/>
      <c r="XU214" s="51"/>
      <c r="XV214" s="51"/>
      <c r="XW214" s="51"/>
      <c r="XX214" s="51"/>
      <c r="XY214" s="51"/>
      <c r="XZ214" s="51"/>
      <c r="YA214" s="51"/>
      <c r="YB214" s="51"/>
      <c r="YC214" s="51"/>
      <c r="YD214" s="51"/>
      <c r="YE214" s="51"/>
      <c r="YF214" s="51"/>
      <c r="YG214" s="51"/>
      <c r="YH214" s="51"/>
      <c r="YI214" s="51"/>
      <c r="YJ214" s="51"/>
      <c r="YK214" s="51"/>
      <c r="YL214" s="51"/>
      <c r="YM214" s="51"/>
      <c r="YN214" s="51"/>
      <c r="YO214" s="51"/>
      <c r="YP214" s="51"/>
      <c r="YQ214" s="51"/>
      <c r="YR214" s="51"/>
    </row>
    <row r="215" spans="1:668" s="18" customFormat="1" ht="15.75" x14ac:dyDescent="0.25">
      <c r="A215" s="144" t="s">
        <v>202</v>
      </c>
      <c r="B215" s="145" t="s">
        <v>86</v>
      </c>
      <c r="C215" s="146" t="s">
        <v>73</v>
      </c>
      <c r="D215" s="147">
        <v>44662</v>
      </c>
      <c r="E215" s="148" t="s">
        <v>116</v>
      </c>
      <c r="F215" s="149">
        <v>115000</v>
      </c>
      <c r="G215" s="150">
        <v>3300.5</v>
      </c>
      <c r="H215" s="149">
        <v>15633.74</v>
      </c>
      <c r="I215" s="149">
        <v>3496</v>
      </c>
      <c r="J215" s="149">
        <v>25</v>
      </c>
      <c r="K215" s="149">
        <v>22455.24</v>
      </c>
      <c r="L215" s="170">
        <v>92544.76</v>
      </c>
      <c r="O215" s="131"/>
      <c r="P215" s="131"/>
      <c r="Q215" s="131"/>
      <c r="R215" s="131"/>
      <c r="S215" s="131"/>
      <c r="T215" s="131"/>
      <c r="U215" s="131"/>
      <c r="V215" s="131"/>
      <c r="W215" s="131"/>
      <c r="X215" s="131"/>
      <c r="Y215" s="131"/>
      <c r="Z215" s="131"/>
      <c r="AA215" s="131"/>
      <c r="AB215" s="131"/>
      <c r="AC215" s="131"/>
      <c r="AD215" s="131"/>
      <c r="AE215" s="131"/>
      <c r="AF215" s="131"/>
      <c r="AG215" s="131"/>
      <c r="AH215" s="131"/>
      <c r="AI215" s="131"/>
      <c r="AJ215" s="131"/>
      <c r="AK215" s="131"/>
      <c r="AL215" s="131"/>
      <c r="AM215" s="131"/>
      <c r="AN215" s="131"/>
      <c r="AO215" s="131"/>
      <c r="AP215" s="131"/>
      <c r="AQ215" s="131"/>
      <c r="AR215" s="131"/>
      <c r="AS215" s="131"/>
      <c r="AT215" s="51"/>
      <c r="AU215" s="51"/>
      <c r="AV215" s="51"/>
      <c r="AW215" s="51"/>
      <c r="AX215" s="51"/>
      <c r="AY215" s="51"/>
      <c r="AZ215" s="51"/>
      <c r="BA215" s="51"/>
      <c r="BB215" s="51"/>
      <c r="BC215" s="51"/>
      <c r="BD215" s="51"/>
      <c r="BE215" s="51"/>
      <c r="BF215" s="51"/>
      <c r="BG215" s="51"/>
      <c r="BH215" s="51"/>
      <c r="BI215" s="51"/>
      <c r="BJ215" s="51"/>
      <c r="BK215" s="51"/>
      <c r="BL215" s="51"/>
      <c r="BM215" s="51"/>
      <c r="BN215" s="51"/>
      <c r="BO215" s="51"/>
      <c r="BP215" s="51"/>
      <c r="BQ215" s="51"/>
      <c r="BR215" s="51"/>
      <c r="BS215" s="51"/>
      <c r="BT215" s="51"/>
      <c r="BU215" s="51"/>
      <c r="BV215" s="51"/>
      <c r="BW215" s="51"/>
      <c r="BX215" s="51"/>
      <c r="BY215" s="51"/>
      <c r="BZ215" s="51"/>
      <c r="CA215" s="51"/>
      <c r="CB215" s="51"/>
      <c r="CC215" s="51"/>
      <c r="CD215" s="51"/>
      <c r="CE215" s="51"/>
      <c r="CF215" s="51"/>
      <c r="CG215" s="51"/>
      <c r="CH215" s="51"/>
      <c r="CI215" s="51"/>
      <c r="CJ215" s="51"/>
      <c r="CK215" s="51"/>
      <c r="CL215" s="51"/>
      <c r="CM215" s="51"/>
      <c r="CN215" s="51"/>
      <c r="CO215" s="51"/>
      <c r="CP215" s="51"/>
      <c r="CQ215" s="51"/>
      <c r="CR215" s="51"/>
      <c r="CS215" s="51"/>
      <c r="CT215" s="51"/>
      <c r="CU215" s="51"/>
      <c r="CV215" s="51"/>
      <c r="CW215" s="51"/>
      <c r="CX215" s="51"/>
      <c r="CY215" s="51"/>
      <c r="CZ215" s="51"/>
      <c r="DA215" s="51"/>
      <c r="DB215" s="51"/>
      <c r="DC215" s="51"/>
      <c r="DD215" s="51"/>
      <c r="DE215" s="51"/>
      <c r="DF215" s="51"/>
      <c r="DG215" s="51"/>
      <c r="DH215" s="51"/>
      <c r="DI215" s="51"/>
      <c r="DJ215" s="51"/>
      <c r="DK215" s="51"/>
      <c r="DL215" s="51"/>
      <c r="DM215" s="51"/>
      <c r="DN215" s="51"/>
      <c r="DO215" s="51"/>
      <c r="DP215" s="51"/>
      <c r="DQ215" s="51"/>
      <c r="DR215" s="51"/>
      <c r="DS215" s="51"/>
      <c r="DT215" s="51"/>
      <c r="DU215" s="51"/>
      <c r="DV215" s="51"/>
      <c r="DW215" s="51"/>
      <c r="DX215" s="51"/>
      <c r="DY215" s="51"/>
      <c r="DZ215" s="51"/>
      <c r="EA215" s="51"/>
      <c r="EB215" s="51"/>
      <c r="EC215" s="51"/>
      <c r="ED215" s="51"/>
      <c r="EE215" s="51"/>
      <c r="EF215" s="51"/>
      <c r="EG215" s="51"/>
      <c r="EH215" s="51"/>
      <c r="EI215" s="51"/>
      <c r="EJ215" s="51"/>
      <c r="EK215" s="51"/>
      <c r="EL215" s="51"/>
      <c r="EM215" s="51"/>
      <c r="EN215" s="51"/>
      <c r="EO215" s="51"/>
      <c r="EP215" s="51"/>
      <c r="EQ215" s="51"/>
      <c r="ER215" s="51"/>
      <c r="ES215" s="51"/>
      <c r="ET215" s="51"/>
      <c r="EU215" s="51"/>
      <c r="EV215" s="51"/>
      <c r="EW215" s="51"/>
      <c r="EX215" s="51"/>
      <c r="EY215" s="51"/>
      <c r="EZ215" s="51"/>
      <c r="FA215" s="51"/>
      <c r="FB215" s="51"/>
      <c r="FC215" s="51"/>
      <c r="FD215" s="51"/>
      <c r="FE215" s="51"/>
      <c r="FF215" s="51"/>
      <c r="FG215" s="51"/>
      <c r="FH215" s="51"/>
      <c r="FI215" s="51"/>
      <c r="FJ215" s="51"/>
      <c r="FK215" s="51"/>
      <c r="FL215" s="51"/>
      <c r="FM215" s="51"/>
      <c r="FN215" s="51"/>
      <c r="FO215" s="51"/>
      <c r="FP215" s="51"/>
      <c r="FQ215" s="51"/>
      <c r="FR215" s="51"/>
      <c r="FS215" s="51"/>
      <c r="FT215" s="51"/>
      <c r="FU215" s="51"/>
      <c r="FV215" s="51"/>
      <c r="FW215" s="51"/>
      <c r="FX215" s="51"/>
      <c r="FY215" s="51"/>
      <c r="FZ215" s="51"/>
      <c r="GA215" s="51"/>
      <c r="GB215" s="51"/>
      <c r="GC215" s="51"/>
      <c r="GD215" s="51"/>
      <c r="GE215" s="51"/>
      <c r="GF215" s="51"/>
      <c r="GG215" s="51"/>
      <c r="GH215" s="51"/>
      <c r="GI215" s="51"/>
      <c r="GJ215" s="51"/>
      <c r="GK215" s="51"/>
      <c r="GL215" s="51"/>
      <c r="GM215" s="51"/>
      <c r="GN215" s="51"/>
      <c r="GO215" s="51"/>
      <c r="GP215" s="51"/>
      <c r="GQ215" s="51"/>
      <c r="GR215" s="51"/>
      <c r="GS215" s="51"/>
      <c r="GT215" s="51"/>
      <c r="GU215" s="51"/>
      <c r="GV215" s="51"/>
      <c r="GW215" s="51"/>
      <c r="GX215" s="51"/>
      <c r="GY215" s="51"/>
      <c r="GZ215" s="51"/>
      <c r="HA215" s="51"/>
      <c r="HB215" s="51"/>
      <c r="HC215" s="51"/>
      <c r="HD215" s="51"/>
      <c r="HE215" s="51"/>
      <c r="HF215" s="51"/>
      <c r="HG215" s="51"/>
      <c r="HH215" s="51"/>
      <c r="HI215" s="51"/>
      <c r="HJ215" s="51"/>
      <c r="HK215" s="51"/>
      <c r="HL215" s="51"/>
      <c r="HM215" s="51"/>
      <c r="HN215" s="51"/>
      <c r="HO215" s="51"/>
      <c r="HP215" s="51"/>
      <c r="HQ215" s="51"/>
      <c r="HR215" s="51"/>
      <c r="HS215" s="51"/>
      <c r="HT215" s="51"/>
      <c r="HU215" s="51"/>
      <c r="HV215" s="51"/>
      <c r="HW215" s="51"/>
      <c r="HX215" s="51"/>
      <c r="HY215" s="51"/>
      <c r="HZ215" s="51"/>
      <c r="IA215" s="51"/>
      <c r="IB215" s="51"/>
      <c r="IC215" s="51"/>
      <c r="ID215" s="51"/>
      <c r="IE215" s="51"/>
      <c r="IF215" s="51"/>
      <c r="IG215" s="51"/>
      <c r="IH215" s="51"/>
      <c r="II215" s="51"/>
      <c r="IJ215" s="51"/>
      <c r="IK215" s="51"/>
      <c r="IL215" s="51"/>
      <c r="IM215" s="51"/>
      <c r="IN215" s="51"/>
      <c r="IO215" s="51"/>
      <c r="IP215" s="51"/>
      <c r="IQ215" s="51"/>
      <c r="IR215" s="51"/>
      <c r="IS215" s="51"/>
      <c r="IT215" s="51"/>
      <c r="IU215" s="51"/>
      <c r="IV215" s="51"/>
      <c r="IW215" s="51"/>
      <c r="IX215" s="51"/>
      <c r="IY215" s="51"/>
      <c r="IZ215" s="51"/>
      <c r="JA215" s="51"/>
      <c r="JB215" s="51"/>
      <c r="JC215" s="51"/>
      <c r="JD215" s="51"/>
      <c r="JE215" s="51"/>
      <c r="JF215" s="51"/>
      <c r="JG215" s="51"/>
      <c r="JH215" s="51"/>
      <c r="JI215" s="51"/>
      <c r="JJ215" s="51"/>
      <c r="JK215" s="51"/>
      <c r="JL215" s="51"/>
      <c r="JM215" s="51"/>
      <c r="JN215" s="51"/>
      <c r="JO215" s="51"/>
      <c r="JP215" s="51"/>
      <c r="JQ215" s="51"/>
      <c r="JR215" s="51"/>
      <c r="JS215" s="51"/>
      <c r="JT215" s="51"/>
      <c r="JU215" s="51"/>
      <c r="JV215" s="51"/>
      <c r="JW215" s="51"/>
      <c r="JX215" s="51"/>
      <c r="JY215" s="51"/>
      <c r="JZ215" s="51"/>
      <c r="KA215" s="51"/>
      <c r="KB215" s="51"/>
      <c r="KC215" s="51"/>
      <c r="KD215" s="51"/>
      <c r="KE215" s="51"/>
      <c r="KF215" s="51"/>
      <c r="KG215" s="51"/>
      <c r="KH215" s="51"/>
      <c r="KI215" s="51"/>
      <c r="KJ215" s="51"/>
      <c r="KK215" s="51"/>
      <c r="KL215" s="51"/>
      <c r="KM215" s="51"/>
      <c r="KN215" s="51"/>
      <c r="KO215" s="51"/>
      <c r="KP215" s="51"/>
      <c r="KQ215" s="51"/>
      <c r="KR215" s="51"/>
      <c r="KS215" s="51"/>
      <c r="KT215" s="51"/>
      <c r="KU215" s="51"/>
      <c r="KV215" s="51"/>
      <c r="KW215" s="51"/>
      <c r="KX215" s="51"/>
      <c r="KY215" s="51"/>
      <c r="KZ215" s="51"/>
      <c r="LA215" s="51"/>
      <c r="LB215" s="51"/>
      <c r="LC215" s="51"/>
      <c r="LD215" s="51"/>
      <c r="LE215" s="51"/>
      <c r="LF215" s="51"/>
      <c r="LG215" s="51"/>
      <c r="LH215" s="51"/>
      <c r="LI215" s="51"/>
      <c r="LJ215" s="51"/>
      <c r="LK215" s="51"/>
      <c r="LL215" s="51"/>
      <c r="LM215" s="51"/>
      <c r="LN215" s="51"/>
      <c r="LO215" s="51"/>
      <c r="LP215" s="51"/>
      <c r="LQ215" s="51"/>
      <c r="LR215" s="51"/>
      <c r="LS215" s="51"/>
      <c r="LT215" s="51"/>
      <c r="LU215" s="51"/>
      <c r="LV215" s="51"/>
      <c r="LW215" s="51"/>
      <c r="LX215" s="51"/>
      <c r="LY215" s="51"/>
      <c r="LZ215" s="51"/>
      <c r="MA215" s="51"/>
      <c r="MB215" s="51"/>
      <c r="MC215" s="51"/>
      <c r="MD215" s="51"/>
      <c r="ME215" s="51"/>
      <c r="MF215" s="51"/>
      <c r="MG215" s="51"/>
      <c r="MH215" s="51"/>
      <c r="MI215" s="51"/>
      <c r="MJ215" s="51"/>
      <c r="MK215" s="51"/>
      <c r="ML215" s="51"/>
      <c r="MM215" s="51"/>
      <c r="MN215" s="51"/>
      <c r="MO215" s="51"/>
      <c r="MP215" s="51"/>
      <c r="MQ215" s="51"/>
      <c r="MR215" s="51"/>
      <c r="MS215" s="51"/>
      <c r="MT215" s="51"/>
      <c r="MU215" s="51"/>
      <c r="MV215" s="51"/>
      <c r="MW215" s="51"/>
      <c r="MX215" s="51"/>
      <c r="MY215" s="51"/>
      <c r="MZ215" s="51"/>
      <c r="NA215" s="51"/>
      <c r="NB215" s="51"/>
      <c r="NC215" s="51"/>
      <c r="ND215" s="51"/>
      <c r="NE215" s="51"/>
      <c r="NF215" s="51"/>
      <c r="NG215" s="51"/>
      <c r="NH215" s="51"/>
      <c r="NI215" s="51"/>
      <c r="NJ215" s="51"/>
      <c r="NK215" s="51"/>
      <c r="NL215" s="51"/>
      <c r="NM215" s="51"/>
      <c r="NN215" s="51"/>
      <c r="NO215" s="51"/>
      <c r="NP215" s="51"/>
      <c r="NQ215" s="51"/>
      <c r="NR215" s="51"/>
      <c r="NS215" s="51"/>
      <c r="NT215" s="51"/>
      <c r="NU215" s="51"/>
      <c r="NV215" s="51"/>
      <c r="NW215" s="51"/>
      <c r="NX215" s="51"/>
      <c r="NY215" s="51"/>
      <c r="NZ215" s="51"/>
      <c r="OA215" s="51"/>
      <c r="OB215" s="51"/>
      <c r="OC215" s="51"/>
      <c r="OD215" s="51"/>
      <c r="OE215" s="51"/>
      <c r="OF215" s="51"/>
      <c r="OG215" s="51"/>
      <c r="OH215" s="51"/>
      <c r="OI215" s="51"/>
      <c r="OJ215" s="51"/>
      <c r="OK215" s="51"/>
      <c r="OL215" s="51"/>
      <c r="OM215" s="51"/>
      <c r="ON215" s="51"/>
      <c r="OO215" s="51"/>
      <c r="OP215" s="51"/>
      <c r="OQ215" s="51"/>
      <c r="OR215" s="51"/>
      <c r="OS215" s="51"/>
      <c r="OT215" s="51"/>
      <c r="OU215" s="51"/>
      <c r="OV215" s="51"/>
      <c r="OW215" s="51"/>
      <c r="OX215" s="51"/>
      <c r="OY215" s="51"/>
      <c r="OZ215" s="51"/>
      <c r="PA215" s="51"/>
      <c r="PB215" s="51"/>
      <c r="PC215" s="51"/>
      <c r="PD215" s="51"/>
      <c r="PE215" s="51"/>
      <c r="PF215" s="51"/>
      <c r="PG215" s="51"/>
      <c r="PH215" s="51"/>
      <c r="PI215" s="51"/>
      <c r="PJ215" s="51"/>
      <c r="PK215" s="51"/>
      <c r="PL215" s="51"/>
      <c r="PM215" s="51"/>
      <c r="PN215" s="51"/>
      <c r="PO215" s="51"/>
      <c r="PP215" s="51"/>
      <c r="PQ215" s="51"/>
      <c r="PR215" s="51"/>
      <c r="PS215" s="51"/>
      <c r="PT215" s="51"/>
      <c r="PU215" s="51"/>
      <c r="PV215" s="51"/>
      <c r="PW215" s="51"/>
      <c r="PX215" s="51"/>
      <c r="PY215" s="51"/>
      <c r="PZ215" s="51"/>
      <c r="QA215" s="51"/>
      <c r="QB215" s="51"/>
      <c r="QC215" s="51"/>
      <c r="QD215" s="51"/>
      <c r="QE215" s="51"/>
      <c r="QF215" s="51"/>
      <c r="QG215" s="51"/>
      <c r="QH215" s="51"/>
      <c r="QI215" s="51"/>
      <c r="QJ215" s="51"/>
      <c r="QK215" s="51"/>
      <c r="QL215" s="51"/>
      <c r="QM215" s="51"/>
      <c r="QN215" s="51"/>
      <c r="QO215" s="51"/>
      <c r="QP215" s="51"/>
      <c r="QQ215" s="51"/>
      <c r="QR215" s="51"/>
      <c r="QS215" s="51"/>
      <c r="QT215" s="51"/>
      <c r="QU215" s="51"/>
      <c r="QV215" s="51"/>
      <c r="QW215" s="51"/>
      <c r="QX215" s="51"/>
      <c r="QY215" s="51"/>
      <c r="QZ215" s="51"/>
      <c r="RA215" s="51"/>
      <c r="RB215" s="51"/>
      <c r="RC215" s="51"/>
      <c r="RD215" s="51"/>
      <c r="RE215" s="51"/>
      <c r="RF215" s="51"/>
      <c r="RG215" s="51"/>
      <c r="RH215" s="51"/>
      <c r="RI215" s="51"/>
      <c r="RJ215" s="51"/>
      <c r="RK215" s="51"/>
      <c r="RL215" s="51"/>
      <c r="RM215" s="51"/>
      <c r="RN215" s="51"/>
      <c r="RO215" s="51"/>
      <c r="RP215" s="51"/>
      <c r="RQ215" s="51"/>
      <c r="RR215" s="51"/>
      <c r="RS215" s="51"/>
      <c r="RT215" s="51"/>
      <c r="RU215" s="51"/>
      <c r="RV215" s="51"/>
      <c r="RW215" s="51"/>
      <c r="RX215" s="51"/>
      <c r="RY215" s="51"/>
      <c r="RZ215" s="51"/>
      <c r="SA215" s="51"/>
      <c r="SB215" s="51"/>
      <c r="SC215" s="51"/>
      <c r="SD215" s="51"/>
      <c r="SE215" s="51"/>
      <c r="SF215" s="51"/>
      <c r="SG215" s="51"/>
      <c r="SH215" s="51"/>
      <c r="SI215" s="51"/>
      <c r="SJ215" s="51"/>
      <c r="SK215" s="51"/>
      <c r="SL215" s="51"/>
      <c r="SM215" s="51"/>
      <c r="SN215" s="51"/>
      <c r="SO215" s="51"/>
      <c r="SP215" s="51"/>
      <c r="SQ215" s="51"/>
      <c r="SR215" s="51"/>
      <c r="SS215" s="51"/>
      <c r="ST215" s="51"/>
      <c r="SU215" s="51"/>
      <c r="SV215" s="51"/>
      <c r="SW215" s="51"/>
      <c r="SX215" s="51"/>
      <c r="SY215" s="51"/>
      <c r="SZ215" s="51"/>
      <c r="TA215" s="51"/>
      <c r="TB215" s="51"/>
      <c r="TC215" s="51"/>
      <c r="TD215" s="51"/>
      <c r="TE215" s="51"/>
      <c r="TF215" s="51"/>
      <c r="TG215" s="51"/>
      <c r="TH215" s="51"/>
      <c r="TI215" s="51"/>
      <c r="TJ215" s="51"/>
      <c r="TK215" s="51"/>
      <c r="TL215" s="51"/>
      <c r="TM215" s="51"/>
      <c r="TN215" s="51"/>
      <c r="TO215" s="51"/>
      <c r="TP215" s="51"/>
      <c r="TQ215" s="51"/>
      <c r="TR215" s="51"/>
      <c r="TS215" s="51"/>
      <c r="TT215" s="51"/>
      <c r="TU215" s="51"/>
      <c r="TV215" s="51"/>
      <c r="TW215" s="51"/>
      <c r="TX215" s="51"/>
      <c r="TY215" s="51"/>
      <c r="TZ215" s="51"/>
      <c r="UA215" s="51"/>
      <c r="UB215" s="51"/>
      <c r="UC215" s="51"/>
      <c r="UD215" s="51"/>
      <c r="UE215" s="51"/>
      <c r="UF215" s="51"/>
      <c r="UG215" s="51"/>
      <c r="UH215" s="51"/>
      <c r="UI215" s="51"/>
      <c r="UJ215" s="51"/>
      <c r="UK215" s="51"/>
      <c r="UL215" s="51"/>
      <c r="UM215" s="51"/>
      <c r="UN215" s="51"/>
      <c r="UO215" s="51"/>
      <c r="UP215" s="51"/>
      <c r="UQ215" s="51"/>
      <c r="UR215" s="51"/>
      <c r="US215" s="51"/>
      <c r="UT215" s="51"/>
      <c r="UU215" s="51"/>
      <c r="UV215" s="51"/>
      <c r="UW215" s="51"/>
      <c r="UX215" s="51"/>
      <c r="UY215" s="51"/>
      <c r="UZ215" s="51"/>
      <c r="VA215" s="51"/>
      <c r="VB215" s="51"/>
      <c r="VC215" s="51"/>
      <c r="VD215" s="51"/>
      <c r="VE215" s="51"/>
      <c r="VF215" s="51"/>
      <c r="VG215" s="51"/>
      <c r="VH215" s="51"/>
      <c r="VI215" s="51"/>
      <c r="VJ215" s="51"/>
      <c r="VK215" s="51"/>
      <c r="VL215" s="51"/>
      <c r="VM215" s="51"/>
      <c r="VN215" s="51"/>
      <c r="VO215" s="51"/>
      <c r="VP215" s="51"/>
      <c r="VQ215" s="51"/>
      <c r="VR215" s="51"/>
      <c r="VS215" s="51"/>
      <c r="VT215" s="51"/>
      <c r="VU215" s="51"/>
      <c r="VV215" s="51"/>
      <c r="VW215" s="51"/>
      <c r="VX215" s="51"/>
      <c r="VY215" s="51"/>
      <c r="VZ215" s="51"/>
      <c r="WA215" s="51"/>
      <c r="WB215" s="51"/>
      <c r="WC215" s="51"/>
      <c r="WD215" s="51"/>
      <c r="WE215" s="51"/>
      <c r="WF215" s="51"/>
      <c r="WG215" s="51"/>
      <c r="WH215" s="51"/>
      <c r="WI215" s="51"/>
      <c r="WJ215" s="51"/>
      <c r="WK215" s="51"/>
      <c r="WL215" s="51"/>
      <c r="WM215" s="51"/>
      <c r="WN215" s="51"/>
      <c r="WO215" s="51"/>
      <c r="WP215" s="51"/>
      <c r="WQ215" s="51"/>
      <c r="WR215" s="51"/>
      <c r="WS215" s="51"/>
      <c r="WT215" s="51"/>
      <c r="WU215" s="51"/>
      <c r="WV215" s="51"/>
      <c r="WW215" s="51"/>
      <c r="WX215" s="51"/>
      <c r="WY215" s="51"/>
      <c r="WZ215" s="51"/>
      <c r="XA215" s="51"/>
      <c r="XB215" s="51"/>
      <c r="XC215" s="51"/>
      <c r="XD215" s="51"/>
      <c r="XE215" s="51"/>
      <c r="XF215" s="51"/>
      <c r="XG215" s="51"/>
      <c r="XH215" s="51"/>
      <c r="XI215" s="51"/>
      <c r="XJ215" s="51"/>
      <c r="XK215" s="51"/>
      <c r="XL215" s="51"/>
      <c r="XM215" s="51"/>
      <c r="XN215" s="51"/>
      <c r="XO215" s="51"/>
      <c r="XP215" s="51"/>
      <c r="XQ215" s="51"/>
      <c r="XR215" s="51"/>
      <c r="XS215" s="51"/>
      <c r="XT215" s="51"/>
      <c r="XU215" s="51"/>
      <c r="XV215" s="51"/>
      <c r="XW215" s="51"/>
      <c r="XX215" s="51"/>
      <c r="XY215" s="51"/>
      <c r="XZ215" s="51"/>
      <c r="YA215" s="51"/>
      <c r="YB215" s="51"/>
      <c r="YC215" s="51"/>
      <c r="YD215" s="51"/>
      <c r="YE215" s="51"/>
      <c r="YF215" s="51"/>
      <c r="YG215" s="51"/>
      <c r="YH215" s="51"/>
      <c r="YI215" s="51"/>
      <c r="YJ215" s="51"/>
      <c r="YK215" s="51"/>
      <c r="YL215" s="51"/>
      <c r="YM215" s="51"/>
      <c r="YN215" s="51"/>
      <c r="YO215" s="51"/>
      <c r="YP215" s="51"/>
      <c r="YQ215" s="51"/>
      <c r="YR215" s="51"/>
    </row>
    <row r="216" spans="1:668" s="118" customFormat="1" ht="15.75" x14ac:dyDescent="0.25">
      <c r="A216" s="142" t="s">
        <v>14</v>
      </c>
      <c r="B216" s="41">
        <v>3</v>
      </c>
      <c r="C216" s="93"/>
      <c r="D216" s="93"/>
      <c r="E216" s="143"/>
      <c r="F216" s="85">
        <f t="shared" ref="F216:L216" si="38">SUM(F213:F215)</f>
        <v>251000</v>
      </c>
      <c r="G216" s="85">
        <f t="shared" si="38"/>
        <v>7203.7</v>
      </c>
      <c r="H216" s="85">
        <f t="shared" si="38"/>
        <v>25617.98</v>
      </c>
      <c r="I216" s="85">
        <f t="shared" si="38"/>
        <v>7630.4</v>
      </c>
      <c r="J216" s="85">
        <f t="shared" si="38"/>
        <v>287.39999999999998</v>
      </c>
      <c r="K216" s="85">
        <f t="shared" si="38"/>
        <v>40739.479999999996</v>
      </c>
      <c r="L216" s="167">
        <f t="shared" si="38"/>
        <v>210260.52</v>
      </c>
      <c r="M216" s="18"/>
      <c r="N216" s="18"/>
      <c r="O216" s="131"/>
      <c r="P216" s="131"/>
      <c r="Q216" s="131"/>
      <c r="R216" s="131"/>
      <c r="S216" s="131"/>
      <c r="T216" s="131"/>
      <c r="U216" s="131"/>
      <c r="V216" s="131"/>
      <c r="W216" s="131"/>
      <c r="X216" s="131"/>
      <c r="Y216" s="131"/>
      <c r="Z216" s="131"/>
      <c r="AA216" s="131"/>
      <c r="AB216" s="131"/>
      <c r="AC216" s="131"/>
      <c r="AD216" s="131"/>
      <c r="AE216" s="131"/>
      <c r="AF216" s="131"/>
      <c r="AG216" s="131"/>
      <c r="AH216" s="131"/>
      <c r="AI216" s="131"/>
      <c r="AJ216" s="131"/>
      <c r="AK216" s="131"/>
      <c r="AL216" s="131"/>
      <c r="AM216" s="131"/>
      <c r="AN216" s="131"/>
      <c r="AO216" s="131"/>
      <c r="AP216" s="131"/>
      <c r="AQ216" s="119"/>
      <c r="AR216" s="119"/>
      <c r="AS216" s="119"/>
      <c r="AT216" s="106"/>
      <c r="AU216" s="106"/>
      <c r="AV216" s="106"/>
      <c r="AW216" s="106"/>
      <c r="AX216" s="106"/>
      <c r="AY216" s="106"/>
      <c r="AZ216" s="106"/>
      <c r="BA216" s="106"/>
      <c r="BB216" s="106"/>
      <c r="BC216" s="106"/>
      <c r="BD216" s="106"/>
      <c r="BE216" s="106"/>
      <c r="BF216" s="106"/>
      <c r="BG216" s="106"/>
      <c r="BH216" s="106"/>
      <c r="BI216" s="106"/>
      <c r="BJ216" s="106"/>
      <c r="BK216" s="106"/>
      <c r="BL216" s="106"/>
      <c r="BM216" s="106"/>
      <c r="BN216" s="106"/>
      <c r="BO216" s="106"/>
      <c r="BP216" s="106"/>
      <c r="BQ216" s="106"/>
      <c r="BR216" s="106"/>
      <c r="BS216" s="106"/>
      <c r="BT216" s="106"/>
      <c r="BU216" s="106"/>
      <c r="BV216" s="106"/>
      <c r="BW216" s="106"/>
      <c r="BX216" s="106"/>
      <c r="BY216" s="106"/>
      <c r="BZ216" s="106"/>
      <c r="CA216" s="106"/>
      <c r="CB216" s="106"/>
      <c r="CC216" s="106"/>
      <c r="CD216" s="106"/>
      <c r="CE216" s="106"/>
      <c r="CF216" s="106"/>
      <c r="CG216" s="106"/>
      <c r="CH216" s="106"/>
      <c r="CI216" s="106"/>
      <c r="CJ216" s="106"/>
      <c r="CK216" s="106"/>
      <c r="CL216" s="106"/>
      <c r="CM216" s="106"/>
      <c r="CN216" s="106"/>
      <c r="CO216" s="106"/>
      <c r="CP216" s="106"/>
      <c r="CQ216" s="106"/>
      <c r="CR216" s="106"/>
      <c r="CS216" s="106"/>
      <c r="CT216" s="106"/>
      <c r="CU216" s="106"/>
      <c r="CV216" s="106"/>
      <c r="CW216" s="106"/>
      <c r="CX216" s="106"/>
      <c r="CY216" s="106"/>
      <c r="CZ216" s="106"/>
      <c r="DA216" s="106"/>
      <c r="DB216" s="106"/>
      <c r="DC216" s="106"/>
      <c r="DD216" s="106"/>
      <c r="DE216" s="106"/>
      <c r="DF216" s="106"/>
      <c r="DG216" s="106"/>
      <c r="DH216" s="106"/>
      <c r="DI216" s="106"/>
      <c r="DJ216" s="106"/>
      <c r="DK216" s="106"/>
      <c r="DL216" s="106"/>
      <c r="DM216" s="106"/>
      <c r="DN216" s="106"/>
      <c r="DO216" s="106"/>
      <c r="DP216" s="106"/>
      <c r="DQ216" s="106"/>
      <c r="DR216" s="106"/>
      <c r="DS216" s="106"/>
      <c r="DT216" s="106"/>
      <c r="DU216" s="106"/>
      <c r="DV216" s="106"/>
      <c r="DW216" s="106"/>
      <c r="DX216" s="106"/>
      <c r="DY216" s="106"/>
      <c r="DZ216" s="106"/>
      <c r="EA216" s="106"/>
      <c r="EB216" s="106"/>
      <c r="EC216" s="106"/>
      <c r="ED216" s="106"/>
      <c r="EE216" s="106"/>
      <c r="EF216" s="106"/>
      <c r="EG216" s="106"/>
      <c r="EH216" s="106"/>
      <c r="EI216" s="106"/>
      <c r="EJ216" s="106"/>
      <c r="EK216" s="106"/>
      <c r="EL216" s="106"/>
      <c r="EM216" s="106"/>
      <c r="EN216" s="106"/>
      <c r="EO216" s="106"/>
      <c r="EP216" s="106"/>
      <c r="EQ216" s="106"/>
      <c r="ER216" s="106"/>
      <c r="ES216" s="106"/>
      <c r="ET216" s="106"/>
      <c r="EU216" s="106"/>
      <c r="EV216" s="106"/>
      <c r="EW216" s="106"/>
      <c r="EX216" s="106"/>
      <c r="EY216" s="106"/>
      <c r="EZ216" s="106"/>
      <c r="FA216" s="106"/>
      <c r="FB216" s="106"/>
      <c r="FC216" s="106"/>
      <c r="FD216" s="106"/>
      <c r="FE216" s="106"/>
      <c r="FF216" s="106"/>
      <c r="FG216" s="106"/>
      <c r="FH216" s="106"/>
      <c r="FI216" s="106"/>
      <c r="FJ216" s="106"/>
      <c r="FK216" s="106"/>
      <c r="FL216" s="106"/>
      <c r="FM216" s="106"/>
      <c r="FN216" s="106"/>
      <c r="FO216" s="106"/>
      <c r="FP216" s="106"/>
      <c r="FQ216" s="106"/>
      <c r="FR216" s="106"/>
      <c r="FS216" s="106"/>
      <c r="FT216" s="106"/>
      <c r="FU216" s="106"/>
      <c r="FV216" s="106"/>
      <c r="FW216" s="106"/>
      <c r="FX216" s="106"/>
      <c r="FY216" s="106"/>
      <c r="FZ216" s="106"/>
      <c r="GA216" s="106"/>
      <c r="GB216" s="106"/>
      <c r="GC216" s="106"/>
      <c r="GD216" s="106"/>
      <c r="GE216" s="106"/>
      <c r="GF216" s="106"/>
      <c r="GG216" s="106"/>
      <c r="GH216" s="106"/>
      <c r="GI216" s="106"/>
      <c r="GJ216" s="106"/>
      <c r="GK216" s="106"/>
      <c r="GL216" s="106"/>
      <c r="GM216" s="106"/>
      <c r="GN216" s="106"/>
      <c r="GO216" s="106"/>
      <c r="GP216" s="106"/>
      <c r="GQ216" s="106"/>
      <c r="GR216" s="106"/>
      <c r="GS216" s="106"/>
      <c r="GT216" s="106"/>
      <c r="GU216" s="106"/>
      <c r="GV216" s="106"/>
      <c r="GW216" s="106"/>
      <c r="GX216" s="106"/>
      <c r="GY216" s="106"/>
      <c r="GZ216" s="106"/>
      <c r="HA216" s="106"/>
      <c r="HB216" s="106"/>
      <c r="HC216" s="106"/>
      <c r="HD216" s="106"/>
      <c r="HE216" s="106"/>
      <c r="HF216" s="106"/>
      <c r="HG216" s="106"/>
      <c r="HH216" s="106"/>
      <c r="HI216" s="106"/>
      <c r="HJ216" s="106"/>
      <c r="HK216" s="106"/>
      <c r="HL216" s="106"/>
      <c r="HM216" s="106"/>
      <c r="HN216" s="106"/>
      <c r="HO216" s="106"/>
      <c r="HP216" s="106"/>
      <c r="HQ216" s="106"/>
      <c r="HR216" s="106"/>
      <c r="HS216" s="106"/>
      <c r="HT216" s="106"/>
      <c r="HU216" s="106"/>
      <c r="HV216" s="106"/>
      <c r="HW216" s="106"/>
      <c r="HX216" s="106"/>
      <c r="HY216" s="106"/>
      <c r="HZ216" s="106"/>
      <c r="IA216" s="106"/>
      <c r="IB216" s="106"/>
      <c r="IC216" s="106"/>
      <c r="ID216" s="106"/>
      <c r="IE216" s="106"/>
      <c r="IF216" s="106"/>
      <c r="IG216" s="106"/>
      <c r="IH216" s="106"/>
      <c r="II216" s="106"/>
      <c r="IJ216" s="106"/>
      <c r="IK216" s="106"/>
      <c r="IL216" s="106"/>
      <c r="IM216" s="106"/>
      <c r="IN216" s="106"/>
      <c r="IO216" s="106"/>
      <c r="IP216" s="106"/>
      <c r="IQ216" s="106"/>
      <c r="IR216" s="106"/>
      <c r="IS216" s="106"/>
      <c r="IT216" s="106"/>
      <c r="IU216" s="106"/>
      <c r="IV216" s="106"/>
      <c r="IW216" s="106"/>
      <c r="IX216" s="106"/>
      <c r="IY216" s="106"/>
      <c r="IZ216" s="106"/>
      <c r="JA216" s="106"/>
      <c r="JB216" s="106"/>
      <c r="JC216" s="106"/>
      <c r="JD216" s="106"/>
      <c r="JE216" s="106"/>
      <c r="JF216" s="106"/>
      <c r="JG216" s="106"/>
      <c r="JH216" s="106"/>
      <c r="JI216" s="106"/>
      <c r="JJ216" s="106"/>
      <c r="JK216" s="106"/>
      <c r="JL216" s="106"/>
      <c r="JM216" s="106"/>
      <c r="JN216" s="106"/>
      <c r="JO216" s="106"/>
      <c r="JP216" s="106"/>
      <c r="JQ216" s="106"/>
      <c r="JR216" s="106"/>
      <c r="JS216" s="106"/>
      <c r="JT216" s="106"/>
      <c r="JU216" s="106"/>
      <c r="JV216" s="106"/>
      <c r="JW216" s="106"/>
      <c r="JX216" s="106"/>
      <c r="JY216" s="106"/>
      <c r="JZ216" s="106"/>
      <c r="KA216" s="106"/>
      <c r="KB216" s="106"/>
      <c r="KC216" s="106"/>
      <c r="KD216" s="106"/>
      <c r="KE216" s="106"/>
      <c r="KF216" s="106"/>
      <c r="KG216" s="106"/>
      <c r="KH216" s="106"/>
      <c r="KI216" s="106"/>
      <c r="KJ216" s="106"/>
      <c r="KK216" s="106"/>
      <c r="KL216" s="106"/>
      <c r="KM216" s="106"/>
      <c r="KN216" s="106"/>
      <c r="KO216" s="106"/>
      <c r="KP216" s="106"/>
      <c r="KQ216" s="106"/>
      <c r="KR216" s="106"/>
      <c r="KS216" s="106"/>
      <c r="KT216" s="106"/>
      <c r="KU216" s="106"/>
      <c r="KV216" s="106"/>
      <c r="KW216" s="106"/>
      <c r="KX216" s="106"/>
      <c r="KY216" s="106"/>
      <c r="KZ216" s="106"/>
      <c r="LA216" s="106"/>
      <c r="LB216" s="106"/>
      <c r="LC216" s="106"/>
      <c r="LD216" s="106"/>
      <c r="LE216" s="106"/>
      <c r="LF216" s="106"/>
      <c r="LG216" s="106"/>
      <c r="LH216" s="106"/>
      <c r="LI216" s="106"/>
      <c r="LJ216" s="106"/>
      <c r="LK216" s="106"/>
      <c r="LL216" s="106"/>
      <c r="LM216" s="106"/>
      <c r="LN216" s="106"/>
      <c r="LO216" s="106"/>
      <c r="LP216" s="106"/>
      <c r="LQ216" s="106"/>
      <c r="LR216" s="106"/>
      <c r="LS216" s="106"/>
      <c r="LT216" s="106"/>
      <c r="LU216" s="106"/>
      <c r="LV216" s="106"/>
      <c r="LW216" s="106"/>
      <c r="LX216" s="106"/>
      <c r="LY216" s="106"/>
      <c r="LZ216" s="106"/>
      <c r="MA216" s="106"/>
      <c r="MB216" s="106"/>
      <c r="MC216" s="106"/>
      <c r="MD216" s="106"/>
      <c r="ME216" s="106"/>
      <c r="MF216" s="106"/>
      <c r="MG216" s="106"/>
      <c r="MH216" s="106"/>
      <c r="MI216" s="106"/>
      <c r="MJ216" s="106"/>
      <c r="MK216" s="106"/>
      <c r="ML216" s="106"/>
      <c r="MM216" s="106"/>
      <c r="MN216" s="106"/>
      <c r="MO216" s="106"/>
      <c r="MP216" s="106"/>
      <c r="MQ216" s="106"/>
      <c r="MR216" s="106"/>
      <c r="MS216" s="106"/>
      <c r="MT216" s="106"/>
      <c r="MU216" s="106"/>
      <c r="MV216" s="106"/>
      <c r="MW216" s="106"/>
      <c r="MX216" s="106"/>
      <c r="MY216" s="106"/>
      <c r="MZ216" s="106"/>
      <c r="NA216" s="106"/>
      <c r="NB216" s="106"/>
      <c r="NC216" s="106"/>
      <c r="ND216" s="106"/>
      <c r="NE216" s="106"/>
      <c r="NF216" s="106"/>
      <c r="NG216" s="106"/>
      <c r="NH216" s="106"/>
      <c r="NI216" s="106"/>
      <c r="NJ216" s="106"/>
      <c r="NK216" s="106"/>
      <c r="NL216" s="106"/>
      <c r="NM216" s="106"/>
      <c r="NN216" s="106"/>
      <c r="NO216" s="106"/>
      <c r="NP216" s="106"/>
      <c r="NQ216" s="106"/>
      <c r="NR216" s="106"/>
      <c r="NS216" s="106"/>
      <c r="NT216" s="106"/>
      <c r="NU216" s="106"/>
      <c r="NV216" s="106"/>
      <c r="NW216" s="106"/>
      <c r="NX216" s="106"/>
      <c r="NY216" s="106"/>
      <c r="NZ216" s="106"/>
      <c r="OA216" s="106"/>
      <c r="OB216" s="106"/>
      <c r="OC216" s="106"/>
      <c r="OD216" s="106"/>
      <c r="OE216" s="106"/>
      <c r="OF216" s="106"/>
      <c r="OG216" s="106"/>
      <c r="OH216" s="106"/>
      <c r="OI216" s="106"/>
      <c r="OJ216" s="106"/>
      <c r="OK216" s="106"/>
      <c r="OL216" s="106"/>
      <c r="OM216" s="106"/>
      <c r="ON216" s="106"/>
      <c r="OO216" s="106"/>
      <c r="OP216" s="106"/>
      <c r="OQ216" s="106"/>
      <c r="OR216" s="106"/>
      <c r="OS216" s="106"/>
      <c r="OT216" s="106"/>
      <c r="OU216" s="106"/>
      <c r="OV216" s="106"/>
      <c r="OW216" s="106"/>
      <c r="OX216" s="106"/>
      <c r="OY216" s="106"/>
      <c r="OZ216" s="106"/>
      <c r="PA216" s="106"/>
      <c r="PB216" s="106"/>
      <c r="PC216" s="106"/>
      <c r="PD216" s="106"/>
      <c r="PE216" s="106"/>
      <c r="PF216" s="106"/>
      <c r="PG216" s="106"/>
      <c r="PH216" s="106"/>
      <c r="PI216" s="106"/>
      <c r="PJ216" s="106"/>
      <c r="PK216" s="106"/>
      <c r="PL216" s="106"/>
      <c r="PM216" s="106"/>
      <c r="PN216" s="106"/>
      <c r="PO216" s="106"/>
      <c r="PP216" s="106"/>
      <c r="PQ216" s="106"/>
      <c r="PR216" s="106"/>
      <c r="PS216" s="106"/>
      <c r="PT216" s="106"/>
      <c r="PU216" s="106"/>
      <c r="PV216" s="106"/>
      <c r="PW216" s="106"/>
      <c r="PX216" s="106"/>
      <c r="PY216" s="106"/>
      <c r="PZ216" s="106"/>
      <c r="QA216" s="106"/>
      <c r="QB216" s="106"/>
      <c r="QC216" s="106"/>
      <c r="QD216" s="106"/>
      <c r="QE216" s="106"/>
      <c r="QF216" s="106"/>
      <c r="QG216" s="106"/>
      <c r="QH216" s="106"/>
      <c r="QI216" s="106"/>
      <c r="QJ216" s="106"/>
      <c r="QK216" s="106"/>
      <c r="QL216" s="106"/>
      <c r="QM216" s="106"/>
      <c r="QN216" s="106"/>
      <c r="QO216" s="106"/>
      <c r="QP216" s="106"/>
      <c r="QQ216" s="106"/>
      <c r="QR216" s="106"/>
      <c r="QS216" s="106"/>
      <c r="QT216" s="106"/>
      <c r="QU216" s="106"/>
      <c r="QV216" s="106"/>
      <c r="QW216" s="106"/>
      <c r="QX216" s="106"/>
      <c r="QY216" s="106"/>
      <c r="QZ216" s="106"/>
      <c r="RA216" s="106"/>
      <c r="RB216" s="106"/>
      <c r="RC216" s="106"/>
      <c r="RD216" s="106"/>
      <c r="RE216" s="106"/>
      <c r="RF216" s="106"/>
      <c r="RG216" s="106"/>
      <c r="RH216" s="106"/>
      <c r="RI216" s="106"/>
      <c r="RJ216" s="106"/>
      <c r="RK216" s="106"/>
      <c r="RL216" s="106"/>
      <c r="RM216" s="106"/>
      <c r="RN216" s="106"/>
      <c r="RO216" s="106"/>
      <c r="RP216" s="106"/>
      <c r="RQ216" s="106"/>
      <c r="RR216" s="106"/>
      <c r="RS216" s="106"/>
      <c r="RT216" s="106"/>
      <c r="RU216" s="106"/>
      <c r="RV216" s="106"/>
      <c r="RW216" s="106"/>
      <c r="RX216" s="106"/>
      <c r="RY216" s="106"/>
      <c r="RZ216" s="106"/>
      <c r="SA216" s="106"/>
      <c r="SB216" s="106"/>
      <c r="SC216" s="106"/>
      <c r="SD216" s="106"/>
      <c r="SE216" s="106"/>
      <c r="SF216" s="106"/>
      <c r="SG216" s="106"/>
      <c r="SH216" s="106"/>
      <c r="SI216" s="106"/>
      <c r="SJ216" s="106"/>
      <c r="SK216" s="106"/>
      <c r="SL216" s="106"/>
      <c r="SM216" s="106"/>
      <c r="SN216" s="106"/>
      <c r="SO216" s="106"/>
      <c r="SP216" s="106"/>
      <c r="SQ216" s="106"/>
      <c r="SR216" s="106"/>
      <c r="SS216" s="106"/>
      <c r="ST216" s="106"/>
      <c r="SU216" s="106"/>
      <c r="SV216" s="106"/>
      <c r="SW216" s="106"/>
      <c r="SX216" s="106"/>
      <c r="SY216" s="106"/>
      <c r="SZ216" s="106"/>
      <c r="TA216" s="106"/>
      <c r="TB216" s="106"/>
      <c r="TC216" s="106"/>
      <c r="TD216" s="106"/>
      <c r="TE216" s="106"/>
      <c r="TF216" s="106"/>
      <c r="TG216" s="106"/>
      <c r="TH216" s="106"/>
      <c r="TI216" s="106"/>
      <c r="TJ216" s="106"/>
      <c r="TK216" s="106"/>
      <c r="TL216" s="106"/>
      <c r="TM216" s="106"/>
      <c r="TN216" s="106"/>
      <c r="TO216" s="106"/>
      <c r="TP216" s="106"/>
      <c r="TQ216" s="106"/>
      <c r="TR216" s="106"/>
      <c r="TS216" s="106"/>
      <c r="TT216" s="106"/>
      <c r="TU216" s="106"/>
      <c r="TV216" s="106"/>
      <c r="TW216" s="106"/>
      <c r="TX216" s="106"/>
      <c r="TY216" s="106"/>
      <c r="TZ216" s="106"/>
      <c r="UA216" s="106"/>
      <c r="UB216" s="106"/>
      <c r="UC216" s="106"/>
      <c r="UD216" s="106"/>
      <c r="UE216" s="106"/>
      <c r="UF216" s="106"/>
      <c r="UG216" s="106"/>
      <c r="UH216" s="106"/>
      <c r="UI216" s="106"/>
      <c r="UJ216" s="106"/>
      <c r="UK216" s="106"/>
      <c r="UL216" s="106"/>
      <c r="UM216" s="106"/>
      <c r="UN216" s="106"/>
      <c r="UO216" s="106"/>
      <c r="UP216" s="106"/>
      <c r="UQ216" s="106"/>
      <c r="UR216" s="106"/>
      <c r="US216" s="106"/>
      <c r="UT216" s="106"/>
      <c r="UU216" s="106"/>
      <c r="UV216" s="106"/>
      <c r="UW216" s="106"/>
      <c r="UX216" s="106"/>
      <c r="UY216" s="106"/>
      <c r="UZ216" s="106"/>
      <c r="VA216" s="106"/>
      <c r="VB216" s="106"/>
      <c r="VC216" s="106"/>
      <c r="VD216" s="106"/>
      <c r="VE216" s="106"/>
      <c r="VF216" s="106"/>
      <c r="VG216" s="106"/>
      <c r="VH216" s="106"/>
      <c r="VI216" s="106"/>
      <c r="VJ216" s="106"/>
      <c r="VK216" s="106"/>
      <c r="VL216" s="106"/>
      <c r="VM216" s="106"/>
      <c r="VN216" s="106"/>
      <c r="VO216" s="106"/>
      <c r="VP216" s="106"/>
      <c r="VQ216" s="106"/>
      <c r="VR216" s="106"/>
      <c r="VS216" s="106"/>
      <c r="VT216" s="106"/>
      <c r="VU216" s="106"/>
      <c r="VV216" s="106"/>
      <c r="VW216" s="106"/>
      <c r="VX216" s="106"/>
      <c r="VY216" s="106"/>
      <c r="VZ216" s="106"/>
      <c r="WA216" s="106"/>
      <c r="WB216" s="106"/>
      <c r="WC216" s="106"/>
      <c r="WD216" s="106"/>
      <c r="WE216" s="106"/>
      <c r="WF216" s="106"/>
      <c r="WG216" s="106"/>
      <c r="WH216" s="106"/>
      <c r="WI216" s="106"/>
      <c r="WJ216" s="106"/>
      <c r="WK216" s="106"/>
      <c r="WL216" s="106"/>
      <c r="WM216" s="106"/>
      <c r="WN216" s="106"/>
      <c r="WO216" s="106"/>
      <c r="WP216" s="106"/>
      <c r="WQ216" s="106"/>
      <c r="WR216" s="106"/>
      <c r="WS216" s="106"/>
      <c r="WT216" s="106"/>
      <c r="WU216" s="106"/>
      <c r="WV216" s="106"/>
      <c r="WW216" s="106"/>
      <c r="WX216" s="106"/>
      <c r="WY216" s="106"/>
      <c r="WZ216" s="106"/>
      <c r="XA216" s="106"/>
      <c r="XB216" s="106"/>
      <c r="XC216" s="106"/>
      <c r="XD216" s="106"/>
      <c r="XE216" s="106"/>
      <c r="XF216" s="106"/>
      <c r="XG216" s="106"/>
      <c r="XH216" s="106"/>
      <c r="XI216" s="106"/>
      <c r="XJ216" s="106"/>
      <c r="XK216" s="106"/>
      <c r="XL216" s="106"/>
      <c r="XM216" s="106"/>
      <c r="XN216" s="106"/>
      <c r="XO216" s="106"/>
      <c r="XP216" s="106"/>
      <c r="XQ216" s="106"/>
      <c r="XR216" s="106"/>
      <c r="XS216" s="106"/>
      <c r="XT216" s="106"/>
      <c r="XU216" s="106"/>
      <c r="XV216" s="106"/>
      <c r="XW216" s="106"/>
      <c r="XX216" s="106"/>
      <c r="XY216" s="106"/>
      <c r="XZ216" s="106"/>
      <c r="YA216" s="106"/>
      <c r="YB216" s="106"/>
      <c r="YC216" s="106"/>
      <c r="YD216" s="106"/>
      <c r="YE216" s="106"/>
      <c r="YF216" s="106"/>
      <c r="YG216" s="106"/>
      <c r="YH216" s="106"/>
      <c r="YI216" s="106"/>
      <c r="YJ216" s="106"/>
      <c r="YK216" s="106"/>
      <c r="YL216" s="106"/>
      <c r="YM216" s="106"/>
      <c r="YN216" s="106"/>
      <c r="YO216" s="106"/>
      <c r="YP216" s="106"/>
      <c r="YQ216" s="106"/>
      <c r="YR216" s="106"/>
    </row>
    <row r="218" spans="1:668" s="9" customFormat="1" ht="15.75" x14ac:dyDescent="0.25">
      <c r="A218" s="114" t="s">
        <v>195</v>
      </c>
      <c r="B218" s="109"/>
      <c r="C218" s="110"/>
      <c r="D218" s="110"/>
      <c r="E218" s="77"/>
      <c r="F218" s="111"/>
      <c r="G218" s="112"/>
      <c r="H218" s="111"/>
      <c r="I218" s="111"/>
      <c r="J218" s="111"/>
      <c r="K218" s="111"/>
      <c r="L218" s="160"/>
      <c r="O218" s="113"/>
      <c r="P218" s="113"/>
      <c r="Q218" s="113"/>
      <c r="R218" s="113"/>
      <c r="S218" s="113"/>
      <c r="T218" s="113"/>
      <c r="U218" s="113"/>
      <c r="V218" s="113"/>
      <c r="W218" s="113"/>
      <c r="X218" s="113"/>
      <c r="Y218" s="113"/>
      <c r="Z218" s="113"/>
      <c r="AA218" s="113"/>
      <c r="AB218" s="113"/>
      <c r="AC218" s="113"/>
      <c r="AD218" s="113"/>
      <c r="AE218" s="113"/>
      <c r="AF218" s="113"/>
      <c r="AG218" s="113"/>
      <c r="AH218" s="113"/>
      <c r="AI218" s="113"/>
      <c r="AJ218" s="113"/>
      <c r="AK218" s="113"/>
      <c r="AL218" s="113"/>
      <c r="AM218" s="113"/>
      <c r="AN218" s="113"/>
      <c r="AO218" s="113"/>
      <c r="AP218" s="113"/>
      <c r="AQ218" s="113"/>
      <c r="AR218" s="113"/>
      <c r="AS218" s="113"/>
      <c r="AT218" s="53"/>
      <c r="AU218" s="53"/>
      <c r="AV218" s="53"/>
      <c r="AW218" s="53"/>
      <c r="AX218" s="53"/>
      <c r="AY218" s="53"/>
      <c r="AZ218" s="53"/>
      <c r="BA218" s="53"/>
      <c r="BB218" s="53"/>
      <c r="BC218" s="53"/>
      <c r="BD218" s="53"/>
      <c r="BE218" s="53"/>
      <c r="BF218" s="53"/>
      <c r="BG218" s="53"/>
      <c r="BH218" s="53"/>
      <c r="BI218" s="53"/>
      <c r="BJ218" s="53"/>
      <c r="BK218" s="53"/>
      <c r="BL218" s="53"/>
      <c r="BM218" s="53"/>
      <c r="BN218" s="53"/>
      <c r="BO218" s="53"/>
      <c r="BP218" s="53"/>
      <c r="BQ218" s="53"/>
      <c r="BR218" s="53"/>
      <c r="BS218" s="53"/>
      <c r="BT218" s="53"/>
      <c r="BU218" s="53"/>
      <c r="BV218" s="53"/>
      <c r="BW218" s="53"/>
      <c r="BX218" s="53"/>
      <c r="BY218" s="53"/>
      <c r="BZ218" s="53"/>
      <c r="CA218" s="53"/>
      <c r="CB218" s="53"/>
      <c r="CC218" s="53"/>
      <c r="CD218" s="53"/>
      <c r="CE218" s="53"/>
      <c r="CF218" s="53"/>
      <c r="CG218" s="53"/>
      <c r="CH218" s="53"/>
      <c r="CI218" s="53"/>
      <c r="CJ218" s="53"/>
      <c r="CK218" s="53"/>
      <c r="CL218" s="53"/>
      <c r="CM218" s="53"/>
      <c r="CN218" s="53"/>
      <c r="CO218" s="53"/>
      <c r="CP218" s="53"/>
      <c r="CQ218" s="53"/>
      <c r="CR218" s="53"/>
      <c r="CS218" s="53"/>
      <c r="CT218" s="53"/>
      <c r="CU218" s="53"/>
      <c r="CV218" s="53"/>
      <c r="CW218" s="53"/>
      <c r="CX218" s="53"/>
      <c r="CY218" s="53"/>
      <c r="CZ218" s="53"/>
      <c r="DA218" s="53"/>
      <c r="DB218" s="53"/>
      <c r="DC218" s="53"/>
      <c r="DD218" s="53"/>
      <c r="DE218" s="53"/>
      <c r="DF218" s="53"/>
      <c r="DG218" s="53"/>
      <c r="DH218" s="53"/>
      <c r="DI218" s="53"/>
      <c r="DJ218" s="53"/>
      <c r="DK218" s="53"/>
      <c r="DL218" s="53"/>
      <c r="DM218" s="53"/>
      <c r="DN218" s="53"/>
      <c r="DO218" s="53"/>
      <c r="DP218" s="53"/>
      <c r="DQ218" s="53"/>
      <c r="DR218" s="53"/>
      <c r="DS218" s="53"/>
      <c r="DT218" s="53"/>
      <c r="DU218" s="53"/>
      <c r="DV218" s="53"/>
      <c r="DW218" s="53"/>
      <c r="DX218" s="53"/>
      <c r="DY218" s="53"/>
      <c r="DZ218" s="53"/>
      <c r="EA218" s="53"/>
      <c r="EB218" s="53"/>
      <c r="EC218" s="53"/>
      <c r="ED218" s="53"/>
      <c r="EE218" s="53"/>
      <c r="EF218" s="53"/>
      <c r="EG218" s="53"/>
      <c r="EH218" s="53"/>
      <c r="EI218" s="53"/>
      <c r="EJ218" s="53"/>
      <c r="EK218" s="53"/>
      <c r="EL218" s="53"/>
      <c r="EM218" s="53"/>
      <c r="EN218" s="53"/>
      <c r="EO218" s="53"/>
      <c r="EP218" s="53"/>
      <c r="EQ218" s="53"/>
      <c r="ER218" s="53"/>
      <c r="ES218" s="53"/>
      <c r="ET218" s="53"/>
      <c r="EU218" s="53"/>
      <c r="EV218" s="53"/>
      <c r="EW218" s="53"/>
      <c r="EX218" s="53"/>
      <c r="EY218" s="53"/>
      <c r="EZ218" s="53"/>
      <c r="FA218" s="53"/>
      <c r="FB218" s="53"/>
      <c r="FC218" s="53"/>
      <c r="FD218" s="53"/>
      <c r="FE218" s="53"/>
      <c r="FF218" s="53"/>
      <c r="FG218" s="53"/>
      <c r="FH218" s="53"/>
      <c r="FI218" s="53"/>
      <c r="FJ218" s="53"/>
      <c r="FK218" s="53"/>
      <c r="FL218" s="53"/>
      <c r="FM218" s="53"/>
      <c r="FN218" s="53"/>
      <c r="FO218" s="53"/>
      <c r="FP218" s="53"/>
      <c r="FQ218" s="53"/>
      <c r="FR218" s="53"/>
      <c r="FS218" s="53"/>
      <c r="FT218" s="53"/>
      <c r="FU218" s="53"/>
      <c r="FV218" s="53"/>
      <c r="FW218" s="53"/>
      <c r="FX218" s="53"/>
      <c r="FY218" s="53"/>
      <c r="FZ218" s="53"/>
      <c r="GA218" s="53"/>
      <c r="GB218" s="53"/>
      <c r="GC218" s="53"/>
      <c r="GD218" s="53"/>
      <c r="GE218" s="53"/>
      <c r="GF218" s="53"/>
      <c r="GG218" s="53"/>
      <c r="GH218" s="53"/>
      <c r="GI218" s="53"/>
      <c r="GJ218" s="53"/>
      <c r="GK218" s="53"/>
      <c r="GL218" s="53"/>
      <c r="GM218" s="53"/>
      <c r="GN218" s="53"/>
      <c r="GO218" s="53"/>
      <c r="GP218" s="53"/>
      <c r="GQ218" s="53"/>
      <c r="GR218" s="53"/>
      <c r="GS218" s="53"/>
      <c r="GT218" s="53"/>
      <c r="GU218" s="53"/>
      <c r="GV218" s="53"/>
      <c r="GW218" s="53"/>
      <c r="GX218" s="53"/>
      <c r="GY218" s="53"/>
      <c r="GZ218" s="53"/>
      <c r="HA218" s="53"/>
      <c r="HB218" s="53"/>
      <c r="HC218" s="53"/>
      <c r="HD218" s="53"/>
      <c r="HE218" s="53"/>
      <c r="HF218" s="53"/>
      <c r="HG218" s="53"/>
      <c r="HH218" s="53"/>
      <c r="HI218" s="53"/>
      <c r="HJ218" s="53"/>
      <c r="HK218" s="53"/>
      <c r="HL218" s="53"/>
      <c r="HM218" s="53"/>
      <c r="HN218" s="53"/>
      <c r="HO218" s="53"/>
      <c r="HP218" s="53"/>
      <c r="HQ218" s="53"/>
      <c r="HR218" s="53"/>
      <c r="HS218" s="53"/>
      <c r="HT218" s="53"/>
      <c r="HU218" s="53"/>
      <c r="HV218" s="53"/>
      <c r="HW218" s="53"/>
      <c r="HX218" s="53"/>
      <c r="HY218" s="53"/>
      <c r="HZ218" s="53"/>
      <c r="IA218" s="53"/>
      <c r="IB218" s="53"/>
      <c r="IC218" s="53"/>
      <c r="ID218" s="53"/>
      <c r="IE218" s="53"/>
      <c r="IF218" s="53"/>
      <c r="IG218" s="53"/>
      <c r="IH218" s="53"/>
      <c r="II218" s="53"/>
      <c r="IJ218" s="53"/>
      <c r="IK218" s="53"/>
      <c r="IL218" s="53"/>
      <c r="IM218" s="53"/>
      <c r="IN218" s="53"/>
      <c r="IO218" s="53"/>
      <c r="IP218" s="53"/>
      <c r="IQ218" s="53"/>
      <c r="IR218" s="53"/>
      <c r="IS218" s="53"/>
      <c r="IT218" s="53"/>
      <c r="IU218" s="53"/>
      <c r="IV218" s="53"/>
      <c r="IW218" s="53"/>
      <c r="IX218" s="53"/>
      <c r="IY218" s="53"/>
      <c r="IZ218" s="53"/>
      <c r="JA218" s="53"/>
      <c r="JB218" s="53"/>
      <c r="JC218" s="53"/>
      <c r="JD218" s="53"/>
      <c r="JE218" s="53"/>
      <c r="JF218" s="53"/>
      <c r="JG218" s="53"/>
      <c r="JH218" s="53"/>
      <c r="JI218" s="53"/>
      <c r="JJ218" s="53"/>
      <c r="JK218" s="53"/>
      <c r="JL218" s="53"/>
      <c r="JM218" s="53"/>
      <c r="JN218" s="53"/>
      <c r="JO218" s="53"/>
      <c r="JP218" s="53"/>
      <c r="JQ218" s="53"/>
      <c r="JR218" s="53"/>
      <c r="JS218" s="53"/>
      <c r="JT218" s="53"/>
      <c r="JU218" s="53"/>
      <c r="JV218" s="53"/>
      <c r="JW218" s="53"/>
      <c r="JX218" s="53"/>
      <c r="JY218" s="53"/>
      <c r="JZ218" s="53"/>
      <c r="KA218" s="53"/>
      <c r="KB218" s="53"/>
      <c r="KC218" s="53"/>
      <c r="KD218" s="53"/>
      <c r="KE218" s="53"/>
      <c r="KF218" s="53"/>
      <c r="KG218" s="53"/>
      <c r="KH218" s="53"/>
      <c r="KI218" s="53"/>
      <c r="KJ218" s="53"/>
      <c r="KK218" s="53"/>
      <c r="KL218" s="53"/>
      <c r="KM218" s="53"/>
      <c r="KN218" s="53"/>
      <c r="KO218" s="53"/>
      <c r="KP218" s="53"/>
      <c r="KQ218" s="53"/>
      <c r="KR218" s="53"/>
      <c r="KS218" s="53"/>
      <c r="KT218" s="53"/>
      <c r="KU218" s="53"/>
      <c r="KV218" s="53"/>
      <c r="KW218" s="53"/>
      <c r="KX218" s="53"/>
      <c r="KY218" s="53"/>
      <c r="KZ218" s="53"/>
      <c r="LA218" s="53"/>
      <c r="LB218" s="53"/>
      <c r="LC218" s="53"/>
      <c r="LD218" s="53"/>
      <c r="LE218" s="53"/>
      <c r="LF218" s="53"/>
      <c r="LG218" s="53"/>
      <c r="LH218" s="53"/>
      <c r="LI218" s="53"/>
      <c r="LJ218" s="53"/>
      <c r="LK218" s="53"/>
      <c r="LL218" s="53"/>
      <c r="LM218" s="53"/>
      <c r="LN218" s="53"/>
      <c r="LO218" s="53"/>
      <c r="LP218" s="53"/>
      <c r="LQ218" s="53"/>
      <c r="LR218" s="53"/>
      <c r="LS218" s="53"/>
      <c r="LT218" s="53"/>
      <c r="LU218" s="53"/>
      <c r="LV218" s="53"/>
      <c r="LW218" s="53"/>
      <c r="LX218" s="53"/>
      <c r="LY218" s="53"/>
      <c r="LZ218" s="53"/>
      <c r="MA218" s="53"/>
      <c r="MB218" s="53"/>
      <c r="MC218" s="53"/>
      <c r="MD218" s="53"/>
      <c r="ME218" s="53"/>
      <c r="MF218" s="53"/>
      <c r="MG218" s="53"/>
      <c r="MH218" s="53"/>
      <c r="MI218" s="53"/>
      <c r="MJ218" s="53"/>
      <c r="MK218" s="53"/>
      <c r="ML218" s="53"/>
      <c r="MM218" s="53"/>
      <c r="MN218" s="53"/>
      <c r="MO218" s="53"/>
      <c r="MP218" s="53"/>
      <c r="MQ218" s="53"/>
      <c r="MR218" s="53"/>
      <c r="MS218" s="53"/>
      <c r="MT218" s="53"/>
      <c r="MU218" s="53"/>
      <c r="MV218" s="53"/>
      <c r="MW218" s="53"/>
      <c r="MX218" s="53"/>
      <c r="MY218" s="53"/>
      <c r="MZ218" s="53"/>
      <c r="NA218" s="53"/>
      <c r="NB218" s="53"/>
      <c r="NC218" s="53"/>
      <c r="ND218" s="53"/>
      <c r="NE218" s="53"/>
      <c r="NF218" s="53"/>
      <c r="NG218" s="53"/>
      <c r="NH218" s="53"/>
      <c r="NI218" s="53"/>
      <c r="NJ218" s="53"/>
      <c r="NK218" s="53"/>
      <c r="NL218" s="53"/>
      <c r="NM218" s="53"/>
      <c r="NN218" s="53"/>
      <c r="NO218" s="53"/>
      <c r="NP218" s="53"/>
      <c r="NQ218" s="53"/>
      <c r="NR218" s="53"/>
      <c r="NS218" s="53"/>
      <c r="NT218" s="53"/>
      <c r="NU218" s="53"/>
      <c r="NV218" s="53"/>
      <c r="NW218" s="53"/>
      <c r="NX218" s="53"/>
      <c r="NY218" s="53"/>
      <c r="NZ218" s="53"/>
      <c r="OA218" s="53"/>
      <c r="OB218" s="53"/>
      <c r="OC218" s="53"/>
      <c r="OD218" s="53"/>
      <c r="OE218" s="53"/>
      <c r="OF218" s="53"/>
      <c r="OG218" s="53"/>
      <c r="OH218" s="53"/>
      <c r="OI218" s="53"/>
      <c r="OJ218" s="53"/>
      <c r="OK218" s="53"/>
      <c r="OL218" s="53"/>
      <c r="OM218" s="53"/>
      <c r="ON218" s="53"/>
      <c r="OO218" s="53"/>
      <c r="OP218" s="53"/>
      <c r="OQ218" s="53"/>
      <c r="OR218" s="53"/>
      <c r="OS218" s="53"/>
      <c r="OT218" s="53"/>
      <c r="OU218" s="53"/>
      <c r="OV218" s="53"/>
      <c r="OW218" s="53"/>
      <c r="OX218" s="53"/>
      <c r="OY218" s="53"/>
      <c r="OZ218" s="53"/>
      <c r="PA218" s="53"/>
      <c r="PB218" s="53"/>
      <c r="PC218" s="53"/>
      <c r="PD218" s="53"/>
      <c r="PE218" s="53"/>
      <c r="PF218" s="53"/>
      <c r="PG218" s="53"/>
      <c r="PH218" s="53"/>
      <c r="PI218" s="53"/>
      <c r="PJ218" s="53"/>
      <c r="PK218" s="53"/>
      <c r="PL218" s="53"/>
      <c r="PM218" s="53"/>
      <c r="PN218" s="53"/>
      <c r="PO218" s="53"/>
      <c r="PP218" s="53"/>
      <c r="PQ218" s="53"/>
      <c r="PR218" s="53"/>
      <c r="PS218" s="53"/>
      <c r="PT218" s="53"/>
      <c r="PU218" s="53"/>
      <c r="PV218" s="53"/>
      <c r="PW218" s="53"/>
      <c r="PX218" s="53"/>
      <c r="PY218" s="53"/>
      <c r="PZ218" s="53"/>
      <c r="QA218" s="53"/>
      <c r="QB218" s="53"/>
      <c r="QC218" s="53"/>
      <c r="QD218" s="53"/>
      <c r="QE218" s="53"/>
      <c r="QF218" s="53"/>
      <c r="QG218" s="53"/>
      <c r="QH218" s="53"/>
      <c r="QI218" s="53"/>
      <c r="QJ218" s="53"/>
      <c r="QK218" s="53"/>
      <c r="QL218" s="53"/>
      <c r="QM218" s="53"/>
      <c r="QN218" s="53"/>
      <c r="QO218" s="53"/>
      <c r="QP218" s="53"/>
      <c r="QQ218" s="53"/>
      <c r="QR218" s="53"/>
      <c r="QS218" s="53"/>
      <c r="QT218" s="53"/>
      <c r="QU218" s="53"/>
      <c r="QV218" s="53"/>
      <c r="QW218" s="53"/>
      <c r="QX218" s="53"/>
      <c r="QY218" s="53"/>
      <c r="QZ218" s="53"/>
      <c r="RA218" s="53"/>
      <c r="RB218" s="53"/>
      <c r="RC218" s="53"/>
      <c r="RD218" s="53"/>
      <c r="RE218" s="53"/>
      <c r="RF218" s="53"/>
      <c r="RG218" s="53"/>
      <c r="RH218" s="53"/>
      <c r="RI218" s="53"/>
      <c r="RJ218" s="53"/>
      <c r="RK218" s="53"/>
      <c r="RL218" s="53"/>
      <c r="RM218" s="53"/>
      <c r="RN218" s="53"/>
      <c r="RO218" s="53"/>
      <c r="RP218" s="53"/>
      <c r="RQ218" s="53"/>
      <c r="RR218" s="53"/>
      <c r="RS218" s="53"/>
      <c r="RT218" s="53"/>
      <c r="RU218" s="53"/>
      <c r="RV218" s="53"/>
      <c r="RW218" s="53"/>
      <c r="RX218" s="53"/>
      <c r="RY218" s="53"/>
      <c r="RZ218" s="53"/>
      <c r="SA218" s="53"/>
      <c r="SB218" s="53"/>
      <c r="SC218" s="53"/>
      <c r="SD218" s="53"/>
      <c r="SE218" s="53"/>
      <c r="SF218" s="53"/>
      <c r="SG218" s="53"/>
      <c r="SH218" s="53"/>
      <c r="SI218" s="53"/>
      <c r="SJ218" s="53"/>
      <c r="SK218" s="53"/>
      <c r="SL218" s="53"/>
      <c r="SM218" s="53"/>
      <c r="SN218" s="53"/>
      <c r="SO218" s="53"/>
      <c r="SP218" s="53"/>
      <c r="SQ218" s="53"/>
      <c r="SR218" s="53"/>
      <c r="SS218" s="53"/>
      <c r="ST218" s="53"/>
      <c r="SU218" s="53"/>
      <c r="SV218" s="53"/>
      <c r="SW218" s="53"/>
      <c r="SX218" s="53"/>
      <c r="SY218" s="53"/>
      <c r="SZ218" s="53"/>
      <c r="TA218" s="53"/>
      <c r="TB218" s="53"/>
      <c r="TC218" s="53"/>
      <c r="TD218" s="53"/>
      <c r="TE218" s="53"/>
      <c r="TF218" s="53"/>
      <c r="TG218" s="53"/>
      <c r="TH218" s="53"/>
      <c r="TI218" s="53"/>
      <c r="TJ218" s="53"/>
      <c r="TK218" s="53"/>
      <c r="TL218" s="53"/>
      <c r="TM218" s="53"/>
      <c r="TN218" s="53"/>
      <c r="TO218" s="53"/>
      <c r="TP218" s="53"/>
      <c r="TQ218" s="53"/>
      <c r="TR218" s="53"/>
      <c r="TS218" s="53"/>
      <c r="TT218" s="53"/>
      <c r="TU218" s="53"/>
      <c r="TV218" s="53"/>
      <c r="TW218" s="53"/>
      <c r="TX218" s="53"/>
      <c r="TY218" s="53"/>
      <c r="TZ218" s="53"/>
      <c r="UA218" s="53"/>
      <c r="UB218" s="53"/>
      <c r="UC218" s="53"/>
      <c r="UD218" s="53"/>
      <c r="UE218" s="53"/>
      <c r="UF218" s="53"/>
      <c r="UG218" s="53"/>
      <c r="UH218" s="53"/>
      <c r="UI218" s="53"/>
      <c r="UJ218" s="53"/>
      <c r="UK218" s="53"/>
      <c r="UL218" s="53"/>
      <c r="UM218" s="53"/>
      <c r="UN218" s="53"/>
      <c r="UO218" s="53"/>
      <c r="UP218" s="53"/>
      <c r="UQ218" s="53"/>
      <c r="UR218" s="53"/>
      <c r="US218" s="53"/>
      <c r="UT218" s="53"/>
      <c r="UU218" s="53"/>
      <c r="UV218" s="53"/>
      <c r="UW218" s="53"/>
      <c r="UX218" s="53"/>
      <c r="UY218" s="53"/>
      <c r="UZ218" s="53"/>
      <c r="VA218" s="53"/>
      <c r="VB218" s="53"/>
      <c r="VC218" s="53"/>
      <c r="VD218" s="53"/>
      <c r="VE218" s="53"/>
      <c r="VF218" s="53"/>
      <c r="VG218" s="53"/>
      <c r="VH218" s="53"/>
      <c r="VI218" s="53"/>
      <c r="VJ218" s="53"/>
      <c r="VK218" s="53"/>
      <c r="VL218" s="53"/>
      <c r="VM218" s="53"/>
      <c r="VN218" s="53"/>
      <c r="VO218" s="53"/>
      <c r="VP218" s="53"/>
      <c r="VQ218" s="53"/>
      <c r="VR218" s="53"/>
      <c r="VS218" s="53"/>
      <c r="VT218" s="53"/>
      <c r="VU218" s="53"/>
      <c r="VV218" s="53"/>
      <c r="VW218" s="53"/>
      <c r="VX218" s="53"/>
      <c r="VY218" s="53"/>
      <c r="VZ218" s="53"/>
      <c r="WA218" s="53"/>
      <c r="WB218" s="53"/>
      <c r="WC218" s="53"/>
      <c r="WD218" s="53"/>
      <c r="WE218" s="53"/>
      <c r="WF218" s="53"/>
      <c r="WG218" s="53"/>
      <c r="WH218" s="53"/>
      <c r="WI218" s="53"/>
      <c r="WJ218" s="53"/>
      <c r="WK218" s="53"/>
      <c r="WL218" s="53"/>
      <c r="WM218" s="53"/>
      <c r="WN218" s="53"/>
      <c r="WO218" s="53"/>
      <c r="WP218" s="53"/>
      <c r="WQ218" s="53"/>
      <c r="WR218" s="53"/>
      <c r="WS218" s="53"/>
      <c r="WT218" s="53"/>
      <c r="WU218" s="53"/>
      <c r="WV218" s="53"/>
      <c r="WW218" s="53"/>
      <c r="WX218" s="53"/>
      <c r="WY218" s="53"/>
      <c r="WZ218" s="53"/>
      <c r="XA218" s="53"/>
      <c r="XB218" s="53"/>
      <c r="XC218" s="53"/>
      <c r="XD218" s="53"/>
      <c r="XE218" s="53"/>
      <c r="XF218" s="53"/>
      <c r="XG218" s="53"/>
      <c r="XH218" s="53"/>
      <c r="XI218" s="53"/>
      <c r="XJ218" s="53"/>
      <c r="XK218" s="53"/>
      <c r="XL218" s="53"/>
      <c r="XM218" s="53"/>
      <c r="XN218" s="53"/>
      <c r="XO218" s="53"/>
      <c r="XP218" s="53"/>
      <c r="XQ218" s="53"/>
      <c r="XR218" s="53"/>
      <c r="XS218" s="53"/>
      <c r="XT218" s="53"/>
      <c r="XU218" s="53"/>
      <c r="XV218" s="53"/>
      <c r="XW218" s="53"/>
      <c r="XX218" s="53"/>
      <c r="XY218" s="53"/>
      <c r="XZ218" s="53"/>
      <c r="YA218" s="53"/>
      <c r="YB218" s="53"/>
      <c r="YC218" s="53"/>
      <c r="YD218" s="53"/>
      <c r="YE218" s="53"/>
      <c r="YF218" s="53"/>
      <c r="YG218" s="53"/>
      <c r="YH218" s="53"/>
      <c r="YI218" s="53"/>
      <c r="YJ218" s="53"/>
      <c r="YK218" s="53"/>
      <c r="YL218" s="53"/>
      <c r="YM218" s="53"/>
      <c r="YN218" s="53"/>
      <c r="YO218" s="53"/>
      <c r="YP218" s="53"/>
      <c r="YQ218" s="53"/>
      <c r="YR218" s="53"/>
    </row>
    <row r="219" spans="1:668" s="9" customFormat="1" ht="15.75" x14ac:dyDescent="0.25">
      <c r="A219" s="33" t="s">
        <v>113</v>
      </c>
      <c r="B219" s="109" t="s">
        <v>86</v>
      </c>
      <c r="C219" s="110" t="s">
        <v>74</v>
      </c>
      <c r="D219" s="115">
        <v>44470</v>
      </c>
      <c r="E219" s="11" t="s">
        <v>116</v>
      </c>
      <c r="F219" s="116">
        <v>89500</v>
      </c>
      <c r="G219" s="117">
        <v>2568.65</v>
      </c>
      <c r="H219" s="116">
        <v>9635.51</v>
      </c>
      <c r="I219" s="116">
        <v>2720.8</v>
      </c>
      <c r="J219" s="116">
        <v>25</v>
      </c>
      <c r="K219" s="116">
        <v>14949.96</v>
      </c>
      <c r="L219" s="166">
        <v>74550.039999999994</v>
      </c>
      <c r="O219" s="113"/>
      <c r="P219" s="113"/>
      <c r="Q219" s="113"/>
      <c r="R219" s="113"/>
      <c r="S219" s="113"/>
      <c r="T219" s="113"/>
      <c r="U219" s="113"/>
      <c r="V219" s="113"/>
      <c r="W219" s="113"/>
      <c r="X219" s="113"/>
      <c r="Y219" s="113"/>
      <c r="Z219" s="113"/>
      <c r="AA219" s="113"/>
      <c r="AB219" s="113"/>
      <c r="AC219" s="113"/>
      <c r="AD219" s="113"/>
      <c r="AE219" s="113"/>
      <c r="AF219" s="113"/>
      <c r="AG219" s="113"/>
      <c r="AH219" s="113"/>
      <c r="AI219" s="113"/>
      <c r="AJ219" s="113"/>
      <c r="AK219" s="113"/>
      <c r="AL219" s="113"/>
      <c r="AM219" s="113"/>
      <c r="AN219" s="113"/>
      <c r="AO219" s="113"/>
      <c r="AP219" s="113"/>
      <c r="AQ219" s="113"/>
      <c r="AR219" s="113"/>
      <c r="AS219" s="113"/>
      <c r="AT219" s="53"/>
      <c r="AU219" s="53"/>
      <c r="AV219" s="53"/>
      <c r="AW219" s="53"/>
      <c r="AX219" s="53"/>
      <c r="AY219" s="53"/>
      <c r="AZ219" s="53"/>
      <c r="BA219" s="53"/>
      <c r="BB219" s="53"/>
      <c r="BC219" s="53"/>
      <c r="BD219" s="53"/>
      <c r="BE219" s="53"/>
      <c r="BF219" s="53"/>
      <c r="BG219" s="53"/>
      <c r="BH219" s="53"/>
      <c r="BI219" s="53"/>
      <c r="BJ219" s="53"/>
      <c r="BK219" s="53"/>
      <c r="BL219" s="53"/>
      <c r="BM219" s="53"/>
      <c r="BN219" s="53"/>
      <c r="BO219" s="53"/>
      <c r="BP219" s="53"/>
      <c r="BQ219" s="53"/>
      <c r="BR219" s="53"/>
      <c r="BS219" s="53"/>
      <c r="BT219" s="53"/>
      <c r="BU219" s="53"/>
      <c r="BV219" s="53"/>
      <c r="BW219" s="53"/>
      <c r="BX219" s="53"/>
      <c r="BY219" s="53"/>
      <c r="BZ219" s="53"/>
      <c r="CA219" s="53"/>
      <c r="CB219" s="53"/>
      <c r="CC219" s="53"/>
      <c r="CD219" s="53"/>
      <c r="CE219" s="53"/>
      <c r="CF219" s="53"/>
      <c r="CG219" s="53"/>
      <c r="CH219" s="53"/>
      <c r="CI219" s="53"/>
      <c r="CJ219" s="53"/>
      <c r="CK219" s="53"/>
      <c r="CL219" s="53"/>
      <c r="CM219" s="53"/>
      <c r="CN219" s="53"/>
      <c r="CO219" s="53"/>
      <c r="CP219" s="53"/>
      <c r="CQ219" s="53"/>
      <c r="CR219" s="53"/>
      <c r="CS219" s="53"/>
      <c r="CT219" s="53"/>
      <c r="CU219" s="53"/>
      <c r="CV219" s="53"/>
      <c r="CW219" s="53"/>
      <c r="CX219" s="53"/>
      <c r="CY219" s="53"/>
      <c r="CZ219" s="53"/>
      <c r="DA219" s="53"/>
      <c r="DB219" s="53"/>
      <c r="DC219" s="53"/>
      <c r="DD219" s="53"/>
      <c r="DE219" s="53"/>
      <c r="DF219" s="53"/>
      <c r="DG219" s="53"/>
      <c r="DH219" s="53"/>
      <c r="DI219" s="53"/>
      <c r="DJ219" s="53"/>
      <c r="DK219" s="53"/>
      <c r="DL219" s="53"/>
      <c r="DM219" s="53"/>
      <c r="DN219" s="53"/>
      <c r="DO219" s="53"/>
      <c r="DP219" s="53"/>
      <c r="DQ219" s="53"/>
      <c r="DR219" s="53"/>
      <c r="DS219" s="53"/>
      <c r="DT219" s="53"/>
      <c r="DU219" s="53"/>
      <c r="DV219" s="53"/>
      <c r="DW219" s="53"/>
      <c r="DX219" s="53"/>
      <c r="DY219" s="53"/>
      <c r="DZ219" s="53"/>
      <c r="EA219" s="53"/>
      <c r="EB219" s="53"/>
      <c r="EC219" s="53"/>
      <c r="ED219" s="53"/>
      <c r="EE219" s="53"/>
      <c r="EF219" s="53"/>
      <c r="EG219" s="53"/>
      <c r="EH219" s="53"/>
      <c r="EI219" s="53"/>
      <c r="EJ219" s="53"/>
      <c r="EK219" s="53"/>
      <c r="EL219" s="53"/>
      <c r="EM219" s="53"/>
      <c r="EN219" s="53"/>
      <c r="EO219" s="53"/>
      <c r="EP219" s="53"/>
      <c r="EQ219" s="53"/>
      <c r="ER219" s="53"/>
      <c r="ES219" s="53"/>
      <c r="ET219" s="53"/>
      <c r="EU219" s="53"/>
      <c r="EV219" s="53"/>
      <c r="EW219" s="53"/>
      <c r="EX219" s="53"/>
      <c r="EY219" s="53"/>
      <c r="EZ219" s="53"/>
      <c r="FA219" s="53"/>
      <c r="FB219" s="53"/>
      <c r="FC219" s="53"/>
      <c r="FD219" s="53"/>
      <c r="FE219" s="53"/>
      <c r="FF219" s="53"/>
      <c r="FG219" s="53"/>
      <c r="FH219" s="53"/>
      <c r="FI219" s="53"/>
      <c r="FJ219" s="53"/>
      <c r="FK219" s="53"/>
      <c r="FL219" s="53"/>
      <c r="FM219" s="53"/>
      <c r="FN219" s="53"/>
      <c r="FO219" s="53"/>
      <c r="FP219" s="53"/>
      <c r="FQ219" s="53"/>
      <c r="FR219" s="53"/>
      <c r="FS219" s="53"/>
      <c r="FT219" s="53"/>
      <c r="FU219" s="53"/>
      <c r="FV219" s="53"/>
      <c r="FW219" s="53"/>
      <c r="FX219" s="53"/>
      <c r="FY219" s="53"/>
      <c r="FZ219" s="53"/>
      <c r="GA219" s="53"/>
      <c r="GB219" s="53"/>
      <c r="GC219" s="53"/>
      <c r="GD219" s="53"/>
      <c r="GE219" s="53"/>
      <c r="GF219" s="53"/>
      <c r="GG219" s="53"/>
      <c r="GH219" s="53"/>
      <c r="GI219" s="53"/>
      <c r="GJ219" s="53"/>
      <c r="GK219" s="53"/>
      <c r="GL219" s="53"/>
      <c r="GM219" s="53"/>
      <c r="GN219" s="53"/>
      <c r="GO219" s="53"/>
      <c r="GP219" s="53"/>
      <c r="GQ219" s="53"/>
      <c r="GR219" s="53"/>
      <c r="GS219" s="53"/>
      <c r="GT219" s="53"/>
      <c r="GU219" s="53"/>
      <c r="GV219" s="53"/>
      <c r="GW219" s="53"/>
      <c r="GX219" s="53"/>
      <c r="GY219" s="53"/>
      <c r="GZ219" s="53"/>
      <c r="HA219" s="53"/>
      <c r="HB219" s="53"/>
      <c r="HC219" s="53"/>
      <c r="HD219" s="53"/>
      <c r="HE219" s="53"/>
      <c r="HF219" s="53"/>
      <c r="HG219" s="53"/>
      <c r="HH219" s="53"/>
      <c r="HI219" s="53"/>
      <c r="HJ219" s="53"/>
      <c r="HK219" s="53"/>
      <c r="HL219" s="53"/>
      <c r="HM219" s="53"/>
      <c r="HN219" s="53"/>
      <c r="HO219" s="53"/>
      <c r="HP219" s="53"/>
      <c r="HQ219" s="53"/>
      <c r="HR219" s="53"/>
      <c r="HS219" s="53"/>
      <c r="HT219" s="53"/>
      <c r="HU219" s="53"/>
      <c r="HV219" s="53"/>
      <c r="HW219" s="53"/>
      <c r="HX219" s="53"/>
      <c r="HY219" s="53"/>
      <c r="HZ219" s="53"/>
      <c r="IA219" s="53"/>
      <c r="IB219" s="53"/>
      <c r="IC219" s="53"/>
      <c r="ID219" s="53"/>
      <c r="IE219" s="53"/>
      <c r="IF219" s="53"/>
      <c r="IG219" s="53"/>
      <c r="IH219" s="53"/>
      <c r="II219" s="53"/>
      <c r="IJ219" s="53"/>
      <c r="IK219" s="53"/>
      <c r="IL219" s="53"/>
      <c r="IM219" s="53"/>
      <c r="IN219" s="53"/>
      <c r="IO219" s="53"/>
      <c r="IP219" s="53"/>
      <c r="IQ219" s="53"/>
      <c r="IR219" s="53"/>
      <c r="IS219" s="53"/>
      <c r="IT219" s="53"/>
      <c r="IU219" s="53"/>
      <c r="IV219" s="53"/>
      <c r="IW219" s="53"/>
      <c r="IX219" s="53"/>
      <c r="IY219" s="53"/>
      <c r="IZ219" s="53"/>
      <c r="JA219" s="53"/>
      <c r="JB219" s="53"/>
      <c r="JC219" s="53"/>
      <c r="JD219" s="53"/>
      <c r="JE219" s="53"/>
      <c r="JF219" s="53"/>
      <c r="JG219" s="53"/>
      <c r="JH219" s="53"/>
      <c r="JI219" s="53"/>
      <c r="JJ219" s="53"/>
      <c r="JK219" s="53"/>
      <c r="JL219" s="53"/>
      <c r="JM219" s="53"/>
      <c r="JN219" s="53"/>
      <c r="JO219" s="53"/>
      <c r="JP219" s="53"/>
      <c r="JQ219" s="53"/>
      <c r="JR219" s="53"/>
      <c r="JS219" s="53"/>
      <c r="JT219" s="53"/>
      <c r="JU219" s="53"/>
      <c r="JV219" s="53"/>
      <c r="JW219" s="53"/>
      <c r="JX219" s="53"/>
      <c r="JY219" s="53"/>
      <c r="JZ219" s="53"/>
      <c r="KA219" s="53"/>
      <c r="KB219" s="53"/>
      <c r="KC219" s="53"/>
      <c r="KD219" s="53"/>
      <c r="KE219" s="53"/>
      <c r="KF219" s="53"/>
      <c r="KG219" s="53"/>
      <c r="KH219" s="53"/>
      <c r="KI219" s="53"/>
      <c r="KJ219" s="53"/>
      <c r="KK219" s="53"/>
      <c r="KL219" s="53"/>
      <c r="KM219" s="53"/>
      <c r="KN219" s="53"/>
      <c r="KO219" s="53"/>
      <c r="KP219" s="53"/>
      <c r="KQ219" s="53"/>
      <c r="KR219" s="53"/>
      <c r="KS219" s="53"/>
      <c r="KT219" s="53"/>
      <c r="KU219" s="53"/>
      <c r="KV219" s="53"/>
      <c r="KW219" s="53"/>
      <c r="KX219" s="53"/>
      <c r="KY219" s="53"/>
      <c r="KZ219" s="53"/>
      <c r="LA219" s="53"/>
      <c r="LB219" s="53"/>
      <c r="LC219" s="53"/>
      <c r="LD219" s="53"/>
      <c r="LE219" s="53"/>
      <c r="LF219" s="53"/>
      <c r="LG219" s="53"/>
      <c r="LH219" s="53"/>
      <c r="LI219" s="53"/>
      <c r="LJ219" s="53"/>
      <c r="LK219" s="53"/>
      <c r="LL219" s="53"/>
      <c r="LM219" s="53"/>
      <c r="LN219" s="53"/>
      <c r="LO219" s="53"/>
      <c r="LP219" s="53"/>
      <c r="LQ219" s="53"/>
      <c r="LR219" s="53"/>
      <c r="LS219" s="53"/>
      <c r="LT219" s="53"/>
      <c r="LU219" s="53"/>
      <c r="LV219" s="53"/>
      <c r="LW219" s="53"/>
      <c r="LX219" s="53"/>
      <c r="LY219" s="53"/>
      <c r="LZ219" s="53"/>
      <c r="MA219" s="53"/>
      <c r="MB219" s="53"/>
      <c r="MC219" s="53"/>
      <c r="MD219" s="53"/>
      <c r="ME219" s="53"/>
      <c r="MF219" s="53"/>
      <c r="MG219" s="53"/>
      <c r="MH219" s="53"/>
      <c r="MI219" s="53"/>
      <c r="MJ219" s="53"/>
      <c r="MK219" s="53"/>
      <c r="ML219" s="53"/>
      <c r="MM219" s="53"/>
      <c r="MN219" s="53"/>
      <c r="MO219" s="53"/>
      <c r="MP219" s="53"/>
      <c r="MQ219" s="53"/>
      <c r="MR219" s="53"/>
      <c r="MS219" s="53"/>
      <c r="MT219" s="53"/>
      <c r="MU219" s="53"/>
      <c r="MV219" s="53"/>
      <c r="MW219" s="53"/>
      <c r="MX219" s="53"/>
      <c r="MY219" s="53"/>
      <c r="MZ219" s="53"/>
      <c r="NA219" s="53"/>
      <c r="NB219" s="53"/>
      <c r="NC219" s="53"/>
      <c r="ND219" s="53"/>
      <c r="NE219" s="53"/>
      <c r="NF219" s="53"/>
      <c r="NG219" s="53"/>
      <c r="NH219" s="53"/>
      <c r="NI219" s="53"/>
      <c r="NJ219" s="53"/>
      <c r="NK219" s="53"/>
      <c r="NL219" s="53"/>
      <c r="NM219" s="53"/>
      <c r="NN219" s="53"/>
      <c r="NO219" s="53"/>
      <c r="NP219" s="53"/>
      <c r="NQ219" s="53"/>
      <c r="NR219" s="53"/>
      <c r="NS219" s="53"/>
      <c r="NT219" s="53"/>
      <c r="NU219" s="53"/>
      <c r="NV219" s="53"/>
      <c r="NW219" s="53"/>
      <c r="NX219" s="53"/>
      <c r="NY219" s="53"/>
      <c r="NZ219" s="53"/>
      <c r="OA219" s="53"/>
      <c r="OB219" s="53"/>
      <c r="OC219" s="53"/>
      <c r="OD219" s="53"/>
      <c r="OE219" s="53"/>
      <c r="OF219" s="53"/>
      <c r="OG219" s="53"/>
      <c r="OH219" s="53"/>
      <c r="OI219" s="53"/>
      <c r="OJ219" s="53"/>
      <c r="OK219" s="53"/>
      <c r="OL219" s="53"/>
      <c r="OM219" s="53"/>
      <c r="ON219" s="53"/>
      <c r="OO219" s="53"/>
      <c r="OP219" s="53"/>
      <c r="OQ219" s="53"/>
      <c r="OR219" s="53"/>
      <c r="OS219" s="53"/>
      <c r="OT219" s="53"/>
      <c r="OU219" s="53"/>
      <c r="OV219" s="53"/>
      <c r="OW219" s="53"/>
      <c r="OX219" s="53"/>
      <c r="OY219" s="53"/>
      <c r="OZ219" s="53"/>
      <c r="PA219" s="53"/>
      <c r="PB219" s="53"/>
      <c r="PC219" s="53"/>
      <c r="PD219" s="53"/>
      <c r="PE219" s="53"/>
      <c r="PF219" s="53"/>
      <c r="PG219" s="53"/>
      <c r="PH219" s="53"/>
      <c r="PI219" s="53"/>
      <c r="PJ219" s="53"/>
      <c r="PK219" s="53"/>
      <c r="PL219" s="53"/>
      <c r="PM219" s="53"/>
      <c r="PN219" s="53"/>
      <c r="PO219" s="53"/>
      <c r="PP219" s="53"/>
      <c r="PQ219" s="53"/>
      <c r="PR219" s="53"/>
      <c r="PS219" s="53"/>
      <c r="PT219" s="53"/>
      <c r="PU219" s="53"/>
      <c r="PV219" s="53"/>
      <c r="PW219" s="53"/>
      <c r="PX219" s="53"/>
      <c r="PY219" s="53"/>
      <c r="PZ219" s="53"/>
      <c r="QA219" s="53"/>
      <c r="QB219" s="53"/>
      <c r="QC219" s="53"/>
      <c r="QD219" s="53"/>
      <c r="QE219" s="53"/>
      <c r="QF219" s="53"/>
      <c r="QG219" s="53"/>
      <c r="QH219" s="53"/>
      <c r="QI219" s="53"/>
      <c r="QJ219" s="53"/>
      <c r="QK219" s="53"/>
      <c r="QL219" s="53"/>
      <c r="QM219" s="53"/>
      <c r="QN219" s="53"/>
      <c r="QO219" s="53"/>
      <c r="QP219" s="53"/>
      <c r="QQ219" s="53"/>
      <c r="QR219" s="53"/>
      <c r="QS219" s="53"/>
      <c r="QT219" s="53"/>
      <c r="QU219" s="53"/>
      <c r="QV219" s="53"/>
      <c r="QW219" s="53"/>
      <c r="QX219" s="53"/>
      <c r="QY219" s="53"/>
      <c r="QZ219" s="53"/>
      <c r="RA219" s="53"/>
      <c r="RB219" s="53"/>
      <c r="RC219" s="53"/>
      <c r="RD219" s="53"/>
      <c r="RE219" s="53"/>
      <c r="RF219" s="53"/>
      <c r="RG219" s="53"/>
      <c r="RH219" s="53"/>
      <c r="RI219" s="53"/>
      <c r="RJ219" s="53"/>
      <c r="RK219" s="53"/>
      <c r="RL219" s="53"/>
      <c r="RM219" s="53"/>
      <c r="RN219" s="53"/>
      <c r="RO219" s="53"/>
      <c r="RP219" s="53"/>
      <c r="RQ219" s="53"/>
      <c r="RR219" s="53"/>
      <c r="RS219" s="53"/>
      <c r="RT219" s="53"/>
      <c r="RU219" s="53"/>
      <c r="RV219" s="53"/>
      <c r="RW219" s="53"/>
      <c r="RX219" s="53"/>
      <c r="RY219" s="53"/>
      <c r="RZ219" s="53"/>
      <c r="SA219" s="53"/>
      <c r="SB219" s="53"/>
      <c r="SC219" s="53"/>
      <c r="SD219" s="53"/>
      <c r="SE219" s="53"/>
      <c r="SF219" s="53"/>
      <c r="SG219" s="53"/>
      <c r="SH219" s="53"/>
      <c r="SI219" s="53"/>
      <c r="SJ219" s="53"/>
      <c r="SK219" s="53"/>
      <c r="SL219" s="53"/>
      <c r="SM219" s="53"/>
      <c r="SN219" s="53"/>
      <c r="SO219" s="53"/>
      <c r="SP219" s="53"/>
      <c r="SQ219" s="53"/>
      <c r="SR219" s="53"/>
      <c r="SS219" s="53"/>
      <c r="ST219" s="53"/>
      <c r="SU219" s="53"/>
      <c r="SV219" s="53"/>
      <c r="SW219" s="53"/>
      <c r="SX219" s="53"/>
      <c r="SY219" s="53"/>
      <c r="SZ219" s="53"/>
      <c r="TA219" s="53"/>
      <c r="TB219" s="53"/>
      <c r="TC219" s="53"/>
      <c r="TD219" s="53"/>
      <c r="TE219" s="53"/>
      <c r="TF219" s="53"/>
      <c r="TG219" s="53"/>
      <c r="TH219" s="53"/>
      <c r="TI219" s="53"/>
      <c r="TJ219" s="53"/>
      <c r="TK219" s="53"/>
      <c r="TL219" s="53"/>
      <c r="TM219" s="53"/>
      <c r="TN219" s="53"/>
      <c r="TO219" s="53"/>
      <c r="TP219" s="53"/>
      <c r="TQ219" s="53"/>
      <c r="TR219" s="53"/>
      <c r="TS219" s="53"/>
      <c r="TT219" s="53"/>
      <c r="TU219" s="53"/>
      <c r="TV219" s="53"/>
      <c r="TW219" s="53"/>
      <c r="TX219" s="53"/>
      <c r="TY219" s="53"/>
      <c r="TZ219" s="53"/>
      <c r="UA219" s="53"/>
      <c r="UB219" s="53"/>
      <c r="UC219" s="53"/>
      <c r="UD219" s="53"/>
      <c r="UE219" s="53"/>
      <c r="UF219" s="53"/>
      <c r="UG219" s="53"/>
      <c r="UH219" s="53"/>
      <c r="UI219" s="53"/>
      <c r="UJ219" s="53"/>
      <c r="UK219" s="53"/>
      <c r="UL219" s="53"/>
      <c r="UM219" s="53"/>
      <c r="UN219" s="53"/>
      <c r="UO219" s="53"/>
      <c r="UP219" s="53"/>
      <c r="UQ219" s="53"/>
      <c r="UR219" s="53"/>
      <c r="US219" s="53"/>
      <c r="UT219" s="53"/>
      <c r="UU219" s="53"/>
      <c r="UV219" s="53"/>
      <c r="UW219" s="53"/>
      <c r="UX219" s="53"/>
      <c r="UY219" s="53"/>
      <c r="UZ219" s="53"/>
      <c r="VA219" s="53"/>
      <c r="VB219" s="53"/>
      <c r="VC219" s="53"/>
      <c r="VD219" s="53"/>
      <c r="VE219" s="53"/>
      <c r="VF219" s="53"/>
      <c r="VG219" s="53"/>
      <c r="VH219" s="53"/>
      <c r="VI219" s="53"/>
      <c r="VJ219" s="53"/>
      <c r="VK219" s="53"/>
      <c r="VL219" s="53"/>
      <c r="VM219" s="53"/>
      <c r="VN219" s="53"/>
      <c r="VO219" s="53"/>
      <c r="VP219" s="53"/>
      <c r="VQ219" s="53"/>
      <c r="VR219" s="53"/>
      <c r="VS219" s="53"/>
      <c r="VT219" s="53"/>
      <c r="VU219" s="53"/>
      <c r="VV219" s="53"/>
      <c r="VW219" s="53"/>
      <c r="VX219" s="53"/>
      <c r="VY219" s="53"/>
      <c r="VZ219" s="53"/>
      <c r="WA219" s="53"/>
      <c r="WB219" s="53"/>
      <c r="WC219" s="53"/>
      <c r="WD219" s="53"/>
      <c r="WE219" s="53"/>
      <c r="WF219" s="53"/>
      <c r="WG219" s="53"/>
      <c r="WH219" s="53"/>
      <c r="WI219" s="53"/>
      <c r="WJ219" s="53"/>
      <c r="WK219" s="53"/>
      <c r="WL219" s="53"/>
      <c r="WM219" s="53"/>
      <c r="WN219" s="53"/>
      <c r="WO219" s="53"/>
      <c r="WP219" s="53"/>
      <c r="WQ219" s="53"/>
      <c r="WR219" s="53"/>
      <c r="WS219" s="53"/>
      <c r="WT219" s="53"/>
      <c r="WU219" s="53"/>
      <c r="WV219" s="53"/>
      <c r="WW219" s="53"/>
      <c r="WX219" s="53"/>
      <c r="WY219" s="53"/>
      <c r="WZ219" s="53"/>
      <c r="XA219" s="53"/>
      <c r="XB219" s="53"/>
      <c r="XC219" s="53"/>
      <c r="XD219" s="53"/>
      <c r="XE219" s="53"/>
      <c r="XF219" s="53"/>
      <c r="XG219" s="53"/>
      <c r="XH219" s="53"/>
      <c r="XI219" s="53"/>
      <c r="XJ219" s="53"/>
      <c r="XK219" s="53"/>
      <c r="XL219" s="53"/>
      <c r="XM219" s="53"/>
      <c r="XN219" s="53"/>
      <c r="XO219" s="53"/>
      <c r="XP219" s="53"/>
      <c r="XQ219" s="53"/>
      <c r="XR219" s="53"/>
      <c r="XS219" s="53"/>
      <c r="XT219" s="53"/>
      <c r="XU219" s="53"/>
      <c r="XV219" s="53"/>
      <c r="XW219" s="53"/>
      <c r="XX219" s="53"/>
      <c r="XY219" s="53"/>
      <c r="XZ219" s="53"/>
      <c r="YA219" s="53"/>
      <c r="YB219" s="53"/>
      <c r="YC219" s="53"/>
      <c r="YD219" s="53"/>
      <c r="YE219" s="53"/>
      <c r="YF219" s="53"/>
      <c r="YG219" s="53"/>
      <c r="YH219" s="53"/>
      <c r="YI219" s="53"/>
      <c r="YJ219" s="53"/>
      <c r="YK219" s="53"/>
      <c r="YL219" s="53"/>
      <c r="YM219" s="53"/>
      <c r="YN219" s="53"/>
      <c r="YO219" s="53"/>
      <c r="YP219" s="53"/>
      <c r="YQ219" s="53"/>
      <c r="YR219" s="53"/>
    </row>
    <row r="220" spans="1:668" s="9" customFormat="1" ht="15.75" x14ac:dyDescent="0.25">
      <c r="A220" s="33" t="s">
        <v>166</v>
      </c>
      <c r="B220" s="109" t="s">
        <v>167</v>
      </c>
      <c r="C220" s="110" t="s">
        <v>74</v>
      </c>
      <c r="D220" s="115">
        <v>44593</v>
      </c>
      <c r="E220" s="11" t="s">
        <v>116</v>
      </c>
      <c r="F220" s="116">
        <v>35000</v>
      </c>
      <c r="G220" s="117">
        <v>1004.5</v>
      </c>
      <c r="H220" s="116">
        <v>0</v>
      </c>
      <c r="I220" s="116">
        <v>1064</v>
      </c>
      <c r="J220" s="116">
        <v>25</v>
      </c>
      <c r="K220" s="116">
        <v>2093.5</v>
      </c>
      <c r="L220" s="166">
        <v>32906.5</v>
      </c>
      <c r="O220" s="113"/>
      <c r="P220" s="113"/>
      <c r="Q220" s="113"/>
      <c r="R220" s="113"/>
      <c r="S220" s="113"/>
      <c r="T220" s="113"/>
      <c r="U220" s="113"/>
      <c r="V220" s="113"/>
      <c r="W220" s="113"/>
      <c r="X220" s="113"/>
      <c r="Y220" s="113"/>
      <c r="Z220" s="113"/>
      <c r="AA220" s="113"/>
      <c r="AB220" s="113"/>
      <c r="AC220" s="113"/>
      <c r="AD220" s="113"/>
      <c r="AE220" s="113"/>
      <c r="AF220" s="113"/>
      <c r="AG220" s="113"/>
      <c r="AH220" s="113"/>
      <c r="AI220" s="113"/>
      <c r="AJ220" s="113"/>
      <c r="AK220" s="113"/>
      <c r="AL220" s="113"/>
      <c r="AM220" s="113"/>
      <c r="AN220" s="113"/>
      <c r="AO220" s="113"/>
      <c r="AP220" s="113"/>
      <c r="AQ220" s="113"/>
      <c r="AR220" s="113"/>
      <c r="AS220" s="113"/>
      <c r="AT220" s="53"/>
      <c r="AU220" s="53"/>
      <c r="AV220" s="53"/>
      <c r="AW220" s="53"/>
      <c r="AX220" s="53"/>
      <c r="AY220" s="53"/>
      <c r="AZ220" s="53"/>
      <c r="BA220" s="53"/>
      <c r="BB220" s="53"/>
      <c r="BC220" s="53"/>
      <c r="BD220" s="53"/>
      <c r="BE220" s="53"/>
      <c r="BF220" s="53"/>
      <c r="BG220" s="53"/>
      <c r="BH220" s="53"/>
      <c r="BI220" s="53"/>
      <c r="BJ220" s="53"/>
      <c r="BK220" s="53"/>
      <c r="BL220" s="53"/>
      <c r="BM220" s="53"/>
      <c r="BN220" s="53"/>
      <c r="BO220" s="53"/>
      <c r="BP220" s="53"/>
      <c r="BQ220" s="53"/>
      <c r="BR220" s="53"/>
      <c r="BS220" s="53"/>
      <c r="BT220" s="53"/>
      <c r="BU220" s="53"/>
      <c r="BV220" s="53"/>
      <c r="BW220" s="53"/>
      <c r="BX220" s="53"/>
      <c r="BY220" s="53"/>
      <c r="BZ220" s="53"/>
      <c r="CA220" s="53"/>
      <c r="CB220" s="53"/>
      <c r="CC220" s="53"/>
      <c r="CD220" s="53"/>
      <c r="CE220" s="53"/>
      <c r="CF220" s="53"/>
      <c r="CG220" s="53"/>
      <c r="CH220" s="53"/>
      <c r="CI220" s="53"/>
      <c r="CJ220" s="53"/>
      <c r="CK220" s="53"/>
      <c r="CL220" s="53"/>
      <c r="CM220" s="53"/>
      <c r="CN220" s="53"/>
      <c r="CO220" s="53"/>
      <c r="CP220" s="53"/>
      <c r="CQ220" s="53"/>
      <c r="CR220" s="53"/>
      <c r="CS220" s="53"/>
      <c r="CT220" s="53"/>
      <c r="CU220" s="53"/>
      <c r="CV220" s="53"/>
      <c r="CW220" s="53"/>
      <c r="CX220" s="53"/>
      <c r="CY220" s="53"/>
      <c r="CZ220" s="53"/>
      <c r="DA220" s="53"/>
      <c r="DB220" s="53"/>
      <c r="DC220" s="53"/>
      <c r="DD220" s="53"/>
      <c r="DE220" s="53"/>
      <c r="DF220" s="53"/>
      <c r="DG220" s="53"/>
      <c r="DH220" s="53"/>
      <c r="DI220" s="53"/>
      <c r="DJ220" s="53"/>
      <c r="DK220" s="53"/>
      <c r="DL220" s="53"/>
      <c r="DM220" s="53"/>
      <c r="DN220" s="53"/>
      <c r="DO220" s="53"/>
      <c r="DP220" s="53"/>
      <c r="DQ220" s="53"/>
      <c r="DR220" s="53"/>
      <c r="DS220" s="53"/>
      <c r="DT220" s="53"/>
      <c r="DU220" s="53"/>
      <c r="DV220" s="53"/>
      <c r="DW220" s="53"/>
      <c r="DX220" s="53"/>
      <c r="DY220" s="53"/>
      <c r="DZ220" s="53"/>
      <c r="EA220" s="53"/>
      <c r="EB220" s="53"/>
      <c r="EC220" s="53"/>
      <c r="ED220" s="53"/>
      <c r="EE220" s="53"/>
      <c r="EF220" s="53"/>
      <c r="EG220" s="53"/>
      <c r="EH220" s="53"/>
      <c r="EI220" s="53"/>
      <c r="EJ220" s="53"/>
      <c r="EK220" s="53"/>
      <c r="EL220" s="53"/>
      <c r="EM220" s="53"/>
      <c r="EN220" s="53"/>
      <c r="EO220" s="53"/>
      <c r="EP220" s="53"/>
      <c r="EQ220" s="53"/>
      <c r="ER220" s="53"/>
      <c r="ES220" s="53"/>
      <c r="ET220" s="53"/>
      <c r="EU220" s="53"/>
      <c r="EV220" s="53"/>
      <c r="EW220" s="53"/>
      <c r="EX220" s="53"/>
      <c r="EY220" s="53"/>
      <c r="EZ220" s="53"/>
      <c r="FA220" s="53"/>
      <c r="FB220" s="53"/>
      <c r="FC220" s="53"/>
      <c r="FD220" s="53"/>
      <c r="FE220" s="53"/>
      <c r="FF220" s="53"/>
      <c r="FG220" s="53"/>
      <c r="FH220" s="53"/>
      <c r="FI220" s="53"/>
      <c r="FJ220" s="53"/>
      <c r="FK220" s="53"/>
      <c r="FL220" s="53"/>
      <c r="FM220" s="53"/>
      <c r="FN220" s="53"/>
      <c r="FO220" s="53"/>
      <c r="FP220" s="53"/>
      <c r="FQ220" s="53"/>
      <c r="FR220" s="53"/>
      <c r="FS220" s="53"/>
      <c r="FT220" s="53"/>
      <c r="FU220" s="53"/>
      <c r="FV220" s="53"/>
      <c r="FW220" s="53"/>
      <c r="FX220" s="53"/>
      <c r="FY220" s="53"/>
      <c r="FZ220" s="53"/>
      <c r="GA220" s="53"/>
      <c r="GB220" s="53"/>
      <c r="GC220" s="53"/>
      <c r="GD220" s="53"/>
      <c r="GE220" s="53"/>
      <c r="GF220" s="53"/>
      <c r="GG220" s="53"/>
      <c r="GH220" s="53"/>
      <c r="GI220" s="53"/>
      <c r="GJ220" s="53"/>
      <c r="GK220" s="53"/>
      <c r="GL220" s="53"/>
      <c r="GM220" s="53"/>
      <c r="GN220" s="53"/>
      <c r="GO220" s="53"/>
      <c r="GP220" s="53"/>
      <c r="GQ220" s="53"/>
      <c r="GR220" s="53"/>
      <c r="GS220" s="53"/>
      <c r="GT220" s="53"/>
      <c r="GU220" s="53"/>
      <c r="GV220" s="53"/>
      <c r="GW220" s="53"/>
      <c r="GX220" s="53"/>
      <c r="GY220" s="53"/>
      <c r="GZ220" s="53"/>
      <c r="HA220" s="53"/>
      <c r="HB220" s="53"/>
      <c r="HC220" s="53"/>
      <c r="HD220" s="53"/>
      <c r="HE220" s="53"/>
      <c r="HF220" s="53"/>
      <c r="HG220" s="53"/>
      <c r="HH220" s="53"/>
      <c r="HI220" s="53"/>
      <c r="HJ220" s="53"/>
      <c r="HK220" s="53"/>
      <c r="HL220" s="53"/>
      <c r="HM220" s="53"/>
      <c r="HN220" s="53"/>
      <c r="HO220" s="53"/>
      <c r="HP220" s="53"/>
      <c r="HQ220" s="53"/>
      <c r="HR220" s="53"/>
      <c r="HS220" s="53"/>
      <c r="HT220" s="53"/>
      <c r="HU220" s="53"/>
      <c r="HV220" s="53"/>
      <c r="HW220" s="53"/>
      <c r="HX220" s="53"/>
      <c r="HY220" s="53"/>
      <c r="HZ220" s="53"/>
      <c r="IA220" s="53"/>
      <c r="IB220" s="53"/>
      <c r="IC220" s="53"/>
      <c r="ID220" s="53"/>
      <c r="IE220" s="53"/>
      <c r="IF220" s="53"/>
      <c r="IG220" s="53"/>
      <c r="IH220" s="53"/>
      <c r="II220" s="53"/>
      <c r="IJ220" s="53"/>
      <c r="IK220" s="53"/>
      <c r="IL220" s="53"/>
      <c r="IM220" s="53"/>
      <c r="IN220" s="53"/>
      <c r="IO220" s="53"/>
      <c r="IP220" s="53"/>
      <c r="IQ220" s="53"/>
      <c r="IR220" s="53"/>
      <c r="IS220" s="53"/>
      <c r="IT220" s="53"/>
      <c r="IU220" s="53"/>
      <c r="IV220" s="53"/>
      <c r="IW220" s="53"/>
      <c r="IX220" s="53"/>
      <c r="IY220" s="53"/>
      <c r="IZ220" s="53"/>
      <c r="JA220" s="53"/>
      <c r="JB220" s="53"/>
      <c r="JC220" s="53"/>
      <c r="JD220" s="53"/>
      <c r="JE220" s="53"/>
      <c r="JF220" s="53"/>
      <c r="JG220" s="53"/>
      <c r="JH220" s="53"/>
      <c r="JI220" s="53"/>
      <c r="JJ220" s="53"/>
      <c r="JK220" s="53"/>
      <c r="JL220" s="53"/>
      <c r="JM220" s="53"/>
      <c r="JN220" s="53"/>
      <c r="JO220" s="53"/>
      <c r="JP220" s="53"/>
      <c r="JQ220" s="53"/>
      <c r="JR220" s="53"/>
      <c r="JS220" s="53"/>
      <c r="JT220" s="53"/>
      <c r="JU220" s="53"/>
      <c r="JV220" s="53"/>
      <c r="JW220" s="53"/>
      <c r="JX220" s="53"/>
      <c r="JY220" s="53"/>
      <c r="JZ220" s="53"/>
      <c r="KA220" s="53"/>
      <c r="KB220" s="53"/>
      <c r="KC220" s="53"/>
      <c r="KD220" s="53"/>
      <c r="KE220" s="53"/>
      <c r="KF220" s="53"/>
      <c r="KG220" s="53"/>
      <c r="KH220" s="53"/>
      <c r="KI220" s="53"/>
      <c r="KJ220" s="53"/>
      <c r="KK220" s="53"/>
      <c r="KL220" s="53"/>
      <c r="KM220" s="53"/>
      <c r="KN220" s="53"/>
      <c r="KO220" s="53"/>
      <c r="KP220" s="53"/>
      <c r="KQ220" s="53"/>
      <c r="KR220" s="53"/>
      <c r="KS220" s="53"/>
      <c r="KT220" s="53"/>
      <c r="KU220" s="53"/>
      <c r="KV220" s="53"/>
      <c r="KW220" s="53"/>
      <c r="KX220" s="53"/>
      <c r="KY220" s="53"/>
      <c r="KZ220" s="53"/>
      <c r="LA220" s="53"/>
      <c r="LB220" s="53"/>
      <c r="LC220" s="53"/>
      <c r="LD220" s="53"/>
      <c r="LE220" s="53"/>
      <c r="LF220" s="53"/>
      <c r="LG220" s="53"/>
      <c r="LH220" s="53"/>
      <c r="LI220" s="53"/>
      <c r="LJ220" s="53"/>
      <c r="LK220" s="53"/>
      <c r="LL220" s="53"/>
      <c r="LM220" s="53"/>
      <c r="LN220" s="53"/>
      <c r="LO220" s="53"/>
      <c r="LP220" s="53"/>
      <c r="LQ220" s="53"/>
      <c r="LR220" s="53"/>
      <c r="LS220" s="53"/>
      <c r="LT220" s="53"/>
      <c r="LU220" s="53"/>
      <c r="LV220" s="53"/>
      <c r="LW220" s="53"/>
      <c r="LX220" s="53"/>
      <c r="LY220" s="53"/>
      <c r="LZ220" s="53"/>
      <c r="MA220" s="53"/>
      <c r="MB220" s="53"/>
      <c r="MC220" s="53"/>
      <c r="MD220" s="53"/>
      <c r="ME220" s="53"/>
      <c r="MF220" s="53"/>
      <c r="MG220" s="53"/>
      <c r="MH220" s="53"/>
      <c r="MI220" s="53"/>
      <c r="MJ220" s="53"/>
      <c r="MK220" s="53"/>
      <c r="ML220" s="53"/>
      <c r="MM220" s="53"/>
      <c r="MN220" s="53"/>
      <c r="MO220" s="53"/>
      <c r="MP220" s="53"/>
      <c r="MQ220" s="53"/>
      <c r="MR220" s="53"/>
      <c r="MS220" s="53"/>
      <c r="MT220" s="53"/>
      <c r="MU220" s="53"/>
      <c r="MV220" s="53"/>
      <c r="MW220" s="53"/>
      <c r="MX220" s="53"/>
      <c r="MY220" s="53"/>
      <c r="MZ220" s="53"/>
      <c r="NA220" s="53"/>
      <c r="NB220" s="53"/>
      <c r="NC220" s="53"/>
      <c r="ND220" s="53"/>
      <c r="NE220" s="53"/>
      <c r="NF220" s="53"/>
      <c r="NG220" s="53"/>
      <c r="NH220" s="53"/>
      <c r="NI220" s="53"/>
      <c r="NJ220" s="53"/>
      <c r="NK220" s="53"/>
      <c r="NL220" s="53"/>
      <c r="NM220" s="53"/>
      <c r="NN220" s="53"/>
      <c r="NO220" s="53"/>
      <c r="NP220" s="53"/>
      <c r="NQ220" s="53"/>
      <c r="NR220" s="53"/>
      <c r="NS220" s="53"/>
      <c r="NT220" s="53"/>
      <c r="NU220" s="53"/>
      <c r="NV220" s="53"/>
      <c r="NW220" s="53"/>
      <c r="NX220" s="53"/>
      <c r="NY220" s="53"/>
      <c r="NZ220" s="53"/>
      <c r="OA220" s="53"/>
      <c r="OB220" s="53"/>
      <c r="OC220" s="53"/>
      <c r="OD220" s="53"/>
      <c r="OE220" s="53"/>
      <c r="OF220" s="53"/>
      <c r="OG220" s="53"/>
      <c r="OH220" s="53"/>
      <c r="OI220" s="53"/>
      <c r="OJ220" s="53"/>
      <c r="OK220" s="53"/>
      <c r="OL220" s="53"/>
      <c r="OM220" s="53"/>
      <c r="ON220" s="53"/>
      <c r="OO220" s="53"/>
      <c r="OP220" s="53"/>
      <c r="OQ220" s="53"/>
      <c r="OR220" s="53"/>
      <c r="OS220" s="53"/>
      <c r="OT220" s="53"/>
      <c r="OU220" s="53"/>
      <c r="OV220" s="53"/>
      <c r="OW220" s="53"/>
      <c r="OX220" s="53"/>
      <c r="OY220" s="53"/>
      <c r="OZ220" s="53"/>
      <c r="PA220" s="53"/>
      <c r="PB220" s="53"/>
      <c r="PC220" s="53"/>
      <c r="PD220" s="53"/>
      <c r="PE220" s="53"/>
      <c r="PF220" s="53"/>
      <c r="PG220" s="53"/>
      <c r="PH220" s="53"/>
      <c r="PI220" s="53"/>
      <c r="PJ220" s="53"/>
      <c r="PK220" s="53"/>
      <c r="PL220" s="53"/>
      <c r="PM220" s="53"/>
      <c r="PN220" s="53"/>
      <c r="PO220" s="53"/>
      <c r="PP220" s="53"/>
      <c r="PQ220" s="53"/>
      <c r="PR220" s="53"/>
      <c r="PS220" s="53"/>
      <c r="PT220" s="53"/>
      <c r="PU220" s="53"/>
      <c r="PV220" s="53"/>
      <c r="PW220" s="53"/>
      <c r="PX220" s="53"/>
      <c r="PY220" s="53"/>
      <c r="PZ220" s="53"/>
      <c r="QA220" s="53"/>
      <c r="QB220" s="53"/>
      <c r="QC220" s="53"/>
      <c r="QD220" s="53"/>
      <c r="QE220" s="53"/>
      <c r="QF220" s="53"/>
      <c r="QG220" s="53"/>
      <c r="QH220" s="53"/>
      <c r="QI220" s="53"/>
      <c r="QJ220" s="53"/>
      <c r="QK220" s="53"/>
      <c r="QL220" s="53"/>
      <c r="QM220" s="53"/>
      <c r="QN220" s="53"/>
      <c r="QO220" s="53"/>
      <c r="QP220" s="53"/>
      <c r="QQ220" s="53"/>
      <c r="QR220" s="53"/>
      <c r="QS220" s="53"/>
      <c r="QT220" s="53"/>
      <c r="QU220" s="53"/>
      <c r="QV220" s="53"/>
      <c r="QW220" s="53"/>
      <c r="QX220" s="53"/>
      <c r="QY220" s="53"/>
      <c r="QZ220" s="53"/>
      <c r="RA220" s="53"/>
      <c r="RB220" s="53"/>
      <c r="RC220" s="53"/>
      <c r="RD220" s="53"/>
      <c r="RE220" s="53"/>
      <c r="RF220" s="53"/>
      <c r="RG220" s="53"/>
      <c r="RH220" s="53"/>
      <c r="RI220" s="53"/>
      <c r="RJ220" s="53"/>
      <c r="RK220" s="53"/>
      <c r="RL220" s="53"/>
      <c r="RM220" s="53"/>
      <c r="RN220" s="53"/>
      <c r="RO220" s="53"/>
      <c r="RP220" s="53"/>
      <c r="RQ220" s="53"/>
      <c r="RR220" s="53"/>
      <c r="RS220" s="53"/>
      <c r="RT220" s="53"/>
      <c r="RU220" s="53"/>
      <c r="RV220" s="53"/>
      <c r="RW220" s="53"/>
      <c r="RX220" s="53"/>
      <c r="RY220" s="53"/>
      <c r="RZ220" s="53"/>
      <c r="SA220" s="53"/>
      <c r="SB220" s="53"/>
      <c r="SC220" s="53"/>
      <c r="SD220" s="53"/>
      <c r="SE220" s="53"/>
      <c r="SF220" s="53"/>
      <c r="SG220" s="53"/>
      <c r="SH220" s="53"/>
      <c r="SI220" s="53"/>
      <c r="SJ220" s="53"/>
      <c r="SK220" s="53"/>
      <c r="SL220" s="53"/>
      <c r="SM220" s="53"/>
      <c r="SN220" s="53"/>
      <c r="SO220" s="53"/>
      <c r="SP220" s="53"/>
      <c r="SQ220" s="53"/>
      <c r="SR220" s="53"/>
      <c r="SS220" s="53"/>
      <c r="ST220" s="53"/>
      <c r="SU220" s="53"/>
      <c r="SV220" s="53"/>
      <c r="SW220" s="53"/>
      <c r="SX220" s="53"/>
      <c r="SY220" s="53"/>
      <c r="SZ220" s="53"/>
      <c r="TA220" s="53"/>
      <c r="TB220" s="53"/>
      <c r="TC220" s="53"/>
      <c r="TD220" s="53"/>
      <c r="TE220" s="53"/>
      <c r="TF220" s="53"/>
      <c r="TG220" s="53"/>
      <c r="TH220" s="53"/>
      <c r="TI220" s="53"/>
      <c r="TJ220" s="53"/>
      <c r="TK220" s="53"/>
      <c r="TL220" s="53"/>
      <c r="TM220" s="53"/>
      <c r="TN220" s="53"/>
      <c r="TO220" s="53"/>
      <c r="TP220" s="53"/>
      <c r="TQ220" s="53"/>
      <c r="TR220" s="53"/>
      <c r="TS220" s="53"/>
      <c r="TT220" s="53"/>
      <c r="TU220" s="53"/>
      <c r="TV220" s="53"/>
      <c r="TW220" s="53"/>
      <c r="TX220" s="53"/>
      <c r="TY220" s="53"/>
      <c r="TZ220" s="53"/>
      <c r="UA220" s="53"/>
      <c r="UB220" s="53"/>
      <c r="UC220" s="53"/>
      <c r="UD220" s="53"/>
      <c r="UE220" s="53"/>
      <c r="UF220" s="53"/>
      <c r="UG220" s="53"/>
      <c r="UH220" s="53"/>
      <c r="UI220" s="53"/>
      <c r="UJ220" s="53"/>
      <c r="UK220" s="53"/>
      <c r="UL220" s="53"/>
      <c r="UM220" s="53"/>
      <c r="UN220" s="53"/>
      <c r="UO220" s="53"/>
      <c r="UP220" s="53"/>
      <c r="UQ220" s="53"/>
      <c r="UR220" s="53"/>
      <c r="US220" s="53"/>
      <c r="UT220" s="53"/>
      <c r="UU220" s="53"/>
      <c r="UV220" s="53"/>
      <c r="UW220" s="53"/>
      <c r="UX220" s="53"/>
      <c r="UY220" s="53"/>
      <c r="UZ220" s="53"/>
      <c r="VA220" s="53"/>
      <c r="VB220" s="53"/>
      <c r="VC220" s="53"/>
      <c r="VD220" s="53"/>
      <c r="VE220" s="53"/>
      <c r="VF220" s="53"/>
      <c r="VG220" s="53"/>
      <c r="VH220" s="53"/>
      <c r="VI220" s="53"/>
      <c r="VJ220" s="53"/>
      <c r="VK220" s="53"/>
      <c r="VL220" s="53"/>
      <c r="VM220" s="53"/>
      <c r="VN220" s="53"/>
      <c r="VO220" s="53"/>
      <c r="VP220" s="53"/>
      <c r="VQ220" s="53"/>
      <c r="VR220" s="53"/>
      <c r="VS220" s="53"/>
      <c r="VT220" s="53"/>
      <c r="VU220" s="53"/>
      <c r="VV220" s="53"/>
      <c r="VW220" s="53"/>
      <c r="VX220" s="53"/>
      <c r="VY220" s="53"/>
      <c r="VZ220" s="53"/>
      <c r="WA220" s="53"/>
      <c r="WB220" s="53"/>
      <c r="WC220" s="53"/>
      <c r="WD220" s="53"/>
      <c r="WE220" s="53"/>
      <c r="WF220" s="53"/>
      <c r="WG220" s="53"/>
      <c r="WH220" s="53"/>
      <c r="WI220" s="53"/>
      <c r="WJ220" s="53"/>
      <c r="WK220" s="53"/>
      <c r="WL220" s="53"/>
      <c r="WM220" s="53"/>
      <c r="WN220" s="53"/>
      <c r="WO220" s="53"/>
      <c r="WP220" s="53"/>
      <c r="WQ220" s="53"/>
      <c r="WR220" s="53"/>
      <c r="WS220" s="53"/>
      <c r="WT220" s="53"/>
      <c r="WU220" s="53"/>
      <c r="WV220" s="53"/>
      <c r="WW220" s="53"/>
      <c r="WX220" s="53"/>
      <c r="WY220" s="53"/>
      <c r="WZ220" s="53"/>
      <c r="XA220" s="53"/>
      <c r="XB220" s="53"/>
      <c r="XC220" s="53"/>
      <c r="XD220" s="53"/>
      <c r="XE220" s="53"/>
      <c r="XF220" s="53"/>
      <c r="XG220" s="53"/>
      <c r="XH220" s="53"/>
      <c r="XI220" s="53"/>
      <c r="XJ220" s="53"/>
      <c r="XK220" s="53"/>
      <c r="XL220" s="53"/>
      <c r="XM220" s="53"/>
      <c r="XN220" s="53"/>
      <c r="XO220" s="53"/>
      <c r="XP220" s="53"/>
      <c r="XQ220" s="53"/>
      <c r="XR220" s="53"/>
      <c r="XS220" s="53"/>
      <c r="XT220" s="53"/>
      <c r="XU220" s="53"/>
      <c r="XV220" s="53"/>
      <c r="XW220" s="53"/>
      <c r="XX220" s="53"/>
      <c r="XY220" s="53"/>
      <c r="XZ220" s="53"/>
      <c r="YA220" s="53"/>
      <c r="YB220" s="53"/>
      <c r="YC220" s="53"/>
      <c r="YD220" s="53"/>
      <c r="YE220" s="53"/>
      <c r="YF220" s="53"/>
      <c r="YG220" s="53"/>
      <c r="YH220" s="53"/>
      <c r="YI220" s="53"/>
      <c r="YJ220" s="53"/>
      <c r="YK220" s="53"/>
      <c r="YL220" s="53"/>
      <c r="YM220" s="53"/>
      <c r="YN220" s="53"/>
      <c r="YO220" s="53"/>
      <c r="YP220" s="53"/>
      <c r="YQ220" s="53"/>
      <c r="YR220" s="53"/>
    </row>
    <row r="221" spans="1:668" s="9" customFormat="1" ht="15.75" x14ac:dyDescent="0.25">
      <c r="A221" s="33" t="s">
        <v>168</v>
      </c>
      <c r="B221" s="109" t="s">
        <v>17</v>
      </c>
      <c r="C221" s="110" t="s">
        <v>73</v>
      </c>
      <c r="D221" s="115">
        <v>44593</v>
      </c>
      <c r="E221" s="11" t="s">
        <v>116</v>
      </c>
      <c r="F221" s="116">
        <v>35000</v>
      </c>
      <c r="G221" s="117">
        <v>1004.5</v>
      </c>
      <c r="H221" s="116">
        <v>0</v>
      </c>
      <c r="I221" s="116">
        <v>1064</v>
      </c>
      <c r="J221" s="116">
        <v>25</v>
      </c>
      <c r="K221" s="116">
        <v>2093.5</v>
      </c>
      <c r="L221" s="166">
        <v>32906.5</v>
      </c>
      <c r="O221" s="113"/>
      <c r="P221" s="113"/>
      <c r="Q221" s="113"/>
      <c r="R221" s="113"/>
      <c r="S221" s="113"/>
      <c r="T221" s="113"/>
      <c r="U221" s="113"/>
      <c r="V221" s="113"/>
      <c r="W221" s="113"/>
      <c r="X221" s="113"/>
      <c r="Y221" s="113"/>
      <c r="Z221" s="113"/>
      <c r="AA221" s="113"/>
      <c r="AB221" s="113"/>
      <c r="AC221" s="113"/>
      <c r="AD221" s="113"/>
      <c r="AE221" s="113"/>
      <c r="AF221" s="113"/>
      <c r="AG221" s="113"/>
      <c r="AH221" s="113"/>
      <c r="AI221" s="113"/>
      <c r="AJ221" s="113"/>
      <c r="AK221" s="113"/>
      <c r="AL221" s="113"/>
      <c r="AM221" s="113"/>
      <c r="AN221" s="113"/>
      <c r="AO221" s="113"/>
      <c r="AP221" s="113"/>
      <c r="AQ221" s="113"/>
      <c r="AR221" s="113"/>
      <c r="AS221" s="113"/>
      <c r="AT221" s="53"/>
      <c r="AU221" s="53"/>
      <c r="AV221" s="53"/>
      <c r="AW221" s="53"/>
      <c r="AX221" s="53"/>
      <c r="AY221" s="53"/>
      <c r="AZ221" s="53"/>
      <c r="BA221" s="53"/>
      <c r="BB221" s="53"/>
      <c r="BC221" s="53"/>
      <c r="BD221" s="53"/>
      <c r="BE221" s="53"/>
      <c r="BF221" s="53"/>
      <c r="BG221" s="53"/>
      <c r="BH221" s="53"/>
      <c r="BI221" s="53"/>
      <c r="BJ221" s="53"/>
      <c r="BK221" s="53"/>
      <c r="BL221" s="53"/>
      <c r="BM221" s="53"/>
      <c r="BN221" s="53"/>
      <c r="BO221" s="53"/>
      <c r="BP221" s="53"/>
      <c r="BQ221" s="53"/>
      <c r="BR221" s="53"/>
      <c r="BS221" s="53"/>
      <c r="BT221" s="53"/>
      <c r="BU221" s="53"/>
      <c r="BV221" s="53"/>
      <c r="BW221" s="53"/>
      <c r="BX221" s="53"/>
      <c r="BY221" s="53"/>
      <c r="BZ221" s="53"/>
      <c r="CA221" s="53"/>
      <c r="CB221" s="53"/>
      <c r="CC221" s="53"/>
      <c r="CD221" s="53"/>
      <c r="CE221" s="53"/>
      <c r="CF221" s="53"/>
      <c r="CG221" s="53"/>
      <c r="CH221" s="53"/>
      <c r="CI221" s="53"/>
      <c r="CJ221" s="53"/>
      <c r="CK221" s="53"/>
      <c r="CL221" s="53"/>
      <c r="CM221" s="53"/>
      <c r="CN221" s="53"/>
      <c r="CO221" s="53"/>
      <c r="CP221" s="53"/>
      <c r="CQ221" s="53"/>
      <c r="CR221" s="53"/>
      <c r="CS221" s="53"/>
      <c r="CT221" s="53"/>
      <c r="CU221" s="53"/>
      <c r="CV221" s="53"/>
      <c r="CW221" s="53"/>
      <c r="CX221" s="53"/>
      <c r="CY221" s="53"/>
      <c r="CZ221" s="53"/>
      <c r="DA221" s="53"/>
      <c r="DB221" s="53"/>
      <c r="DC221" s="53"/>
      <c r="DD221" s="53"/>
      <c r="DE221" s="53"/>
      <c r="DF221" s="53"/>
      <c r="DG221" s="53"/>
      <c r="DH221" s="53"/>
      <c r="DI221" s="53"/>
      <c r="DJ221" s="53"/>
      <c r="DK221" s="53"/>
      <c r="DL221" s="53"/>
      <c r="DM221" s="53"/>
      <c r="DN221" s="53"/>
      <c r="DO221" s="53"/>
      <c r="DP221" s="53"/>
      <c r="DQ221" s="53"/>
      <c r="DR221" s="53"/>
      <c r="DS221" s="53"/>
      <c r="DT221" s="53"/>
      <c r="DU221" s="53"/>
      <c r="DV221" s="53"/>
      <c r="DW221" s="53"/>
      <c r="DX221" s="53"/>
      <c r="DY221" s="53"/>
      <c r="DZ221" s="53"/>
      <c r="EA221" s="53"/>
      <c r="EB221" s="53"/>
      <c r="EC221" s="53"/>
      <c r="ED221" s="53"/>
      <c r="EE221" s="53"/>
      <c r="EF221" s="53"/>
      <c r="EG221" s="53"/>
      <c r="EH221" s="53"/>
      <c r="EI221" s="53"/>
      <c r="EJ221" s="53"/>
      <c r="EK221" s="53"/>
      <c r="EL221" s="53"/>
      <c r="EM221" s="53"/>
      <c r="EN221" s="53"/>
      <c r="EO221" s="53"/>
      <c r="EP221" s="53"/>
      <c r="EQ221" s="53"/>
      <c r="ER221" s="53"/>
      <c r="ES221" s="53"/>
      <c r="ET221" s="53"/>
      <c r="EU221" s="53"/>
      <c r="EV221" s="53"/>
      <c r="EW221" s="53"/>
      <c r="EX221" s="53"/>
      <c r="EY221" s="53"/>
      <c r="EZ221" s="53"/>
      <c r="FA221" s="53"/>
      <c r="FB221" s="53"/>
      <c r="FC221" s="53"/>
      <c r="FD221" s="53"/>
      <c r="FE221" s="53"/>
      <c r="FF221" s="53"/>
      <c r="FG221" s="53"/>
      <c r="FH221" s="53"/>
      <c r="FI221" s="53"/>
      <c r="FJ221" s="53"/>
      <c r="FK221" s="53"/>
      <c r="FL221" s="53"/>
      <c r="FM221" s="53"/>
      <c r="FN221" s="53"/>
      <c r="FO221" s="53"/>
      <c r="FP221" s="53"/>
      <c r="FQ221" s="53"/>
      <c r="FR221" s="53"/>
      <c r="FS221" s="53"/>
      <c r="FT221" s="53"/>
      <c r="FU221" s="53"/>
      <c r="FV221" s="53"/>
      <c r="FW221" s="53"/>
      <c r="FX221" s="53"/>
      <c r="FY221" s="53"/>
      <c r="FZ221" s="53"/>
      <c r="GA221" s="53"/>
      <c r="GB221" s="53"/>
      <c r="GC221" s="53"/>
      <c r="GD221" s="53"/>
      <c r="GE221" s="53"/>
      <c r="GF221" s="53"/>
      <c r="GG221" s="53"/>
      <c r="GH221" s="53"/>
      <c r="GI221" s="53"/>
      <c r="GJ221" s="53"/>
      <c r="GK221" s="53"/>
      <c r="GL221" s="53"/>
      <c r="GM221" s="53"/>
      <c r="GN221" s="53"/>
      <c r="GO221" s="53"/>
      <c r="GP221" s="53"/>
      <c r="GQ221" s="53"/>
      <c r="GR221" s="53"/>
      <c r="GS221" s="53"/>
      <c r="GT221" s="53"/>
      <c r="GU221" s="53"/>
      <c r="GV221" s="53"/>
      <c r="GW221" s="53"/>
      <c r="GX221" s="53"/>
      <c r="GY221" s="53"/>
      <c r="GZ221" s="53"/>
      <c r="HA221" s="53"/>
      <c r="HB221" s="53"/>
      <c r="HC221" s="53"/>
      <c r="HD221" s="53"/>
      <c r="HE221" s="53"/>
      <c r="HF221" s="53"/>
      <c r="HG221" s="53"/>
      <c r="HH221" s="53"/>
      <c r="HI221" s="53"/>
      <c r="HJ221" s="53"/>
      <c r="HK221" s="53"/>
      <c r="HL221" s="53"/>
      <c r="HM221" s="53"/>
      <c r="HN221" s="53"/>
      <c r="HO221" s="53"/>
      <c r="HP221" s="53"/>
      <c r="HQ221" s="53"/>
      <c r="HR221" s="53"/>
      <c r="HS221" s="53"/>
      <c r="HT221" s="53"/>
      <c r="HU221" s="53"/>
      <c r="HV221" s="53"/>
      <c r="HW221" s="53"/>
      <c r="HX221" s="53"/>
      <c r="HY221" s="53"/>
      <c r="HZ221" s="53"/>
      <c r="IA221" s="53"/>
      <c r="IB221" s="53"/>
      <c r="IC221" s="53"/>
      <c r="ID221" s="53"/>
      <c r="IE221" s="53"/>
      <c r="IF221" s="53"/>
      <c r="IG221" s="53"/>
      <c r="IH221" s="53"/>
      <c r="II221" s="53"/>
      <c r="IJ221" s="53"/>
      <c r="IK221" s="53"/>
      <c r="IL221" s="53"/>
      <c r="IM221" s="53"/>
      <c r="IN221" s="53"/>
      <c r="IO221" s="53"/>
      <c r="IP221" s="53"/>
      <c r="IQ221" s="53"/>
      <c r="IR221" s="53"/>
      <c r="IS221" s="53"/>
      <c r="IT221" s="53"/>
      <c r="IU221" s="53"/>
      <c r="IV221" s="53"/>
      <c r="IW221" s="53"/>
      <c r="IX221" s="53"/>
      <c r="IY221" s="53"/>
      <c r="IZ221" s="53"/>
      <c r="JA221" s="53"/>
      <c r="JB221" s="53"/>
      <c r="JC221" s="53"/>
      <c r="JD221" s="53"/>
      <c r="JE221" s="53"/>
      <c r="JF221" s="53"/>
      <c r="JG221" s="53"/>
      <c r="JH221" s="53"/>
      <c r="JI221" s="53"/>
      <c r="JJ221" s="53"/>
      <c r="JK221" s="53"/>
      <c r="JL221" s="53"/>
      <c r="JM221" s="53"/>
      <c r="JN221" s="53"/>
      <c r="JO221" s="53"/>
      <c r="JP221" s="53"/>
      <c r="JQ221" s="53"/>
      <c r="JR221" s="53"/>
      <c r="JS221" s="53"/>
      <c r="JT221" s="53"/>
      <c r="JU221" s="53"/>
      <c r="JV221" s="53"/>
      <c r="JW221" s="53"/>
      <c r="JX221" s="53"/>
      <c r="JY221" s="53"/>
      <c r="JZ221" s="53"/>
      <c r="KA221" s="53"/>
      <c r="KB221" s="53"/>
      <c r="KC221" s="53"/>
      <c r="KD221" s="53"/>
      <c r="KE221" s="53"/>
      <c r="KF221" s="53"/>
      <c r="KG221" s="53"/>
      <c r="KH221" s="53"/>
      <c r="KI221" s="53"/>
      <c r="KJ221" s="53"/>
      <c r="KK221" s="53"/>
      <c r="KL221" s="53"/>
      <c r="KM221" s="53"/>
      <c r="KN221" s="53"/>
      <c r="KO221" s="53"/>
      <c r="KP221" s="53"/>
      <c r="KQ221" s="53"/>
      <c r="KR221" s="53"/>
      <c r="KS221" s="53"/>
      <c r="KT221" s="53"/>
      <c r="KU221" s="53"/>
      <c r="KV221" s="53"/>
      <c r="KW221" s="53"/>
      <c r="KX221" s="53"/>
      <c r="KY221" s="53"/>
      <c r="KZ221" s="53"/>
      <c r="LA221" s="53"/>
      <c r="LB221" s="53"/>
      <c r="LC221" s="53"/>
      <c r="LD221" s="53"/>
      <c r="LE221" s="53"/>
      <c r="LF221" s="53"/>
      <c r="LG221" s="53"/>
      <c r="LH221" s="53"/>
      <c r="LI221" s="53"/>
      <c r="LJ221" s="53"/>
      <c r="LK221" s="53"/>
      <c r="LL221" s="53"/>
      <c r="LM221" s="53"/>
      <c r="LN221" s="53"/>
      <c r="LO221" s="53"/>
      <c r="LP221" s="53"/>
      <c r="LQ221" s="53"/>
      <c r="LR221" s="53"/>
      <c r="LS221" s="53"/>
      <c r="LT221" s="53"/>
      <c r="LU221" s="53"/>
      <c r="LV221" s="53"/>
      <c r="LW221" s="53"/>
      <c r="LX221" s="53"/>
      <c r="LY221" s="53"/>
      <c r="LZ221" s="53"/>
      <c r="MA221" s="53"/>
      <c r="MB221" s="53"/>
      <c r="MC221" s="53"/>
      <c r="MD221" s="53"/>
      <c r="ME221" s="53"/>
      <c r="MF221" s="53"/>
      <c r="MG221" s="53"/>
      <c r="MH221" s="53"/>
      <c r="MI221" s="53"/>
      <c r="MJ221" s="53"/>
      <c r="MK221" s="53"/>
      <c r="ML221" s="53"/>
      <c r="MM221" s="53"/>
      <c r="MN221" s="53"/>
      <c r="MO221" s="53"/>
      <c r="MP221" s="53"/>
      <c r="MQ221" s="53"/>
      <c r="MR221" s="53"/>
      <c r="MS221" s="53"/>
      <c r="MT221" s="53"/>
      <c r="MU221" s="53"/>
      <c r="MV221" s="53"/>
      <c r="MW221" s="53"/>
      <c r="MX221" s="53"/>
      <c r="MY221" s="53"/>
      <c r="MZ221" s="53"/>
      <c r="NA221" s="53"/>
      <c r="NB221" s="53"/>
      <c r="NC221" s="53"/>
      <c r="ND221" s="53"/>
      <c r="NE221" s="53"/>
      <c r="NF221" s="53"/>
      <c r="NG221" s="53"/>
      <c r="NH221" s="53"/>
      <c r="NI221" s="53"/>
      <c r="NJ221" s="53"/>
      <c r="NK221" s="53"/>
      <c r="NL221" s="53"/>
      <c r="NM221" s="53"/>
      <c r="NN221" s="53"/>
      <c r="NO221" s="53"/>
      <c r="NP221" s="53"/>
      <c r="NQ221" s="53"/>
      <c r="NR221" s="53"/>
      <c r="NS221" s="53"/>
      <c r="NT221" s="53"/>
      <c r="NU221" s="53"/>
      <c r="NV221" s="53"/>
      <c r="NW221" s="53"/>
      <c r="NX221" s="53"/>
      <c r="NY221" s="53"/>
      <c r="NZ221" s="53"/>
      <c r="OA221" s="53"/>
      <c r="OB221" s="53"/>
      <c r="OC221" s="53"/>
      <c r="OD221" s="53"/>
      <c r="OE221" s="53"/>
      <c r="OF221" s="53"/>
      <c r="OG221" s="53"/>
      <c r="OH221" s="53"/>
      <c r="OI221" s="53"/>
      <c r="OJ221" s="53"/>
      <c r="OK221" s="53"/>
      <c r="OL221" s="53"/>
      <c r="OM221" s="53"/>
      <c r="ON221" s="53"/>
      <c r="OO221" s="53"/>
      <c r="OP221" s="53"/>
      <c r="OQ221" s="53"/>
      <c r="OR221" s="53"/>
      <c r="OS221" s="53"/>
      <c r="OT221" s="53"/>
      <c r="OU221" s="53"/>
      <c r="OV221" s="53"/>
      <c r="OW221" s="53"/>
      <c r="OX221" s="53"/>
      <c r="OY221" s="53"/>
      <c r="OZ221" s="53"/>
      <c r="PA221" s="53"/>
      <c r="PB221" s="53"/>
      <c r="PC221" s="53"/>
      <c r="PD221" s="53"/>
      <c r="PE221" s="53"/>
      <c r="PF221" s="53"/>
      <c r="PG221" s="53"/>
      <c r="PH221" s="53"/>
      <c r="PI221" s="53"/>
      <c r="PJ221" s="53"/>
      <c r="PK221" s="53"/>
      <c r="PL221" s="53"/>
      <c r="PM221" s="53"/>
      <c r="PN221" s="53"/>
      <c r="PO221" s="53"/>
      <c r="PP221" s="53"/>
      <c r="PQ221" s="53"/>
      <c r="PR221" s="53"/>
      <c r="PS221" s="53"/>
      <c r="PT221" s="53"/>
      <c r="PU221" s="53"/>
      <c r="PV221" s="53"/>
      <c r="PW221" s="53"/>
      <c r="PX221" s="53"/>
      <c r="PY221" s="53"/>
      <c r="PZ221" s="53"/>
      <c r="QA221" s="53"/>
      <c r="QB221" s="53"/>
      <c r="QC221" s="53"/>
      <c r="QD221" s="53"/>
      <c r="QE221" s="53"/>
      <c r="QF221" s="53"/>
      <c r="QG221" s="53"/>
      <c r="QH221" s="53"/>
      <c r="QI221" s="53"/>
      <c r="QJ221" s="53"/>
      <c r="QK221" s="53"/>
      <c r="QL221" s="53"/>
      <c r="QM221" s="53"/>
      <c r="QN221" s="53"/>
      <c r="QO221" s="53"/>
      <c r="QP221" s="53"/>
      <c r="QQ221" s="53"/>
      <c r="QR221" s="53"/>
      <c r="QS221" s="53"/>
      <c r="QT221" s="53"/>
      <c r="QU221" s="53"/>
      <c r="QV221" s="53"/>
      <c r="QW221" s="53"/>
      <c r="QX221" s="53"/>
      <c r="QY221" s="53"/>
      <c r="QZ221" s="53"/>
      <c r="RA221" s="53"/>
      <c r="RB221" s="53"/>
      <c r="RC221" s="53"/>
      <c r="RD221" s="53"/>
      <c r="RE221" s="53"/>
      <c r="RF221" s="53"/>
      <c r="RG221" s="53"/>
      <c r="RH221" s="53"/>
      <c r="RI221" s="53"/>
      <c r="RJ221" s="53"/>
      <c r="RK221" s="53"/>
      <c r="RL221" s="53"/>
      <c r="RM221" s="53"/>
      <c r="RN221" s="53"/>
      <c r="RO221" s="53"/>
      <c r="RP221" s="53"/>
      <c r="RQ221" s="53"/>
      <c r="RR221" s="53"/>
      <c r="RS221" s="53"/>
      <c r="RT221" s="53"/>
      <c r="RU221" s="53"/>
      <c r="RV221" s="53"/>
      <c r="RW221" s="53"/>
      <c r="RX221" s="53"/>
      <c r="RY221" s="53"/>
      <c r="RZ221" s="53"/>
      <c r="SA221" s="53"/>
      <c r="SB221" s="53"/>
      <c r="SC221" s="53"/>
      <c r="SD221" s="53"/>
      <c r="SE221" s="53"/>
      <c r="SF221" s="53"/>
      <c r="SG221" s="53"/>
      <c r="SH221" s="53"/>
      <c r="SI221" s="53"/>
      <c r="SJ221" s="53"/>
      <c r="SK221" s="53"/>
      <c r="SL221" s="53"/>
      <c r="SM221" s="53"/>
      <c r="SN221" s="53"/>
      <c r="SO221" s="53"/>
      <c r="SP221" s="53"/>
      <c r="SQ221" s="53"/>
      <c r="SR221" s="53"/>
      <c r="SS221" s="53"/>
      <c r="ST221" s="53"/>
      <c r="SU221" s="53"/>
      <c r="SV221" s="53"/>
      <c r="SW221" s="53"/>
      <c r="SX221" s="53"/>
      <c r="SY221" s="53"/>
      <c r="SZ221" s="53"/>
      <c r="TA221" s="53"/>
      <c r="TB221" s="53"/>
      <c r="TC221" s="53"/>
      <c r="TD221" s="53"/>
      <c r="TE221" s="53"/>
      <c r="TF221" s="53"/>
      <c r="TG221" s="53"/>
      <c r="TH221" s="53"/>
      <c r="TI221" s="53"/>
      <c r="TJ221" s="53"/>
      <c r="TK221" s="53"/>
      <c r="TL221" s="53"/>
      <c r="TM221" s="53"/>
      <c r="TN221" s="53"/>
      <c r="TO221" s="53"/>
      <c r="TP221" s="53"/>
      <c r="TQ221" s="53"/>
      <c r="TR221" s="53"/>
      <c r="TS221" s="53"/>
      <c r="TT221" s="53"/>
      <c r="TU221" s="53"/>
      <c r="TV221" s="53"/>
      <c r="TW221" s="53"/>
      <c r="TX221" s="53"/>
      <c r="TY221" s="53"/>
      <c r="TZ221" s="53"/>
      <c r="UA221" s="53"/>
      <c r="UB221" s="53"/>
      <c r="UC221" s="53"/>
      <c r="UD221" s="53"/>
      <c r="UE221" s="53"/>
      <c r="UF221" s="53"/>
      <c r="UG221" s="53"/>
      <c r="UH221" s="53"/>
      <c r="UI221" s="53"/>
      <c r="UJ221" s="53"/>
      <c r="UK221" s="53"/>
      <c r="UL221" s="53"/>
      <c r="UM221" s="53"/>
      <c r="UN221" s="53"/>
      <c r="UO221" s="53"/>
      <c r="UP221" s="53"/>
      <c r="UQ221" s="53"/>
      <c r="UR221" s="53"/>
      <c r="US221" s="53"/>
      <c r="UT221" s="53"/>
      <c r="UU221" s="53"/>
      <c r="UV221" s="53"/>
      <c r="UW221" s="53"/>
      <c r="UX221" s="53"/>
      <c r="UY221" s="53"/>
      <c r="UZ221" s="53"/>
      <c r="VA221" s="53"/>
      <c r="VB221" s="53"/>
      <c r="VC221" s="53"/>
      <c r="VD221" s="53"/>
      <c r="VE221" s="53"/>
      <c r="VF221" s="53"/>
      <c r="VG221" s="53"/>
      <c r="VH221" s="53"/>
      <c r="VI221" s="53"/>
      <c r="VJ221" s="53"/>
      <c r="VK221" s="53"/>
      <c r="VL221" s="53"/>
      <c r="VM221" s="53"/>
      <c r="VN221" s="53"/>
      <c r="VO221" s="53"/>
      <c r="VP221" s="53"/>
      <c r="VQ221" s="53"/>
      <c r="VR221" s="53"/>
      <c r="VS221" s="53"/>
      <c r="VT221" s="53"/>
      <c r="VU221" s="53"/>
      <c r="VV221" s="53"/>
      <c r="VW221" s="53"/>
      <c r="VX221" s="53"/>
      <c r="VY221" s="53"/>
      <c r="VZ221" s="53"/>
      <c r="WA221" s="53"/>
      <c r="WB221" s="53"/>
      <c r="WC221" s="53"/>
      <c r="WD221" s="53"/>
      <c r="WE221" s="53"/>
      <c r="WF221" s="53"/>
      <c r="WG221" s="53"/>
      <c r="WH221" s="53"/>
      <c r="WI221" s="53"/>
      <c r="WJ221" s="53"/>
      <c r="WK221" s="53"/>
      <c r="WL221" s="53"/>
      <c r="WM221" s="53"/>
      <c r="WN221" s="53"/>
      <c r="WO221" s="53"/>
      <c r="WP221" s="53"/>
      <c r="WQ221" s="53"/>
      <c r="WR221" s="53"/>
      <c r="WS221" s="53"/>
      <c r="WT221" s="53"/>
      <c r="WU221" s="53"/>
      <c r="WV221" s="53"/>
      <c r="WW221" s="53"/>
      <c r="WX221" s="53"/>
      <c r="WY221" s="53"/>
      <c r="WZ221" s="53"/>
      <c r="XA221" s="53"/>
      <c r="XB221" s="53"/>
      <c r="XC221" s="53"/>
      <c r="XD221" s="53"/>
      <c r="XE221" s="53"/>
      <c r="XF221" s="53"/>
      <c r="XG221" s="53"/>
      <c r="XH221" s="53"/>
      <c r="XI221" s="53"/>
      <c r="XJ221" s="53"/>
      <c r="XK221" s="53"/>
      <c r="XL221" s="53"/>
      <c r="XM221" s="53"/>
      <c r="XN221" s="53"/>
      <c r="XO221" s="53"/>
      <c r="XP221" s="53"/>
      <c r="XQ221" s="53"/>
      <c r="XR221" s="53"/>
      <c r="XS221" s="53"/>
      <c r="XT221" s="53"/>
      <c r="XU221" s="53"/>
      <c r="XV221" s="53"/>
      <c r="XW221" s="53"/>
      <c r="XX221" s="53"/>
      <c r="XY221" s="53"/>
      <c r="XZ221" s="53"/>
      <c r="YA221" s="53"/>
      <c r="YB221" s="53"/>
      <c r="YC221" s="53"/>
      <c r="YD221" s="53"/>
      <c r="YE221" s="53"/>
      <c r="YF221" s="53"/>
      <c r="YG221" s="53"/>
      <c r="YH221" s="53"/>
      <c r="YI221" s="53"/>
      <c r="YJ221" s="53"/>
      <c r="YK221" s="53"/>
      <c r="YL221" s="53"/>
      <c r="YM221" s="53"/>
      <c r="YN221" s="53"/>
      <c r="YO221" s="53"/>
      <c r="YP221" s="53"/>
      <c r="YQ221" s="53"/>
      <c r="YR221" s="53"/>
    </row>
    <row r="222" spans="1:668" s="9" customFormat="1" ht="15.75" x14ac:dyDescent="0.25">
      <c r="A222" s="33" t="s">
        <v>169</v>
      </c>
      <c r="B222" s="109" t="s">
        <v>17</v>
      </c>
      <c r="C222" s="110" t="s">
        <v>73</v>
      </c>
      <c r="D222" s="115">
        <v>44593</v>
      </c>
      <c r="E222" s="11" t="s">
        <v>116</v>
      </c>
      <c r="F222" s="116">
        <v>50000</v>
      </c>
      <c r="G222" s="117">
        <v>1435</v>
      </c>
      <c r="H222" s="116">
        <v>1854</v>
      </c>
      <c r="I222" s="116">
        <v>1520</v>
      </c>
      <c r="J222" s="116">
        <v>25</v>
      </c>
      <c r="K222" s="116">
        <v>4834</v>
      </c>
      <c r="L222" s="166">
        <v>45166</v>
      </c>
      <c r="O222" s="113"/>
      <c r="P222" s="113"/>
      <c r="Q222" s="113"/>
      <c r="R222" s="113"/>
      <c r="S222" s="113"/>
      <c r="T222" s="113"/>
      <c r="U222" s="113"/>
      <c r="V222" s="113"/>
      <c r="W222" s="113"/>
      <c r="X222" s="113"/>
      <c r="Y222" s="113"/>
      <c r="Z222" s="113"/>
      <c r="AA222" s="113"/>
      <c r="AB222" s="113"/>
      <c r="AC222" s="113"/>
      <c r="AD222" s="113"/>
      <c r="AE222" s="113"/>
      <c r="AF222" s="113"/>
      <c r="AG222" s="113"/>
      <c r="AH222" s="113"/>
      <c r="AI222" s="113"/>
      <c r="AJ222" s="113"/>
      <c r="AK222" s="113"/>
      <c r="AL222" s="113"/>
      <c r="AM222" s="113"/>
      <c r="AN222" s="113"/>
      <c r="AO222" s="113"/>
      <c r="AP222" s="113"/>
      <c r="AQ222" s="113"/>
      <c r="AR222" s="113"/>
      <c r="AS222" s="113"/>
      <c r="AT222" s="53"/>
      <c r="AU222" s="53"/>
      <c r="AV222" s="53"/>
      <c r="AW222" s="53"/>
      <c r="AX222" s="53"/>
      <c r="AY222" s="53"/>
      <c r="AZ222" s="53"/>
      <c r="BA222" s="53"/>
      <c r="BB222" s="53"/>
      <c r="BC222" s="53"/>
      <c r="BD222" s="53"/>
      <c r="BE222" s="53"/>
      <c r="BF222" s="53"/>
      <c r="BG222" s="53"/>
      <c r="BH222" s="53"/>
      <c r="BI222" s="53"/>
      <c r="BJ222" s="53"/>
      <c r="BK222" s="53"/>
      <c r="BL222" s="53"/>
      <c r="BM222" s="53"/>
      <c r="BN222" s="53"/>
      <c r="BO222" s="53"/>
      <c r="BP222" s="53"/>
      <c r="BQ222" s="53"/>
      <c r="BR222" s="53"/>
      <c r="BS222" s="53"/>
      <c r="BT222" s="53"/>
      <c r="BU222" s="53"/>
      <c r="BV222" s="53"/>
      <c r="BW222" s="53"/>
      <c r="BX222" s="53"/>
      <c r="BY222" s="53"/>
      <c r="BZ222" s="53"/>
      <c r="CA222" s="53"/>
      <c r="CB222" s="53"/>
      <c r="CC222" s="53"/>
      <c r="CD222" s="53"/>
      <c r="CE222" s="53"/>
      <c r="CF222" s="53"/>
      <c r="CG222" s="53"/>
      <c r="CH222" s="53"/>
      <c r="CI222" s="53"/>
      <c r="CJ222" s="53"/>
      <c r="CK222" s="53"/>
      <c r="CL222" s="53"/>
      <c r="CM222" s="53"/>
      <c r="CN222" s="53"/>
      <c r="CO222" s="53"/>
      <c r="CP222" s="53"/>
      <c r="CQ222" s="53"/>
      <c r="CR222" s="53"/>
      <c r="CS222" s="53"/>
      <c r="CT222" s="53"/>
      <c r="CU222" s="53"/>
      <c r="CV222" s="53"/>
      <c r="CW222" s="53"/>
      <c r="CX222" s="53"/>
      <c r="CY222" s="53"/>
      <c r="CZ222" s="53"/>
      <c r="DA222" s="53"/>
      <c r="DB222" s="53"/>
      <c r="DC222" s="53"/>
      <c r="DD222" s="53"/>
      <c r="DE222" s="53"/>
      <c r="DF222" s="53"/>
      <c r="DG222" s="53"/>
      <c r="DH222" s="53"/>
      <c r="DI222" s="53"/>
      <c r="DJ222" s="53"/>
      <c r="DK222" s="53"/>
      <c r="DL222" s="53"/>
      <c r="DM222" s="53"/>
      <c r="DN222" s="53"/>
      <c r="DO222" s="53"/>
      <c r="DP222" s="53"/>
      <c r="DQ222" s="53"/>
      <c r="DR222" s="53"/>
      <c r="DS222" s="53"/>
      <c r="DT222" s="53"/>
      <c r="DU222" s="53"/>
      <c r="DV222" s="53"/>
      <c r="DW222" s="53"/>
      <c r="DX222" s="53"/>
      <c r="DY222" s="53"/>
      <c r="DZ222" s="53"/>
      <c r="EA222" s="53"/>
      <c r="EB222" s="53"/>
      <c r="EC222" s="53"/>
      <c r="ED222" s="53"/>
      <c r="EE222" s="53"/>
      <c r="EF222" s="53"/>
      <c r="EG222" s="53"/>
      <c r="EH222" s="53"/>
      <c r="EI222" s="53"/>
      <c r="EJ222" s="53"/>
      <c r="EK222" s="53"/>
      <c r="EL222" s="53"/>
      <c r="EM222" s="53"/>
      <c r="EN222" s="53"/>
      <c r="EO222" s="53"/>
      <c r="EP222" s="53"/>
      <c r="EQ222" s="53"/>
      <c r="ER222" s="53"/>
      <c r="ES222" s="53"/>
      <c r="ET222" s="53"/>
      <c r="EU222" s="53"/>
      <c r="EV222" s="53"/>
      <c r="EW222" s="53"/>
      <c r="EX222" s="53"/>
      <c r="EY222" s="53"/>
      <c r="EZ222" s="53"/>
      <c r="FA222" s="53"/>
      <c r="FB222" s="53"/>
      <c r="FC222" s="53"/>
      <c r="FD222" s="53"/>
      <c r="FE222" s="53"/>
      <c r="FF222" s="53"/>
      <c r="FG222" s="53"/>
      <c r="FH222" s="53"/>
      <c r="FI222" s="53"/>
      <c r="FJ222" s="53"/>
      <c r="FK222" s="53"/>
      <c r="FL222" s="53"/>
      <c r="FM222" s="53"/>
      <c r="FN222" s="53"/>
      <c r="FO222" s="53"/>
      <c r="FP222" s="53"/>
      <c r="FQ222" s="53"/>
      <c r="FR222" s="53"/>
      <c r="FS222" s="53"/>
      <c r="FT222" s="53"/>
      <c r="FU222" s="53"/>
      <c r="FV222" s="53"/>
      <c r="FW222" s="53"/>
      <c r="FX222" s="53"/>
      <c r="FY222" s="53"/>
      <c r="FZ222" s="53"/>
      <c r="GA222" s="53"/>
      <c r="GB222" s="53"/>
      <c r="GC222" s="53"/>
      <c r="GD222" s="53"/>
      <c r="GE222" s="53"/>
      <c r="GF222" s="53"/>
      <c r="GG222" s="53"/>
      <c r="GH222" s="53"/>
      <c r="GI222" s="53"/>
      <c r="GJ222" s="53"/>
      <c r="GK222" s="53"/>
      <c r="GL222" s="53"/>
      <c r="GM222" s="53"/>
      <c r="GN222" s="53"/>
      <c r="GO222" s="53"/>
      <c r="GP222" s="53"/>
      <c r="GQ222" s="53"/>
      <c r="GR222" s="53"/>
      <c r="GS222" s="53"/>
      <c r="GT222" s="53"/>
      <c r="GU222" s="53"/>
      <c r="GV222" s="53"/>
      <c r="GW222" s="53"/>
      <c r="GX222" s="53"/>
      <c r="GY222" s="53"/>
      <c r="GZ222" s="53"/>
      <c r="HA222" s="53"/>
      <c r="HB222" s="53"/>
      <c r="HC222" s="53"/>
      <c r="HD222" s="53"/>
      <c r="HE222" s="53"/>
      <c r="HF222" s="53"/>
      <c r="HG222" s="53"/>
      <c r="HH222" s="53"/>
      <c r="HI222" s="53"/>
      <c r="HJ222" s="53"/>
      <c r="HK222" s="53"/>
      <c r="HL222" s="53"/>
      <c r="HM222" s="53"/>
      <c r="HN222" s="53"/>
      <c r="HO222" s="53"/>
      <c r="HP222" s="53"/>
      <c r="HQ222" s="53"/>
      <c r="HR222" s="53"/>
      <c r="HS222" s="53"/>
      <c r="HT222" s="53"/>
      <c r="HU222" s="53"/>
      <c r="HV222" s="53"/>
      <c r="HW222" s="53"/>
      <c r="HX222" s="53"/>
      <c r="HY222" s="53"/>
      <c r="HZ222" s="53"/>
      <c r="IA222" s="53"/>
      <c r="IB222" s="53"/>
      <c r="IC222" s="53"/>
      <c r="ID222" s="53"/>
      <c r="IE222" s="53"/>
      <c r="IF222" s="53"/>
      <c r="IG222" s="53"/>
      <c r="IH222" s="53"/>
      <c r="II222" s="53"/>
      <c r="IJ222" s="53"/>
      <c r="IK222" s="53"/>
      <c r="IL222" s="53"/>
      <c r="IM222" s="53"/>
      <c r="IN222" s="53"/>
      <c r="IO222" s="53"/>
      <c r="IP222" s="53"/>
      <c r="IQ222" s="53"/>
      <c r="IR222" s="53"/>
      <c r="IS222" s="53"/>
      <c r="IT222" s="53"/>
      <c r="IU222" s="53"/>
      <c r="IV222" s="53"/>
      <c r="IW222" s="53"/>
      <c r="IX222" s="53"/>
      <c r="IY222" s="53"/>
      <c r="IZ222" s="53"/>
      <c r="JA222" s="53"/>
      <c r="JB222" s="53"/>
      <c r="JC222" s="53"/>
      <c r="JD222" s="53"/>
      <c r="JE222" s="53"/>
      <c r="JF222" s="53"/>
      <c r="JG222" s="53"/>
      <c r="JH222" s="53"/>
      <c r="JI222" s="53"/>
      <c r="JJ222" s="53"/>
      <c r="JK222" s="53"/>
      <c r="JL222" s="53"/>
      <c r="JM222" s="53"/>
      <c r="JN222" s="53"/>
      <c r="JO222" s="53"/>
      <c r="JP222" s="53"/>
      <c r="JQ222" s="53"/>
      <c r="JR222" s="53"/>
      <c r="JS222" s="53"/>
      <c r="JT222" s="53"/>
      <c r="JU222" s="53"/>
      <c r="JV222" s="53"/>
      <c r="JW222" s="53"/>
      <c r="JX222" s="53"/>
      <c r="JY222" s="53"/>
      <c r="JZ222" s="53"/>
      <c r="KA222" s="53"/>
      <c r="KB222" s="53"/>
      <c r="KC222" s="53"/>
      <c r="KD222" s="53"/>
      <c r="KE222" s="53"/>
      <c r="KF222" s="53"/>
      <c r="KG222" s="53"/>
      <c r="KH222" s="53"/>
      <c r="KI222" s="53"/>
      <c r="KJ222" s="53"/>
      <c r="KK222" s="53"/>
      <c r="KL222" s="53"/>
      <c r="KM222" s="53"/>
      <c r="KN222" s="53"/>
      <c r="KO222" s="53"/>
      <c r="KP222" s="53"/>
      <c r="KQ222" s="53"/>
      <c r="KR222" s="53"/>
      <c r="KS222" s="53"/>
      <c r="KT222" s="53"/>
      <c r="KU222" s="53"/>
      <c r="KV222" s="53"/>
      <c r="KW222" s="53"/>
      <c r="KX222" s="53"/>
      <c r="KY222" s="53"/>
      <c r="KZ222" s="53"/>
      <c r="LA222" s="53"/>
      <c r="LB222" s="53"/>
      <c r="LC222" s="53"/>
      <c r="LD222" s="53"/>
      <c r="LE222" s="53"/>
      <c r="LF222" s="53"/>
      <c r="LG222" s="53"/>
      <c r="LH222" s="53"/>
      <c r="LI222" s="53"/>
      <c r="LJ222" s="53"/>
      <c r="LK222" s="53"/>
      <c r="LL222" s="53"/>
      <c r="LM222" s="53"/>
      <c r="LN222" s="53"/>
      <c r="LO222" s="53"/>
      <c r="LP222" s="53"/>
      <c r="LQ222" s="53"/>
      <c r="LR222" s="53"/>
      <c r="LS222" s="53"/>
      <c r="LT222" s="53"/>
      <c r="LU222" s="53"/>
      <c r="LV222" s="53"/>
      <c r="LW222" s="53"/>
      <c r="LX222" s="53"/>
      <c r="LY222" s="53"/>
      <c r="LZ222" s="53"/>
      <c r="MA222" s="53"/>
      <c r="MB222" s="53"/>
      <c r="MC222" s="53"/>
      <c r="MD222" s="53"/>
      <c r="ME222" s="53"/>
      <c r="MF222" s="53"/>
      <c r="MG222" s="53"/>
      <c r="MH222" s="53"/>
      <c r="MI222" s="53"/>
      <c r="MJ222" s="53"/>
      <c r="MK222" s="53"/>
      <c r="ML222" s="53"/>
      <c r="MM222" s="53"/>
      <c r="MN222" s="53"/>
      <c r="MO222" s="53"/>
      <c r="MP222" s="53"/>
      <c r="MQ222" s="53"/>
      <c r="MR222" s="53"/>
      <c r="MS222" s="53"/>
      <c r="MT222" s="53"/>
      <c r="MU222" s="53"/>
      <c r="MV222" s="53"/>
      <c r="MW222" s="53"/>
      <c r="MX222" s="53"/>
      <c r="MY222" s="53"/>
      <c r="MZ222" s="53"/>
      <c r="NA222" s="53"/>
      <c r="NB222" s="53"/>
      <c r="NC222" s="53"/>
      <c r="ND222" s="53"/>
      <c r="NE222" s="53"/>
      <c r="NF222" s="53"/>
      <c r="NG222" s="53"/>
      <c r="NH222" s="53"/>
      <c r="NI222" s="53"/>
      <c r="NJ222" s="53"/>
      <c r="NK222" s="53"/>
      <c r="NL222" s="53"/>
      <c r="NM222" s="53"/>
      <c r="NN222" s="53"/>
      <c r="NO222" s="53"/>
      <c r="NP222" s="53"/>
      <c r="NQ222" s="53"/>
      <c r="NR222" s="53"/>
      <c r="NS222" s="53"/>
      <c r="NT222" s="53"/>
      <c r="NU222" s="53"/>
      <c r="NV222" s="53"/>
      <c r="NW222" s="53"/>
      <c r="NX222" s="53"/>
      <c r="NY222" s="53"/>
      <c r="NZ222" s="53"/>
      <c r="OA222" s="53"/>
      <c r="OB222" s="53"/>
      <c r="OC222" s="53"/>
      <c r="OD222" s="53"/>
      <c r="OE222" s="53"/>
      <c r="OF222" s="53"/>
      <c r="OG222" s="53"/>
      <c r="OH222" s="53"/>
      <c r="OI222" s="53"/>
      <c r="OJ222" s="53"/>
      <c r="OK222" s="53"/>
      <c r="OL222" s="53"/>
      <c r="OM222" s="53"/>
      <c r="ON222" s="53"/>
      <c r="OO222" s="53"/>
      <c r="OP222" s="53"/>
      <c r="OQ222" s="53"/>
      <c r="OR222" s="53"/>
      <c r="OS222" s="53"/>
      <c r="OT222" s="53"/>
      <c r="OU222" s="53"/>
      <c r="OV222" s="53"/>
      <c r="OW222" s="53"/>
      <c r="OX222" s="53"/>
      <c r="OY222" s="53"/>
      <c r="OZ222" s="53"/>
      <c r="PA222" s="53"/>
      <c r="PB222" s="53"/>
      <c r="PC222" s="53"/>
      <c r="PD222" s="53"/>
      <c r="PE222" s="53"/>
      <c r="PF222" s="53"/>
      <c r="PG222" s="53"/>
      <c r="PH222" s="53"/>
      <c r="PI222" s="53"/>
      <c r="PJ222" s="53"/>
      <c r="PK222" s="53"/>
      <c r="PL222" s="53"/>
      <c r="PM222" s="53"/>
      <c r="PN222" s="53"/>
      <c r="PO222" s="53"/>
      <c r="PP222" s="53"/>
      <c r="PQ222" s="53"/>
      <c r="PR222" s="53"/>
      <c r="PS222" s="53"/>
      <c r="PT222" s="53"/>
      <c r="PU222" s="53"/>
      <c r="PV222" s="53"/>
      <c r="PW222" s="53"/>
      <c r="PX222" s="53"/>
      <c r="PY222" s="53"/>
      <c r="PZ222" s="53"/>
      <c r="QA222" s="53"/>
      <c r="QB222" s="53"/>
      <c r="QC222" s="53"/>
      <c r="QD222" s="53"/>
      <c r="QE222" s="53"/>
      <c r="QF222" s="53"/>
      <c r="QG222" s="53"/>
      <c r="QH222" s="53"/>
      <c r="QI222" s="53"/>
      <c r="QJ222" s="53"/>
      <c r="QK222" s="53"/>
      <c r="QL222" s="53"/>
      <c r="QM222" s="53"/>
      <c r="QN222" s="53"/>
      <c r="QO222" s="53"/>
      <c r="QP222" s="53"/>
      <c r="QQ222" s="53"/>
      <c r="QR222" s="53"/>
      <c r="QS222" s="53"/>
      <c r="QT222" s="53"/>
      <c r="QU222" s="53"/>
      <c r="QV222" s="53"/>
      <c r="QW222" s="53"/>
      <c r="QX222" s="53"/>
      <c r="QY222" s="53"/>
      <c r="QZ222" s="53"/>
      <c r="RA222" s="53"/>
      <c r="RB222" s="53"/>
      <c r="RC222" s="53"/>
      <c r="RD222" s="53"/>
      <c r="RE222" s="53"/>
      <c r="RF222" s="53"/>
      <c r="RG222" s="53"/>
      <c r="RH222" s="53"/>
      <c r="RI222" s="53"/>
      <c r="RJ222" s="53"/>
      <c r="RK222" s="53"/>
      <c r="RL222" s="53"/>
      <c r="RM222" s="53"/>
      <c r="RN222" s="53"/>
      <c r="RO222" s="53"/>
      <c r="RP222" s="53"/>
      <c r="RQ222" s="53"/>
      <c r="RR222" s="53"/>
      <c r="RS222" s="53"/>
      <c r="RT222" s="53"/>
      <c r="RU222" s="53"/>
      <c r="RV222" s="53"/>
      <c r="RW222" s="53"/>
      <c r="RX222" s="53"/>
      <c r="RY222" s="53"/>
      <c r="RZ222" s="53"/>
      <c r="SA222" s="53"/>
      <c r="SB222" s="53"/>
      <c r="SC222" s="53"/>
      <c r="SD222" s="53"/>
      <c r="SE222" s="53"/>
      <c r="SF222" s="53"/>
      <c r="SG222" s="53"/>
      <c r="SH222" s="53"/>
      <c r="SI222" s="53"/>
      <c r="SJ222" s="53"/>
      <c r="SK222" s="53"/>
      <c r="SL222" s="53"/>
      <c r="SM222" s="53"/>
      <c r="SN222" s="53"/>
      <c r="SO222" s="53"/>
      <c r="SP222" s="53"/>
      <c r="SQ222" s="53"/>
      <c r="SR222" s="53"/>
      <c r="SS222" s="53"/>
      <c r="ST222" s="53"/>
      <c r="SU222" s="53"/>
      <c r="SV222" s="53"/>
      <c r="SW222" s="53"/>
      <c r="SX222" s="53"/>
      <c r="SY222" s="53"/>
      <c r="SZ222" s="53"/>
      <c r="TA222" s="53"/>
      <c r="TB222" s="53"/>
      <c r="TC222" s="53"/>
      <c r="TD222" s="53"/>
      <c r="TE222" s="53"/>
      <c r="TF222" s="53"/>
      <c r="TG222" s="53"/>
      <c r="TH222" s="53"/>
      <c r="TI222" s="53"/>
      <c r="TJ222" s="53"/>
      <c r="TK222" s="53"/>
      <c r="TL222" s="53"/>
      <c r="TM222" s="53"/>
      <c r="TN222" s="53"/>
      <c r="TO222" s="53"/>
      <c r="TP222" s="53"/>
      <c r="TQ222" s="53"/>
      <c r="TR222" s="53"/>
      <c r="TS222" s="53"/>
      <c r="TT222" s="53"/>
      <c r="TU222" s="53"/>
      <c r="TV222" s="53"/>
      <c r="TW222" s="53"/>
      <c r="TX222" s="53"/>
      <c r="TY222" s="53"/>
      <c r="TZ222" s="53"/>
      <c r="UA222" s="53"/>
      <c r="UB222" s="53"/>
      <c r="UC222" s="53"/>
      <c r="UD222" s="53"/>
      <c r="UE222" s="53"/>
      <c r="UF222" s="53"/>
      <c r="UG222" s="53"/>
      <c r="UH222" s="53"/>
      <c r="UI222" s="53"/>
      <c r="UJ222" s="53"/>
      <c r="UK222" s="53"/>
      <c r="UL222" s="53"/>
      <c r="UM222" s="53"/>
      <c r="UN222" s="53"/>
      <c r="UO222" s="53"/>
      <c r="UP222" s="53"/>
      <c r="UQ222" s="53"/>
      <c r="UR222" s="53"/>
      <c r="US222" s="53"/>
      <c r="UT222" s="53"/>
      <c r="UU222" s="53"/>
      <c r="UV222" s="53"/>
      <c r="UW222" s="53"/>
      <c r="UX222" s="53"/>
      <c r="UY222" s="53"/>
      <c r="UZ222" s="53"/>
      <c r="VA222" s="53"/>
      <c r="VB222" s="53"/>
      <c r="VC222" s="53"/>
      <c r="VD222" s="53"/>
      <c r="VE222" s="53"/>
      <c r="VF222" s="53"/>
      <c r="VG222" s="53"/>
      <c r="VH222" s="53"/>
      <c r="VI222" s="53"/>
      <c r="VJ222" s="53"/>
      <c r="VK222" s="53"/>
      <c r="VL222" s="53"/>
      <c r="VM222" s="53"/>
      <c r="VN222" s="53"/>
      <c r="VO222" s="53"/>
      <c r="VP222" s="53"/>
      <c r="VQ222" s="53"/>
      <c r="VR222" s="53"/>
      <c r="VS222" s="53"/>
      <c r="VT222" s="53"/>
      <c r="VU222" s="53"/>
      <c r="VV222" s="53"/>
      <c r="VW222" s="53"/>
      <c r="VX222" s="53"/>
      <c r="VY222" s="53"/>
      <c r="VZ222" s="53"/>
      <c r="WA222" s="53"/>
      <c r="WB222" s="53"/>
      <c r="WC222" s="53"/>
      <c r="WD222" s="53"/>
      <c r="WE222" s="53"/>
      <c r="WF222" s="53"/>
      <c r="WG222" s="53"/>
      <c r="WH222" s="53"/>
      <c r="WI222" s="53"/>
      <c r="WJ222" s="53"/>
      <c r="WK222" s="53"/>
      <c r="WL222" s="53"/>
      <c r="WM222" s="53"/>
      <c r="WN222" s="53"/>
      <c r="WO222" s="53"/>
      <c r="WP222" s="53"/>
      <c r="WQ222" s="53"/>
      <c r="WR222" s="53"/>
      <c r="WS222" s="53"/>
      <c r="WT222" s="53"/>
      <c r="WU222" s="53"/>
      <c r="WV222" s="53"/>
      <c r="WW222" s="53"/>
      <c r="WX222" s="53"/>
      <c r="WY222" s="53"/>
      <c r="WZ222" s="53"/>
      <c r="XA222" s="53"/>
      <c r="XB222" s="53"/>
      <c r="XC222" s="53"/>
      <c r="XD222" s="53"/>
      <c r="XE222" s="53"/>
      <c r="XF222" s="53"/>
      <c r="XG222" s="53"/>
      <c r="XH222" s="53"/>
      <c r="XI222" s="53"/>
      <c r="XJ222" s="53"/>
      <c r="XK222" s="53"/>
      <c r="XL222" s="53"/>
      <c r="XM222" s="53"/>
      <c r="XN222" s="53"/>
      <c r="XO222" s="53"/>
      <c r="XP222" s="53"/>
      <c r="XQ222" s="53"/>
      <c r="XR222" s="53"/>
      <c r="XS222" s="53"/>
      <c r="XT222" s="53"/>
      <c r="XU222" s="53"/>
      <c r="XV222" s="53"/>
      <c r="XW222" s="53"/>
      <c r="XX222" s="53"/>
      <c r="XY222" s="53"/>
      <c r="XZ222" s="53"/>
      <c r="YA222" s="53"/>
      <c r="YB222" s="53"/>
      <c r="YC222" s="53"/>
      <c r="YD222" s="53"/>
      <c r="YE222" s="53"/>
      <c r="YF222" s="53"/>
      <c r="YG222" s="53"/>
      <c r="YH222" s="53"/>
      <c r="YI222" s="53"/>
      <c r="YJ222" s="53"/>
      <c r="YK222" s="53"/>
      <c r="YL222" s="53"/>
      <c r="YM222" s="53"/>
      <c r="YN222" s="53"/>
      <c r="YO222" s="53"/>
      <c r="YP222" s="53"/>
      <c r="YQ222" s="53"/>
      <c r="YR222" s="53"/>
    </row>
    <row r="223" spans="1:668" s="9" customFormat="1" ht="15.75" x14ac:dyDescent="0.25">
      <c r="A223" s="33" t="s">
        <v>170</v>
      </c>
      <c r="B223" s="109" t="s">
        <v>17</v>
      </c>
      <c r="C223" s="110" t="s">
        <v>74</v>
      </c>
      <c r="D223" s="115">
        <v>44593</v>
      </c>
      <c r="E223" s="11" t="s">
        <v>116</v>
      </c>
      <c r="F223" s="116">
        <v>35000</v>
      </c>
      <c r="G223" s="117">
        <v>1004.5</v>
      </c>
      <c r="H223" s="116">
        <v>0</v>
      </c>
      <c r="I223" s="116">
        <v>1064</v>
      </c>
      <c r="J223" s="116">
        <v>25</v>
      </c>
      <c r="K223" s="116">
        <v>2093.5</v>
      </c>
      <c r="L223" s="166">
        <v>32906.5</v>
      </c>
      <c r="O223" s="113"/>
      <c r="P223" s="113"/>
      <c r="Q223" s="113"/>
      <c r="R223" s="113"/>
      <c r="S223" s="113"/>
      <c r="T223" s="113"/>
      <c r="U223" s="113"/>
      <c r="V223" s="113"/>
      <c r="W223" s="113"/>
      <c r="X223" s="113"/>
      <c r="Y223" s="113"/>
      <c r="Z223" s="113"/>
      <c r="AA223" s="113"/>
      <c r="AB223" s="113"/>
      <c r="AC223" s="113"/>
      <c r="AD223" s="113"/>
      <c r="AE223" s="113"/>
      <c r="AF223" s="113"/>
      <c r="AG223" s="113"/>
      <c r="AH223" s="113"/>
      <c r="AI223" s="113"/>
      <c r="AJ223" s="113"/>
      <c r="AK223" s="113"/>
      <c r="AL223" s="113"/>
      <c r="AM223" s="113"/>
      <c r="AN223" s="113"/>
      <c r="AO223" s="113"/>
      <c r="AP223" s="113"/>
      <c r="AQ223" s="113"/>
      <c r="AR223" s="113"/>
      <c r="AS223" s="113"/>
      <c r="AT223" s="53"/>
      <c r="AU223" s="53"/>
      <c r="AV223" s="53"/>
      <c r="AW223" s="53"/>
      <c r="AX223" s="53"/>
      <c r="AY223" s="53"/>
      <c r="AZ223" s="53"/>
      <c r="BA223" s="53"/>
      <c r="BB223" s="53"/>
      <c r="BC223" s="53"/>
      <c r="BD223" s="53"/>
      <c r="BE223" s="53"/>
      <c r="BF223" s="53"/>
      <c r="BG223" s="53"/>
      <c r="BH223" s="53"/>
      <c r="BI223" s="53"/>
      <c r="BJ223" s="53"/>
      <c r="BK223" s="53"/>
      <c r="BL223" s="53"/>
      <c r="BM223" s="53"/>
      <c r="BN223" s="53"/>
      <c r="BO223" s="53"/>
      <c r="BP223" s="53"/>
      <c r="BQ223" s="53"/>
      <c r="BR223" s="53"/>
      <c r="BS223" s="53"/>
      <c r="BT223" s="53"/>
      <c r="BU223" s="53"/>
      <c r="BV223" s="53"/>
      <c r="BW223" s="53"/>
      <c r="BX223" s="53"/>
      <c r="BY223" s="53"/>
      <c r="BZ223" s="53"/>
      <c r="CA223" s="53"/>
      <c r="CB223" s="53"/>
      <c r="CC223" s="53"/>
      <c r="CD223" s="53"/>
      <c r="CE223" s="53"/>
      <c r="CF223" s="53"/>
      <c r="CG223" s="53"/>
      <c r="CH223" s="53"/>
      <c r="CI223" s="53"/>
      <c r="CJ223" s="53"/>
      <c r="CK223" s="53"/>
      <c r="CL223" s="53"/>
      <c r="CM223" s="53"/>
      <c r="CN223" s="53"/>
      <c r="CO223" s="53"/>
      <c r="CP223" s="53"/>
      <c r="CQ223" s="53"/>
      <c r="CR223" s="53"/>
      <c r="CS223" s="53"/>
      <c r="CT223" s="53"/>
      <c r="CU223" s="53"/>
      <c r="CV223" s="53"/>
      <c r="CW223" s="53"/>
      <c r="CX223" s="53"/>
      <c r="CY223" s="53"/>
      <c r="CZ223" s="53"/>
      <c r="DA223" s="53"/>
      <c r="DB223" s="53"/>
      <c r="DC223" s="53"/>
      <c r="DD223" s="53"/>
      <c r="DE223" s="53"/>
      <c r="DF223" s="53"/>
      <c r="DG223" s="53"/>
      <c r="DH223" s="53"/>
      <c r="DI223" s="53"/>
      <c r="DJ223" s="53"/>
      <c r="DK223" s="53"/>
      <c r="DL223" s="53"/>
      <c r="DM223" s="53"/>
      <c r="DN223" s="53"/>
      <c r="DO223" s="53"/>
      <c r="DP223" s="53"/>
      <c r="DQ223" s="53"/>
      <c r="DR223" s="53"/>
      <c r="DS223" s="53"/>
      <c r="DT223" s="53"/>
      <c r="DU223" s="53"/>
      <c r="DV223" s="53"/>
      <c r="DW223" s="53"/>
      <c r="DX223" s="53"/>
      <c r="DY223" s="53"/>
      <c r="DZ223" s="53"/>
      <c r="EA223" s="53"/>
      <c r="EB223" s="53"/>
      <c r="EC223" s="53"/>
      <c r="ED223" s="53"/>
      <c r="EE223" s="53"/>
      <c r="EF223" s="53"/>
      <c r="EG223" s="53"/>
      <c r="EH223" s="53"/>
      <c r="EI223" s="53"/>
      <c r="EJ223" s="53"/>
      <c r="EK223" s="53"/>
      <c r="EL223" s="53"/>
      <c r="EM223" s="53"/>
      <c r="EN223" s="53"/>
      <c r="EO223" s="53"/>
      <c r="EP223" s="53"/>
      <c r="EQ223" s="53"/>
      <c r="ER223" s="53"/>
      <c r="ES223" s="53"/>
      <c r="ET223" s="53"/>
      <c r="EU223" s="53"/>
      <c r="EV223" s="53"/>
      <c r="EW223" s="53"/>
      <c r="EX223" s="53"/>
      <c r="EY223" s="53"/>
      <c r="EZ223" s="53"/>
      <c r="FA223" s="53"/>
      <c r="FB223" s="53"/>
      <c r="FC223" s="53"/>
      <c r="FD223" s="53"/>
      <c r="FE223" s="53"/>
      <c r="FF223" s="53"/>
      <c r="FG223" s="53"/>
      <c r="FH223" s="53"/>
      <c r="FI223" s="53"/>
      <c r="FJ223" s="53"/>
      <c r="FK223" s="53"/>
      <c r="FL223" s="53"/>
      <c r="FM223" s="53"/>
      <c r="FN223" s="53"/>
      <c r="FO223" s="53"/>
      <c r="FP223" s="53"/>
      <c r="FQ223" s="53"/>
      <c r="FR223" s="53"/>
      <c r="FS223" s="53"/>
      <c r="FT223" s="53"/>
      <c r="FU223" s="53"/>
      <c r="FV223" s="53"/>
      <c r="FW223" s="53"/>
      <c r="FX223" s="53"/>
      <c r="FY223" s="53"/>
      <c r="FZ223" s="53"/>
      <c r="GA223" s="53"/>
      <c r="GB223" s="53"/>
      <c r="GC223" s="53"/>
      <c r="GD223" s="53"/>
      <c r="GE223" s="53"/>
      <c r="GF223" s="53"/>
      <c r="GG223" s="53"/>
      <c r="GH223" s="53"/>
      <c r="GI223" s="53"/>
      <c r="GJ223" s="53"/>
      <c r="GK223" s="53"/>
      <c r="GL223" s="53"/>
      <c r="GM223" s="53"/>
      <c r="GN223" s="53"/>
      <c r="GO223" s="53"/>
      <c r="GP223" s="53"/>
      <c r="GQ223" s="53"/>
      <c r="GR223" s="53"/>
      <c r="GS223" s="53"/>
      <c r="GT223" s="53"/>
      <c r="GU223" s="53"/>
      <c r="GV223" s="53"/>
      <c r="GW223" s="53"/>
      <c r="GX223" s="53"/>
      <c r="GY223" s="53"/>
      <c r="GZ223" s="53"/>
      <c r="HA223" s="53"/>
      <c r="HB223" s="53"/>
      <c r="HC223" s="53"/>
      <c r="HD223" s="53"/>
      <c r="HE223" s="53"/>
      <c r="HF223" s="53"/>
      <c r="HG223" s="53"/>
      <c r="HH223" s="53"/>
      <c r="HI223" s="53"/>
      <c r="HJ223" s="53"/>
      <c r="HK223" s="53"/>
      <c r="HL223" s="53"/>
      <c r="HM223" s="53"/>
      <c r="HN223" s="53"/>
      <c r="HO223" s="53"/>
      <c r="HP223" s="53"/>
      <c r="HQ223" s="53"/>
      <c r="HR223" s="53"/>
      <c r="HS223" s="53"/>
      <c r="HT223" s="53"/>
      <c r="HU223" s="53"/>
      <c r="HV223" s="53"/>
      <c r="HW223" s="53"/>
      <c r="HX223" s="53"/>
      <c r="HY223" s="53"/>
      <c r="HZ223" s="53"/>
      <c r="IA223" s="53"/>
      <c r="IB223" s="53"/>
      <c r="IC223" s="53"/>
      <c r="ID223" s="53"/>
      <c r="IE223" s="53"/>
      <c r="IF223" s="53"/>
      <c r="IG223" s="53"/>
      <c r="IH223" s="53"/>
      <c r="II223" s="53"/>
      <c r="IJ223" s="53"/>
      <c r="IK223" s="53"/>
      <c r="IL223" s="53"/>
      <c r="IM223" s="53"/>
      <c r="IN223" s="53"/>
      <c r="IO223" s="53"/>
      <c r="IP223" s="53"/>
      <c r="IQ223" s="53"/>
      <c r="IR223" s="53"/>
      <c r="IS223" s="53"/>
      <c r="IT223" s="53"/>
      <c r="IU223" s="53"/>
      <c r="IV223" s="53"/>
      <c r="IW223" s="53"/>
      <c r="IX223" s="53"/>
      <c r="IY223" s="53"/>
      <c r="IZ223" s="53"/>
      <c r="JA223" s="53"/>
      <c r="JB223" s="53"/>
      <c r="JC223" s="53"/>
      <c r="JD223" s="53"/>
      <c r="JE223" s="53"/>
      <c r="JF223" s="53"/>
      <c r="JG223" s="53"/>
      <c r="JH223" s="53"/>
      <c r="JI223" s="53"/>
      <c r="JJ223" s="53"/>
      <c r="JK223" s="53"/>
      <c r="JL223" s="53"/>
      <c r="JM223" s="53"/>
      <c r="JN223" s="53"/>
      <c r="JO223" s="53"/>
      <c r="JP223" s="53"/>
      <c r="JQ223" s="53"/>
      <c r="JR223" s="53"/>
      <c r="JS223" s="53"/>
      <c r="JT223" s="53"/>
      <c r="JU223" s="53"/>
      <c r="JV223" s="53"/>
      <c r="JW223" s="53"/>
      <c r="JX223" s="53"/>
      <c r="JY223" s="53"/>
      <c r="JZ223" s="53"/>
      <c r="KA223" s="53"/>
      <c r="KB223" s="53"/>
      <c r="KC223" s="53"/>
      <c r="KD223" s="53"/>
      <c r="KE223" s="53"/>
      <c r="KF223" s="53"/>
      <c r="KG223" s="53"/>
      <c r="KH223" s="53"/>
      <c r="KI223" s="53"/>
      <c r="KJ223" s="53"/>
      <c r="KK223" s="53"/>
      <c r="KL223" s="53"/>
      <c r="KM223" s="53"/>
      <c r="KN223" s="53"/>
      <c r="KO223" s="53"/>
      <c r="KP223" s="53"/>
      <c r="KQ223" s="53"/>
      <c r="KR223" s="53"/>
      <c r="KS223" s="53"/>
      <c r="KT223" s="53"/>
      <c r="KU223" s="53"/>
      <c r="KV223" s="53"/>
      <c r="KW223" s="53"/>
      <c r="KX223" s="53"/>
      <c r="KY223" s="53"/>
      <c r="KZ223" s="53"/>
      <c r="LA223" s="53"/>
      <c r="LB223" s="53"/>
      <c r="LC223" s="53"/>
      <c r="LD223" s="53"/>
      <c r="LE223" s="53"/>
      <c r="LF223" s="53"/>
      <c r="LG223" s="53"/>
      <c r="LH223" s="53"/>
      <c r="LI223" s="53"/>
      <c r="LJ223" s="53"/>
      <c r="LK223" s="53"/>
      <c r="LL223" s="53"/>
      <c r="LM223" s="53"/>
      <c r="LN223" s="53"/>
      <c r="LO223" s="53"/>
      <c r="LP223" s="53"/>
      <c r="LQ223" s="53"/>
      <c r="LR223" s="53"/>
      <c r="LS223" s="53"/>
      <c r="LT223" s="53"/>
      <c r="LU223" s="53"/>
      <c r="LV223" s="53"/>
      <c r="LW223" s="53"/>
      <c r="LX223" s="53"/>
      <c r="LY223" s="53"/>
      <c r="LZ223" s="53"/>
      <c r="MA223" s="53"/>
      <c r="MB223" s="53"/>
      <c r="MC223" s="53"/>
      <c r="MD223" s="53"/>
      <c r="ME223" s="53"/>
      <c r="MF223" s="53"/>
      <c r="MG223" s="53"/>
      <c r="MH223" s="53"/>
      <c r="MI223" s="53"/>
      <c r="MJ223" s="53"/>
      <c r="MK223" s="53"/>
      <c r="ML223" s="53"/>
      <c r="MM223" s="53"/>
      <c r="MN223" s="53"/>
      <c r="MO223" s="53"/>
      <c r="MP223" s="53"/>
      <c r="MQ223" s="53"/>
      <c r="MR223" s="53"/>
      <c r="MS223" s="53"/>
      <c r="MT223" s="53"/>
      <c r="MU223" s="53"/>
      <c r="MV223" s="53"/>
      <c r="MW223" s="53"/>
      <c r="MX223" s="53"/>
      <c r="MY223" s="53"/>
      <c r="MZ223" s="53"/>
      <c r="NA223" s="53"/>
      <c r="NB223" s="53"/>
      <c r="NC223" s="53"/>
      <c r="ND223" s="53"/>
      <c r="NE223" s="53"/>
      <c r="NF223" s="53"/>
      <c r="NG223" s="53"/>
      <c r="NH223" s="53"/>
      <c r="NI223" s="53"/>
      <c r="NJ223" s="53"/>
      <c r="NK223" s="53"/>
      <c r="NL223" s="53"/>
      <c r="NM223" s="53"/>
      <c r="NN223" s="53"/>
      <c r="NO223" s="53"/>
      <c r="NP223" s="53"/>
      <c r="NQ223" s="53"/>
      <c r="NR223" s="53"/>
      <c r="NS223" s="53"/>
      <c r="NT223" s="53"/>
      <c r="NU223" s="53"/>
      <c r="NV223" s="53"/>
      <c r="NW223" s="53"/>
      <c r="NX223" s="53"/>
      <c r="NY223" s="53"/>
      <c r="NZ223" s="53"/>
      <c r="OA223" s="53"/>
      <c r="OB223" s="53"/>
      <c r="OC223" s="53"/>
      <c r="OD223" s="53"/>
      <c r="OE223" s="53"/>
      <c r="OF223" s="53"/>
      <c r="OG223" s="53"/>
      <c r="OH223" s="53"/>
      <c r="OI223" s="53"/>
      <c r="OJ223" s="53"/>
      <c r="OK223" s="53"/>
      <c r="OL223" s="53"/>
      <c r="OM223" s="53"/>
      <c r="ON223" s="53"/>
      <c r="OO223" s="53"/>
      <c r="OP223" s="53"/>
      <c r="OQ223" s="53"/>
      <c r="OR223" s="53"/>
      <c r="OS223" s="53"/>
      <c r="OT223" s="53"/>
      <c r="OU223" s="53"/>
      <c r="OV223" s="53"/>
      <c r="OW223" s="53"/>
      <c r="OX223" s="53"/>
      <c r="OY223" s="53"/>
      <c r="OZ223" s="53"/>
      <c r="PA223" s="53"/>
      <c r="PB223" s="53"/>
      <c r="PC223" s="53"/>
      <c r="PD223" s="53"/>
      <c r="PE223" s="53"/>
      <c r="PF223" s="53"/>
      <c r="PG223" s="53"/>
      <c r="PH223" s="53"/>
      <c r="PI223" s="53"/>
      <c r="PJ223" s="53"/>
      <c r="PK223" s="53"/>
      <c r="PL223" s="53"/>
      <c r="PM223" s="53"/>
      <c r="PN223" s="53"/>
      <c r="PO223" s="53"/>
      <c r="PP223" s="53"/>
      <c r="PQ223" s="53"/>
      <c r="PR223" s="53"/>
      <c r="PS223" s="53"/>
      <c r="PT223" s="53"/>
      <c r="PU223" s="53"/>
      <c r="PV223" s="53"/>
      <c r="PW223" s="53"/>
      <c r="PX223" s="53"/>
      <c r="PY223" s="53"/>
      <c r="PZ223" s="53"/>
      <c r="QA223" s="53"/>
      <c r="QB223" s="53"/>
      <c r="QC223" s="53"/>
      <c r="QD223" s="53"/>
      <c r="QE223" s="53"/>
      <c r="QF223" s="53"/>
      <c r="QG223" s="53"/>
      <c r="QH223" s="53"/>
      <c r="QI223" s="53"/>
      <c r="QJ223" s="53"/>
      <c r="QK223" s="53"/>
      <c r="QL223" s="53"/>
      <c r="QM223" s="53"/>
      <c r="QN223" s="53"/>
      <c r="QO223" s="53"/>
      <c r="QP223" s="53"/>
      <c r="QQ223" s="53"/>
      <c r="QR223" s="53"/>
      <c r="QS223" s="53"/>
      <c r="QT223" s="53"/>
      <c r="QU223" s="53"/>
      <c r="QV223" s="53"/>
      <c r="QW223" s="53"/>
      <c r="QX223" s="53"/>
      <c r="QY223" s="53"/>
      <c r="QZ223" s="53"/>
      <c r="RA223" s="53"/>
      <c r="RB223" s="53"/>
      <c r="RC223" s="53"/>
      <c r="RD223" s="53"/>
      <c r="RE223" s="53"/>
      <c r="RF223" s="53"/>
      <c r="RG223" s="53"/>
      <c r="RH223" s="53"/>
      <c r="RI223" s="53"/>
      <c r="RJ223" s="53"/>
      <c r="RK223" s="53"/>
      <c r="RL223" s="53"/>
      <c r="RM223" s="53"/>
      <c r="RN223" s="53"/>
      <c r="RO223" s="53"/>
      <c r="RP223" s="53"/>
      <c r="RQ223" s="53"/>
      <c r="RR223" s="53"/>
      <c r="RS223" s="53"/>
      <c r="RT223" s="53"/>
      <c r="RU223" s="53"/>
      <c r="RV223" s="53"/>
      <c r="RW223" s="53"/>
      <c r="RX223" s="53"/>
      <c r="RY223" s="53"/>
      <c r="RZ223" s="53"/>
      <c r="SA223" s="53"/>
      <c r="SB223" s="53"/>
      <c r="SC223" s="53"/>
      <c r="SD223" s="53"/>
      <c r="SE223" s="53"/>
      <c r="SF223" s="53"/>
      <c r="SG223" s="53"/>
      <c r="SH223" s="53"/>
      <c r="SI223" s="53"/>
      <c r="SJ223" s="53"/>
      <c r="SK223" s="53"/>
      <c r="SL223" s="53"/>
      <c r="SM223" s="53"/>
      <c r="SN223" s="53"/>
      <c r="SO223" s="53"/>
      <c r="SP223" s="53"/>
      <c r="SQ223" s="53"/>
      <c r="SR223" s="53"/>
      <c r="SS223" s="53"/>
      <c r="ST223" s="53"/>
      <c r="SU223" s="53"/>
      <c r="SV223" s="53"/>
      <c r="SW223" s="53"/>
      <c r="SX223" s="53"/>
      <c r="SY223" s="53"/>
      <c r="SZ223" s="53"/>
      <c r="TA223" s="53"/>
      <c r="TB223" s="53"/>
      <c r="TC223" s="53"/>
      <c r="TD223" s="53"/>
      <c r="TE223" s="53"/>
      <c r="TF223" s="53"/>
      <c r="TG223" s="53"/>
      <c r="TH223" s="53"/>
      <c r="TI223" s="53"/>
      <c r="TJ223" s="53"/>
      <c r="TK223" s="53"/>
      <c r="TL223" s="53"/>
      <c r="TM223" s="53"/>
      <c r="TN223" s="53"/>
      <c r="TO223" s="53"/>
      <c r="TP223" s="53"/>
      <c r="TQ223" s="53"/>
      <c r="TR223" s="53"/>
      <c r="TS223" s="53"/>
      <c r="TT223" s="53"/>
      <c r="TU223" s="53"/>
      <c r="TV223" s="53"/>
      <c r="TW223" s="53"/>
      <c r="TX223" s="53"/>
      <c r="TY223" s="53"/>
      <c r="TZ223" s="53"/>
      <c r="UA223" s="53"/>
      <c r="UB223" s="53"/>
      <c r="UC223" s="53"/>
      <c r="UD223" s="53"/>
      <c r="UE223" s="53"/>
      <c r="UF223" s="53"/>
      <c r="UG223" s="53"/>
      <c r="UH223" s="53"/>
      <c r="UI223" s="53"/>
      <c r="UJ223" s="53"/>
      <c r="UK223" s="53"/>
      <c r="UL223" s="53"/>
      <c r="UM223" s="53"/>
      <c r="UN223" s="53"/>
      <c r="UO223" s="53"/>
      <c r="UP223" s="53"/>
      <c r="UQ223" s="53"/>
      <c r="UR223" s="53"/>
      <c r="US223" s="53"/>
      <c r="UT223" s="53"/>
      <c r="UU223" s="53"/>
      <c r="UV223" s="53"/>
      <c r="UW223" s="53"/>
      <c r="UX223" s="53"/>
      <c r="UY223" s="53"/>
      <c r="UZ223" s="53"/>
      <c r="VA223" s="53"/>
      <c r="VB223" s="53"/>
      <c r="VC223" s="53"/>
      <c r="VD223" s="53"/>
      <c r="VE223" s="53"/>
      <c r="VF223" s="53"/>
      <c r="VG223" s="53"/>
      <c r="VH223" s="53"/>
      <c r="VI223" s="53"/>
      <c r="VJ223" s="53"/>
      <c r="VK223" s="53"/>
      <c r="VL223" s="53"/>
      <c r="VM223" s="53"/>
      <c r="VN223" s="53"/>
      <c r="VO223" s="53"/>
      <c r="VP223" s="53"/>
      <c r="VQ223" s="53"/>
      <c r="VR223" s="53"/>
      <c r="VS223" s="53"/>
      <c r="VT223" s="53"/>
      <c r="VU223" s="53"/>
      <c r="VV223" s="53"/>
      <c r="VW223" s="53"/>
      <c r="VX223" s="53"/>
      <c r="VY223" s="53"/>
      <c r="VZ223" s="53"/>
      <c r="WA223" s="53"/>
      <c r="WB223" s="53"/>
      <c r="WC223" s="53"/>
      <c r="WD223" s="53"/>
      <c r="WE223" s="53"/>
      <c r="WF223" s="53"/>
      <c r="WG223" s="53"/>
      <c r="WH223" s="53"/>
      <c r="WI223" s="53"/>
      <c r="WJ223" s="53"/>
      <c r="WK223" s="53"/>
      <c r="WL223" s="53"/>
      <c r="WM223" s="53"/>
      <c r="WN223" s="53"/>
      <c r="WO223" s="53"/>
      <c r="WP223" s="53"/>
      <c r="WQ223" s="53"/>
      <c r="WR223" s="53"/>
      <c r="WS223" s="53"/>
      <c r="WT223" s="53"/>
      <c r="WU223" s="53"/>
      <c r="WV223" s="53"/>
      <c r="WW223" s="53"/>
      <c r="WX223" s="53"/>
      <c r="WY223" s="53"/>
      <c r="WZ223" s="53"/>
      <c r="XA223" s="53"/>
      <c r="XB223" s="53"/>
      <c r="XC223" s="53"/>
      <c r="XD223" s="53"/>
      <c r="XE223" s="53"/>
      <c r="XF223" s="53"/>
      <c r="XG223" s="53"/>
      <c r="XH223" s="53"/>
      <c r="XI223" s="53"/>
      <c r="XJ223" s="53"/>
      <c r="XK223" s="53"/>
      <c r="XL223" s="53"/>
      <c r="XM223" s="53"/>
      <c r="XN223" s="53"/>
      <c r="XO223" s="53"/>
      <c r="XP223" s="53"/>
      <c r="XQ223" s="53"/>
      <c r="XR223" s="53"/>
      <c r="XS223" s="53"/>
      <c r="XT223" s="53"/>
      <c r="XU223" s="53"/>
      <c r="XV223" s="53"/>
      <c r="XW223" s="53"/>
      <c r="XX223" s="53"/>
      <c r="XY223" s="53"/>
      <c r="XZ223" s="53"/>
      <c r="YA223" s="53"/>
      <c r="YB223" s="53"/>
      <c r="YC223" s="53"/>
      <c r="YD223" s="53"/>
      <c r="YE223" s="53"/>
      <c r="YF223" s="53"/>
      <c r="YG223" s="53"/>
      <c r="YH223" s="53"/>
      <c r="YI223" s="53"/>
      <c r="YJ223" s="53"/>
      <c r="YK223" s="53"/>
      <c r="YL223" s="53"/>
      <c r="YM223" s="53"/>
      <c r="YN223" s="53"/>
      <c r="YO223" s="53"/>
      <c r="YP223" s="53"/>
      <c r="YQ223" s="53"/>
      <c r="YR223" s="53"/>
    </row>
    <row r="224" spans="1:668" s="9" customFormat="1" ht="15.75" x14ac:dyDescent="0.25">
      <c r="A224" s="33" t="s">
        <v>171</v>
      </c>
      <c r="B224" s="109" t="s">
        <v>172</v>
      </c>
      <c r="C224" s="110" t="s">
        <v>73</v>
      </c>
      <c r="D224" s="115">
        <v>44593</v>
      </c>
      <c r="E224" s="11" t="s">
        <v>116</v>
      </c>
      <c r="F224" s="116">
        <v>35000</v>
      </c>
      <c r="G224" s="117">
        <v>1004.5</v>
      </c>
      <c r="H224" s="116">
        <v>0</v>
      </c>
      <c r="I224" s="116">
        <v>1064</v>
      </c>
      <c r="J224" s="116">
        <v>25</v>
      </c>
      <c r="K224" s="116">
        <v>2093.5</v>
      </c>
      <c r="L224" s="166">
        <v>32906.5</v>
      </c>
      <c r="O224" s="113"/>
      <c r="P224" s="113"/>
      <c r="Q224" s="113"/>
      <c r="R224" s="113"/>
      <c r="S224" s="113"/>
      <c r="T224" s="113"/>
      <c r="U224" s="113"/>
      <c r="V224" s="113"/>
      <c r="W224" s="113"/>
      <c r="X224" s="113"/>
      <c r="Y224" s="113"/>
      <c r="Z224" s="113"/>
      <c r="AA224" s="113"/>
      <c r="AB224" s="113"/>
      <c r="AC224" s="113"/>
      <c r="AD224" s="113"/>
      <c r="AE224" s="113"/>
      <c r="AF224" s="113"/>
      <c r="AG224" s="113"/>
      <c r="AH224" s="113"/>
      <c r="AI224" s="113"/>
      <c r="AJ224" s="113"/>
      <c r="AK224" s="113"/>
      <c r="AL224" s="113"/>
      <c r="AM224" s="113"/>
      <c r="AN224" s="113"/>
      <c r="AO224" s="113"/>
      <c r="AP224" s="113"/>
      <c r="AQ224" s="113"/>
      <c r="AR224" s="113"/>
      <c r="AS224" s="113"/>
      <c r="AT224" s="53"/>
      <c r="AU224" s="53"/>
      <c r="AV224" s="53"/>
      <c r="AW224" s="53"/>
      <c r="AX224" s="53"/>
      <c r="AY224" s="53"/>
      <c r="AZ224" s="53"/>
      <c r="BA224" s="53"/>
      <c r="BB224" s="53"/>
      <c r="BC224" s="53"/>
      <c r="BD224" s="53"/>
      <c r="BE224" s="53"/>
      <c r="BF224" s="53"/>
      <c r="BG224" s="53"/>
      <c r="BH224" s="53"/>
      <c r="BI224" s="53"/>
      <c r="BJ224" s="53"/>
      <c r="BK224" s="53"/>
      <c r="BL224" s="53"/>
      <c r="BM224" s="53"/>
      <c r="BN224" s="53"/>
      <c r="BO224" s="53"/>
      <c r="BP224" s="53"/>
      <c r="BQ224" s="53"/>
      <c r="BR224" s="53"/>
      <c r="BS224" s="53"/>
      <c r="BT224" s="53"/>
      <c r="BU224" s="53"/>
      <c r="BV224" s="53"/>
      <c r="BW224" s="53"/>
      <c r="BX224" s="53"/>
      <c r="BY224" s="53"/>
      <c r="BZ224" s="53"/>
      <c r="CA224" s="53"/>
      <c r="CB224" s="53"/>
      <c r="CC224" s="53"/>
      <c r="CD224" s="53"/>
      <c r="CE224" s="53"/>
      <c r="CF224" s="53"/>
      <c r="CG224" s="53"/>
      <c r="CH224" s="53"/>
      <c r="CI224" s="53"/>
      <c r="CJ224" s="53"/>
      <c r="CK224" s="53"/>
      <c r="CL224" s="53"/>
      <c r="CM224" s="53"/>
      <c r="CN224" s="53"/>
      <c r="CO224" s="53"/>
      <c r="CP224" s="53"/>
      <c r="CQ224" s="53"/>
      <c r="CR224" s="53"/>
      <c r="CS224" s="53"/>
      <c r="CT224" s="53"/>
      <c r="CU224" s="53"/>
      <c r="CV224" s="53"/>
      <c r="CW224" s="53"/>
      <c r="CX224" s="53"/>
      <c r="CY224" s="53"/>
      <c r="CZ224" s="53"/>
      <c r="DA224" s="53"/>
      <c r="DB224" s="53"/>
      <c r="DC224" s="53"/>
      <c r="DD224" s="53"/>
      <c r="DE224" s="53"/>
      <c r="DF224" s="53"/>
      <c r="DG224" s="53"/>
      <c r="DH224" s="53"/>
      <c r="DI224" s="53"/>
      <c r="DJ224" s="53"/>
      <c r="DK224" s="53"/>
      <c r="DL224" s="53"/>
      <c r="DM224" s="53"/>
      <c r="DN224" s="53"/>
      <c r="DO224" s="53"/>
      <c r="DP224" s="53"/>
      <c r="DQ224" s="53"/>
      <c r="DR224" s="53"/>
      <c r="DS224" s="53"/>
      <c r="DT224" s="53"/>
      <c r="DU224" s="53"/>
      <c r="DV224" s="53"/>
      <c r="DW224" s="53"/>
      <c r="DX224" s="53"/>
      <c r="DY224" s="53"/>
      <c r="DZ224" s="53"/>
      <c r="EA224" s="53"/>
      <c r="EB224" s="53"/>
      <c r="EC224" s="53"/>
      <c r="ED224" s="53"/>
      <c r="EE224" s="53"/>
      <c r="EF224" s="53"/>
      <c r="EG224" s="53"/>
      <c r="EH224" s="53"/>
      <c r="EI224" s="53"/>
      <c r="EJ224" s="53"/>
      <c r="EK224" s="53"/>
      <c r="EL224" s="53"/>
      <c r="EM224" s="53"/>
      <c r="EN224" s="53"/>
      <c r="EO224" s="53"/>
      <c r="EP224" s="53"/>
      <c r="EQ224" s="53"/>
      <c r="ER224" s="53"/>
      <c r="ES224" s="53"/>
      <c r="ET224" s="53"/>
      <c r="EU224" s="53"/>
      <c r="EV224" s="53"/>
      <c r="EW224" s="53"/>
      <c r="EX224" s="53"/>
      <c r="EY224" s="53"/>
      <c r="EZ224" s="53"/>
      <c r="FA224" s="53"/>
      <c r="FB224" s="53"/>
      <c r="FC224" s="53"/>
      <c r="FD224" s="53"/>
      <c r="FE224" s="53"/>
      <c r="FF224" s="53"/>
      <c r="FG224" s="53"/>
      <c r="FH224" s="53"/>
      <c r="FI224" s="53"/>
      <c r="FJ224" s="53"/>
      <c r="FK224" s="53"/>
      <c r="FL224" s="53"/>
      <c r="FM224" s="53"/>
      <c r="FN224" s="53"/>
      <c r="FO224" s="53"/>
      <c r="FP224" s="53"/>
      <c r="FQ224" s="53"/>
      <c r="FR224" s="53"/>
      <c r="FS224" s="53"/>
      <c r="FT224" s="53"/>
      <c r="FU224" s="53"/>
      <c r="FV224" s="53"/>
      <c r="FW224" s="53"/>
      <c r="FX224" s="53"/>
      <c r="FY224" s="53"/>
      <c r="FZ224" s="53"/>
      <c r="GA224" s="53"/>
      <c r="GB224" s="53"/>
      <c r="GC224" s="53"/>
      <c r="GD224" s="53"/>
      <c r="GE224" s="53"/>
      <c r="GF224" s="53"/>
      <c r="GG224" s="53"/>
      <c r="GH224" s="53"/>
      <c r="GI224" s="53"/>
      <c r="GJ224" s="53"/>
      <c r="GK224" s="53"/>
      <c r="GL224" s="53"/>
      <c r="GM224" s="53"/>
      <c r="GN224" s="53"/>
      <c r="GO224" s="53"/>
      <c r="GP224" s="53"/>
      <c r="GQ224" s="53"/>
      <c r="GR224" s="53"/>
      <c r="GS224" s="53"/>
      <c r="GT224" s="53"/>
      <c r="GU224" s="53"/>
      <c r="GV224" s="53"/>
      <c r="GW224" s="53"/>
      <c r="GX224" s="53"/>
      <c r="GY224" s="53"/>
      <c r="GZ224" s="53"/>
      <c r="HA224" s="53"/>
      <c r="HB224" s="53"/>
      <c r="HC224" s="53"/>
      <c r="HD224" s="53"/>
      <c r="HE224" s="53"/>
      <c r="HF224" s="53"/>
      <c r="HG224" s="53"/>
      <c r="HH224" s="53"/>
      <c r="HI224" s="53"/>
      <c r="HJ224" s="53"/>
      <c r="HK224" s="53"/>
      <c r="HL224" s="53"/>
      <c r="HM224" s="53"/>
      <c r="HN224" s="53"/>
      <c r="HO224" s="53"/>
      <c r="HP224" s="53"/>
      <c r="HQ224" s="53"/>
      <c r="HR224" s="53"/>
      <c r="HS224" s="53"/>
      <c r="HT224" s="53"/>
      <c r="HU224" s="53"/>
      <c r="HV224" s="53"/>
      <c r="HW224" s="53"/>
      <c r="HX224" s="53"/>
      <c r="HY224" s="53"/>
      <c r="HZ224" s="53"/>
      <c r="IA224" s="53"/>
      <c r="IB224" s="53"/>
      <c r="IC224" s="53"/>
      <c r="ID224" s="53"/>
      <c r="IE224" s="53"/>
      <c r="IF224" s="53"/>
      <c r="IG224" s="53"/>
      <c r="IH224" s="53"/>
      <c r="II224" s="53"/>
      <c r="IJ224" s="53"/>
      <c r="IK224" s="53"/>
      <c r="IL224" s="53"/>
      <c r="IM224" s="53"/>
      <c r="IN224" s="53"/>
      <c r="IO224" s="53"/>
      <c r="IP224" s="53"/>
      <c r="IQ224" s="53"/>
      <c r="IR224" s="53"/>
      <c r="IS224" s="53"/>
      <c r="IT224" s="53"/>
      <c r="IU224" s="53"/>
      <c r="IV224" s="53"/>
      <c r="IW224" s="53"/>
      <c r="IX224" s="53"/>
      <c r="IY224" s="53"/>
      <c r="IZ224" s="53"/>
      <c r="JA224" s="53"/>
      <c r="JB224" s="53"/>
      <c r="JC224" s="53"/>
      <c r="JD224" s="53"/>
      <c r="JE224" s="53"/>
      <c r="JF224" s="53"/>
      <c r="JG224" s="53"/>
      <c r="JH224" s="53"/>
      <c r="JI224" s="53"/>
      <c r="JJ224" s="53"/>
      <c r="JK224" s="53"/>
      <c r="JL224" s="53"/>
      <c r="JM224" s="53"/>
      <c r="JN224" s="53"/>
      <c r="JO224" s="53"/>
      <c r="JP224" s="53"/>
      <c r="JQ224" s="53"/>
      <c r="JR224" s="53"/>
      <c r="JS224" s="53"/>
      <c r="JT224" s="53"/>
      <c r="JU224" s="53"/>
      <c r="JV224" s="53"/>
      <c r="JW224" s="53"/>
      <c r="JX224" s="53"/>
      <c r="JY224" s="53"/>
      <c r="JZ224" s="53"/>
      <c r="KA224" s="53"/>
      <c r="KB224" s="53"/>
      <c r="KC224" s="53"/>
      <c r="KD224" s="53"/>
      <c r="KE224" s="53"/>
      <c r="KF224" s="53"/>
      <c r="KG224" s="53"/>
      <c r="KH224" s="53"/>
      <c r="KI224" s="53"/>
      <c r="KJ224" s="53"/>
      <c r="KK224" s="53"/>
      <c r="KL224" s="53"/>
      <c r="KM224" s="53"/>
      <c r="KN224" s="53"/>
      <c r="KO224" s="53"/>
      <c r="KP224" s="53"/>
      <c r="KQ224" s="53"/>
      <c r="KR224" s="53"/>
      <c r="KS224" s="53"/>
      <c r="KT224" s="53"/>
      <c r="KU224" s="53"/>
      <c r="KV224" s="53"/>
      <c r="KW224" s="53"/>
      <c r="KX224" s="53"/>
      <c r="KY224" s="53"/>
      <c r="KZ224" s="53"/>
      <c r="LA224" s="53"/>
      <c r="LB224" s="53"/>
      <c r="LC224" s="53"/>
      <c r="LD224" s="53"/>
      <c r="LE224" s="53"/>
      <c r="LF224" s="53"/>
      <c r="LG224" s="53"/>
      <c r="LH224" s="53"/>
      <c r="LI224" s="53"/>
      <c r="LJ224" s="53"/>
      <c r="LK224" s="53"/>
      <c r="LL224" s="53"/>
      <c r="LM224" s="53"/>
      <c r="LN224" s="53"/>
      <c r="LO224" s="53"/>
      <c r="LP224" s="53"/>
      <c r="LQ224" s="53"/>
      <c r="LR224" s="53"/>
      <c r="LS224" s="53"/>
      <c r="LT224" s="53"/>
      <c r="LU224" s="53"/>
      <c r="LV224" s="53"/>
      <c r="LW224" s="53"/>
      <c r="LX224" s="53"/>
      <c r="LY224" s="53"/>
      <c r="LZ224" s="53"/>
      <c r="MA224" s="53"/>
      <c r="MB224" s="53"/>
      <c r="MC224" s="53"/>
      <c r="MD224" s="53"/>
      <c r="ME224" s="53"/>
      <c r="MF224" s="53"/>
      <c r="MG224" s="53"/>
      <c r="MH224" s="53"/>
      <c r="MI224" s="53"/>
      <c r="MJ224" s="53"/>
      <c r="MK224" s="53"/>
      <c r="ML224" s="53"/>
      <c r="MM224" s="53"/>
      <c r="MN224" s="53"/>
      <c r="MO224" s="53"/>
      <c r="MP224" s="53"/>
      <c r="MQ224" s="53"/>
      <c r="MR224" s="53"/>
      <c r="MS224" s="53"/>
      <c r="MT224" s="53"/>
      <c r="MU224" s="53"/>
      <c r="MV224" s="53"/>
      <c r="MW224" s="53"/>
      <c r="MX224" s="53"/>
      <c r="MY224" s="53"/>
      <c r="MZ224" s="53"/>
      <c r="NA224" s="53"/>
      <c r="NB224" s="53"/>
      <c r="NC224" s="53"/>
      <c r="ND224" s="53"/>
      <c r="NE224" s="53"/>
      <c r="NF224" s="53"/>
      <c r="NG224" s="53"/>
      <c r="NH224" s="53"/>
      <c r="NI224" s="53"/>
      <c r="NJ224" s="53"/>
      <c r="NK224" s="53"/>
      <c r="NL224" s="53"/>
      <c r="NM224" s="53"/>
      <c r="NN224" s="53"/>
      <c r="NO224" s="53"/>
      <c r="NP224" s="53"/>
      <c r="NQ224" s="53"/>
      <c r="NR224" s="53"/>
      <c r="NS224" s="53"/>
      <c r="NT224" s="53"/>
      <c r="NU224" s="53"/>
      <c r="NV224" s="53"/>
      <c r="NW224" s="53"/>
      <c r="NX224" s="53"/>
      <c r="NY224" s="53"/>
      <c r="NZ224" s="53"/>
      <c r="OA224" s="53"/>
      <c r="OB224" s="53"/>
      <c r="OC224" s="53"/>
      <c r="OD224" s="53"/>
      <c r="OE224" s="53"/>
      <c r="OF224" s="53"/>
      <c r="OG224" s="53"/>
      <c r="OH224" s="53"/>
      <c r="OI224" s="53"/>
      <c r="OJ224" s="53"/>
      <c r="OK224" s="53"/>
      <c r="OL224" s="53"/>
      <c r="OM224" s="53"/>
      <c r="ON224" s="53"/>
      <c r="OO224" s="53"/>
      <c r="OP224" s="53"/>
      <c r="OQ224" s="53"/>
      <c r="OR224" s="53"/>
      <c r="OS224" s="53"/>
      <c r="OT224" s="53"/>
      <c r="OU224" s="53"/>
      <c r="OV224" s="53"/>
      <c r="OW224" s="53"/>
      <c r="OX224" s="53"/>
      <c r="OY224" s="53"/>
      <c r="OZ224" s="53"/>
      <c r="PA224" s="53"/>
      <c r="PB224" s="53"/>
      <c r="PC224" s="53"/>
      <c r="PD224" s="53"/>
      <c r="PE224" s="53"/>
      <c r="PF224" s="53"/>
      <c r="PG224" s="53"/>
      <c r="PH224" s="53"/>
      <c r="PI224" s="53"/>
      <c r="PJ224" s="53"/>
      <c r="PK224" s="53"/>
      <c r="PL224" s="53"/>
      <c r="PM224" s="53"/>
      <c r="PN224" s="53"/>
      <c r="PO224" s="53"/>
      <c r="PP224" s="53"/>
      <c r="PQ224" s="53"/>
      <c r="PR224" s="53"/>
      <c r="PS224" s="53"/>
      <c r="PT224" s="53"/>
      <c r="PU224" s="53"/>
      <c r="PV224" s="53"/>
      <c r="PW224" s="53"/>
      <c r="PX224" s="53"/>
      <c r="PY224" s="53"/>
      <c r="PZ224" s="53"/>
      <c r="QA224" s="53"/>
      <c r="QB224" s="53"/>
      <c r="QC224" s="53"/>
      <c r="QD224" s="53"/>
      <c r="QE224" s="53"/>
      <c r="QF224" s="53"/>
      <c r="QG224" s="53"/>
      <c r="QH224" s="53"/>
      <c r="QI224" s="53"/>
      <c r="QJ224" s="53"/>
      <c r="QK224" s="53"/>
      <c r="QL224" s="53"/>
      <c r="QM224" s="53"/>
      <c r="QN224" s="53"/>
      <c r="QO224" s="53"/>
      <c r="QP224" s="53"/>
      <c r="QQ224" s="53"/>
      <c r="QR224" s="53"/>
      <c r="QS224" s="53"/>
      <c r="QT224" s="53"/>
      <c r="QU224" s="53"/>
      <c r="QV224" s="53"/>
      <c r="QW224" s="53"/>
      <c r="QX224" s="53"/>
      <c r="QY224" s="53"/>
      <c r="QZ224" s="53"/>
      <c r="RA224" s="53"/>
      <c r="RB224" s="53"/>
      <c r="RC224" s="53"/>
      <c r="RD224" s="53"/>
      <c r="RE224" s="53"/>
      <c r="RF224" s="53"/>
      <c r="RG224" s="53"/>
      <c r="RH224" s="53"/>
      <c r="RI224" s="53"/>
      <c r="RJ224" s="53"/>
      <c r="RK224" s="53"/>
      <c r="RL224" s="53"/>
      <c r="RM224" s="53"/>
      <c r="RN224" s="53"/>
      <c r="RO224" s="53"/>
      <c r="RP224" s="53"/>
      <c r="RQ224" s="53"/>
      <c r="RR224" s="53"/>
      <c r="RS224" s="53"/>
      <c r="RT224" s="53"/>
      <c r="RU224" s="53"/>
      <c r="RV224" s="53"/>
      <c r="RW224" s="53"/>
      <c r="RX224" s="53"/>
      <c r="RY224" s="53"/>
      <c r="RZ224" s="53"/>
      <c r="SA224" s="53"/>
      <c r="SB224" s="53"/>
      <c r="SC224" s="53"/>
      <c r="SD224" s="53"/>
      <c r="SE224" s="53"/>
      <c r="SF224" s="53"/>
      <c r="SG224" s="53"/>
      <c r="SH224" s="53"/>
      <c r="SI224" s="53"/>
      <c r="SJ224" s="53"/>
      <c r="SK224" s="53"/>
      <c r="SL224" s="53"/>
      <c r="SM224" s="53"/>
      <c r="SN224" s="53"/>
      <c r="SO224" s="53"/>
      <c r="SP224" s="53"/>
      <c r="SQ224" s="53"/>
      <c r="SR224" s="53"/>
      <c r="SS224" s="53"/>
      <c r="ST224" s="53"/>
      <c r="SU224" s="53"/>
      <c r="SV224" s="53"/>
      <c r="SW224" s="53"/>
      <c r="SX224" s="53"/>
      <c r="SY224" s="53"/>
      <c r="SZ224" s="53"/>
      <c r="TA224" s="53"/>
      <c r="TB224" s="53"/>
      <c r="TC224" s="53"/>
      <c r="TD224" s="53"/>
      <c r="TE224" s="53"/>
      <c r="TF224" s="53"/>
      <c r="TG224" s="53"/>
      <c r="TH224" s="53"/>
      <c r="TI224" s="53"/>
      <c r="TJ224" s="53"/>
      <c r="TK224" s="53"/>
      <c r="TL224" s="53"/>
      <c r="TM224" s="53"/>
      <c r="TN224" s="53"/>
      <c r="TO224" s="53"/>
      <c r="TP224" s="53"/>
      <c r="TQ224" s="53"/>
      <c r="TR224" s="53"/>
      <c r="TS224" s="53"/>
      <c r="TT224" s="53"/>
      <c r="TU224" s="53"/>
      <c r="TV224" s="53"/>
      <c r="TW224" s="53"/>
      <c r="TX224" s="53"/>
      <c r="TY224" s="53"/>
      <c r="TZ224" s="53"/>
      <c r="UA224" s="53"/>
      <c r="UB224" s="53"/>
      <c r="UC224" s="53"/>
      <c r="UD224" s="53"/>
      <c r="UE224" s="53"/>
      <c r="UF224" s="53"/>
      <c r="UG224" s="53"/>
      <c r="UH224" s="53"/>
      <c r="UI224" s="53"/>
      <c r="UJ224" s="53"/>
      <c r="UK224" s="53"/>
      <c r="UL224" s="53"/>
      <c r="UM224" s="53"/>
      <c r="UN224" s="53"/>
      <c r="UO224" s="53"/>
      <c r="UP224" s="53"/>
      <c r="UQ224" s="53"/>
      <c r="UR224" s="53"/>
      <c r="US224" s="53"/>
      <c r="UT224" s="53"/>
      <c r="UU224" s="53"/>
      <c r="UV224" s="53"/>
      <c r="UW224" s="53"/>
      <c r="UX224" s="53"/>
      <c r="UY224" s="53"/>
      <c r="UZ224" s="53"/>
      <c r="VA224" s="53"/>
      <c r="VB224" s="53"/>
      <c r="VC224" s="53"/>
      <c r="VD224" s="53"/>
      <c r="VE224" s="53"/>
      <c r="VF224" s="53"/>
      <c r="VG224" s="53"/>
      <c r="VH224" s="53"/>
      <c r="VI224" s="53"/>
      <c r="VJ224" s="53"/>
      <c r="VK224" s="53"/>
      <c r="VL224" s="53"/>
      <c r="VM224" s="53"/>
      <c r="VN224" s="53"/>
      <c r="VO224" s="53"/>
      <c r="VP224" s="53"/>
      <c r="VQ224" s="53"/>
      <c r="VR224" s="53"/>
      <c r="VS224" s="53"/>
      <c r="VT224" s="53"/>
      <c r="VU224" s="53"/>
      <c r="VV224" s="53"/>
      <c r="VW224" s="53"/>
      <c r="VX224" s="53"/>
      <c r="VY224" s="53"/>
      <c r="VZ224" s="53"/>
      <c r="WA224" s="53"/>
      <c r="WB224" s="53"/>
      <c r="WC224" s="53"/>
      <c r="WD224" s="53"/>
      <c r="WE224" s="53"/>
      <c r="WF224" s="53"/>
      <c r="WG224" s="53"/>
      <c r="WH224" s="53"/>
      <c r="WI224" s="53"/>
      <c r="WJ224" s="53"/>
      <c r="WK224" s="53"/>
      <c r="WL224" s="53"/>
      <c r="WM224" s="53"/>
      <c r="WN224" s="53"/>
      <c r="WO224" s="53"/>
      <c r="WP224" s="53"/>
      <c r="WQ224" s="53"/>
      <c r="WR224" s="53"/>
      <c r="WS224" s="53"/>
      <c r="WT224" s="53"/>
      <c r="WU224" s="53"/>
      <c r="WV224" s="53"/>
      <c r="WW224" s="53"/>
      <c r="WX224" s="53"/>
      <c r="WY224" s="53"/>
      <c r="WZ224" s="53"/>
      <c r="XA224" s="53"/>
      <c r="XB224" s="53"/>
      <c r="XC224" s="53"/>
      <c r="XD224" s="53"/>
      <c r="XE224" s="53"/>
      <c r="XF224" s="53"/>
      <c r="XG224" s="53"/>
      <c r="XH224" s="53"/>
      <c r="XI224" s="53"/>
      <c r="XJ224" s="53"/>
      <c r="XK224" s="53"/>
      <c r="XL224" s="53"/>
      <c r="XM224" s="53"/>
      <c r="XN224" s="53"/>
      <c r="XO224" s="53"/>
      <c r="XP224" s="53"/>
      <c r="XQ224" s="53"/>
      <c r="XR224" s="53"/>
      <c r="XS224" s="53"/>
      <c r="XT224" s="53"/>
      <c r="XU224" s="53"/>
      <c r="XV224" s="53"/>
      <c r="XW224" s="53"/>
      <c r="XX224" s="53"/>
      <c r="XY224" s="53"/>
      <c r="XZ224" s="53"/>
      <c r="YA224" s="53"/>
      <c r="YB224" s="53"/>
      <c r="YC224" s="53"/>
      <c r="YD224" s="53"/>
      <c r="YE224" s="53"/>
      <c r="YF224" s="53"/>
      <c r="YG224" s="53"/>
      <c r="YH224" s="53"/>
      <c r="YI224" s="53"/>
      <c r="YJ224" s="53"/>
      <c r="YK224" s="53"/>
      <c r="YL224" s="53"/>
      <c r="YM224" s="53"/>
      <c r="YN224" s="53"/>
      <c r="YO224" s="53"/>
      <c r="YP224" s="53"/>
      <c r="YQ224" s="53"/>
      <c r="YR224" s="53"/>
    </row>
    <row r="225" spans="1:668" s="9" customFormat="1" ht="15.75" x14ac:dyDescent="0.25">
      <c r="A225" s="33" t="s">
        <v>203</v>
      </c>
      <c r="B225" s="109" t="s">
        <v>172</v>
      </c>
      <c r="C225" s="110" t="s">
        <v>73</v>
      </c>
      <c r="D225" s="115">
        <v>44627</v>
      </c>
      <c r="E225" s="11" t="s">
        <v>116</v>
      </c>
      <c r="F225" s="116">
        <v>35000</v>
      </c>
      <c r="G225" s="117">
        <v>1004.5</v>
      </c>
      <c r="H225" s="116">
        <v>0</v>
      </c>
      <c r="I225" s="116">
        <v>1064</v>
      </c>
      <c r="J225" s="116">
        <v>25</v>
      </c>
      <c r="K225" s="116">
        <v>2093.5</v>
      </c>
      <c r="L225" s="166">
        <v>32906.5</v>
      </c>
      <c r="O225" s="113"/>
      <c r="P225" s="113"/>
      <c r="Q225" s="113"/>
      <c r="R225" s="113"/>
      <c r="S225" s="113"/>
      <c r="T225" s="113"/>
      <c r="U225" s="113"/>
      <c r="V225" s="113"/>
      <c r="W225" s="113"/>
      <c r="X225" s="113"/>
      <c r="Y225" s="113"/>
      <c r="Z225" s="113"/>
      <c r="AA225" s="113"/>
      <c r="AB225" s="113"/>
      <c r="AC225" s="113"/>
      <c r="AD225" s="113"/>
      <c r="AE225" s="113"/>
      <c r="AF225" s="113"/>
      <c r="AG225" s="113"/>
      <c r="AH225" s="113"/>
      <c r="AI225" s="113"/>
      <c r="AJ225" s="113"/>
      <c r="AK225" s="113"/>
      <c r="AL225" s="113"/>
      <c r="AM225" s="113"/>
      <c r="AN225" s="113"/>
      <c r="AO225" s="113"/>
      <c r="AP225" s="113"/>
      <c r="AQ225" s="113"/>
      <c r="AR225" s="113"/>
      <c r="AS225" s="113"/>
      <c r="AT225" s="53"/>
      <c r="AU225" s="53"/>
      <c r="AV225" s="53"/>
      <c r="AW225" s="53"/>
      <c r="AX225" s="53"/>
      <c r="AY225" s="53"/>
      <c r="AZ225" s="53"/>
      <c r="BA225" s="53"/>
      <c r="BB225" s="53"/>
      <c r="BC225" s="53"/>
      <c r="BD225" s="53"/>
      <c r="BE225" s="53"/>
      <c r="BF225" s="53"/>
      <c r="BG225" s="53"/>
      <c r="BH225" s="53"/>
      <c r="BI225" s="53"/>
      <c r="BJ225" s="53"/>
      <c r="BK225" s="53"/>
      <c r="BL225" s="53"/>
      <c r="BM225" s="53"/>
      <c r="BN225" s="53"/>
      <c r="BO225" s="53"/>
      <c r="BP225" s="53"/>
      <c r="BQ225" s="53"/>
      <c r="BR225" s="53"/>
      <c r="BS225" s="53"/>
      <c r="BT225" s="53"/>
      <c r="BU225" s="53"/>
      <c r="BV225" s="53"/>
      <c r="BW225" s="53"/>
      <c r="BX225" s="53"/>
      <c r="BY225" s="53"/>
      <c r="BZ225" s="53"/>
      <c r="CA225" s="53"/>
      <c r="CB225" s="53"/>
      <c r="CC225" s="53"/>
      <c r="CD225" s="53"/>
      <c r="CE225" s="53"/>
      <c r="CF225" s="53"/>
      <c r="CG225" s="53"/>
      <c r="CH225" s="53"/>
      <c r="CI225" s="53"/>
      <c r="CJ225" s="53"/>
      <c r="CK225" s="53"/>
      <c r="CL225" s="53"/>
      <c r="CM225" s="53"/>
      <c r="CN225" s="53"/>
      <c r="CO225" s="53"/>
      <c r="CP225" s="53"/>
      <c r="CQ225" s="53"/>
      <c r="CR225" s="53"/>
      <c r="CS225" s="53"/>
      <c r="CT225" s="53"/>
      <c r="CU225" s="53"/>
      <c r="CV225" s="53"/>
      <c r="CW225" s="53"/>
      <c r="CX225" s="53"/>
      <c r="CY225" s="53"/>
      <c r="CZ225" s="53"/>
      <c r="DA225" s="53"/>
      <c r="DB225" s="53"/>
      <c r="DC225" s="53"/>
      <c r="DD225" s="53"/>
      <c r="DE225" s="53"/>
      <c r="DF225" s="53"/>
      <c r="DG225" s="53"/>
      <c r="DH225" s="53"/>
      <c r="DI225" s="53"/>
      <c r="DJ225" s="53"/>
      <c r="DK225" s="53"/>
      <c r="DL225" s="53"/>
      <c r="DM225" s="53"/>
      <c r="DN225" s="53"/>
      <c r="DO225" s="53"/>
      <c r="DP225" s="53"/>
      <c r="DQ225" s="53"/>
      <c r="DR225" s="53"/>
      <c r="DS225" s="53"/>
      <c r="DT225" s="53"/>
      <c r="DU225" s="53"/>
      <c r="DV225" s="53"/>
      <c r="DW225" s="53"/>
      <c r="DX225" s="53"/>
      <c r="DY225" s="53"/>
      <c r="DZ225" s="53"/>
      <c r="EA225" s="53"/>
      <c r="EB225" s="53"/>
      <c r="EC225" s="53"/>
      <c r="ED225" s="53"/>
      <c r="EE225" s="53"/>
      <c r="EF225" s="53"/>
      <c r="EG225" s="53"/>
      <c r="EH225" s="53"/>
      <c r="EI225" s="53"/>
      <c r="EJ225" s="53"/>
      <c r="EK225" s="53"/>
      <c r="EL225" s="53"/>
      <c r="EM225" s="53"/>
      <c r="EN225" s="53"/>
      <c r="EO225" s="53"/>
      <c r="EP225" s="53"/>
      <c r="EQ225" s="53"/>
      <c r="ER225" s="53"/>
      <c r="ES225" s="53"/>
      <c r="ET225" s="53"/>
      <c r="EU225" s="53"/>
      <c r="EV225" s="53"/>
      <c r="EW225" s="53"/>
      <c r="EX225" s="53"/>
      <c r="EY225" s="53"/>
      <c r="EZ225" s="53"/>
      <c r="FA225" s="53"/>
      <c r="FB225" s="53"/>
      <c r="FC225" s="53"/>
      <c r="FD225" s="53"/>
      <c r="FE225" s="53"/>
      <c r="FF225" s="53"/>
      <c r="FG225" s="53"/>
      <c r="FH225" s="53"/>
      <c r="FI225" s="53"/>
      <c r="FJ225" s="53"/>
      <c r="FK225" s="53"/>
      <c r="FL225" s="53"/>
      <c r="FM225" s="53"/>
      <c r="FN225" s="53"/>
      <c r="FO225" s="53"/>
      <c r="FP225" s="53"/>
      <c r="FQ225" s="53"/>
      <c r="FR225" s="53"/>
      <c r="FS225" s="53"/>
      <c r="FT225" s="53"/>
      <c r="FU225" s="53"/>
      <c r="FV225" s="53"/>
      <c r="FW225" s="53"/>
      <c r="FX225" s="53"/>
      <c r="FY225" s="53"/>
      <c r="FZ225" s="53"/>
      <c r="GA225" s="53"/>
      <c r="GB225" s="53"/>
      <c r="GC225" s="53"/>
      <c r="GD225" s="53"/>
      <c r="GE225" s="53"/>
      <c r="GF225" s="53"/>
      <c r="GG225" s="53"/>
      <c r="GH225" s="53"/>
      <c r="GI225" s="53"/>
      <c r="GJ225" s="53"/>
      <c r="GK225" s="53"/>
      <c r="GL225" s="53"/>
      <c r="GM225" s="53"/>
      <c r="GN225" s="53"/>
      <c r="GO225" s="53"/>
      <c r="GP225" s="53"/>
      <c r="GQ225" s="53"/>
      <c r="GR225" s="53"/>
      <c r="GS225" s="53"/>
      <c r="GT225" s="53"/>
      <c r="GU225" s="53"/>
      <c r="GV225" s="53"/>
      <c r="GW225" s="53"/>
      <c r="GX225" s="53"/>
      <c r="GY225" s="53"/>
      <c r="GZ225" s="53"/>
      <c r="HA225" s="53"/>
      <c r="HB225" s="53"/>
      <c r="HC225" s="53"/>
      <c r="HD225" s="53"/>
      <c r="HE225" s="53"/>
      <c r="HF225" s="53"/>
      <c r="HG225" s="53"/>
      <c r="HH225" s="53"/>
      <c r="HI225" s="53"/>
      <c r="HJ225" s="53"/>
      <c r="HK225" s="53"/>
      <c r="HL225" s="53"/>
      <c r="HM225" s="53"/>
      <c r="HN225" s="53"/>
      <c r="HO225" s="53"/>
      <c r="HP225" s="53"/>
      <c r="HQ225" s="53"/>
      <c r="HR225" s="53"/>
      <c r="HS225" s="53"/>
      <c r="HT225" s="53"/>
      <c r="HU225" s="53"/>
      <c r="HV225" s="53"/>
      <c r="HW225" s="53"/>
      <c r="HX225" s="53"/>
      <c r="HY225" s="53"/>
      <c r="HZ225" s="53"/>
      <c r="IA225" s="53"/>
      <c r="IB225" s="53"/>
      <c r="IC225" s="53"/>
      <c r="ID225" s="53"/>
      <c r="IE225" s="53"/>
      <c r="IF225" s="53"/>
      <c r="IG225" s="53"/>
      <c r="IH225" s="53"/>
      <c r="II225" s="53"/>
      <c r="IJ225" s="53"/>
      <c r="IK225" s="53"/>
      <c r="IL225" s="53"/>
      <c r="IM225" s="53"/>
      <c r="IN225" s="53"/>
      <c r="IO225" s="53"/>
      <c r="IP225" s="53"/>
      <c r="IQ225" s="53"/>
      <c r="IR225" s="53"/>
      <c r="IS225" s="53"/>
      <c r="IT225" s="53"/>
      <c r="IU225" s="53"/>
      <c r="IV225" s="53"/>
      <c r="IW225" s="53"/>
      <c r="IX225" s="53"/>
      <c r="IY225" s="53"/>
      <c r="IZ225" s="53"/>
      <c r="JA225" s="53"/>
      <c r="JB225" s="53"/>
      <c r="JC225" s="53"/>
      <c r="JD225" s="53"/>
      <c r="JE225" s="53"/>
      <c r="JF225" s="53"/>
      <c r="JG225" s="53"/>
      <c r="JH225" s="53"/>
      <c r="JI225" s="53"/>
      <c r="JJ225" s="53"/>
      <c r="JK225" s="53"/>
      <c r="JL225" s="53"/>
      <c r="JM225" s="53"/>
      <c r="JN225" s="53"/>
      <c r="JO225" s="53"/>
      <c r="JP225" s="53"/>
      <c r="JQ225" s="53"/>
      <c r="JR225" s="53"/>
      <c r="JS225" s="53"/>
      <c r="JT225" s="53"/>
      <c r="JU225" s="53"/>
      <c r="JV225" s="53"/>
      <c r="JW225" s="53"/>
      <c r="JX225" s="53"/>
      <c r="JY225" s="53"/>
      <c r="JZ225" s="53"/>
      <c r="KA225" s="53"/>
      <c r="KB225" s="53"/>
      <c r="KC225" s="53"/>
      <c r="KD225" s="53"/>
      <c r="KE225" s="53"/>
      <c r="KF225" s="53"/>
      <c r="KG225" s="53"/>
      <c r="KH225" s="53"/>
      <c r="KI225" s="53"/>
      <c r="KJ225" s="53"/>
      <c r="KK225" s="53"/>
      <c r="KL225" s="53"/>
      <c r="KM225" s="53"/>
      <c r="KN225" s="53"/>
      <c r="KO225" s="53"/>
      <c r="KP225" s="53"/>
      <c r="KQ225" s="53"/>
      <c r="KR225" s="53"/>
      <c r="KS225" s="53"/>
      <c r="KT225" s="53"/>
      <c r="KU225" s="53"/>
      <c r="KV225" s="53"/>
      <c r="KW225" s="53"/>
      <c r="KX225" s="53"/>
      <c r="KY225" s="53"/>
      <c r="KZ225" s="53"/>
      <c r="LA225" s="53"/>
      <c r="LB225" s="53"/>
      <c r="LC225" s="53"/>
      <c r="LD225" s="53"/>
      <c r="LE225" s="53"/>
      <c r="LF225" s="53"/>
      <c r="LG225" s="53"/>
      <c r="LH225" s="53"/>
      <c r="LI225" s="53"/>
      <c r="LJ225" s="53"/>
      <c r="LK225" s="53"/>
      <c r="LL225" s="53"/>
      <c r="LM225" s="53"/>
      <c r="LN225" s="53"/>
      <c r="LO225" s="53"/>
      <c r="LP225" s="53"/>
      <c r="LQ225" s="53"/>
      <c r="LR225" s="53"/>
      <c r="LS225" s="53"/>
      <c r="LT225" s="53"/>
      <c r="LU225" s="53"/>
      <c r="LV225" s="53"/>
      <c r="LW225" s="53"/>
      <c r="LX225" s="53"/>
      <c r="LY225" s="53"/>
      <c r="LZ225" s="53"/>
      <c r="MA225" s="53"/>
      <c r="MB225" s="53"/>
      <c r="MC225" s="53"/>
      <c r="MD225" s="53"/>
      <c r="ME225" s="53"/>
      <c r="MF225" s="53"/>
      <c r="MG225" s="53"/>
      <c r="MH225" s="53"/>
      <c r="MI225" s="53"/>
      <c r="MJ225" s="53"/>
      <c r="MK225" s="53"/>
      <c r="ML225" s="53"/>
      <c r="MM225" s="53"/>
      <c r="MN225" s="53"/>
      <c r="MO225" s="53"/>
      <c r="MP225" s="53"/>
      <c r="MQ225" s="53"/>
      <c r="MR225" s="53"/>
      <c r="MS225" s="53"/>
      <c r="MT225" s="53"/>
      <c r="MU225" s="53"/>
      <c r="MV225" s="53"/>
      <c r="MW225" s="53"/>
      <c r="MX225" s="53"/>
      <c r="MY225" s="53"/>
      <c r="MZ225" s="53"/>
      <c r="NA225" s="53"/>
      <c r="NB225" s="53"/>
      <c r="NC225" s="53"/>
      <c r="ND225" s="53"/>
      <c r="NE225" s="53"/>
      <c r="NF225" s="53"/>
      <c r="NG225" s="53"/>
      <c r="NH225" s="53"/>
      <c r="NI225" s="53"/>
      <c r="NJ225" s="53"/>
      <c r="NK225" s="53"/>
      <c r="NL225" s="53"/>
      <c r="NM225" s="53"/>
      <c r="NN225" s="53"/>
      <c r="NO225" s="53"/>
      <c r="NP225" s="53"/>
      <c r="NQ225" s="53"/>
      <c r="NR225" s="53"/>
      <c r="NS225" s="53"/>
      <c r="NT225" s="53"/>
      <c r="NU225" s="53"/>
      <c r="NV225" s="53"/>
      <c r="NW225" s="53"/>
      <c r="NX225" s="53"/>
      <c r="NY225" s="53"/>
      <c r="NZ225" s="53"/>
      <c r="OA225" s="53"/>
      <c r="OB225" s="53"/>
      <c r="OC225" s="53"/>
      <c r="OD225" s="53"/>
      <c r="OE225" s="53"/>
      <c r="OF225" s="53"/>
      <c r="OG225" s="53"/>
      <c r="OH225" s="53"/>
      <c r="OI225" s="53"/>
      <c r="OJ225" s="53"/>
      <c r="OK225" s="53"/>
      <c r="OL225" s="53"/>
      <c r="OM225" s="53"/>
      <c r="ON225" s="53"/>
      <c r="OO225" s="53"/>
      <c r="OP225" s="53"/>
      <c r="OQ225" s="53"/>
      <c r="OR225" s="53"/>
      <c r="OS225" s="53"/>
      <c r="OT225" s="53"/>
      <c r="OU225" s="53"/>
      <c r="OV225" s="53"/>
      <c r="OW225" s="53"/>
      <c r="OX225" s="53"/>
      <c r="OY225" s="53"/>
      <c r="OZ225" s="53"/>
      <c r="PA225" s="53"/>
      <c r="PB225" s="53"/>
      <c r="PC225" s="53"/>
      <c r="PD225" s="53"/>
      <c r="PE225" s="53"/>
      <c r="PF225" s="53"/>
      <c r="PG225" s="53"/>
      <c r="PH225" s="53"/>
      <c r="PI225" s="53"/>
      <c r="PJ225" s="53"/>
      <c r="PK225" s="53"/>
      <c r="PL225" s="53"/>
      <c r="PM225" s="53"/>
      <c r="PN225" s="53"/>
      <c r="PO225" s="53"/>
      <c r="PP225" s="53"/>
      <c r="PQ225" s="53"/>
      <c r="PR225" s="53"/>
      <c r="PS225" s="53"/>
      <c r="PT225" s="53"/>
      <c r="PU225" s="53"/>
      <c r="PV225" s="53"/>
      <c r="PW225" s="53"/>
      <c r="PX225" s="53"/>
      <c r="PY225" s="53"/>
      <c r="PZ225" s="53"/>
      <c r="QA225" s="53"/>
      <c r="QB225" s="53"/>
      <c r="QC225" s="53"/>
      <c r="QD225" s="53"/>
      <c r="QE225" s="53"/>
      <c r="QF225" s="53"/>
      <c r="QG225" s="53"/>
      <c r="QH225" s="53"/>
      <c r="QI225" s="53"/>
      <c r="QJ225" s="53"/>
      <c r="QK225" s="53"/>
      <c r="QL225" s="53"/>
      <c r="QM225" s="53"/>
      <c r="QN225" s="53"/>
      <c r="QO225" s="53"/>
      <c r="QP225" s="53"/>
      <c r="QQ225" s="53"/>
      <c r="QR225" s="53"/>
      <c r="QS225" s="53"/>
      <c r="QT225" s="53"/>
      <c r="QU225" s="53"/>
      <c r="QV225" s="53"/>
      <c r="QW225" s="53"/>
      <c r="QX225" s="53"/>
      <c r="QY225" s="53"/>
      <c r="QZ225" s="53"/>
      <c r="RA225" s="53"/>
      <c r="RB225" s="53"/>
      <c r="RC225" s="53"/>
      <c r="RD225" s="53"/>
      <c r="RE225" s="53"/>
      <c r="RF225" s="53"/>
      <c r="RG225" s="53"/>
      <c r="RH225" s="53"/>
      <c r="RI225" s="53"/>
      <c r="RJ225" s="53"/>
      <c r="RK225" s="53"/>
      <c r="RL225" s="53"/>
      <c r="RM225" s="53"/>
      <c r="RN225" s="53"/>
      <c r="RO225" s="53"/>
      <c r="RP225" s="53"/>
      <c r="RQ225" s="53"/>
      <c r="RR225" s="53"/>
      <c r="RS225" s="53"/>
      <c r="RT225" s="53"/>
      <c r="RU225" s="53"/>
      <c r="RV225" s="53"/>
      <c r="RW225" s="53"/>
      <c r="RX225" s="53"/>
      <c r="RY225" s="53"/>
      <c r="RZ225" s="53"/>
      <c r="SA225" s="53"/>
      <c r="SB225" s="53"/>
      <c r="SC225" s="53"/>
      <c r="SD225" s="53"/>
      <c r="SE225" s="53"/>
      <c r="SF225" s="53"/>
      <c r="SG225" s="53"/>
      <c r="SH225" s="53"/>
      <c r="SI225" s="53"/>
      <c r="SJ225" s="53"/>
      <c r="SK225" s="53"/>
      <c r="SL225" s="53"/>
      <c r="SM225" s="53"/>
      <c r="SN225" s="53"/>
      <c r="SO225" s="53"/>
      <c r="SP225" s="53"/>
      <c r="SQ225" s="53"/>
      <c r="SR225" s="53"/>
      <c r="SS225" s="53"/>
      <c r="ST225" s="53"/>
      <c r="SU225" s="53"/>
      <c r="SV225" s="53"/>
      <c r="SW225" s="53"/>
      <c r="SX225" s="53"/>
      <c r="SY225" s="53"/>
      <c r="SZ225" s="53"/>
      <c r="TA225" s="53"/>
      <c r="TB225" s="53"/>
      <c r="TC225" s="53"/>
      <c r="TD225" s="53"/>
      <c r="TE225" s="53"/>
      <c r="TF225" s="53"/>
      <c r="TG225" s="53"/>
      <c r="TH225" s="53"/>
      <c r="TI225" s="53"/>
      <c r="TJ225" s="53"/>
      <c r="TK225" s="53"/>
      <c r="TL225" s="53"/>
      <c r="TM225" s="53"/>
      <c r="TN225" s="53"/>
      <c r="TO225" s="53"/>
      <c r="TP225" s="53"/>
      <c r="TQ225" s="53"/>
      <c r="TR225" s="53"/>
      <c r="TS225" s="53"/>
      <c r="TT225" s="53"/>
      <c r="TU225" s="53"/>
      <c r="TV225" s="53"/>
      <c r="TW225" s="53"/>
      <c r="TX225" s="53"/>
      <c r="TY225" s="53"/>
      <c r="TZ225" s="53"/>
      <c r="UA225" s="53"/>
      <c r="UB225" s="53"/>
      <c r="UC225" s="53"/>
      <c r="UD225" s="53"/>
      <c r="UE225" s="53"/>
      <c r="UF225" s="53"/>
      <c r="UG225" s="53"/>
      <c r="UH225" s="53"/>
      <c r="UI225" s="53"/>
      <c r="UJ225" s="53"/>
      <c r="UK225" s="53"/>
      <c r="UL225" s="53"/>
      <c r="UM225" s="53"/>
      <c r="UN225" s="53"/>
      <c r="UO225" s="53"/>
      <c r="UP225" s="53"/>
      <c r="UQ225" s="53"/>
      <c r="UR225" s="53"/>
      <c r="US225" s="53"/>
      <c r="UT225" s="53"/>
      <c r="UU225" s="53"/>
      <c r="UV225" s="53"/>
      <c r="UW225" s="53"/>
      <c r="UX225" s="53"/>
      <c r="UY225" s="53"/>
      <c r="UZ225" s="53"/>
      <c r="VA225" s="53"/>
      <c r="VB225" s="53"/>
      <c r="VC225" s="53"/>
      <c r="VD225" s="53"/>
      <c r="VE225" s="53"/>
      <c r="VF225" s="53"/>
      <c r="VG225" s="53"/>
      <c r="VH225" s="53"/>
      <c r="VI225" s="53"/>
      <c r="VJ225" s="53"/>
      <c r="VK225" s="53"/>
      <c r="VL225" s="53"/>
      <c r="VM225" s="53"/>
      <c r="VN225" s="53"/>
      <c r="VO225" s="53"/>
      <c r="VP225" s="53"/>
      <c r="VQ225" s="53"/>
      <c r="VR225" s="53"/>
      <c r="VS225" s="53"/>
      <c r="VT225" s="53"/>
      <c r="VU225" s="53"/>
      <c r="VV225" s="53"/>
      <c r="VW225" s="53"/>
      <c r="VX225" s="53"/>
      <c r="VY225" s="53"/>
      <c r="VZ225" s="53"/>
      <c r="WA225" s="53"/>
      <c r="WB225" s="53"/>
      <c r="WC225" s="53"/>
      <c r="WD225" s="53"/>
      <c r="WE225" s="53"/>
      <c r="WF225" s="53"/>
      <c r="WG225" s="53"/>
      <c r="WH225" s="53"/>
      <c r="WI225" s="53"/>
      <c r="WJ225" s="53"/>
      <c r="WK225" s="53"/>
      <c r="WL225" s="53"/>
      <c r="WM225" s="53"/>
      <c r="WN225" s="53"/>
      <c r="WO225" s="53"/>
      <c r="WP225" s="53"/>
      <c r="WQ225" s="53"/>
      <c r="WR225" s="53"/>
      <c r="WS225" s="53"/>
      <c r="WT225" s="53"/>
      <c r="WU225" s="53"/>
      <c r="WV225" s="53"/>
      <c r="WW225" s="53"/>
      <c r="WX225" s="53"/>
      <c r="WY225" s="53"/>
      <c r="WZ225" s="53"/>
      <c r="XA225" s="53"/>
      <c r="XB225" s="53"/>
      <c r="XC225" s="53"/>
      <c r="XD225" s="53"/>
      <c r="XE225" s="53"/>
      <c r="XF225" s="53"/>
      <c r="XG225" s="53"/>
      <c r="XH225" s="53"/>
      <c r="XI225" s="53"/>
      <c r="XJ225" s="53"/>
      <c r="XK225" s="53"/>
      <c r="XL225" s="53"/>
      <c r="XM225" s="53"/>
      <c r="XN225" s="53"/>
      <c r="XO225" s="53"/>
      <c r="XP225" s="53"/>
      <c r="XQ225" s="53"/>
      <c r="XR225" s="53"/>
      <c r="XS225" s="53"/>
      <c r="XT225" s="53"/>
      <c r="XU225" s="53"/>
      <c r="XV225" s="53"/>
      <c r="XW225" s="53"/>
      <c r="XX225" s="53"/>
      <c r="XY225" s="53"/>
      <c r="XZ225" s="53"/>
      <c r="YA225" s="53"/>
      <c r="YB225" s="53"/>
      <c r="YC225" s="53"/>
      <c r="YD225" s="53"/>
      <c r="YE225" s="53"/>
      <c r="YF225" s="53"/>
      <c r="YG225" s="53"/>
      <c r="YH225" s="53"/>
      <c r="YI225" s="53"/>
      <c r="YJ225" s="53"/>
      <c r="YK225" s="53"/>
      <c r="YL225" s="53"/>
      <c r="YM225" s="53"/>
      <c r="YN225" s="53"/>
      <c r="YO225" s="53"/>
      <c r="YP225" s="53"/>
      <c r="YQ225" s="53"/>
      <c r="YR225" s="53"/>
    </row>
    <row r="226" spans="1:668" s="9" customFormat="1" ht="15.75" x14ac:dyDescent="0.25">
      <c r="A226" s="33" t="s">
        <v>204</v>
      </c>
      <c r="B226" s="109" t="s">
        <v>172</v>
      </c>
      <c r="C226" s="110" t="s">
        <v>74</v>
      </c>
      <c r="D226" s="115">
        <v>44627</v>
      </c>
      <c r="E226" s="11" t="s">
        <v>116</v>
      </c>
      <c r="F226" s="116">
        <v>35000</v>
      </c>
      <c r="G226" s="117">
        <v>1004.5</v>
      </c>
      <c r="H226" s="116">
        <v>0</v>
      </c>
      <c r="I226" s="116">
        <v>1064</v>
      </c>
      <c r="J226" s="116">
        <v>25</v>
      </c>
      <c r="K226" s="116">
        <v>2093.5</v>
      </c>
      <c r="L226" s="166">
        <v>32906.5</v>
      </c>
      <c r="O226" s="113"/>
      <c r="P226" s="113"/>
      <c r="Q226" s="113"/>
      <c r="R226" s="113"/>
      <c r="S226" s="113"/>
      <c r="T226" s="113"/>
      <c r="U226" s="113"/>
      <c r="V226" s="113"/>
      <c r="W226" s="113"/>
      <c r="X226" s="113"/>
      <c r="Y226" s="113"/>
      <c r="Z226" s="113"/>
      <c r="AA226" s="113"/>
      <c r="AB226" s="113"/>
      <c r="AC226" s="113"/>
      <c r="AD226" s="113"/>
      <c r="AE226" s="113"/>
      <c r="AF226" s="113"/>
      <c r="AG226" s="113"/>
      <c r="AH226" s="113"/>
      <c r="AI226" s="113"/>
      <c r="AJ226" s="113"/>
      <c r="AK226" s="113"/>
      <c r="AL226" s="113"/>
      <c r="AM226" s="113"/>
      <c r="AN226" s="113"/>
      <c r="AO226" s="113"/>
      <c r="AP226" s="113"/>
      <c r="AQ226" s="113"/>
      <c r="AR226" s="113"/>
      <c r="AS226" s="113"/>
      <c r="AT226" s="53"/>
      <c r="AU226" s="53"/>
      <c r="AV226" s="53"/>
      <c r="AW226" s="53"/>
      <c r="AX226" s="53"/>
      <c r="AY226" s="53"/>
      <c r="AZ226" s="53"/>
      <c r="BA226" s="53"/>
      <c r="BB226" s="53"/>
      <c r="BC226" s="53"/>
      <c r="BD226" s="53"/>
      <c r="BE226" s="53"/>
      <c r="BF226" s="53"/>
      <c r="BG226" s="53"/>
      <c r="BH226" s="53"/>
      <c r="BI226" s="53"/>
      <c r="BJ226" s="53"/>
      <c r="BK226" s="53"/>
      <c r="BL226" s="53"/>
      <c r="BM226" s="53"/>
      <c r="BN226" s="53"/>
      <c r="BO226" s="53"/>
      <c r="BP226" s="53"/>
      <c r="BQ226" s="53"/>
      <c r="BR226" s="53"/>
      <c r="BS226" s="53"/>
      <c r="BT226" s="53"/>
      <c r="BU226" s="53"/>
      <c r="BV226" s="53"/>
      <c r="BW226" s="53"/>
      <c r="BX226" s="53"/>
      <c r="BY226" s="53"/>
      <c r="BZ226" s="53"/>
      <c r="CA226" s="53"/>
      <c r="CB226" s="53"/>
      <c r="CC226" s="53"/>
      <c r="CD226" s="53"/>
      <c r="CE226" s="53"/>
      <c r="CF226" s="53"/>
      <c r="CG226" s="53"/>
      <c r="CH226" s="53"/>
      <c r="CI226" s="53"/>
      <c r="CJ226" s="53"/>
      <c r="CK226" s="53"/>
      <c r="CL226" s="53"/>
      <c r="CM226" s="53"/>
      <c r="CN226" s="53"/>
      <c r="CO226" s="53"/>
      <c r="CP226" s="53"/>
      <c r="CQ226" s="53"/>
      <c r="CR226" s="53"/>
      <c r="CS226" s="53"/>
      <c r="CT226" s="53"/>
      <c r="CU226" s="53"/>
      <c r="CV226" s="53"/>
      <c r="CW226" s="53"/>
      <c r="CX226" s="53"/>
      <c r="CY226" s="53"/>
      <c r="CZ226" s="53"/>
      <c r="DA226" s="53"/>
      <c r="DB226" s="53"/>
      <c r="DC226" s="53"/>
      <c r="DD226" s="53"/>
      <c r="DE226" s="53"/>
      <c r="DF226" s="53"/>
      <c r="DG226" s="53"/>
      <c r="DH226" s="53"/>
      <c r="DI226" s="53"/>
      <c r="DJ226" s="53"/>
      <c r="DK226" s="53"/>
      <c r="DL226" s="53"/>
      <c r="DM226" s="53"/>
      <c r="DN226" s="53"/>
      <c r="DO226" s="53"/>
      <c r="DP226" s="53"/>
      <c r="DQ226" s="53"/>
      <c r="DR226" s="53"/>
      <c r="DS226" s="53"/>
      <c r="DT226" s="53"/>
      <c r="DU226" s="53"/>
      <c r="DV226" s="53"/>
      <c r="DW226" s="53"/>
      <c r="DX226" s="53"/>
      <c r="DY226" s="53"/>
      <c r="DZ226" s="53"/>
      <c r="EA226" s="53"/>
      <c r="EB226" s="53"/>
      <c r="EC226" s="53"/>
      <c r="ED226" s="53"/>
      <c r="EE226" s="53"/>
      <c r="EF226" s="53"/>
      <c r="EG226" s="53"/>
      <c r="EH226" s="53"/>
      <c r="EI226" s="53"/>
      <c r="EJ226" s="53"/>
      <c r="EK226" s="53"/>
      <c r="EL226" s="53"/>
      <c r="EM226" s="53"/>
      <c r="EN226" s="53"/>
      <c r="EO226" s="53"/>
      <c r="EP226" s="53"/>
      <c r="EQ226" s="53"/>
      <c r="ER226" s="53"/>
      <c r="ES226" s="53"/>
      <c r="ET226" s="53"/>
      <c r="EU226" s="53"/>
      <c r="EV226" s="53"/>
      <c r="EW226" s="53"/>
      <c r="EX226" s="53"/>
      <c r="EY226" s="53"/>
      <c r="EZ226" s="53"/>
      <c r="FA226" s="53"/>
      <c r="FB226" s="53"/>
      <c r="FC226" s="53"/>
      <c r="FD226" s="53"/>
      <c r="FE226" s="53"/>
      <c r="FF226" s="53"/>
      <c r="FG226" s="53"/>
      <c r="FH226" s="53"/>
      <c r="FI226" s="53"/>
      <c r="FJ226" s="53"/>
      <c r="FK226" s="53"/>
      <c r="FL226" s="53"/>
      <c r="FM226" s="53"/>
      <c r="FN226" s="53"/>
      <c r="FO226" s="53"/>
      <c r="FP226" s="53"/>
      <c r="FQ226" s="53"/>
      <c r="FR226" s="53"/>
      <c r="FS226" s="53"/>
      <c r="FT226" s="53"/>
      <c r="FU226" s="53"/>
      <c r="FV226" s="53"/>
      <c r="FW226" s="53"/>
      <c r="FX226" s="53"/>
      <c r="FY226" s="53"/>
      <c r="FZ226" s="53"/>
      <c r="GA226" s="53"/>
      <c r="GB226" s="53"/>
      <c r="GC226" s="53"/>
      <c r="GD226" s="53"/>
      <c r="GE226" s="53"/>
      <c r="GF226" s="53"/>
      <c r="GG226" s="53"/>
      <c r="GH226" s="53"/>
      <c r="GI226" s="53"/>
      <c r="GJ226" s="53"/>
      <c r="GK226" s="53"/>
      <c r="GL226" s="53"/>
      <c r="GM226" s="53"/>
      <c r="GN226" s="53"/>
      <c r="GO226" s="53"/>
      <c r="GP226" s="53"/>
      <c r="GQ226" s="53"/>
      <c r="GR226" s="53"/>
      <c r="GS226" s="53"/>
      <c r="GT226" s="53"/>
      <c r="GU226" s="53"/>
      <c r="GV226" s="53"/>
      <c r="GW226" s="53"/>
      <c r="GX226" s="53"/>
      <c r="GY226" s="53"/>
      <c r="GZ226" s="53"/>
      <c r="HA226" s="53"/>
      <c r="HB226" s="53"/>
      <c r="HC226" s="53"/>
      <c r="HD226" s="53"/>
      <c r="HE226" s="53"/>
      <c r="HF226" s="53"/>
      <c r="HG226" s="53"/>
      <c r="HH226" s="53"/>
      <c r="HI226" s="53"/>
      <c r="HJ226" s="53"/>
      <c r="HK226" s="53"/>
      <c r="HL226" s="53"/>
      <c r="HM226" s="53"/>
      <c r="HN226" s="53"/>
      <c r="HO226" s="53"/>
      <c r="HP226" s="53"/>
      <c r="HQ226" s="53"/>
      <c r="HR226" s="53"/>
      <c r="HS226" s="53"/>
      <c r="HT226" s="53"/>
      <c r="HU226" s="53"/>
      <c r="HV226" s="53"/>
      <c r="HW226" s="53"/>
      <c r="HX226" s="53"/>
      <c r="HY226" s="53"/>
      <c r="HZ226" s="53"/>
      <c r="IA226" s="53"/>
      <c r="IB226" s="53"/>
      <c r="IC226" s="53"/>
      <c r="ID226" s="53"/>
      <c r="IE226" s="53"/>
      <c r="IF226" s="53"/>
      <c r="IG226" s="53"/>
      <c r="IH226" s="53"/>
      <c r="II226" s="53"/>
      <c r="IJ226" s="53"/>
      <c r="IK226" s="53"/>
      <c r="IL226" s="53"/>
      <c r="IM226" s="53"/>
      <c r="IN226" s="53"/>
      <c r="IO226" s="53"/>
      <c r="IP226" s="53"/>
      <c r="IQ226" s="53"/>
      <c r="IR226" s="53"/>
      <c r="IS226" s="53"/>
      <c r="IT226" s="53"/>
      <c r="IU226" s="53"/>
      <c r="IV226" s="53"/>
      <c r="IW226" s="53"/>
      <c r="IX226" s="53"/>
      <c r="IY226" s="53"/>
      <c r="IZ226" s="53"/>
      <c r="JA226" s="53"/>
      <c r="JB226" s="53"/>
      <c r="JC226" s="53"/>
      <c r="JD226" s="53"/>
      <c r="JE226" s="53"/>
      <c r="JF226" s="53"/>
      <c r="JG226" s="53"/>
      <c r="JH226" s="53"/>
      <c r="JI226" s="53"/>
      <c r="JJ226" s="53"/>
      <c r="JK226" s="53"/>
      <c r="JL226" s="53"/>
      <c r="JM226" s="53"/>
      <c r="JN226" s="53"/>
      <c r="JO226" s="53"/>
      <c r="JP226" s="53"/>
      <c r="JQ226" s="53"/>
      <c r="JR226" s="53"/>
      <c r="JS226" s="53"/>
      <c r="JT226" s="53"/>
      <c r="JU226" s="53"/>
      <c r="JV226" s="53"/>
      <c r="JW226" s="53"/>
      <c r="JX226" s="53"/>
      <c r="JY226" s="53"/>
      <c r="JZ226" s="53"/>
      <c r="KA226" s="53"/>
      <c r="KB226" s="53"/>
      <c r="KC226" s="53"/>
      <c r="KD226" s="53"/>
      <c r="KE226" s="53"/>
      <c r="KF226" s="53"/>
      <c r="KG226" s="53"/>
      <c r="KH226" s="53"/>
      <c r="KI226" s="53"/>
      <c r="KJ226" s="53"/>
      <c r="KK226" s="53"/>
      <c r="KL226" s="53"/>
      <c r="KM226" s="53"/>
      <c r="KN226" s="53"/>
      <c r="KO226" s="53"/>
      <c r="KP226" s="53"/>
      <c r="KQ226" s="53"/>
      <c r="KR226" s="53"/>
      <c r="KS226" s="53"/>
      <c r="KT226" s="53"/>
      <c r="KU226" s="53"/>
      <c r="KV226" s="53"/>
      <c r="KW226" s="53"/>
      <c r="KX226" s="53"/>
      <c r="KY226" s="53"/>
      <c r="KZ226" s="53"/>
      <c r="LA226" s="53"/>
      <c r="LB226" s="53"/>
      <c r="LC226" s="53"/>
      <c r="LD226" s="53"/>
      <c r="LE226" s="53"/>
      <c r="LF226" s="53"/>
      <c r="LG226" s="53"/>
      <c r="LH226" s="53"/>
      <c r="LI226" s="53"/>
      <c r="LJ226" s="53"/>
      <c r="LK226" s="53"/>
      <c r="LL226" s="53"/>
      <c r="LM226" s="53"/>
      <c r="LN226" s="53"/>
      <c r="LO226" s="53"/>
      <c r="LP226" s="53"/>
      <c r="LQ226" s="53"/>
      <c r="LR226" s="53"/>
      <c r="LS226" s="53"/>
      <c r="LT226" s="53"/>
      <c r="LU226" s="53"/>
      <c r="LV226" s="53"/>
      <c r="LW226" s="53"/>
      <c r="LX226" s="53"/>
      <c r="LY226" s="53"/>
      <c r="LZ226" s="53"/>
      <c r="MA226" s="53"/>
      <c r="MB226" s="53"/>
      <c r="MC226" s="53"/>
      <c r="MD226" s="53"/>
      <c r="ME226" s="53"/>
      <c r="MF226" s="53"/>
      <c r="MG226" s="53"/>
      <c r="MH226" s="53"/>
      <c r="MI226" s="53"/>
      <c r="MJ226" s="53"/>
      <c r="MK226" s="53"/>
      <c r="ML226" s="53"/>
      <c r="MM226" s="53"/>
      <c r="MN226" s="53"/>
      <c r="MO226" s="53"/>
      <c r="MP226" s="53"/>
      <c r="MQ226" s="53"/>
      <c r="MR226" s="53"/>
      <c r="MS226" s="53"/>
      <c r="MT226" s="53"/>
      <c r="MU226" s="53"/>
      <c r="MV226" s="53"/>
      <c r="MW226" s="53"/>
      <c r="MX226" s="53"/>
      <c r="MY226" s="53"/>
      <c r="MZ226" s="53"/>
      <c r="NA226" s="53"/>
      <c r="NB226" s="53"/>
      <c r="NC226" s="53"/>
      <c r="ND226" s="53"/>
      <c r="NE226" s="53"/>
      <c r="NF226" s="53"/>
      <c r="NG226" s="53"/>
      <c r="NH226" s="53"/>
      <c r="NI226" s="53"/>
      <c r="NJ226" s="53"/>
      <c r="NK226" s="53"/>
      <c r="NL226" s="53"/>
      <c r="NM226" s="53"/>
      <c r="NN226" s="53"/>
      <c r="NO226" s="53"/>
      <c r="NP226" s="53"/>
      <c r="NQ226" s="53"/>
      <c r="NR226" s="53"/>
      <c r="NS226" s="53"/>
      <c r="NT226" s="53"/>
      <c r="NU226" s="53"/>
      <c r="NV226" s="53"/>
      <c r="NW226" s="53"/>
      <c r="NX226" s="53"/>
      <c r="NY226" s="53"/>
      <c r="NZ226" s="53"/>
      <c r="OA226" s="53"/>
      <c r="OB226" s="53"/>
      <c r="OC226" s="53"/>
      <c r="OD226" s="53"/>
      <c r="OE226" s="53"/>
      <c r="OF226" s="53"/>
      <c r="OG226" s="53"/>
      <c r="OH226" s="53"/>
      <c r="OI226" s="53"/>
      <c r="OJ226" s="53"/>
      <c r="OK226" s="53"/>
      <c r="OL226" s="53"/>
      <c r="OM226" s="53"/>
      <c r="ON226" s="53"/>
      <c r="OO226" s="53"/>
      <c r="OP226" s="53"/>
      <c r="OQ226" s="53"/>
      <c r="OR226" s="53"/>
      <c r="OS226" s="53"/>
      <c r="OT226" s="53"/>
      <c r="OU226" s="53"/>
      <c r="OV226" s="53"/>
      <c r="OW226" s="53"/>
      <c r="OX226" s="53"/>
      <c r="OY226" s="53"/>
      <c r="OZ226" s="53"/>
      <c r="PA226" s="53"/>
      <c r="PB226" s="53"/>
      <c r="PC226" s="53"/>
      <c r="PD226" s="53"/>
      <c r="PE226" s="53"/>
      <c r="PF226" s="53"/>
      <c r="PG226" s="53"/>
      <c r="PH226" s="53"/>
      <c r="PI226" s="53"/>
      <c r="PJ226" s="53"/>
      <c r="PK226" s="53"/>
      <c r="PL226" s="53"/>
      <c r="PM226" s="53"/>
      <c r="PN226" s="53"/>
      <c r="PO226" s="53"/>
      <c r="PP226" s="53"/>
      <c r="PQ226" s="53"/>
      <c r="PR226" s="53"/>
      <c r="PS226" s="53"/>
      <c r="PT226" s="53"/>
      <c r="PU226" s="53"/>
      <c r="PV226" s="53"/>
      <c r="PW226" s="53"/>
      <c r="PX226" s="53"/>
      <c r="PY226" s="53"/>
      <c r="PZ226" s="53"/>
      <c r="QA226" s="53"/>
      <c r="QB226" s="53"/>
      <c r="QC226" s="53"/>
      <c r="QD226" s="53"/>
      <c r="QE226" s="53"/>
      <c r="QF226" s="53"/>
      <c r="QG226" s="53"/>
      <c r="QH226" s="53"/>
      <c r="QI226" s="53"/>
      <c r="QJ226" s="53"/>
      <c r="QK226" s="53"/>
      <c r="QL226" s="53"/>
      <c r="QM226" s="53"/>
      <c r="QN226" s="53"/>
      <c r="QO226" s="53"/>
      <c r="QP226" s="53"/>
      <c r="QQ226" s="53"/>
      <c r="QR226" s="53"/>
      <c r="QS226" s="53"/>
      <c r="QT226" s="53"/>
      <c r="QU226" s="53"/>
      <c r="QV226" s="53"/>
      <c r="QW226" s="53"/>
      <c r="QX226" s="53"/>
      <c r="QY226" s="53"/>
      <c r="QZ226" s="53"/>
      <c r="RA226" s="53"/>
      <c r="RB226" s="53"/>
      <c r="RC226" s="53"/>
      <c r="RD226" s="53"/>
      <c r="RE226" s="53"/>
      <c r="RF226" s="53"/>
      <c r="RG226" s="53"/>
      <c r="RH226" s="53"/>
      <c r="RI226" s="53"/>
      <c r="RJ226" s="53"/>
      <c r="RK226" s="53"/>
      <c r="RL226" s="53"/>
      <c r="RM226" s="53"/>
      <c r="RN226" s="53"/>
      <c r="RO226" s="53"/>
      <c r="RP226" s="53"/>
      <c r="RQ226" s="53"/>
      <c r="RR226" s="53"/>
      <c r="RS226" s="53"/>
      <c r="RT226" s="53"/>
      <c r="RU226" s="53"/>
      <c r="RV226" s="53"/>
      <c r="RW226" s="53"/>
      <c r="RX226" s="53"/>
      <c r="RY226" s="53"/>
      <c r="RZ226" s="53"/>
      <c r="SA226" s="53"/>
      <c r="SB226" s="53"/>
      <c r="SC226" s="53"/>
      <c r="SD226" s="53"/>
      <c r="SE226" s="53"/>
      <c r="SF226" s="53"/>
      <c r="SG226" s="53"/>
      <c r="SH226" s="53"/>
      <c r="SI226" s="53"/>
      <c r="SJ226" s="53"/>
      <c r="SK226" s="53"/>
      <c r="SL226" s="53"/>
      <c r="SM226" s="53"/>
      <c r="SN226" s="53"/>
      <c r="SO226" s="53"/>
      <c r="SP226" s="53"/>
      <c r="SQ226" s="53"/>
      <c r="SR226" s="53"/>
      <c r="SS226" s="53"/>
      <c r="ST226" s="53"/>
      <c r="SU226" s="53"/>
      <c r="SV226" s="53"/>
      <c r="SW226" s="53"/>
      <c r="SX226" s="53"/>
      <c r="SY226" s="53"/>
      <c r="SZ226" s="53"/>
      <c r="TA226" s="53"/>
      <c r="TB226" s="53"/>
      <c r="TC226" s="53"/>
      <c r="TD226" s="53"/>
      <c r="TE226" s="53"/>
      <c r="TF226" s="53"/>
      <c r="TG226" s="53"/>
      <c r="TH226" s="53"/>
      <c r="TI226" s="53"/>
      <c r="TJ226" s="53"/>
      <c r="TK226" s="53"/>
      <c r="TL226" s="53"/>
      <c r="TM226" s="53"/>
      <c r="TN226" s="53"/>
      <c r="TO226" s="53"/>
      <c r="TP226" s="53"/>
      <c r="TQ226" s="53"/>
      <c r="TR226" s="53"/>
      <c r="TS226" s="53"/>
      <c r="TT226" s="53"/>
      <c r="TU226" s="53"/>
      <c r="TV226" s="53"/>
      <c r="TW226" s="53"/>
      <c r="TX226" s="53"/>
      <c r="TY226" s="53"/>
      <c r="TZ226" s="53"/>
      <c r="UA226" s="53"/>
      <c r="UB226" s="53"/>
      <c r="UC226" s="53"/>
      <c r="UD226" s="53"/>
      <c r="UE226" s="53"/>
      <c r="UF226" s="53"/>
      <c r="UG226" s="53"/>
      <c r="UH226" s="53"/>
      <c r="UI226" s="53"/>
      <c r="UJ226" s="53"/>
      <c r="UK226" s="53"/>
      <c r="UL226" s="53"/>
      <c r="UM226" s="53"/>
      <c r="UN226" s="53"/>
      <c r="UO226" s="53"/>
      <c r="UP226" s="53"/>
      <c r="UQ226" s="53"/>
      <c r="UR226" s="53"/>
      <c r="US226" s="53"/>
      <c r="UT226" s="53"/>
      <c r="UU226" s="53"/>
      <c r="UV226" s="53"/>
      <c r="UW226" s="53"/>
      <c r="UX226" s="53"/>
      <c r="UY226" s="53"/>
      <c r="UZ226" s="53"/>
      <c r="VA226" s="53"/>
      <c r="VB226" s="53"/>
      <c r="VC226" s="53"/>
      <c r="VD226" s="53"/>
      <c r="VE226" s="53"/>
      <c r="VF226" s="53"/>
      <c r="VG226" s="53"/>
      <c r="VH226" s="53"/>
      <c r="VI226" s="53"/>
      <c r="VJ226" s="53"/>
      <c r="VK226" s="53"/>
      <c r="VL226" s="53"/>
      <c r="VM226" s="53"/>
      <c r="VN226" s="53"/>
      <c r="VO226" s="53"/>
      <c r="VP226" s="53"/>
      <c r="VQ226" s="53"/>
      <c r="VR226" s="53"/>
      <c r="VS226" s="53"/>
      <c r="VT226" s="53"/>
      <c r="VU226" s="53"/>
      <c r="VV226" s="53"/>
      <c r="VW226" s="53"/>
      <c r="VX226" s="53"/>
      <c r="VY226" s="53"/>
      <c r="VZ226" s="53"/>
      <c r="WA226" s="53"/>
      <c r="WB226" s="53"/>
      <c r="WC226" s="53"/>
      <c r="WD226" s="53"/>
      <c r="WE226" s="53"/>
      <c r="WF226" s="53"/>
      <c r="WG226" s="53"/>
      <c r="WH226" s="53"/>
      <c r="WI226" s="53"/>
      <c r="WJ226" s="53"/>
      <c r="WK226" s="53"/>
      <c r="WL226" s="53"/>
      <c r="WM226" s="53"/>
      <c r="WN226" s="53"/>
      <c r="WO226" s="53"/>
      <c r="WP226" s="53"/>
      <c r="WQ226" s="53"/>
      <c r="WR226" s="53"/>
      <c r="WS226" s="53"/>
      <c r="WT226" s="53"/>
      <c r="WU226" s="53"/>
      <c r="WV226" s="53"/>
      <c r="WW226" s="53"/>
      <c r="WX226" s="53"/>
      <c r="WY226" s="53"/>
      <c r="WZ226" s="53"/>
      <c r="XA226" s="53"/>
      <c r="XB226" s="53"/>
      <c r="XC226" s="53"/>
      <c r="XD226" s="53"/>
      <c r="XE226" s="53"/>
      <c r="XF226" s="53"/>
      <c r="XG226" s="53"/>
      <c r="XH226" s="53"/>
      <c r="XI226" s="53"/>
      <c r="XJ226" s="53"/>
      <c r="XK226" s="53"/>
      <c r="XL226" s="53"/>
      <c r="XM226" s="53"/>
      <c r="XN226" s="53"/>
      <c r="XO226" s="53"/>
      <c r="XP226" s="53"/>
      <c r="XQ226" s="53"/>
      <c r="XR226" s="53"/>
      <c r="XS226" s="53"/>
      <c r="XT226" s="53"/>
      <c r="XU226" s="53"/>
      <c r="XV226" s="53"/>
      <c r="XW226" s="53"/>
      <c r="XX226" s="53"/>
      <c r="XY226" s="53"/>
      <c r="XZ226" s="53"/>
      <c r="YA226" s="53"/>
      <c r="YB226" s="53"/>
      <c r="YC226" s="53"/>
      <c r="YD226" s="53"/>
      <c r="YE226" s="53"/>
      <c r="YF226" s="53"/>
      <c r="YG226" s="53"/>
      <c r="YH226" s="53"/>
      <c r="YI226" s="53"/>
      <c r="YJ226" s="53"/>
      <c r="YK226" s="53"/>
      <c r="YL226" s="53"/>
      <c r="YM226" s="53"/>
      <c r="YN226" s="53"/>
      <c r="YO226" s="53"/>
      <c r="YP226" s="53"/>
      <c r="YQ226" s="53"/>
      <c r="YR226" s="53"/>
    </row>
    <row r="227" spans="1:668" s="9" customFormat="1" ht="15.75" x14ac:dyDescent="0.25">
      <c r="A227" s="33" t="s">
        <v>205</v>
      </c>
      <c r="B227" s="109" t="s">
        <v>172</v>
      </c>
      <c r="C227" s="110" t="s">
        <v>74</v>
      </c>
      <c r="D227" s="115">
        <v>44652</v>
      </c>
      <c r="E227" s="11" t="s">
        <v>116</v>
      </c>
      <c r="F227" s="116">
        <v>35000</v>
      </c>
      <c r="G227" s="117">
        <v>1004.5</v>
      </c>
      <c r="H227" s="116">
        <v>0</v>
      </c>
      <c r="I227" s="116">
        <v>1064</v>
      </c>
      <c r="J227" s="116">
        <v>25</v>
      </c>
      <c r="K227" s="116">
        <v>2093.5</v>
      </c>
      <c r="L227" s="166">
        <v>32906.5</v>
      </c>
      <c r="O227" s="113"/>
      <c r="P227" s="113"/>
      <c r="Q227" s="113"/>
      <c r="R227" s="113"/>
      <c r="S227" s="113"/>
      <c r="T227" s="113"/>
      <c r="U227" s="113"/>
      <c r="V227" s="113"/>
      <c r="W227" s="113"/>
      <c r="X227" s="113"/>
      <c r="Y227" s="113"/>
      <c r="Z227" s="113"/>
      <c r="AA227" s="113"/>
      <c r="AB227" s="113"/>
      <c r="AC227" s="113"/>
      <c r="AD227" s="113"/>
      <c r="AE227" s="113"/>
      <c r="AF227" s="113"/>
      <c r="AG227" s="113"/>
      <c r="AH227" s="113"/>
      <c r="AI227" s="113"/>
      <c r="AJ227" s="113"/>
      <c r="AK227" s="113"/>
      <c r="AL227" s="113"/>
      <c r="AM227" s="113"/>
      <c r="AN227" s="113"/>
      <c r="AO227" s="113"/>
      <c r="AP227" s="113"/>
      <c r="AQ227" s="113"/>
      <c r="AR227" s="113"/>
      <c r="AS227" s="113"/>
      <c r="AT227" s="53"/>
      <c r="AU227" s="53"/>
      <c r="AV227" s="53"/>
      <c r="AW227" s="53"/>
      <c r="AX227" s="53"/>
      <c r="AY227" s="53"/>
      <c r="AZ227" s="53"/>
      <c r="BA227" s="53"/>
      <c r="BB227" s="53"/>
      <c r="BC227" s="53"/>
      <c r="BD227" s="53"/>
      <c r="BE227" s="53"/>
      <c r="BF227" s="53"/>
      <c r="BG227" s="53"/>
      <c r="BH227" s="53"/>
      <c r="BI227" s="53"/>
      <c r="BJ227" s="53"/>
      <c r="BK227" s="53"/>
      <c r="BL227" s="53"/>
      <c r="BM227" s="53"/>
      <c r="BN227" s="53"/>
      <c r="BO227" s="53"/>
      <c r="BP227" s="53"/>
      <c r="BQ227" s="53"/>
      <c r="BR227" s="53"/>
      <c r="BS227" s="53"/>
      <c r="BT227" s="53"/>
      <c r="BU227" s="53"/>
      <c r="BV227" s="53"/>
      <c r="BW227" s="53"/>
      <c r="BX227" s="53"/>
      <c r="BY227" s="53"/>
      <c r="BZ227" s="53"/>
      <c r="CA227" s="53"/>
      <c r="CB227" s="53"/>
      <c r="CC227" s="53"/>
      <c r="CD227" s="53"/>
      <c r="CE227" s="53"/>
      <c r="CF227" s="53"/>
      <c r="CG227" s="53"/>
      <c r="CH227" s="53"/>
      <c r="CI227" s="53"/>
      <c r="CJ227" s="53"/>
      <c r="CK227" s="53"/>
      <c r="CL227" s="53"/>
      <c r="CM227" s="53"/>
      <c r="CN227" s="53"/>
      <c r="CO227" s="53"/>
      <c r="CP227" s="53"/>
      <c r="CQ227" s="53"/>
      <c r="CR227" s="53"/>
      <c r="CS227" s="53"/>
      <c r="CT227" s="53"/>
      <c r="CU227" s="53"/>
      <c r="CV227" s="53"/>
      <c r="CW227" s="53"/>
      <c r="CX227" s="53"/>
      <c r="CY227" s="53"/>
      <c r="CZ227" s="53"/>
      <c r="DA227" s="53"/>
      <c r="DB227" s="53"/>
      <c r="DC227" s="53"/>
      <c r="DD227" s="53"/>
      <c r="DE227" s="53"/>
      <c r="DF227" s="53"/>
      <c r="DG227" s="53"/>
      <c r="DH227" s="53"/>
      <c r="DI227" s="53"/>
      <c r="DJ227" s="53"/>
      <c r="DK227" s="53"/>
      <c r="DL227" s="53"/>
      <c r="DM227" s="53"/>
      <c r="DN227" s="53"/>
      <c r="DO227" s="53"/>
      <c r="DP227" s="53"/>
      <c r="DQ227" s="53"/>
      <c r="DR227" s="53"/>
      <c r="DS227" s="53"/>
      <c r="DT227" s="53"/>
      <c r="DU227" s="53"/>
      <c r="DV227" s="53"/>
      <c r="DW227" s="53"/>
      <c r="DX227" s="53"/>
      <c r="DY227" s="53"/>
      <c r="DZ227" s="53"/>
      <c r="EA227" s="53"/>
      <c r="EB227" s="53"/>
      <c r="EC227" s="53"/>
      <c r="ED227" s="53"/>
      <c r="EE227" s="53"/>
      <c r="EF227" s="53"/>
      <c r="EG227" s="53"/>
      <c r="EH227" s="53"/>
      <c r="EI227" s="53"/>
      <c r="EJ227" s="53"/>
      <c r="EK227" s="53"/>
      <c r="EL227" s="53"/>
      <c r="EM227" s="53"/>
      <c r="EN227" s="53"/>
      <c r="EO227" s="53"/>
      <c r="EP227" s="53"/>
      <c r="EQ227" s="53"/>
      <c r="ER227" s="53"/>
      <c r="ES227" s="53"/>
      <c r="ET227" s="53"/>
      <c r="EU227" s="53"/>
      <c r="EV227" s="53"/>
      <c r="EW227" s="53"/>
      <c r="EX227" s="53"/>
      <c r="EY227" s="53"/>
      <c r="EZ227" s="53"/>
      <c r="FA227" s="53"/>
      <c r="FB227" s="53"/>
      <c r="FC227" s="53"/>
      <c r="FD227" s="53"/>
      <c r="FE227" s="53"/>
      <c r="FF227" s="53"/>
      <c r="FG227" s="53"/>
      <c r="FH227" s="53"/>
      <c r="FI227" s="53"/>
      <c r="FJ227" s="53"/>
      <c r="FK227" s="53"/>
      <c r="FL227" s="53"/>
      <c r="FM227" s="53"/>
      <c r="FN227" s="53"/>
      <c r="FO227" s="53"/>
      <c r="FP227" s="53"/>
      <c r="FQ227" s="53"/>
      <c r="FR227" s="53"/>
      <c r="FS227" s="53"/>
      <c r="FT227" s="53"/>
      <c r="FU227" s="53"/>
      <c r="FV227" s="53"/>
      <c r="FW227" s="53"/>
      <c r="FX227" s="53"/>
      <c r="FY227" s="53"/>
      <c r="FZ227" s="53"/>
      <c r="GA227" s="53"/>
      <c r="GB227" s="53"/>
      <c r="GC227" s="53"/>
      <c r="GD227" s="53"/>
      <c r="GE227" s="53"/>
      <c r="GF227" s="53"/>
      <c r="GG227" s="53"/>
      <c r="GH227" s="53"/>
      <c r="GI227" s="53"/>
      <c r="GJ227" s="53"/>
      <c r="GK227" s="53"/>
      <c r="GL227" s="53"/>
      <c r="GM227" s="53"/>
      <c r="GN227" s="53"/>
      <c r="GO227" s="53"/>
      <c r="GP227" s="53"/>
      <c r="GQ227" s="53"/>
      <c r="GR227" s="53"/>
      <c r="GS227" s="53"/>
      <c r="GT227" s="53"/>
      <c r="GU227" s="53"/>
      <c r="GV227" s="53"/>
      <c r="GW227" s="53"/>
      <c r="GX227" s="53"/>
      <c r="GY227" s="53"/>
      <c r="GZ227" s="53"/>
      <c r="HA227" s="53"/>
      <c r="HB227" s="53"/>
      <c r="HC227" s="53"/>
      <c r="HD227" s="53"/>
      <c r="HE227" s="53"/>
      <c r="HF227" s="53"/>
      <c r="HG227" s="53"/>
      <c r="HH227" s="53"/>
      <c r="HI227" s="53"/>
      <c r="HJ227" s="53"/>
      <c r="HK227" s="53"/>
      <c r="HL227" s="53"/>
      <c r="HM227" s="53"/>
      <c r="HN227" s="53"/>
      <c r="HO227" s="53"/>
      <c r="HP227" s="53"/>
      <c r="HQ227" s="53"/>
      <c r="HR227" s="53"/>
      <c r="HS227" s="53"/>
      <c r="HT227" s="53"/>
      <c r="HU227" s="53"/>
      <c r="HV227" s="53"/>
      <c r="HW227" s="53"/>
      <c r="HX227" s="53"/>
      <c r="HY227" s="53"/>
      <c r="HZ227" s="53"/>
      <c r="IA227" s="53"/>
      <c r="IB227" s="53"/>
      <c r="IC227" s="53"/>
      <c r="ID227" s="53"/>
      <c r="IE227" s="53"/>
      <c r="IF227" s="53"/>
      <c r="IG227" s="53"/>
      <c r="IH227" s="53"/>
      <c r="II227" s="53"/>
      <c r="IJ227" s="53"/>
      <c r="IK227" s="53"/>
      <c r="IL227" s="53"/>
      <c r="IM227" s="53"/>
      <c r="IN227" s="53"/>
      <c r="IO227" s="53"/>
      <c r="IP227" s="53"/>
      <c r="IQ227" s="53"/>
      <c r="IR227" s="53"/>
      <c r="IS227" s="53"/>
      <c r="IT227" s="53"/>
      <c r="IU227" s="53"/>
      <c r="IV227" s="53"/>
      <c r="IW227" s="53"/>
      <c r="IX227" s="53"/>
      <c r="IY227" s="53"/>
      <c r="IZ227" s="53"/>
      <c r="JA227" s="53"/>
      <c r="JB227" s="53"/>
      <c r="JC227" s="53"/>
      <c r="JD227" s="53"/>
      <c r="JE227" s="53"/>
      <c r="JF227" s="53"/>
      <c r="JG227" s="53"/>
      <c r="JH227" s="53"/>
      <c r="JI227" s="53"/>
      <c r="JJ227" s="53"/>
      <c r="JK227" s="53"/>
      <c r="JL227" s="53"/>
      <c r="JM227" s="53"/>
      <c r="JN227" s="53"/>
      <c r="JO227" s="53"/>
      <c r="JP227" s="53"/>
      <c r="JQ227" s="53"/>
      <c r="JR227" s="53"/>
      <c r="JS227" s="53"/>
      <c r="JT227" s="53"/>
      <c r="JU227" s="53"/>
      <c r="JV227" s="53"/>
      <c r="JW227" s="53"/>
      <c r="JX227" s="53"/>
      <c r="JY227" s="53"/>
      <c r="JZ227" s="53"/>
      <c r="KA227" s="53"/>
      <c r="KB227" s="53"/>
      <c r="KC227" s="53"/>
      <c r="KD227" s="53"/>
      <c r="KE227" s="53"/>
      <c r="KF227" s="53"/>
      <c r="KG227" s="53"/>
      <c r="KH227" s="53"/>
      <c r="KI227" s="53"/>
      <c r="KJ227" s="53"/>
      <c r="KK227" s="53"/>
      <c r="KL227" s="53"/>
      <c r="KM227" s="53"/>
      <c r="KN227" s="53"/>
      <c r="KO227" s="53"/>
      <c r="KP227" s="53"/>
      <c r="KQ227" s="53"/>
      <c r="KR227" s="53"/>
      <c r="KS227" s="53"/>
      <c r="KT227" s="53"/>
      <c r="KU227" s="53"/>
      <c r="KV227" s="53"/>
      <c r="KW227" s="53"/>
      <c r="KX227" s="53"/>
      <c r="KY227" s="53"/>
      <c r="KZ227" s="53"/>
      <c r="LA227" s="53"/>
      <c r="LB227" s="53"/>
      <c r="LC227" s="53"/>
      <c r="LD227" s="53"/>
      <c r="LE227" s="53"/>
      <c r="LF227" s="53"/>
      <c r="LG227" s="53"/>
      <c r="LH227" s="53"/>
      <c r="LI227" s="53"/>
      <c r="LJ227" s="53"/>
      <c r="LK227" s="53"/>
      <c r="LL227" s="53"/>
      <c r="LM227" s="53"/>
      <c r="LN227" s="53"/>
      <c r="LO227" s="53"/>
      <c r="LP227" s="53"/>
      <c r="LQ227" s="53"/>
      <c r="LR227" s="53"/>
      <c r="LS227" s="53"/>
      <c r="LT227" s="53"/>
      <c r="LU227" s="53"/>
      <c r="LV227" s="53"/>
      <c r="LW227" s="53"/>
      <c r="LX227" s="53"/>
      <c r="LY227" s="53"/>
      <c r="LZ227" s="53"/>
      <c r="MA227" s="53"/>
      <c r="MB227" s="53"/>
      <c r="MC227" s="53"/>
      <c r="MD227" s="53"/>
      <c r="ME227" s="53"/>
      <c r="MF227" s="53"/>
      <c r="MG227" s="53"/>
      <c r="MH227" s="53"/>
      <c r="MI227" s="53"/>
      <c r="MJ227" s="53"/>
      <c r="MK227" s="53"/>
      <c r="ML227" s="53"/>
      <c r="MM227" s="53"/>
      <c r="MN227" s="53"/>
      <c r="MO227" s="53"/>
      <c r="MP227" s="53"/>
      <c r="MQ227" s="53"/>
      <c r="MR227" s="53"/>
      <c r="MS227" s="53"/>
      <c r="MT227" s="53"/>
      <c r="MU227" s="53"/>
      <c r="MV227" s="53"/>
      <c r="MW227" s="53"/>
      <c r="MX227" s="53"/>
      <c r="MY227" s="53"/>
      <c r="MZ227" s="53"/>
      <c r="NA227" s="53"/>
      <c r="NB227" s="53"/>
      <c r="NC227" s="53"/>
      <c r="ND227" s="53"/>
      <c r="NE227" s="53"/>
      <c r="NF227" s="53"/>
      <c r="NG227" s="53"/>
      <c r="NH227" s="53"/>
      <c r="NI227" s="53"/>
      <c r="NJ227" s="53"/>
      <c r="NK227" s="53"/>
      <c r="NL227" s="53"/>
      <c r="NM227" s="53"/>
      <c r="NN227" s="53"/>
      <c r="NO227" s="53"/>
      <c r="NP227" s="53"/>
      <c r="NQ227" s="53"/>
      <c r="NR227" s="53"/>
      <c r="NS227" s="53"/>
      <c r="NT227" s="53"/>
      <c r="NU227" s="53"/>
      <c r="NV227" s="53"/>
      <c r="NW227" s="53"/>
      <c r="NX227" s="53"/>
      <c r="NY227" s="53"/>
      <c r="NZ227" s="53"/>
      <c r="OA227" s="53"/>
      <c r="OB227" s="53"/>
      <c r="OC227" s="53"/>
      <c r="OD227" s="53"/>
      <c r="OE227" s="53"/>
      <c r="OF227" s="53"/>
      <c r="OG227" s="53"/>
      <c r="OH227" s="53"/>
      <c r="OI227" s="53"/>
      <c r="OJ227" s="53"/>
      <c r="OK227" s="53"/>
      <c r="OL227" s="53"/>
      <c r="OM227" s="53"/>
      <c r="ON227" s="53"/>
      <c r="OO227" s="53"/>
      <c r="OP227" s="53"/>
      <c r="OQ227" s="53"/>
      <c r="OR227" s="53"/>
      <c r="OS227" s="53"/>
      <c r="OT227" s="53"/>
      <c r="OU227" s="53"/>
      <c r="OV227" s="53"/>
      <c r="OW227" s="53"/>
      <c r="OX227" s="53"/>
      <c r="OY227" s="53"/>
      <c r="OZ227" s="53"/>
      <c r="PA227" s="53"/>
      <c r="PB227" s="53"/>
      <c r="PC227" s="53"/>
      <c r="PD227" s="53"/>
      <c r="PE227" s="53"/>
      <c r="PF227" s="53"/>
      <c r="PG227" s="53"/>
      <c r="PH227" s="53"/>
      <c r="PI227" s="53"/>
      <c r="PJ227" s="53"/>
      <c r="PK227" s="53"/>
      <c r="PL227" s="53"/>
      <c r="PM227" s="53"/>
      <c r="PN227" s="53"/>
      <c r="PO227" s="53"/>
      <c r="PP227" s="53"/>
      <c r="PQ227" s="53"/>
      <c r="PR227" s="53"/>
      <c r="PS227" s="53"/>
      <c r="PT227" s="53"/>
      <c r="PU227" s="53"/>
      <c r="PV227" s="53"/>
      <c r="PW227" s="53"/>
      <c r="PX227" s="53"/>
      <c r="PY227" s="53"/>
      <c r="PZ227" s="53"/>
      <c r="QA227" s="53"/>
      <c r="QB227" s="53"/>
      <c r="QC227" s="53"/>
      <c r="QD227" s="53"/>
      <c r="QE227" s="53"/>
      <c r="QF227" s="53"/>
      <c r="QG227" s="53"/>
      <c r="QH227" s="53"/>
      <c r="QI227" s="53"/>
      <c r="QJ227" s="53"/>
      <c r="QK227" s="53"/>
      <c r="QL227" s="53"/>
      <c r="QM227" s="53"/>
      <c r="QN227" s="53"/>
      <c r="QO227" s="53"/>
      <c r="QP227" s="53"/>
      <c r="QQ227" s="53"/>
      <c r="QR227" s="53"/>
      <c r="QS227" s="53"/>
      <c r="QT227" s="53"/>
      <c r="QU227" s="53"/>
      <c r="QV227" s="53"/>
      <c r="QW227" s="53"/>
      <c r="QX227" s="53"/>
      <c r="QY227" s="53"/>
      <c r="QZ227" s="53"/>
      <c r="RA227" s="53"/>
      <c r="RB227" s="53"/>
      <c r="RC227" s="53"/>
      <c r="RD227" s="53"/>
      <c r="RE227" s="53"/>
      <c r="RF227" s="53"/>
      <c r="RG227" s="53"/>
      <c r="RH227" s="53"/>
      <c r="RI227" s="53"/>
      <c r="RJ227" s="53"/>
      <c r="RK227" s="53"/>
      <c r="RL227" s="53"/>
      <c r="RM227" s="53"/>
      <c r="RN227" s="53"/>
      <c r="RO227" s="53"/>
      <c r="RP227" s="53"/>
      <c r="RQ227" s="53"/>
      <c r="RR227" s="53"/>
      <c r="RS227" s="53"/>
      <c r="RT227" s="53"/>
      <c r="RU227" s="53"/>
      <c r="RV227" s="53"/>
      <c r="RW227" s="53"/>
      <c r="RX227" s="53"/>
      <c r="RY227" s="53"/>
      <c r="RZ227" s="53"/>
      <c r="SA227" s="53"/>
      <c r="SB227" s="53"/>
      <c r="SC227" s="53"/>
      <c r="SD227" s="53"/>
      <c r="SE227" s="53"/>
      <c r="SF227" s="53"/>
      <c r="SG227" s="53"/>
      <c r="SH227" s="53"/>
      <c r="SI227" s="53"/>
      <c r="SJ227" s="53"/>
      <c r="SK227" s="53"/>
      <c r="SL227" s="53"/>
      <c r="SM227" s="53"/>
      <c r="SN227" s="53"/>
      <c r="SO227" s="53"/>
      <c r="SP227" s="53"/>
      <c r="SQ227" s="53"/>
      <c r="SR227" s="53"/>
      <c r="SS227" s="53"/>
      <c r="ST227" s="53"/>
      <c r="SU227" s="53"/>
      <c r="SV227" s="53"/>
      <c r="SW227" s="53"/>
      <c r="SX227" s="53"/>
      <c r="SY227" s="53"/>
      <c r="SZ227" s="53"/>
      <c r="TA227" s="53"/>
      <c r="TB227" s="53"/>
      <c r="TC227" s="53"/>
      <c r="TD227" s="53"/>
      <c r="TE227" s="53"/>
      <c r="TF227" s="53"/>
      <c r="TG227" s="53"/>
      <c r="TH227" s="53"/>
      <c r="TI227" s="53"/>
      <c r="TJ227" s="53"/>
      <c r="TK227" s="53"/>
      <c r="TL227" s="53"/>
      <c r="TM227" s="53"/>
      <c r="TN227" s="53"/>
      <c r="TO227" s="53"/>
      <c r="TP227" s="53"/>
      <c r="TQ227" s="53"/>
      <c r="TR227" s="53"/>
      <c r="TS227" s="53"/>
      <c r="TT227" s="53"/>
      <c r="TU227" s="53"/>
      <c r="TV227" s="53"/>
      <c r="TW227" s="53"/>
      <c r="TX227" s="53"/>
      <c r="TY227" s="53"/>
      <c r="TZ227" s="53"/>
      <c r="UA227" s="53"/>
      <c r="UB227" s="53"/>
      <c r="UC227" s="53"/>
      <c r="UD227" s="53"/>
      <c r="UE227" s="53"/>
      <c r="UF227" s="53"/>
      <c r="UG227" s="53"/>
      <c r="UH227" s="53"/>
      <c r="UI227" s="53"/>
      <c r="UJ227" s="53"/>
      <c r="UK227" s="53"/>
      <c r="UL227" s="53"/>
      <c r="UM227" s="53"/>
      <c r="UN227" s="53"/>
      <c r="UO227" s="53"/>
      <c r="UP227" s="53"/>
      <c r="UQ227" s="53"/>
      <c r="UR227" s="53"/>
      <c r="US227" s="53"/>
      <c r="UT227" s="53"/>
      <c r="UU227" s="53"/>
      <c r="UV227" s="53"/>
      <c r="UW227" s="53"/>
      <c r="UX227" s="53"/>
      <c r="UY227" s="53"/>
      <c r="UZ227" s="53"/>
      <c r="VA227" s="53"/>
      <c r="VB227" s="53"/>
      <c r="VC227" s="53"/>
      <c r="VD227" s="53"/>
      <c r="VE227" s="53"/>
      <c r="VF227" s="53"/>
      <c r="VG227" s="53"/>
      <c r="VH227" s="53"/>
      <c r="VI227" s="53"/>
      <c r="VJ227" s="53"/>
      <c r="VK227" s="53"/>
      <c r="VL227" s="53"/>
      <c r="VM227" s="53"/>
      <c r="VN227" s="53"/>
      <c r="VO227" s="53"/>
      <c r="VP227" s="53"/>
      <c r="VQ227" s="53"/>
      <c r="VR227" s="53"/>
      <c r="VS227" s="53"/>
      <c r="VT227" s="53"/>
      <c r="VU227" s="53"/>
      <c r="VV227" s="53"/>
      <c r="VW227" s="53"/>
      <c r="VX227" s="53"/>
      <c r="VY227" s="53"/>
      <c r="VZ227" s="53"/>
      <c r="WA227" s="53"/>
      <c r="WB227" s="53"/>
      <c r="WC227" s="53"/>
      <c r="WD227" s="53"/>
      <c r="WE227" s="53"/>
      <c r="WF227" s="53"/>
      <c r="WG227" s="53"/>
      <c r="WH227" s="53"/>
      <c r="WI227" s="53"/>
      <c r="WJ227" s="53"/>
      <c r="WK227" s="53"/>
      <c r="WL227" s="53"/>
      <c r="WM227" s="53"/>
      <c r="WN227" s="53"/>
      <c r="WO227" s="53"/>
      <c r="WP227" s="53"/>
      <c r="WQ227" s="53"/>
      <c r="WR227" s="53"/>
      <c r="WS227" s="53"/>
      <c r="WT227" s="53"/>
      <c r="WU227" s="53"/>
      <c r="WV227" s="53"/>
      <c r="WW227" s="53"/>
      <c r="WX227" s="53"/>
      <c r="WY227" s="53"/>
      <c r="WZ227" s="53"/>
      <c r="XA227" s="53"/>
      <c r="XB227" s="53"/>
      <c r="XC227" s="53"/>
      <c r="XD227" s="53"/>
      <c r="XE227" s="53"/>
      <c r="XF227" s="53"/>
      <c r="XG227" s="53"/>
      <c r="XH227" s="53"/>
      <c r="XI227" s="53"/>
      <c r="XJ227" s="53"/>
      <c r="XK227" s="53"/>
      <c r="XL227" s="53"/>
      <c r="XM227" s="53"/>
      <c r="XN227" s="53"/>
      <c r="XO227" s="53"/>
      <c r="XP227" s="53"/>
      <c r="XQ227" s="53"/>
      <c r="XR227" s="53"/>
      <c r="XS227" s="53"/>
      <c r="XT227" s="53"/>
      <c r="XU227" s="53"/>
      <c r="XV227" s="53"/>
      <c r="XW227" s="53"/>
      <c r="XX227" s="53"/>
      <c r="XY227" s="53"/>
      <c r="XZ227" s="53"/>
      <c r="YA227" s="53"/>
      <c r="YB227" s="53"/>
      <c r="YC227" s="53"/>
      <c r="YD227" s="53"/>
      <c r="YE227" s="53"/>
      <c r="YF227" s="53"/>
      <c r="YG227" s="53"/>
      <c r="YH227" s="53"/>
      <c r="YI227" s="53"/>
      <c r="YJ227" s="53"/>
      <c r="YK227" s="53"/>
      <c r="YL227" s="53"/>
      <c r="YM227" s="53"/>
      <c r="YN227" s="53"/>
      <c r="YO227" s="53"/>
      <c r="YP227" s="53"/>
      <c r="YQ227" s="53"/>
      <c r="YR227" s="53"/>
    </row>
    <row r="228" spans="1:668" s="118" customFormat="1" ht="15.75" x14ac:dyDescent="0.25">
      <c r="A228" s="142" t="s">
        <v>14</v>
      </c>
      <c r="B228" s="41">
        <v>9</v>
      </c>
      <c r="C228" s="83"/>
      <c r="D228" s="120"/>
      <c r="E228" s="121"/>
      <c r="F228" s="85">
        <f>F219+F220+F221+F222+F223+F224+F225+F226+F227</f>
        <v>384500</v>
      </c>
      <c r="G228" s="93">
        <f>G219+G220+G221+G222+G223+G224+G225+G226+G227</f>
        <v>11035.15</v>
      </c>
      <c r="H228" s="85">
        <f>H219+H222</f>
        <v>11489.51</v>
      </c>
      <c r="I228" s="85">
        <f>I219+I220+I221+I222+I223+I224+I225+I226+I227</f>
        <v>11688.8</v>
      </c>
      <c r="J228" s="85">
        <f>J219+J220+J221+J222+J223+J224+J225+J226+J227</f>
        <v>225</v>
      </c>
      <c r="K228" s="85">
        <f>K219+K220+K221+K222+K223+K224+K225+K226+K227</f>
        <v>34438.46</v>
      </c>
      <c r="L228" s="175">
        <f>L219+L220+L221+L222+L223+L224+L225+L226+L227</f>
        <v>350061.54</v>
      </c>
      <c r="M228" s="9"/>
      <c r="N228" s="9"/>
      <c r="O228" s="113"/>
      <c r="P228" s="113"/>
      <c r="Q228" s="113"/>
      <c r="R228" s="113"/>
      <c r="S228" s="113"/>
      <c r="T228" s="113"/>
      <c r="U228" s="113"/>
      <c r="V228" s="113"/>
      <c r="W228" s="113"/>
      <c r="X228" s="113"/>
      <c r="Y228" s="113"/>
      <c r="Z228" s="113"/>
      <c r="AA228" s="113"/>
      <c r="AB228" s="113"/>
      <c r="AC228" s="113"/>
      <c r="AD228" s="113"/>
      <c r="AE228" s="113"/>
      <c r="AF228" s="119"/>
      <c r="AG228" s="119"/>
      <c r="AH228" s="119"/>
      <c r="AI228" s="119"/>
      <c r="AJ228" s="119"/>
      <c r="AK228" s="119"/>
      <c r="AL228" s="119"/>
      <c r="AM228" s="119"/>
      <c r="AN228" s="119"/>
      <c r="AO228" s="119"/>
      <c r="AP228" s="119"/>
      <c r="AQ228" s="119"/>
      <c r="AR228" s="119"/>
      <c r="AS228" s="119"/>
      <c r="AT228" s="106"/>
      <c r="AU228" s="106"/>
      <c r="AV228" s="106"/>
      <c r="AW228" s="106"/>
      <c r="AX228" s="106"/>
      <c r="AY228" s="106"/>
      <c r="AZ228" s="106"/>
      <c r="BA228" s="106"/>
      <c r="BB228" s="106"/>
      <c r="BC228" s="106"/>
      <c r="BD228" s="106"/>
      <c r="BE228" s="106"/>
      <c r="BF228" s="106"/>
      <c r="BG228" s="106"/>
      <c r="BH228" s="106"/>
      <c r="BI228" s="106"/>
      <c r="BJ228" s="106"/>
      <c r="BK228" s="106"/>
      <c r="BL228" s="106"/>
      <c r="BM228" s="106"/>
      <c r="BN228" s="106"/>
      <c r="BO228" s="106"/>
      <c r="BP228" s="106"/>
      <c r="BQ228" s="106"/>
      <c r="BR228" s="106"/>
      <c r="BS228" s="106"/>
      <c r="BT228" s="106"/>
      <c r="BU228" s="106"/>
      <c r="BV228" s="106"/>
      <c r="BW228" s="106"/>
      <c r="BX228" s="106"/>
      <c r="BY228" s="106"/>
      <c r="BZ228" s="106"/>
      <c r="CA228" s="106"/>
      <c r="CB228" s="106"/>
      <c r="CC228" s="106"/>
      <c r="CD228" s="106"/>
      <c r="CE228" s="106"/>
      <c r="CF228" s="106"/>
      <c r="CG228" s="106"/>
      <c r="CH228" s="106"/>
      <c r="CI228" s="106"/>
      <c r="CJ228" s="106"/>
      <c r="CK228" s="106"/>
      <c r="CL228" s="106"/>
      <c r="CM228" s="106"/>
      <c r="CN228" s="106"/>
      <c r="CO228" s="106"/>
      <c r="CP228" s="106"/>
      <c r="CQ228" s="106"/>
      <c r="CR228" s="106"/>
      <c r="CS228" s="106"/>
      <c r="CT228" s="106"/>
      <c r="CU228" s="106"/>
      <c r="CV228" s="106"/>
      <c r="CW228" s="106"/>
      <c r="CX228" s="106"/>
      <c r="CY228" s="106"/>
      <c r="CZ228" s="106"/>
      <c r="DA228" s="106"/>
      <c r="DB228" s="106"/>
      <c r="DC228" s="106"/>
      <c r="DD228" s="106"/>
      <c r="DE228" s="106"/>
      <c r="DF228" s="106"/>
      <c r="DG228" s="106"/>
      <c r="DH228" s="106"/>
      <c r="DI228" s="106"/>
      <c r="DJ228" s="106"/>
      <c r="DK228" s="106"/>
      <c r="DL228" s="106"/>
      <c r="DM228" s="106"/>
      <c r="DN228" s="106"/>
      <c r="DO228" s="106"/>
      <c r="DP228" s="106"/>
      <c r="DQ228" s="106"/>
      <c r="DR228" s="106"/>
      <c r="DS228" s="106"/>
      <c r="DT228" s="106"/>
      <c r="DU228" s="106"/>
      <c r="DV228" s="106"/>
      <c r="DW228" s="106"/>
      <c r="DX228" s="106"/>
      <c r="DY228" s="106"/>
      <c r="DZ228" s="106"/>
      <c r="EA228" s="106"/>
      <c r="EB228" s="106"/>
      <c r="EC228" s="106"/>
      <c r="ED228" s="106"/>
      <c r="EE228" s="106"/>
      <c r="EF228" s="106"/>
      <c r="EG228" s="106"/>
      <c r="EH228" s="106"/>
      <c r="EI228" s="106"/>
      <c r="EJ228" s="106"/>
      <c r="EK228" s="106"/>
      <c r="EL228" s="106"/>
      <c r="EM228" s="106"/>
      <c r="EN228" s="106"/>
      <c r="EO228" s="106"/>
      <c r="EP228" s="106"/>
      <c r="EQ228" s="106"/>
      <c r="ER228" s="106"/>
      <c r="ES228" s="106"/>
      <c r="ET228" s="106"/>
      <c r="EU228" s="106"/>
      <c r="EV228" s="106"/>
      <c r="EW228" s="106"/>
      <c r="EX228" s="106"/>
      <c r="EY228" s="106"/>
      <c r="EZ228" s="106"/>
      <c r="FA228" s="106"/>
      <c r="FB228" s="106"/>
      <c r="FC228" s="106"/>
      <c r="FD228" s="106"/>
      <c r="FE228" s="106"/>
      <c r="FF228" s="106"/>
      <c r="FG228" s="106"/>
      <c r="FH228" s="106"/>
      <c r="FI228" s="106"/>
      <c r="FJ228" s="106"/>
      <c r="FK228" s="106"/>
      <c r="FL228" s="106"/>
      <c r="FM228" s="106"/>
      <c r="FN228" s="106"/>
      <c r="FO228" s="106"/>
      <c r="FP228" s="106"/>
      <c r="FQ228" s="106"/>
      <c r="FR228" s="106"/>
      <c r="FS228" s="106"/>
      <c r="FT228" s="106"/>
      <c r="FU228" s="106"/>
      <c r="FV228" s="106"/>
      <c r="FW228" s="106"/>
      <c r="FX228" s="106"/>
      <c r="FY228" s="106"/>
      <c r="FZ228" s="106"/>
      <c r="GA228" s="106"/>
      <c r="GB228" s="106"/>
      <c r="GC228" s="106"/>
      <c r="GD228" s="106"/>
      <c r="GE228" s="106"/>
      <c r="GF228" s="106"/>
      <c r="GG228" s="106"/>
      <c r="GH228" s="106"/>
      <c r="GI228" s="106"/>
      <c r="GJ228" s="106"/>
      <c r="GK228" s="106"/>
      <c r="GL228" s="106"/>
      <c r="GM228" s="106"/>
      <c r="GN228" s="106"/>
      <c r="GO228" s="106"/>
      <c r="GP228" s="106"/>
      <c r="GQ228" s="106"/>
      <c r="GR228" s="106"/>
      <c r="GS228" s="106"/>
      <c r="GT228" s="106"/>
      <c r="GU228" s="106"/>
      <c r="GV228" s="106"/>
      <c r="GW228" s="106"/>
      <c r="GX228" s="106"/>
      <c r="GY228" s="106"/>
      <c r="GZ228" s="106"/>
      <c r="HA228" s="106"/>
      <c r="HB228" s="106"/>
      <c r="HC228" s="106"/>
      <c r="HD228" s="106"/>
      <c r="HE228" s="106"/>
      <c r="HF228" s="106"/>
      <c r="HG228" s="106"/>
      <c r="HH228" s="106"/>
      <c r="HI228" s="106"/>
      <c r="HJ228" s="106"/>
      <c r="HK228" s="106"/>
      <c r="HL228" s="106"/>
      <c r="HM228" s="106"/>
      <c r="HN228" s="106"/>
      <c r="HO228" s="106"/>
      <c r="HP228" s="106"/>
      <c r="HQ228" s="106"/>
      <c r="HR228" s="106"/>
      <c r="HS228" s="106"/>
      <c r="HT228" s="106"/>
      <c r="HU228" s="106"/>
      <c r="HV228" s="106"/>
      <c r="HW228" s="106"/>
      <c r="HX228" s="106"/>
      <c r="HY228" s="106"/>
      <c r="HZ228" s="106"/>
      <c r="IA228" s="106"/>
      <c r="IB228" s="106"/>
      <c r="IC228" s="106"/>
      <c r="ID228" s="106"/>
      <c r="IE228" s="106"/>
      <c r="IF228" s="106"/>
      <c r="IG228" s="106"/>
      <c r="IH228" s="106"/>
      <c r="II228" s="106"/>
      <c r="IJ228" s="106"/>
      <c r="IK228" s="106"/>
      <c r="IL228" s="106"/>
      <c r="IM228" s="106"/>
      <c r="IN228" s="106"/>
      <c r="IO228" s="106"/>
      <c r="IP228" s="106"/>
      <c r="IQ228" s="106"/>
      <c r="IR228" s="106"/>
      <c r="IS228" s="106"/>
      <c r="IT228" s="106"/>
      <c r="IU228" s="106"/>
      <c r="IV228" s="106"/>
      <c r="IW228" s="106"/>
      <c r="IX228" s="106"/>
      <c r="IY228" s="106"/>
      <c r="IZ228" s="106"/>
      <c r="JA228" s="106"/>
      <c r="JB228" s="106"/>
      <c r="JC228" s="106"/>
      <c r="JD228" s="106"/>
      <c r="JE228" s="106"/>
      <c r="JF228" s="106"/>
      <c r="JG228" s="106"/>
      <c r="JH228" s="106"/>
      <c r="JI228" s="106"/>
      <c r="JJ228" s="106"/>
      <c r="JK228" s="106"/>
      <c r="JL228" s="106"/>
      <c r="JM228" s="106"/>
      <c r="JN228" s="106"/>
      <c r="JO228" s="106"/>
      <c r="JP228" s="106"/>
      <c r="JQ228" s="106"/>
      <c r="JR228" s="106"/>
      <c r="JS228" s="106"/>
      <c r="JT228" s="106"/>
      <c r="JU228" s="106"/>
      <c r="JV228" s="106"/>
      <c r="JW228" s="106"/>
      <c r="JX228" s="106"/>
      <c r="JY228" s="106"/>
      <c r="JZ228" s="106"/>
      <c r="KA228" s="106"/>
      <c r="KB228" s="106"/>
      <c r="KC228" s="106"/>
      <c r="KD228" s="106"/>
      <c r="KE228" s="106"/>
      <c r="KF228" s="106"/>
      <c r="KG228" s="106"/>
      <c r="KH228" s="106"/>
      <c r="KI228" s="106"/>
      <c r="KJ228" s="106"/>
      <c r="KK228" s="106"/>
      <c r="KL228" s="106"/>
      <c r="KM228" s="106"/>
      <c r="KN228" s="106"/>
      <c r="KO228" s="106"/>
      <c r="KP228" s="106"/>
      <c r="KQ228" s="106"/>
      <c r="KR228" s="106"/>
      <c r="KS228" s="106"/>
      <c r="KT228" s="106"/>
      <c r="KU228" s="106"/>
      <c r="KV228" s="106"/>
      <c r="KW228" s="106"/>
      <c r="KX228" s="106"/>
      <c r="KY228" s="106"/>
      <c r="KZ228" s="106"/>
      <c r="LA228" s="106"/>
      <c r="LB228" s="106"/>
      <c r="LC228" s="106"/>
      <c r="LD228" s="106"/>
      <c r="LE228" s="106"/>
      <c r="LF228" s="106"/>
      <c r="LG228" s="106"/>
      <c r="LH228" s="106"/>
      <c r="LI228" s="106"/>
      <c r="LJ228" s="106"/>
      <c r="LK228" s="106"/>
      <c r="LL228" s="106"/>
      <c r="LM228" s="106"/>
      <c r="LN228" s="106"/>
      <c r="LO228" s="106"/>
      <c r="LP228" s="106"/>
      <c r="LQ228" s="106"/>
      <c r="LR228" s="106"/>
      <c r="LS228" s="106"/>
      <c r="LT228" s="106"/>
      <c r="LU228" s="106"/>
      <c r="LV228" s="106"/>
      <c r="LW228" s="106"/>
      <c r="LX228" s="106"/>
      <c r="LY228" s="106"/>
      <c r="LZ228" s="106"/>
      <c r="MA228" s="106"/>
      <c r="MB228" s="106"/>
      <c r="MC228" s="106"/>
      <c r="MD228" s="106"/>
      <c r="ME228" s="106"/>
      <c r="MF228" s="106"/>
      <c r="MG228" s="106"/>
      <c r="MH228" s="106"/>
      <c r="MI228" s="106"/>
      <c r="MJ228" s="106"/>
      <c r="MK228" s="106"/>
      <c r="ML228" s="106"/>
      <c r="MM228" s="106"/>
      <c r="MN228" s="106"/>
      <c r="MO228" s="106"/>
      <c r="MP228" s="106"/>
      <c r="MQ228" s="106"/>
      <c r="MR228" s="106"/>
      <c r="MS228" s="106"/>
      <c r="MT228" s="106"/>
      <c r="MU228" s="106"/>
      <c r="MV228" s="106"/>
      <c r="MW228" s="106"/>
      <c r="MX228" s="106"/>
      <c r="MY228" s="106"/>
      <c r="MZ228" s="106"/>
      <c r="NA228" s="106"/>
      <c r="NB228" s="106"/>
      <c r="NC228" s="106"/>
      <c r="ND228" s="106"/>
      <c r="NE228" s="106"/>
      <c r="NF228" s="106"/>
      <c r="NG228" s="106"/>
      <c r="NH228" s="106"/>
      <c r="NI228" s="106"/>
      <c r="NJ228" s="106"/>
      <c r="NK228" s="106"/>
      <c r="NL228" s="106"/>
      <c r="NM228" s="106"/>
      <c r="NN228" s="106"/>
      <c r="NO228" s="106"/>
      <c r="NP228" s="106"/>
      <c r="NQ228" s="106"/>
      <c r="NR228" s="106"/>
      <c r="NS228" s="106"/>
      <c r="NT228" s="106"/>
      <c r="NU228" s="106"/>
      <c r="NV228" s="106"/>
      <c r="NW228" s="106"/>
      <c r="NX228" s="106"/>
      <c r="NY228" s="106"/>
      <c r="NZ228" s="106"/>
      <c r="OA228" s="106"/>
      <c r="OB228" s="106"/>
      <c r="OC228" s="106"/>
      <c r="OD228" s="106"/>
      <c r="OE228" s="106"/>
      <c r="OF228" s="106"/>
      <c r="OG228" s="106"/>
      <c r="OH228" s="106"/>
      <c r="OI228" s="106"/>
      <c r="OJ228" s="106"/>
      <c r="OK228" s="106"/>
      <c r="OL228" s="106"/>
      <c r="OM228" s="106"/>
      <c r="ON228" s="106"/>
      <c r="OO228" s="106"/>
      <c r="OP228" s="106"/>
      <c r="OQ228" s="106"/>
      <c r="OR228" s="106"/>
      <c r="OS228" s="106"/>
      <c r="OT228" s="106"/>
      <c r="OU228" s="106"/>
      <c r="OV228" s="106"/>
      <c r="OW228" s="106"/>
      <c r="OX228" s="106"/>
      <c r="OY228" s="106"/>
      <c r="OZ228" s="106"/>
      <c r="PA228" s="106"/>
      <c r="PB228" s="106"/>
      <c r="PC228" s="106"/>
      <c r="PD228" s="106"/>
      <c r="PE228" s="106"/>
      <c r="PF228" s="106"/>
      <c r="PG228" s="106"/>
      <c r="PH228" s="106"/>
      <c r="PI228" s="106"/>
      <c r="PJ228" s="106"/>
      <c r="PK228" s="106"/>
      <c r="PL228" s="106"/>
      <c r="PM228" s="106"/>
      <c r="PN228" s="106"/>
      <c r="PO228" s="106"/>
      <c r="PP228" s="106"/>
      <c r="PQ228" s="106"/>
      <c r="PR228" s="106"/>
      <c r="PS228" s="106"/>
      <c r="PT228" s="106"/>
      <c r="PU228" s="106"/>
      <c r="PV228" s="106"/>
      <c r="PW228" s="106"/>
      <c r="PX228" s="106"/>
      <c r="PY228" s="106"/>
      <c r="PZ228" s="106"/>
      <c r="QA228" s="106"/>
      <c r="QB228" s="106"/>
      <c r="QC228" s="106"/>
      <c r="QD228" s="106"/>
      <c r="QE228" s="106"/>
      <c r="QF228" s="106"/>
      <c r="QG228" s="106"/>
      <c r="QH228" s="106"/>
      <c r="QI228" s="106"/>
      <c r="QJ228" s="106"/>
      <c r="QK228" s="106"/>
      <c r="QL228" s="106"/>
      <c r="QM228" s="106"/>
      <c r="QN228" s="106"/>
      <c r="QO228" s="106"/>
      <c r="QP228" s="106"/>
      <c r="QQ228" s="106"/>
      <c r="QR228" s="106"/>
      <c r="QS228" s="106"/>
      <c r="QT228" s="106"/>
      <c r="QU228" s="106"/>
      <c r="QV228" s="106"/>
      <c r="QW228" s="106"/>
      <c r="QX228" s="106"/>
      <c r="QY228" s="106"/>
      <c r="QZ228" s="106"/>
      <c r="RA228" s="106"/>
      <c r="RB228" s="106"/>
      <c r="RC228" s="106"/>
      <c r="RD228" s="106"/>
      <c r="RE228" s="106"/>
      <c r="RF228" s="106"/>
      <c r="RG228" s="106"/>
      <c r="RH228" s="106"/>
      <c r="RI228" s="106"/>
      <c r="RJ228" s="106"/>
      <c r="RK228" s="106"/>
      <c r="RL228" s="106"/>
      <c r="RM228" s="106"/>
      <c r="RN228" s="106"/>
      <c r="RO228" s="106"/>
      <c r="RP228" s="106"/>
      <c r="RQ228" s="106"/>
      <c r="RR228" s="106"/>
      <c r="RS228" s="106"/>
      <c r="RT228" s="106"/>
      <c r="RU228" s="106"/>
      <c r="RV228" s="106"/>
      <c r="RW228" s="106"/>
      <c r="RX228" s="106"/>
      <c r="RY228" s="106"/>
      <c r="RZ228" s="106"/>
      <c r="SA228" s="106"/>
      <c r="SB228" s="106"/>
      <c r="SC228" s="106"/>
      <c r="SD228" s="106"/>
      <c r="SE228" s="106"/>
      <c r="SF228" s="106"/>
      <c r="SG228" s="106"/>
      <c r="SH228" s="106"/>
      <c r="SI228" s="106"/>
      <c r="SJ228" s="106"/>
      <c r="SK228" s="106"/>
      <c r="SL228" s="106"/>
      <c r="SM228" s="106"/>
      <c r="SN228" s="106"/>
      <c r="SO228" s="106"/>
      <c r="SP228" s="106"/>
      <c r="SQ228" s="106"/>
      <c r="SR228" s="106"/>
      <c r="SS228" s="106"/>
      <c r="ST228" s="106"/>
      <c r="SU228" s="106"/>
      <c r="SV228" s="106"/>
      <c r="SW228" s="106"/>
      <c r="SX228" s="106"/>
      <c r="SY228" s="106"/>
      <c r="SZ228" s="106"/>
      <c r="TA228" s="106"/>
      <c r="TB228" s="106"/>
      <c r="TC228" s="106"/>
      <c r="TD228" s="106"/>
      <c r="TE228" s="106"/>
      <c r="TF228" s="106"/>
      <c r="TG228" s="106"/>
      <c r="TH228" s="106"/>
      <c r="TI228" s="106"/>
      <c r="TJ228" s="106"/>
      <c r="TK228" s="106"/>
      <c r="TL228" s="106"/>
      <c r="TM228" s="106"/>
      <c r="TN228" s="106"/>
      <c r="TO228" s="106"/>
      <c r="TP228" s="106"/>
      <c r="TQ228" s="106"/>
      <c r="TR228" s="106"/>
      <c r="TS228" s="106"/>
      <c r="TT228" s="106"/>
      <c r="TU228" s="106"/>
      <c r="TV228" s="106"/>
      <c r="TW228" s="106"/>
      <c r="TX228" s="106"/>
      <c r="TY228" s="106"/>
      <c r="TZ228" s="106"/>
      <c r="UA228" s="106"/>
      <c r="UB228" s="106"/>
      <c r="UC228" s="106"/>
      <c r="UD228" s="106"/>
      <c r="UE228" s="106"/>
      <c r="UF228" s="106"/>
      <c r="UG228" s="106"/>
      <c r="UH228" s="106"/>
      <c r="UI228" s="106"/>
      <c r="UJ228" s="106"/>
      <c r="UK228" s="106"/>
      <c r="UL228" s="106"/>
      <c r="UM228" s="106"/>
      <c r="UN228" s="106"/>
      <c r="UO228" s="106"/>
      <c r="UP228" s="106"/>
      <c r="UQ228" s="106"/>
      <c r="UR228" s="106"/>
      <c r="US228" s="106"/>
      <c r="UT228" s="106"/>
      <c r="UU228" s="106"/>
      <c r="UV228" s="106"/>
      <c r="UW228" s="106"/>
      <c r="UX228" s="106"/>
      <c r="UY228" s="106"/>
      <c r="UZ228" s="106"/>
      <c r="VA228" s="106"/>
      <c r="VB228" s="106"/>
      <c r="VC228" s="106"/>
      <c r="VD228" s="106"/>
      <c r="VE228" s="106"/>
      <c r="VF228" s="106"/>
      <c r="VG228" s="106"/>
      <c r="VH228" s="106"/>
      <c r="VI228" s="106"/>
      <c r="VJ228" s="106"/>
      <c r="VK228" s="106"/>
      <c r="VL228" s="106"/>
      <c r="VM228" s="106"/>
      <c r="VN228" s="106"/>
      <c r="VO228" s="106"/>
      <c r="VP228" s="106"/>
      <c r="VQ228" s="106"/>
      <c r="VR228" s="106"/>
      <c r="VS228" s="106"/>
      <c r="VT228" s="106"/>
      <c r="VU228" s="106"/>
      <c r="VV228" s="106"/>
      <c r="VW228" s="106"/>
      <c r="VX228" s="106"/>
      <c r="VY228" s="106"/>
      <c r="VZ228" s="106"/>
      <c r="WA228" s="106"/>
      <c r="WB228" s="106"/>
      <c r="WC228" s="106"/>
      <c r="WD228" s="106"/>
      <c r="WE228" s="106"/>
      <c r="WF228" s="106"/>
      <c r="WG228" s="106"/>
      <c r="WH228" s="106"/>
      <c r="WI228" s="106"/>
      <c r="WJ228" s="106"/>
      <c r="WK228" s="106"/>
      <c r="WL228" s="106"/>
      <c r="WM228" s="106"/>
      <c r="WN228" s="106"/>
      <c r="WO228" s="106"/>
      <c r="WP228" s="106"/>
      <c r="WQ228" s="106"/>
      <c r="WR228" s="106"/>
      <c r="WS228" s="106"/>
      <c r="WT228" s="106"/>
      <c r="WU228" s="106"/>
      <c r="WV228" s="106"/>
      <c r="WW228" s="106"/>
      <c r="WX228" s="106"/>
      <c r="WY228" s="106"/>
      <c r="WZ228" s="106"/>
      <c r="XA228" s="106"/>
      <c r="XB228" s="106"/>
      <c r="XC228" s="106"/>
      <c r="XD228" s="106"/>
      <c r="XE228" s="106"/>
      <c r="XF228" s="106"/>
      <c r="XG228" s="106"/>
      <c r="XH228" s="106"/>
      <c r="XI228" s="106"/>
      <c r="XJ228" s="106"/>
      <c r="XK228" s="106"/>
      <c r="XL228" s="106"/>
      <c r="XM228" s="106"/>
      <c r="XN228" s="106"/>
      <c r="XO228" s="106"/>
      <c r="XP228" s="106"/>
      <c r="XQ228" s="106"/>
      <c r="XR228" s="106"/>
      <c r="XS228" s="106"/>
      <c r="XT228" s="106"/>
      <c r="XU228" s="106"/>
      <c r="XV228" s="106"/>
      <c r="XW228" s="106"/>
      <c r="XX228" s="106"/>
      <c r="XY228" s="106"/>
      <c r="XZ228" s="106"/>
      <c r="YA228" s="106"/>
      <c r="YB228" s="106"/>
      <c r="YC228" s="106"/>
      <c r="YD228" s="106"/>
      <c r="YE228" s="106"/>
      <c r="YF228" s="106"/>
      <c r="YG228" s="106"/>
      <c r="YH228" s="106"/>
      <c r="YI228" s="106"/>
      <c r="YJ228" s="106"/>
      <c r="YK228" s="106"/>
      <c r="YL228" s="106"/>
      <c r="YM228" s="106"/>
      <c r="YN228" s="106"/>
      <c r="YO228" s="106"/>
      <c r="YP228" s="106"/>
      <c r="YQ228" s="106"/>
      <c r="YR228" s="106"/>
    </row>
    <row r="229" spans="1:668" s="9" customFormat="1" ht="15.75" x14ac:dyDescent="0.25">
      <c r="B229" s="109"/>
      <c r="C229" s="110"/>
      <c r="D229" s="110"/>
      <c r="E229" s="77"/>
      <c r="F229" s="111"/>
      <c r="G229" s="112"/>
      <c r="H229" s="111"/>
      <c r="I229" s="111"/>
      <c r="J229" s="111"/>
      <c r="K229" s="111"/>
      <c r="L229" s="168"/>
      <c r="O229" s="113"/>
      <c r="P229" s="113"/>
      <c r="Q229" s="113"/>
      <c r="R229" s="113"/>
      <c r="S229" s="113"/>
      <c r="T229" s="113"/>
      <c r="U229" s="113"/>
      <c r="V229" s="113"/>
      <c r="W229" s="113"/>
      <c r="X229" s="113"/>
      <c r="Y229" s="113"/>
      <c r="Z229" s="113"/>
      <c r="AA229" s="113"/>
      <c r="AB229" s="113"/>
      <c r="AC229" s="113"/>
      <c r="AD229" s="113"/>
      <c r="AE229" s="113"/>
      <c r="AF229" s="113"/>
      <c r="AG229" s="113"/>
      <c r="AH229" s="113"/>
      <c r="AI229" s="113"/>
      <c r="AJ229" s="113"/>
      <c r="AK229" s="113"/>
      <c r="AL229" s="113"/>
      <c r="AM229" s="113"/>
      <c r="AN229" s="113"/>
      <c r="AO229" s="113"/>
      <c r="AP229" s="113"/>
      <c r="AQ229" s="113"/>
      <c r="AR229" s="113"/>
      <c r="AS229" s="113"/>
      <c r="AT229" s="53"/>
      <c r="AU229" s="53"/>
      <c r="AV229" s="53"/>
      <c r="AW229" s="53"/>
      <c r="AX229" s="53"/>
      <c r="AY229" s="53"/>
      <c r="AZ229" s="53"/>
      <c r="BA229" s="53"/>
      <c r="BB229" s="53"/>
      <c r="BC229" s="53"/>
      <c r="BD229" s="53"/>
      <c r="BE229" s="53"/>
      <c r="BF229" s="53"/>
      <c r="BG229" s="53"/>
      <c r="BH229" s="53"/>
      <c r="BI229" s="53"/>
      <c r="BJ229" s="53"/>
      <c r="BK229" s="53"/>
      <c r="BL229" s="53"/>
      <c r="BM229" s="53"/>
      <c r="BN229" s="53"/>
      <c r="BO229" s="53"/>
      <c r="BP229" s="53"/>
      <c r="BQ229" s="53"/>
      <c r="BR229" s="53"/>
      <c r="BS229" s="53"/>
      <c r="BT229" s="53"/>
      <c r="BU229" s="53"/>
      <c r="BV229" s="53"/>
      <c r="BW229" s="53"/>
      <c r="BX229" s="53"/>
      <c r="BY229" s="53"/>
      <c r="BZ229" s="53"/>
      <c r="CA229" s="53"/>
      <c r="CB229" s="53"/>
      <c r="CC229" s="53"/>
      <c r="CD229" s="53"/>
      <c r="CE229" s="53"/>
      <c r="CF229" s="53"/>
      <c r="CG229" s="53"/>
      <c r="CH229" s="53"/>
      <c r="CI229" s="53"/>
      <c r="CJ229" s="53"/>
      <c r="CK229" s="53"/>
      <c r="CL229" s="53"/>
      <c r="CM229" s="53"/>
      <c r="CN229" s="53"/>
      <c r="CO229" s="53"/>
      <c r="CP229" s="53"/>
      <c r="CQ229" s="53"/>
      <c r="CR229" s="53"/>
      <c r="CS229" s="53"/>
      <c r="CT229" s="53"/>
      <c r="CU229" s="53"/>
      <c r="CV229" s="53"/>
      <c r="CW229" s="53"/>
      <c r="CX229" s="53"/>
      <c r="CY229" s="53"/>
      <c r="CZ229" s="53"/>
      <c r="DA229" s="53"/>
      <c r="DB229" s="53"/>
      <c r="DC229" s="53"/>
      <c r="DD229" s="53"/>
      <c r="DE229" s="53"/>
      <c r="DF229" s="53"/>
      <c r="DG229" s="53"/>
      <c r="DH229" s="53"/>
      <c r="DI229" s="53"/>
      <c r="DJ229" s="53"/>
      <c r="DK229" s="53"/>
      <c r="DL229" s="53"/>
      <c r="DM229" s="53"/>
      <c r="DN229" s="53"/>
      <c r="DO229" s="53"/>
      <c r="DP229" s="53"/>
      <c r="DQ229" s="53"/>
      <c r="DR229" s="53"/>
      <c r="DS229" s="53"/>
      <c r="DT229" s="53"/>
      <c r="DU229" s="53"/>
      <c r="DV229" s="53"/>
      <c r="DW229" s="53"/>
      <c r="DX229" s="53"/>
      <c r="DY229" s="53"/>
      <c r="DZ229" s="53"/>
      <c r="EA229" s="53"/>
      <c r="EB229" s="53"/>
      <c r="EC229" s="53"/>
      <c r="ED229" s="53"/>
      <c r="EE229" s="53"/>
      <c r="EF229" s="53"/>
      <c r="EG229" s="53"/>
      <c r="EH229" s="53"/>
      <c r="EI229" s="53"/>
      <c r="EJ229" s="53"/>
      <c r="EK229" s="53"/>
      <c r="EL229" s="53"/>
      <c r="EM229" s="53"/>
      <c r="EN229" s="53"/>
      <c r="EO229" s="53"/>
      <c r="EP229" s="53"/>
      <c r="EQ229" s="53"/>
      <c r="ER229" s="53"/>
      <c r="ES229" s="53"/>
      <c r="ET229" s="53"/>
      <c r="EU229" s="53"/>
      <c r="EV229" s="53"/>
      <c r="EW229" s="53"/>
      <c r="EX229" s="53"/>
      <c r="EY229" s="53"/>
      <c r="EZ229" s="53"/>
      <c r="FA229" s="53"/>
      <c r="FB229" s="53"/>
      <c r="FC229" s="53"/>
      <c r="FD229" s="53"/>
      <c r="FE229" s="53"/>
      <c r="FF229" s="53"/>
      <c r="FG229" s="53"/>
      <c r="FH229" s="53"/>
      <c r="FI229" s="53"/>
      <c r="FJ229" s="53"/>
      <c r="FK229" s="53"/>
      <c r="FL229" s="53"/>
      <c r="FM229" s="53"/>
      <c r="FN229" s="53"/>
      <c r="FO229" s="53"/>
      <c r="FP229" s="53"/>
      <c r="FQ229" s="53"/>
      <c r="FR229" s="53"/>
      <c r="FS229" s="53"/>
      <c r="FT229" s="53"/>
      <c r="FU229" s="53"/>
      <c r="FV229" s="53"/>
      <c r="FW229" s="53"/>
      <c r="FX229" s="53"/>
      <c r="FY229" s="53"/>
      <c r="FZ229" s="53"/>
      <c r="GA229" s="53"/>
      <c r="GB229" s="53"/>
      <c r="GC229" s="53"/>
      <c r="GD229" s="53"/>
      <c r="GE229" s="53"/>
      <c r="GF229" s="53"/>
      <c r="GG229" s="53"/>
      <c r="GH229" s="53"/>
      <c r="GI229" s="53"/>
      <c r="GJ229" s="53"/>
      <c r="GK229" s="53"/>
      <c r="GL229" s="53"/>
      <c r="GM229" s="53"/>
      <c r="GN229" s="53"/>
      <c r="GO229" s="53"/>
      <c r="GP229" s="53"/>
      <c r="GQ229" s="53"/>
      <c r="GR229" s="53"/>
      <c r="GS229" s="53"/>
      <c r="GT229" s="53"/>
      <c r="GU229" s="53"/>
      <c r="GV229" s="53"/>
      <c r="GW229" s="53"/>
      <c r="GX229" s="53"/>
      <c r="GY229" s="53"/>
      <c r="GZ229" s="53"/>
      <c r="HA229" s="53"/>
      <c r="HB229" s="53"/>
      <c r="HC229" s="53"/>
      <c r="HD229" s="53"/>
      <c r="HE229" s="53"/>
      <c r="HF229" s="53"/>
      <c r="HG229" s="53"/>
      <c r="HH229" s="53"/>
      <c r="HI229" s="53"/>
      <c r="HJ229" s="53"/>
      <c r="HK229" s="53"/>
      <c r="HL229" s="53"/>
      <c r="HM229" s="53"/>
      <c r="HN229" s="53"/>
      <c r="HO229" s="53"/>
      <c r="HP229" s="53"/>
      <c r="HQ229" s="53"/>
      <c r="HR229" s="53"/>
      <c r="HS229" s="53"/>
      <c r="HT229" s="53"/>
      <c r="HU229" s="53"/>
      <c r="HV229" s="53"/>
      <c r="HW229" s="53"/>
      <c r="HX229" s="53"/>
      <c r="HY229" s="53"/>
      <c r="HZ229" s="53"/>
      <c r="IA229" s="53"/>
      <c r="IB229" s="53"/>
      <c r="IC229" s="53"/>
      <c r="ID229" s="53"/>
      <c r="IE229" s="53"/>
      <c r="IF229" s="53"/>
      <c r="IG229" s="53"/>
      <c r="IH229" s="53"/>
      <c r="II229" s="53"/>
      <c r="IJ229" s="53"/>
      <c r="IK229" s="53"/>
      <c r="IL229" s="53"/>
      <c r="IM229" s="53"/>
      <c r="IN229" s="53"/>
      <c r="IO229" s="53"/>
      <c r="IP229" s="53"/>
      <c r="IQ229" s="53"/>
      <c r="IR229" s="53"/>
      <c r="IS229" s="53"/>
      <c r="IT229" s="53"/>
      <c r="IU229" s="53"/>
      <c r="IV229" s="53"/>
      <c r="IW229" s="53"/>
      <c r="IX229" s="53"/>
      <c r="IY229" s="53"/>
      <c r="IZ229" s="53"/>
      <c r="JA229" s="53"/>
      <c r="JB229" s="53"/>
      <c r="JC229" s="53"/>
      <c r="JD229" s="53"/>
      <c r="JE229" s="53"/>
      <c r="JF229" s="53"/>
      <c r="JG229" s="53"/>
      <c r="JH229" s="53"/>
      <c r="JI229" s="53"/>
      <c r="JJ229" s="53"/>
      <c r="JK229" s="53"/>
      <c r="JL229" s="53"/>
      <c r="JM229" s="53"/>
      <c r="JN229" s="53"/>
      <c r="JO229" s="53"/>
      <c r="JP229" s="53"/>
      <c r="JQ229" s="53"/>
      <c r="JR229" s="53"/>
      <c r="JS229" s="53"/>
      <c r="JT229" s="53"/>
      <c r="JU229" s="53"/>
      <c r="JV229" s="53"/>
      <c r="JW229" s="53"/>
      <c r="JX229" s="53"/>
      <c r="JY229" s="53"/>
      <c r="JZ229" s="53"/>
      <c r="KA229" s="53"/>
      <c r="KB229" s="53"/>
      <c r="KC229" s="53"/>
      <c r="KD229" s="53"/>
      <c r="KE229" s="53"/>
      <c r="KF229" s="53"/>
      <c r="KG229" s="53"/>
      <c r="KH229" s="53"/>
      <c r="KI229" s="53"/>
      <c r="KJ229" s="53"/>
      <c r="KK229" s="53"/>
      <c r="KL229" s="53"/>
      <c r="KM229" s="53"/>
      <c r="KN229" s="53"/>
      <c r="KO229" s="53"/>
      <c r="KP229" s="53"/>
      <c r="KQ229" s="53"/>
      <c r="KR229" s="53"/>
      <c r="KS229" s="53"/>
      <c r="KT229" s="53"/>
      <c r="KU229" s="53"/>
      <c r="KV229" s="53"/>
      <c r="KW229" s="53"/>
      <c r="KX229" s="53"/>
      <c r="KY229" s="53"/>
      <c r="KZ229" s="53"/>
      <c r="LA229" s="53"/>
      <c r="LB229" s="53"/>
      <c r="LC229" s="53"/>
      <c r="LD229" s="53"/>
      <c r="LE229" s="53"/>
      <c r="LF229" s="53"/>
      <c r="LG229" s="53"/>
      <c r="LH229" s="53"/>
      <c r="LI229" s="53"/>
      <c r="LJ229" s="53"/>
      <c r="LK229" s="53"/>
      <c r="LL229" s="53"/>
      <c r="LM229" s="53"/>
      <c r="LN229" s="53"/>
      <c r="LO229" s="53"/>
      <c r="LP229" s="53"/>
      <c r="LQ229" s="53"/>
      <c r="LR229" s="53"/>
      <c r="LS229" s="53"/>
      <c r="LT229" s="53"/>
      <c r="LU229" s="53"/>
      <c r="LV229" s="53"/>
      <c r="LW229" s="53"/>
      <c r="LX229" s="53"/>
      <c r="LY229" s="53"/>
      <c r="LZ229" s="53"/>
      <c r="MA229" s="53"/>
      <c r="MB229" s="53"/>
      <c r="MC229" s="53"/>
      <c r="MD229" s="53"/>
      <c r="ME229" s="53"/>
      <c r="MF229" s="53"/>
      <c r="MG229" s="53"/>
      <c r="MH229" s="53"/>
      <c r="MI229" s="53"/>
      <c r="MJ229" s="53"/>
      <c r="MK229" s="53"/>
      <c r="ML229" s="53"/>
      <c r="MM229" s="53"/>
      <c r="MN229" s="53"/>
      <c r="MO229" s="53"/>
      <c r="MP229" s="53"/>
      <c r="MQ229" s="53"/>
      <c r="MR229" s="53"/>
      <c r="MS229" s="53"/>
      <c r="MT229" s="53"/>
      <c r="MU229" s="53"/>
      <c r="MV229" s="53"/>
      <c r="MW229" s="53"/>
      <c r="MX229" s="53"/>
      <c r="MY229" s="53"/>
      <c r="MZ229" s="53"/>
      <c r="NA229" s="53"/>
      <c r="NB229" s="53"/>
      <c r="NC229" s="53"/>
      <c r="ND229" s="53"/>
      <c r="NE229" s="53"/>
      <c r="NF229" s="53"/>
      <c r="NG229" s="53"/>
      <c r="NH229" s="53"/>
      <c r="NI229" s="53"/>
      <c r="NJ229" s="53"/>
      <c r="NK229" s="53"/>
      <c r="NL229" s="53"/>
      <c r="NM229" s="53"/>
      <c r="NN229" s="53"/>
      <c r="NO229" s="53"/>
      <c r="NP229" s="53"/>
      <c r="NQ229" s="53"/>
      <c r="NR229" s="53"/>
      <c r="NS229" s="53"/>
      <c r="NT229" s="53"/>
      <c r="NU229" s="53"/>
      <c r="NV229" s="53"/>
      <c r="NW229" s="53"/>
      <c r="NX229" s="53"/>
      <c r="NY229" s="53"/>
      <c r="NZ229" s="53"/>
      <c r="OA229" s="53"/>
      <c r="OB229" s="53"/>
      <c r="OC229" s="53"/>
      <c r="OD229" s="53"/>
      <c r="OE229" s="53"/>
      <c r="OF229" s="53"/>
      <c r="OG229" s="53"/>
      <c r="OH229" s="53"/>
      <c r="OI229" s="53"/>
      <c r="OJ229" s="53"/>
      <c r="OK229" s="53"/>
      <c r="OL229" s="53"/>
      <c r="OM229" s="53"/>
      <c r="ON229" s="53"/>
      <c r="OO229" s="53"/>
      <c r="OP229" s="53"/>
      <c r="OQ229" s="53"/>
      <c r="OR229" s="53"/>
      <c r="OS229" s="53"/>
      <c r="OT229" s="53"/>
      <c r="OU229" s="53"/>
      <c r="OV229" s="53"/>
      <c r="OW229" s="53"/>
      <c r="OX229" s="53"/>
      <c r="OY229" s="53"/>
      <c r="OZ229" s="53"/>
      <c r="PA229" s="53"/>
      <c r="PB229" s="53"/>
      <c r="PC229" s="53"/>
      <c r="PD229" s="53"/>
      <c r="PE229" s="53"/>
      <c r="PF229" s="53"/>
      <c r="PG229" s="53"/>
      <c r="PH229" s="53"/>
      <c r="PI229" s="53"/>
      <c r="PJ229" s="53"/>
      <c r="PK229" s="53"/>
      <c r="PL229" s="53"/>
      <c r="PM229" s="53"/>
      <c r="PN229" s="53"/>
      <c r="PO229" s="53"/>
      <c r="PP229" s="53"/>
      <c r="PQ229" s="53"/>
      <c r="PR229" s="53"/>
      <c r="PS229" s="53"/>
      <c r="PT229" s="53"/>
      <c r="PU229" s="53"/>
      <c r="PV229" s="53"/>
      <c r="PW229" s="53"/>
      <c r="PX229" s="53"/>
      <c r="PY229" s="53"/>
      <c r="PZ229" s="53"/>
      <c r="QA229" s="53"/>
      <c r="QB229" s="53"/>
      <c r="QC229" s="53"/>
      <c r="QD229" s="53"/>
      <c r="QE229" s="53"/>
      <c r="QF229" s="53"/>
      <c r="QG229" s="53"/>
      <c r="QH229" s="53"/>
      <c r="QI229" s="53"/>
      <c r="QJ229" s="53"/>
      <c r="QK229" s="53"/>
      <c r="QL229" s="53"/>
      <c r="QM229" s="53"/>
      <c r="QN229" s="53"/>
      <c r="QO229" s="53"/>
      <c r="QP229" s="53"/>
      <c r="QQ229" s="53"/>
      <c r="QR229" s="53"/>
      <c r="QS229" s="53"/>
      <c r="QT229" s="53"/>
      <c r="QU229" s="53"/>
      <c r="QV229" s="53"/>
      <c r="QW229" s="53"/>
      <c r="QX229" s="53"/>
      <c r="QY229" s="53"/>
      <c r="QZ229" s="53"/>
      <c r="RA229" s="53"/>
      <c r="RB229" s="53"/>
      <c r="RC229" s="53"/>
      <c r="RD229" s="53"/>
      <c r="RE229" s="53"/>
      <c r="RF229" s="53"/>
      <c r="RG229" s="53"/>
      <c r="RH229" s="53"/>
      <c r="RI229" s="53"/>
      <c r="RJ229" s="53"/>
      <c r="RK229" s="53"/>
      <c r="RL229" s="53"/>
      <c r="RM229" s="53"/>
      <c r="RN229" s="53"/>
      <c r="RO229" s="53"/>
      <c r="RP229" s="53"/>
      <c r="RQ229" s="53"/>
      <c r="RR229" s="53"/>
      <c r="RS229" s="53"/>
      <c r="RT229" s="53"/>
      <c r="RU229" s="53"/>
      <c r="RV229" s="53"/>
      <c r="RW229" s="53"/>
      <c r="RX229" s="53"/>
      <c r="RY229" s="53"/>
      <c r="RZ229" s="53"/>
      <c r="SA229" s="53"/>
      <c r="SB229" s="53"/>
      <c r="SC229" s="53"/>
      <c r="SD229" s="53"/>
      <c r="SE229" s="53"/>
      <c r="SF229" s="53"/>
      <c r="SG229" s="53"/>
      <c r="SH229" s="53"/>
      <c r="SI229" s="53"/>
      <c r="SJ229" s="53"/>
      <c r="SK229" s="53"/>
      <c r="SL229" s="53"/>
      <c r="SM229" s="53"/>
      <c r="SN229" s="53"/>
      <c r="SO229" s="53"/>
      <c r="SP229" s="53"/>
      <c r="SQ229" s="53"/>
      <c r="SR229" s="53"/>
      <c r="SS229" s="53"/>
      <c r="ST229" s="53"/>
      <c r="SU229" s="53"/>
      <c r="SV229" s="53"/>
      <c r="SW229" s="53"/>
      <c r="SX229" s="53"/>
      <c r="SY229" s="53"/>
      <c r="SZ229" s="53"/>
      <c r="TA229" s="53"/>
      <c r="TB229" s="53"/>
      <c r="TC229" s="53"/>
      <c r="TD229" s="53"/>
      <c r="TE229" s="53"/>
      <c r="TF229" s="53"/>
      <c r="TG229" s="53"/>
      <c r="TH229" s="53"/>
      <c r="TI229" s="53"/>
      <c r="TJ229" s="53"/>
      <c r="TK229" s="53"/>
      <c r="TL229" s="53"/>
      <c r="TM229" s="53"/>
      <c r="TN229" s="53"/>
      <c r="TO229" s="53"/>
      <c r="TP229" s="53"/>
      <c r="TQ229" s="53"/>
      <c r="TR229" s="53"/>
      <c r="TS229" s="53"/>
      <c r="TT229" s="53"/>
      <c r="TU229" s="53"/>
      <c r="TV229" s="53"/>
      <c r="TW229" s="53"/>
      <c r="TX229" s="53"/>
      <c r="TY229" s="53"/>
      <c r="TZ229" s="53"/>
      <c r="UA229" s="53"/>
      <c r="UB229" s="53"/>
      <c r="UC229" s="53"/>
      <c r="UD229" s="53"/>
      <c r="UE229" s="53"/>
      <c r="UF229" s="53"/>
      <c r="UG229" s="53"/>
      <c r="UH229" s="53"/>
      <c r="UI229" s="53"/>
      <c r="UJ229" s="53"/>
      <c r="UK229" s="53"/>
      <c r="UL229" s="53"/>
      <c r="UM229" s="53"/>
      <c r="UN229" s="53"/>
      <c r="UO229" s="53"/>
      <c r="UP229" s="53"/>
      <c r="UQ229" s="53"/>
      <c r="UR229" s="53"/>
      <c r="US229" s="53"/>
      <c r="UT229" s="53"/>
      <c r="UU229" s="53"/>
      <c r="UV229" s="53"/>
      <c r="UW229" s="53"/>
      <c r="UX229" s="53"/>
      <c r="UY229" s="53"/>
      <c r="UZ229" s="53"/>
      <c r="VA229" s="53"/>
      <c r="VB229" s="53"/>
      <c r="VC229" s="53"/>
      <c r="VD229" s="53"/>
      <c r="VE229" s="53"/>
      <c r="VF229" s="53"/>
      <c r="VG229" s="53"/>
      <c r="VH229" s="53"/>
      <c r="VI229" s="53"/>
      <c r="VJ229" s="53"/>
      <c r="VK229" s="53"/>
      <c r="VL229" s="53"/>
      <c r="VM229" s="53"/>
      <c r="VN229" s="53"/>
      <c r="VO229" s="53"/>
      <c r="VP229" s="53"/>
      <c r="VQ229" s="53"/>
      <c r="VR229" s="53"/>
      <c r="VS229" s="53"/>
      <c r="VT229" s="53"/>
      <c r="VU229" s="53"/>
      <c r="VV229" s="53"/>
      <c r="VW229" s="53"/>
      <c r="VX229" s="53"/>
      <c r="VY229" s="53"/>
      <c r="VZ229" s="53"/>
      <c r="WA229" s="53"/>
      <c r="WB229" s="53"/>
      <c r="WC229" s="53"/>
      <c r="WD229" s="53"/>
      <c r="WE229" s="53"/>
      <c r="WF229" s="53"/>
      <c r="WG229" s="53"/>
      <c r="WH229" s="53"/>
      <c r="WI229" s="53"/>
      <c r="WJ229" s="53"/>
      <c r="WK229" s="53"/>
      <c r="WL229" s="53"/>
      <c r="WM229" s="53"/>
      <c r="WN229" s="53"/>
      <c r="WO229" s="53"/>
      <c r="WP229" s="53"/>
      <c r="WQ229" s="53"/>
      <c r="WR229" s="53"/>
      <c r="WS229" s="53"/>
      <c r="WT229" s="53"/>
      <c r="WU229" s="53"/>
      <c r="WV229" s="53"/>
      <c r="WW229" s="53"/>
      <c r="WX229" s="53"/>
      <c r="WY229" s="53"/>
      <c r="WZ229" s="53"/>
      <c r="XA229" s="53"/>
      <c r="XB229" s="53"/>
      <c r="XC229" s="53"/>
      <c r="XD229" s="53"/>
      <c r="XE229" s="53"/>
      <c r="XF229" s="53"/>
      <c r="XG229" s="53"/>
      <c r="XH229" s="53"/>
      <c r="XI229" s="53"/>
      <c r="XJ229" s="53"/>
      <c r="XK229" s="53"/>
      <c r="XL229" s="53"/>
      <c r="XM229" s="53"/>
      <c r="XN229" s="53"/>
      <c r="XO229" s="53"/>
      <c r="XP229" s="53"/>
      <c r="XQ229" s="53"/>
      <c r="XR229" s="53"/>
      <c r="XS229" s="53"/>
      <c r="XT229" s="53"/>
      <c r="XU229" s="53"/>
      <c r="XV229" s="53"/>
      <c r="XW229" s="53"/>
      <c r="XX229" s="53"/>
      <c r="XY229" s="53"/>
      <c r="XZ229" s="53"/>
      <c r="YA229" s="53"/>
      <c r="YB229" s="53"/>
      <c r="YC229" s="53"/>
      <c r="YD229" s="53"/>
      <c r="YE229" s="53"/>
      <c r="YF229" s="53"/>
      <c r="YG229" s="53"/>
      <c r="YH229" s="53"/>
      <c r="YI229" s="53"/>
      <c r="YJ229" s="53"/>
      <c r="YK229" s="53"/>
      <c r="YL229" s="53"/>
      <c r="YM229" s="53"/>
      <c r="YN229" s="53"/>
      <c r="YO229" s="53"/>
      <c r="YP229" s="53"/>
      <c r="YQ229" s="53"/>
      <c r="YR229" s="53"/>
    </row>
    <row r="230" spans="1:668" s="9" customFormat="1" ht="15.75" x14ac:dyDescent="0.25">
      <c r="A230" s="114" t="s">
        <v>92</v>
      </c>
      <c r="B230" s="109"/>
      <c r="C230" s="110"/>
      <c r="D230" s="110"/>
      <c r="E230" s="77"/>
      <c r="F230" s="111"/>
      <c r="G230" s="112"/>
      <c r="H230" s="111"/>
      <c r="I230" s="111"/>
      <c r="J230" s="111"/>
      <c r="K230" s="111"/>
      <c r="L230" s="168"/>
      <c r="M230" s="18"/>
      <c r="N230" s="18"/>
      <c r="O230" s="131"/>
      <c r="P230" s="131"/>
      <c r="Q230" s="131"/>
      <c r="R230" s="131"/>
      <c r="S230" s="131"/>
      <c r="T230" s="131"/>
      <c r="U230" s="131"/>
      <c r="V230" s="131"/>
      <c r="W230" s="131"/>
      <c r="X230" s="131"/>
      <c r="Y230" s="131"/>
      <c r="Z230" s="131"/>
      <c r="AA230" s="131"/>
      <c r="AB230" s="131"/>
      <c r="AC230" s="131"/>
      <c r="AD230" s="131"/>
      <c r="AE230" s="131"/>
      <c r="AF230" s="131"/>
      <c r="AG230" s="131"/>
      <c r="AH230" s="131"/>
      <c r="AI230" s="131"/>
      <c r="AJ230" s="131"/>
      <c r="AK230" s="131"/>
      <c r="AL230" s="131"/>
      <c r="AM230" s="131"/>
      <c r="AN230" s="131"/>
      <c r="AO230" s="131"/>
      <c r="AP230" s="131"/>
      <c r="AQ230" s="113"/>
      <c r="AR230" s="113"/>
      <c r="AS230" s="113"/>
      <c r="AT230" s="53"/>
      <c r="AU230" s="53"/>
      <c r="AV230" s="53"/>
      <c r="AW230" s="53"/>
      <c r="AX230" s="53"/>
      <c r="AY230" s="53"/>
      <c r="AZ230" s="53"/>
      <c r="BA230" s="53"/>
      <c r="BB230" s="53"/>
      <c r="BC230" s="53"/>
      <c r="BD230" s="53"/>
      <c r="BE230" s="53"/>
      <c r="BF230" s="53"/>
      <c r="BG230" s="53"/>
      <c r="BH230" s="53"/>
      <c r="BI230" s="53"/>
      <c r="BJ230" s="53"/>
      <c r="BK230" s="53"/>
      <c r="BL230" s="53"/>
      <c r="BM230" s="53"/>
      <c r="BN230" s="53"/>
      <c r="BO230" s="53"/>
      <c r="BP230" s="53"/>
      <c r="BQ230" s="53"/>
      <c r="BR230" s="53"/>
      <c r="BS230" s="53"/>
      <c r="BT230" s="53"/>
      <c r="BU230" s="53"/>
      <c r="BV230" s="53"/>
      <c r="BW230" s="53"/>
      <c r="BX230" s="53"/>
      <c r="BY230" s="53"/>
      <c r="BZ230" s="53"/>
      <c r="CA230" s="53"/>
      <c r="CB230" s="53"/>
      <c r="CC230" s="53"/>
      <c r="CD230" s="53"/>
      <c r="CE230" s="53"/>
      <c r="CF230" s="53"/>
      <c r="CG230" s="53"/>
      <c r="CH230" s="53"/>
      <c r="CI230" s="53"/>
      <c r="CJ230" s="53"/>
      <c r="CK230" s="53"/>
      <c r="CL230" s="53"/>
      <c r="CM230" s="53"/>
      <c r="CN230" s="53"/>
      <c r="CO230" s="53"/>
      <c r="CP230" s="53"/>
      <c r="CQ230" s="53"/>
      <c r="CR230" s="53"/>
      <c r="CS230" s="53"/>
      <c r="CT230" s="53"/>
      <c r="CU230" s="53"/>
      <c r="CV230" s="53"/>
      <c r="CW230" s="53"/>
      <c r="CX230" s="53"/>
      <c r="CY230" s="53"/>
      <c r="CZ230" s="53"/>
      <c r="DA230" s="53"/>
      <c r="DB230" s="53"/>
      <c r="DC230" s="53"/>
      <c r="DD230" s="53"/>
      <c r="DE230" s="53"/>
      <c r="DF230" s="53"/>
      <c r="DG230" s="53"/>
      <c r="DH230" s="53"/>
      <c r="DI230" s="53"/>
      <c r="DJ230" s="53"/>
      <c r="DK230" s="53"/>
      <c r="DL230" s="53"/>
      <c r="DM230" s="53"/>
      <c r="DN230" s="53"/>
      <c r="DO230" s="53"/>
      <c r="DP230" s="53"/>
      <c r="DQ230" s="53"/>
      <c r="DR230" s="53"/>
      <c r="DS230" s="53"/>
      <c r="DT230" s="53"/>
      <c r="DU230" s="53"/>
      <c r="DV230" s="53"/>
      <c r="DW230" s="53"/>
      <c r="DX230" s="53"/>
      <c r="DY230" s="53"/>
      <c r="DZ230" s="53"/>
      <c r="EA230" s="53"/>
      <c r="EB230" s="53"/>
      <c r="EC230" s="53"/>
      <c r="ED230" s="53"/>
      <c r="EE230" s="53"/>
      <c r="EF230" s="53"/>
      <c r="EG230" s="53"/>
      <c r="EH230" s="53"/>
      <c r="EI230" s="53"/>
      <c r="EJ230" s="53"/>
      <c r="EK230" s="53"/>
      <c r="EL230" s="53"/>
      <c r="EM230" s="53"/>
      <c r="EN230" s="53"/>
      <c r="EO230" s="53"/>
      <c r="EP230" s="53"/>
      <c r="EQ230" s="53"/>
      <c r="ER230" s="53"/>
      <c r="ES230" s="53"/>
      <c r="ET230" s="53"/>
      <c r="EU230" s="53"/>
      <c r="EV230" s="53"/>
      <c r="EW230" s="53"/>
      <c r="EX230" s="53"/>
      <c r="EY230" s="53"/>
      <c r="EZ230" s="53"/>
      <c r="FA230" s="53"/>
      <c r="FB230" s="53"/>
      <c r="FC230" s="53"/>
      <c r="FD230" s="53"/>
      <c r="FE230" s="53"/>
      <c r="FF230" s="53"/>
      <c r="FG230" s="53"/>
      <c r="FH230" s="53"/>
      <c r="FI230" s="53"/>
      <c r="FJ230" s="53"/>
      <c r="FK230" s="53"/>
      <c r="FL230" s="53"/>
      <c r="FM230" s="53"/>
      <c r="FN230" s="53"/>
      <c r="FO230" s="53"/>
      <c r="FP230" s="53"/>
      <c r="FQ230" s="53"/>
      <c r="FR230" s="53"/>
      <c r="FS230" s="53"/>
      <c r="FT230" s="53"/>
      <c r="FU230" s="53"/>
      <c r="FV230" s="53"/>
      <c r="FW230" s="53"/>
      <c r="FX230" s="53"/>
      <c r="FY230" s="53"/>
      <c r="FZ230" s="53"/>
      <c r="GA230" s="53"/>
      <c r="GB230" s="53"/>
      <c r="GC230" s="53"/>
      <c r="GD230" s="53"/>
      <c r="GE230" s="53"/>
      <c r="GF230" s="53"/>
      <c r="GG230" s="53"/>
      <c r="GH230" s="53"/>
      <c r="GI230" s="53"/>
      <c r="GJ230" s="53"/>
      <c r="GK230" s="53"/>
      <c r="GL230" s="53"/>
      <c r="GM230" s="53"/>
      <c r="GN230" s="53"/>
      <c r="GO230" s="53"/>
      <c r="GP230" s="53"/>
      <c r="GQ230" s="53"/>
      <c r="GR230" s="53"/>
      <c r="GS230" s="53"/>
      <c r="GT230" s="53"/>
      <c r="GU230" s="53"/>
      <c r="GV230" s="53"/>
      <c r="GW230" s="53"/>
      <c r="GX230" s="53"/>
      <c r="GY230" s="53"/>
      <c r="GZ230" s="53"/>
      <c r="HA230" s="53"/>
      <c r="HB230" s="53"/>
      <c r="HC230" s="53"/>
      <c r="HD230" s="53"/>
      <c r="HE230" s="53"/>
      <c r="HF230" s="53"/>
      <c r="HG230" s="53"/>
      <c r="HH230" s="53"/>
      <c r="HI230" s="53"/>
      <c r="HJ230" s="53"/>
      <c r="HK230" s="53"/>
      <c r="HL230" s="53"/>
      <c r="HM230" s="53"/>
      <c r="HN230" s="53"/>
      <c r="HO230" s="53"/>
      <c r="HP230" s="53"/>
      <c r="HQ230" s="53"/>
      <c r="HR230" s="53"/>
      <c r="HS230" s="53"/>
      <c r="HT230" s="53"/>
      <c r="HU230" s="53"/>
      <c r="HV230" s="53"/>
      <c r="HW230" s="53"/>
      <c r="HX230" s="53"/>
      <c r="HY230" s="53"/>
      <c r="HZ230" s="53"/>
      <c r="IA230" s="53"/>
      <c r="IB230" s="53"/>
      <c r="IC230" s="53"/>
      <c r="ID230" s="53"/>
      <c r="IE230" s="53"/>
      <c r="IF230" s="53"/>
      <c r="IG230" s="53"/>
      <c r="IH230" s="53"/>
      <c r="II230" s="53"/>
      <c r="IJ230" s="53"/>
      <c r="IK230" s="53"/>
      <c r="IL230" s="53"/>
      <c r="IM230" s="53"/>
      <c r="IN230" s="53"/>
      <c r="IO230" s="53"/>
      <c r="IP230" s="53"/>
      <c r="IQ230" s="53"/>
      <c r="IR230" s="53"/>
      <c r="IS230" s="53"/>
      <c r="IT230" s="53"/>
      <c r="IU230" s="53"/>
      <c r="IV230" s="53"/>
      <c r="IW230" s="53"/>
      <c r="IX230" s="53"/>
      <c r="IY230" s="53"/>
      <c r="IZ230" s="53"/>
      <c r="JA230" s="53"/>
      <c r="JB230" s="53"/>
      <c r="JC230" s="53"/>
      <c r="JD230" s="53"/>
      <c r="JE230" s="53"/>
      <c r="JF230" s="53"/>
      <c r="JG230" s="53"/>
      <c r="JH230" s="53"/>
      <c r="JI230" s="53"/>
      <c r="JJ230" s="53"/>
      <c r="JK230" s="53"/>
      <c r="JL230" s="53"/>
      <c r="JM230" s="53"/>
      <c r="JN230" s="53"/>
      <c r="JO230" s="53"/>
      <c r="JP230" s="53"/>
      <c r="JQ230" s="53"/>
      <c r="JR230" s="53"/>
      <c r="JS230" s="53"/>
      <c r="JT230" s="53"/>
      <c r="JU230" s="53"/>
      <c r="JV230" s="53"/>
      <c r="JW230" s="53"/>
      <c r="JX230" s="53"/>
      <c r="JY230" s="53"/>
      <c r="JZ230" s="53"/>
      <c r="KA230" s="53"/>
      <c r="KB230" s="53"/>
      <c r="KC230" s="53"/>
      <c r="KD230" s="53"/>
      <c r="KE230" s="53"/>
      <c r="KF230" s="53"/>
      <c r="KG230" s="53"/>
      <c r="KH230" s="53"/>
      <c r="KI230" s="53"/>
      <c r="KJ230" s="53"/>
      <c r="KK230" s="53"/>
      <c r="KL230" s="53"/>
      <c r="KM230" s="53"/>
      <c r="KN230" s="53"/>
      <c r="KO230" s="53"/>
      <c r="KP230" s="53"/>
      <c r="KQ230" s="53"/>
      <c r="KR230" s="53"/>
      <c r="KS230" s="53"/>
      <c r="KT230" s="53"/>
      <c r="KU230" s="53"/>
      <c r="KV230" s="53"/>
      <c r="KW230" s="53"/>
      <c r="KX230" s="53"/>
      <c r="KY230" s="53"/>
      <c r="KZ230" s="53"/>
      <c r="LA230" s="53"/>
      <c r="LB230" s="53"/>
      <c r="LC230" s="53"/>
      <c r="LD230" s="53"/>
      <c r="LE230" s="53"/>
      <c r="LF230" s="53"/>
      <c r="LG230" s="53"/>
      <c r="LH230" s="53"/>
      <c r="LI230" s="53"/>
      <c r="LJ230" s="53"/>
      <c r="LK230" s="53"/>
      <c r="LL230" s="53"/>
      <c r="LM230" s="53"/>
      <c r="LN230" s="53"/>
      <c r="LO230" s="53"/>
      <c r="LP230" s="53"/>
      <c r="LQ230" s="53"/>
      <c r="LR230" s="53"/>
      <c r="LS230" s="53"/>
      <c r="LT230" s="53"/>
      <c r="LU230" s="53"/>
      <c r="LV230" s="53"/>
      <c r="LW230" s="53"/>
      <c r="LX230" s="53"/>
      <c r="LY230" s="53"/>
      <c r="LZ230" s="53"/>
      <c r="MA230" s="53"/>
      <c r="MB230" s="53"/>
      <c r="MC230" s="53"/>
      <c r="MD230" s="53"/>
      <c r="ME230" s="53"/>
      <c r="MF230" s="53"/>
      <c r="MG230" s="53"/>
      <c r="MH230" s="53"/>
      <c r="MI230" s="53"/>
      <c r="MJ230" s="53"/>
      <c r="MK230" s="53"/>
      <c r="ML230" s="53"/>
      <c r="MM230" s="53"/>
      <c r="MN230" s="53"/>
      <c r="MO230" s="53"/>
      <c r="MP230" s="53"/>
      <c r="MQ230" s="53"/>
      <c r="MR230" s="53"/>
      <c r="MS230" s="53"/>
      <c r="MT230" s="53"/>
      <c r="MU230" s="53"/>
      <c r="MV230" s="53"/>
      <c r="MW230" s="53"/>
      <c r="MX230" s="53"/>
      <c r="MY230" s="53"/>
      <c r="MZ230" s="53"/>
      <c r="NA230" s="53"/>
      <c r="NB230" s="53"/>
      <c r="NC230" s="53"/>
      <c r="ND230" s="53"/>
      <c r="NE230" s="53"/>
      <c r="NF230" s="53"/>
      <c r="NG230" s="53"/>
      <c r="NH230" s="53"/>
      <c r="NI230" s="53"/>
      <c r="NJ230" s="53"/>
      <c r="NK230" s="53"/>
      <c r="NL230" s="53"/>
      <c r="NM230" s="53"/>
      <c r="NN230" s="53"/>
      <c r="NO230" s="53"/>
      <c r="NP230" s="53"/>
      <c r="NQ230" s="53"/>
      <c r="NR230" s="53"/>
      <c r="NS230" s="53"/>
      <c r="NT230" s="53"/>
      <c r="NU230" s="53"/>
      <c r="NV230" s="53"/>
      <c r="NW230" s="53"/>
      <c r="NX230" s="53"/>
      <c r="NY230" s="53"/>
      <c r="NZ230" s="53"/>
      <c r="OA230" s="53"/>
      <c r="OB230" s="53"/>
      <c r="OC230" s="53"/>
      <c r="OD230" s="53"/>
      <c r="OE230" s="53"/>
      <c r="OF230" s="53"/>
      <c r="OG230" s="53"/>
      <c r="OH230" s="53"/>
      <c r="OI230" s="53"/>
      <c r="OJ230" s="53"/>
      <c r="OK230" s="53"/>
      <c r="OL230" s="53"/>
      <c r="OM230" s="53"/>
      <c r="ON230" s="53"/>
      <c r="OO230" s="53"/>
      <c r="OP230" s="53"/>
      <c r="OQ230" s="53"/>
      <c r="OR230" s="53"/>
      <c r="OS230" s="53"/>
      <c r="OT230" s="53"/>
      <c r="OU230" s="53"/>
      <c r="OV230" s="53"/>
      <c r="OW230" s="53"/>
      <c r="OX230" s="53"/>
      <c r="OY230" s="53"/>
      <c r="OZ230" s="53"/>
      <c r="PA230" s="53"/>
      <c r="PB230" s="53"/>
      <c r="PC230" s="53"/>
      <c r="PD230" s="53"/>
      <c r="PE230" s="53"/>
      <c r="PF230" s="53"/>
      <c r="PG230" s="53"/>
      <c r="PH230" s="53"/>
      <c r="PI230" s="53"/>
      <c r="PJ230" s="53"/>
      <c r="PK230" s="53"/>
      <c r="PL230" s="53"/>
      <c r="PM230" s="53"/>
      <c r="PN230" s="53"/>
      <c r="PO230" s="53"/>
      <c r="PP230" s="53"/>
      <c r="PQ230" s="53"/>
      <c r="PR230" s="53"/>
      <c r="PS230" s="53"/>
      <c r="PT230" s="53"/>
      <c r="PU230" s="53"/>
      <c r="PV230" s="53"/>
      <c r="PW230" s="53"/>
      <c r="PX230" s="53"/>
      <c r="PY230" s="53"/>
      <c r="PZ230" s="53"/>
      <c r="QA230" s="53"/>
      <c r="QB230" s="53"/>
      <c r="QC230" s="53"/>
      <c r="QD230" s="53"/>
      <c r="QE230" s="53"/>
      <c r="QF230" s="53"/>
      <c r="QG230" s="53"/>
      <c r="QH230" s="53"/>
      <c r="QI230" s="53"/>
      <c r="QJ230" s="53"/>
      <c r="QK230" s="53"/>
      <c r="QL230" s="53"/>
      <c r="QM230" s="53"/>
      <c r="QN230" s="53"/>
      <c r="QO230" s="53"/>
      <c r="QP230" s="53"/>
      <c r="QQ230" s="53"/>
      <c r="QR230" s="53"/>
      <c r="QS230" s="53"/>
      <c r="QT230" s="53"/>
      <c r="QU230" s="53"/>
      <c r="QV230" s="53"/>
      <c r="QW230" s="53"/>
      <c r="QX230" s="53"/>
      <c r="QY230" s="53"/>
      <c r="QZ230" s="53"/>
      <c r="RA230" s="53"/>
      <c r="RB230" s="53"/>
      <c r="RC230" s="53"/>
      <c r="RD230" s="53"/>
      <c r="RE230" s="53"/>
      <c r="RF230" s="53"/>
      <c r="RG230" s="53"/>
      <c r="RH230" s="53"/>
      <c r="RI230" s="53"/>
      <c r="RJ230" s="53"/>
      <c r="RK230" s="53"/>
      <c r="RL230" s="53"/>
      <c r="RM230" s="53"/>
      <c r="RN230" s="53"/>
      <c r="RO230" s="53"/>
      <c r="RP230" s="53"/>
      <c r="RQ230" s="53"/>
      <c r="RR230" s="53"/>
      <c r="RS230" s="53"/>
      <c r="RT230" s="53"/>
      <c r="RU230" s="53"/>
      <c r="RV230" s="53"/>
      <c r="RW230" s="53"/>
      <c r="RX230" s="53"/>
      <c r="RY230" s="53"/>
      <c r="RZ230" s="53"/>
      <c r="SA230" s="53"/>
      <c r="SB230" s="53"/>
      <c r="SC230" s="53"/>
      <c r="SD230" s="53"/>
      <c r="SE230" s="53"/>
      <c r="SF230" s="53"/>
      <c r="SG230" s="53"/>
      <c r="SH230" s="53"/>
      <c r="SI230" s="53"/>
      <c r="SJ230" s="53"/>
      <c r="SK230" s="53"/>
      <c r="SL230" s="53"/>
      <c r="SM230" s="53"/>
      <c r="SN230" s="53"/>
      <c r="SO230" s="53"/>
      <c r="SP230" s="53"/>
      <c r="SQ230" s="53"/>
      <c r="SR230" s="53"/>
      <c r="SS230" s="53"/>
      <c r="ST230" s="53"/>
      <c r="SU230" s="53"/>
      <c r="SV230" s="53"/>
      <c r="SW230" s="53"/>
      <c r="SX230" s="53"/>
      <c r="SY230" s="53"/>
      <c r="SZ230" s="53"/>
      <c r="TA230" s="53"/>
      <c r="TB230" s="53"/>
      <c r="TC230" s="53"/>
      <c r="TD230" s="53"/>
      <c r="TE230" s="53"/>
      <c r="TF230" s="53"/>
      <c r="TG230" s="53"/>
      <c r="TH230" s="53"/>
      <c r="TI230" s="53"/>
      <c r="TJ230" s="53"/>
      <c r="TK230" s="53"/>
      <c r="TL230" s="53"/>
      <c r="TM230" s="53"/>
      <c r="TN230" s="53"/>
      <c r="TO230" s="53"/>
      <c r="TP230" s="53"/>
      <c r="TQ230" s="53"/>
      <c r="TR230" s="53"/>
      <c r="TS230" s="53"/>
      <c r="TT230" s="53"/>
      <c r="TU230" s="53"/>
      <c r="TV230" s="53"/>
      <c r="TW230" s="53"/>
      <c r="TX230" s="53"/>
      <c r="TY230" s="53"/>
      <c r="TZ230" s="53"/>
      <c r="UA230" s="53"/>
      <c r="UB230" s="53"/>
      <c r="UC230" s="53"/>
      <c r="UD230" s="53"/>
      <c r="UE230" s="53"/>
      <c r="UF230" s="53"/>
      <c r="UG230" s="53"/>
      <c r="UH230" s="53"/>
      <c r="UI230" s="53"/>
      <c r="UJ230" s="53"/>
      <c r="UK230" s="53"/>
      <c r="UL230" s="53"/>
      <c r="UM230" s="53"/>
      <c r="UN230" s="53"/>
      <c r="UO230" s="53"/>
      <c r="UP230" s="53"/>
      <c r="UQ230" s="53"/>
      <c r="UR230" s="53"/>
      <c r="US230" s="53"/>
      <c r="UT230" s="53"/>
      <c r="UU230" s="53"/>
      <c r="UV230" s="53"/>
      <c r="UW230" s="53"/>
      <c r="UX230" s="53"/>
      <c r="UY230" s="53"/>
      <c r="UZ230" s="53"/>
      <c r="VA230" s="53"/>
      <c r="VB230" s="53"/>
      <c r="VC230" s="53"/>
      <c r="VD230" s="53"/>
      <c r="VE230" s="53"/>
      <c r="VF230" s="53"/>
      <c r="VG230" s="53"/>
      <c r="VH230" s="53"/>
      <c r="VI230" s="53"/>
      <c r="VJ230" s="53"/>
      <c r="VK230" s="53"/>
      <c r="VL230" s="53"/>
      <c r="VM230" s="53"/>
      <c r="VN230" s="53"/>
      <c r="VO230" s="53"/>
      <c r="VP230" s="53"/>
      <c r="VQ230" s="53"/>
      <c r="VR230" s="53"/>
      <c r="VS230" s="53"/>
      <c r="VT230" s="53"/>
      <c r="VU230" s="53"/>
      <c r="VV230" s="53"/>
      <c r="VW230" s="53"/>
      <c r="VX230" s="53"/>
      <c r="VY230" s="53"/>
      <c r="VZ230" s="53"/>
      <c r="WA230" s="53"/>
      <c r="WB230" s="53"/>
      <c r="WC230" s="53"/>
      <c r="WD230" s="53"/>
      <c r="WE230" s="53"/>
      <c r="WF230" s="53"/>
      <c r="WG230" s="53"/>
      <c r="WH230" s="53"/>
      <c r="WI230" s="53"/>
      <c r="WJ230" s="53"/>
      <c r="WK230" s="53"/>
      <c r="WL230" s="53"/>
      <c r="WM230" s="53"/>
      <c r="WN230" s="53"/>
      <c r="WO230" s="53"/>
      <c r="WP230" s="53"/>
      <c r="WQ230" s="53"/>
      <c r="WR230" s="53"/>
      <c r="WS230" s="53"/>
      <c r="WT230" s="53"/>
      <c r="WU230" s="53"/>
      <c r="WV230" s="53"/>
      <c r="WW230" s="53"/>
      <c r="WX230" s="53"/>
      <c r="WY230" s="53"/>
      <c r="WZ230" s="53"/>
      <c r="XA230" s="53"/>
      <c r="XB230" s="53"/>
      <c r="XC230" s="53"/>
      <c r="XD230" s="53"/>
      <c r="XE230" s="53"/>
      <c r="XF230" s="53"/>
      <c r="XG230" s="53"/>
      <c r="XH230" s="53"/>
      <c r="XI230" s="53"/>
      <c r="XJ230" s="53"/>
      <c r="XK230" s="53"/>
      <c r="XL230" s="53"/>
      <c r="XM230" s="53"/>
      <c r="XN230" s="53"/>
      <c r="XO230" s="53"/>
      <c r="XP230" s="53"/>
      <c r="XQ230" s="53"/>
      <c r="XR230" s="53"/>
      <c r="XS230" s="53"/>
      <c r="XT230" s="53"/>
      <c r="XU230" s="53"/>
      <c r="XV230" s="53"/>
      <c r="XW230" s="53"/>
      <c r="XX230" s="53"/>
      <c r="XY230" s="53"/>
      <c r="XZ230" s="53"/>
      <c r="YA230" s="53"/>
      <c r="YB230" s="53"/>
      <c r="YC230" s="53"/>
      <c r="YD230" s="53"/>
      <c r="YE230" s="53"/>
      <c r="YF230" s="53"/>
      <c r="YG230" s="53"/>
      <c r="YH230" s="53"/>
      <c r="YI230" s="53"/>
      <c r="YJ230" s="53"/>
      <c r="YK230" s="53"/>
      <c r="YL230" s="53"/>
      <c r="YM230" s="53"/>
      <c r="YN230" s="53"/>
      <c r="YO230" s="53"/>
      <c r="YP230" s="53"/>
      <c r="YQ230" s="53"/>
      <c r="YR230" s="53"/>
    </row>
    <row r="231" spans="1:668" s="18" customFormat="1" ht="15.75" x14ac:dyDescent="0.25">
      <c r="A231" s="144" t="s">
        <v>115</v>
      </c>
      <c r="B231" s="145" t="s">
        <v>86</v>
      </c>
      <c r="C231" s="146" t="s">
        <v>74</v>
      </c>
      <c r="D231" s="147">
        <v>44470</v>
      </c>
      <c r="E231" s="148" t="s">
        <v>116</v>
      </c>
      <c r="F231" s="149">
        <v>89500</v>
      </c>
      <c r="G231" s="150">
        <v>2568.65</v>
      </c>
      <c r="H231" s="149">
        <v>9635.51</v>
      </c>
      <c r="I231" s="149">
        <v>2720.8</v>
      </c>
      <c r="J231" s="149">
        <v>25</v>
      </c>
      <c r="K231" s="149">
        <v>14949.96</v>
      </c>
      <c r="L231" s="170">
        <f>F231-K231</f>
        <v>74550.040000000008</v>
      </c>
      <c r="O231" s="131"/>
      <c r="P231" s="131"/>
      <c r="Q231" s="131"/>
      <c r="R231" s="131"/>
      <c r="S231" s="131"/>
      <c r="T231" s="131"/>
      <c r="U231" s="131"/>
      <c r="V231" s="131"/>
      <c r="W231" s="131"/>
      <c r="X231" s="131"/>
      <c r="Y231" s="131"/>
      <c r="Z231" s="131"/>
      <c r="AA231" s="131"/>
      <c r="AB231" s="131"/>
      <c r="AC231" s="131"/>
      <c r="AD231" s="131"/>
      <c r="AE231" s="131"/>
      <c r="AF231" s="131"/>
      <c r="AG231" s="131"/>
      <c r="AH231" s="131"/>
      <c r="AI231" s="131"/>
      <c r="AJ231" s="131"/>
      <c r="AK231" s="131"/>
      <c r="AL231" s="131"/>
      <c r="AM231" s="131"/>
      <c r="AN231" s="131"/>
      <c r="AO231" s="131"/>
      <c r="AP231" s="131"/>
      <c r="AQ231" s="131"/>
      <c r="AR231" s="131"/>
      <c r="AS231" s="131"/>
      <c r="AT231" s="51"/>
      <c r="AU231" s="51"/>
      <c r="AV231" s="51"/>
      <c r="AW231" s="51"/>
      <c r="AX231" s="51"/>
      <c r="AY231" s="51"/>
      <c r="AZ231" s="51"/>
      <c r="BA231" s="51"/>
      <c r="BB231" s="51"/>
      <c r="BC231" s="51"/>
      <c r="BD231" s="51"/>
      <c r="BE231" s="51"/>
      <c r="BF231" s="51"/>
      <c r="BG231" s="51"/>
      <c r="BH231" s="51"/>
      <c r="BI231" s="51"/>
      <c r="BJ231" s="51"/>
      <c r="BK231" s="51"/>
      <c r="BL231" s="51"/>
      <c r="BM231" s="51"/>
      <c r="BN231" s="51"/>
      <c r="BO231" s="51"/>
      <c r="BP231" s="51"/>
      <c r="BQ231" s="51"/>
      <c r="BR231" s="51"/>
      <c r="BS231" s="51"/>
      <c r="BT231" s="51"/>
      <c r="BU231" s="51"/>
      <c r="BV231" s="51"/>
      <c r="BW231" s="51"/>
      <c r="BX231" s="51"/>
      <c r="BY231" s="51"/>
      <c r="BZ231" s="51"/>
      <c r="CA231" s="51"/>
      <c r="CB231" s="51"/>
      <c r="CC231" s="51"/>
      <c r="CD231" s="51"/>
      <c r="CE231" s="51"/>
      <c r="CF231" s="51"/>
      <c r="CG231" s="51"/>
      <c r="CH231" s="51"/>
      <c r="CI231" s="51"/>
      <c r="CJ231" s="51"/>
      <c r="CK231" s="51"/>
      <c r="CL231" s="51"/>
      <c r="CM231" s="51"/>
      <c r="CN231" s="51"/>
      <c r="CO231" s="51"/>
      <c r="CP231" s="51"/>
      <c r="CQ231" s="51"/>
      <c r="CR231" s="51"/>
      <c r="CS231" s="51"/>
      <c r="CT231" s="51"/>
      <c r="CU231" s="51"/>
      <c r="CV231" s="51"/>
      <c r="CW231" s="51"/>
      <c r="CX231" s="51"/>
      <c r="CY231" s="51"/>
      <c r="CZ231" s="51"/>
      <c r="DA231" s="51"/>
      <c r="DB231" s="51"/>
      <c r="DC231" s="51"/>
      <c r="DD231" s="51"/>
      <c r="DE231" s="51"/>
      <c r="DF231" s="51"/>
      <c r="DG231" s="51"/>
      <c r="DH231" s="51"/>
      <c r="DI231" s="51"/>
      <c r="DJ231" s="51"/>
      <c r="DK231" s="51"/>
      <c r="DL231" s="51"/>
      <c r="DM231" s="51"/>
      <c r="DN231" s="51"/>
      <c r="DO231" s="51"/>
      <c r="DP231" s="51"/>
      <c r="DQ231" s="51"/>
      <c r="DR231" s="51"/>
      <c r="DS231" s="51"/>
      <c r="DT231" s="51"/>
      <c r="DU231" s="51"/>
      <c r="DV231" s="51"/>
      <c r="DW231" s="51"/>
      <c r="DX231" s="51"/>
      <c r="DY231" s="51"/>
      <c r="DZ231" s="51"/>
      <c r="EA231" s="51"/>
      <c r="EB231" s="51"/>
      <c r="EC231" s="51"/>
      <c r="ED231" s="51"/>
      <c r="EE231" s="51"/>
      <c r="EF231" s="51"/>
      <c r="EG231" s="51"/>
      <c r="EH231" s="51"/>
      <c r="EI231" s="51"/>
      <c r="EJ231" s="51"/>
      <c r="EK231" s="51"/>
      <c r="EL231" s="51"/>
      <c r="EM231" s="51"/>
      <c r="EN231" s="51"/>
      <c r="EO231" s="51"/>
      <c r="EP231" s="51"/>
      <c r="EQ231" s="51"/>
      <c r="ER231" s="51"/>
      <c r="ES231" s="51"/>
      <c r="ET231" s="51"/>
      <c r="EU231" s="51"/>
      <c r="EV231" s="51"/>
      <c r="EW231" s="51"/>
      <c r="EX231" s="51"/>
      <c r="EY231" s="51"/>
      <c r="EZ231" s="51"/>
      <c r="FA231" s="51"/>
      <c r="FB231" s="51"/>
      <c r="FC231" s="51"/>
      <c r="FD231" s="51"/>
      <c r="FE231" s="51"/>
      <c r="FF231" s="51"/>
      <c r="FG231" s="51"/>
      <c r="FH231" s="51"/>
      <c r="FI231" s="51"/>
      <c r="FJ231" s="51"/>
      <c r="FK231" s="51"/>
      <c r="FL231" s="51"/>
      <c r="FM231" s="51"/>
      <c r="FN231" s="51"/>
      <c r="FO231" s="51"/>
      <c r="FP231" s="51"/>
      <c r="FQ231" s="51"/>
      <c r="FR231" s="51"/>
      <c r="FS231" s="51"/>
      <c r="FT231" s="51"/>
      <c r="FU231" s="51"/>
      <c r="FV231" s="51"/>
      <c r="FW231" s="51"/>
      <c r="FX231" s="51"/>
      <c r="FY231" s="51"/>
      <c r="FZ231" s="51"/>
      <c r="GA231" s="51"/>
      <c r="GB231" s="51"/>
      <c r="GC231" s="51"/>
      <c r="GD231" s="51"/>
      <c r="GE231" s="51"/>
      <c r="GF231" s="51"/>
      <c r="GG231" s="51"/>
      <c r="GH231" s="51"/>
      <c r="GI231" s="51"/>
      <c r="GJ231" s="51"/>
      <c r="GK231" s="51"/>
      <c r="GL231" s="51"/>
      <c r="GM231" s="51"/>
      <c r="GN231" s="51"/>
      <c r="GO231" s="51"/>
      <c r="GP231" s="51"/>
      <c r="GQ231" s="51"/>
      <c r="GR231" s="51"/>
      <c r="GS231" s="51"/>
      <c r="GT231" s="51"/>
      <c r="GU231" s="51"/>
      <c r="GV231" s="51"/>
      <c r="GW231" s="51"/>
      <c r="GX231" s="51"/>
      <c r="GY231" s="51"/>
      <c r="GZ231" s="51"/>
      <c r="HA231" s="51"/>
      <c r="HB231" s="51"/>
      <c r="HC231" s="51"/>
      <c r="HD231" s="51"/>
      <c r="HE231" s="51"/>
      <c r="HF231" s="51"/>
      <c r="HG231" s="51"/>
      <c r="HH231" s="51"/>
      <c r="HI231" s="51"/>
      <c r="HJ231" s="51"/>
      <c r="HK231" s="51"/>
      <c r="HL231" s="51"/>
      <c r="HM231" s="51"/>
      <c r="HN231" s="51"/>
      <c r="HO231" s="51"/>
      <c r="HP231" s="51"/>
      <c r="HQ231" s="51"/>
      <c r="HR231" s="51"/>
      <c r="HS231" s="51"/>
      <c r="HT231" s="51"/>
      <c r="HU231" s="51"/>
      <c r="HV231" s="51"/>
      <c r="HW231" s="51"/>
      <c r="HX231" s="51"/>
      <c r="HY231" s="51"/>
      <c r="HZ231" s="51"/>
      <c r="IA231" s="51"/>
      <c r="IB231" s="51"/>
      <c r="IC231" s="51"/>
      <c r="ID231" s="51"/>
      <c r="IE231" s="51"/>
      <c r="IF231" s="51"/>
      <c r="IG231" s="51"/>
      <c r="IH231" s="51"/>
      <c r="II231" s="51"/>
      <c r="IJ231" s="51"/>
      <c r="IK231" s="51"/>
      <c r="IL231" s="51"/>
      <c r="IM231" s="51"/>
      <c r="IN231" s="51"/>
      <c r="IO231" s="51"/>
      <c r="IP231" s="51"/>
      <c r="IQ231" s="51"/>
      <c r="IR231" s="51"/>
      <c r="IS231" s="51"/>
      <c r="IT231" s="51"/>
      <c r="IU231" s="51"/>
      <c r="IV231" s="51"/>
      <c r="IW231" s="51"/>
      <c r="IX231" s="51"/>
      <c r="IY231" s="51"/>
      <c r="IZ231" s="51"/>
      <c r="JA231" s="51"/>
      <c r="JB231" s="51"/>
      <c r="JC231" s="51"/>
      <c r="JD231" s="51"/>
      <c r="JE231" s="51"/>
      <c r="JF231" s="51"/>
      <c r="JG231" s="51"/>
      <c r="JH231" s="51"/>
      <c r="JI231" s="51"/>
      <c r="JJ231" s="51"/>
      <c r="JK231" s="51"/>
      <c r="JL231" s="51"/>
      <c r="JM231" s="51"/>
      <c r="JN231" s="51"/>
      <c r="JO231" s="51"/>
      <c r="JP231" s="51"/>
      <c r="JQ231" s="51"/>
      <c r="JR231" s="51"/>
      <c r="JS231" s="51"/>
      <c r="JT231" s="51"/>
      <c r="JU231" s="51"/>
      <c r="JV231" s="51"/>
      <c r="JW231" s="51"/>
      <c r="JX231" s="51"/>
      <c r="JY231" s="51"/>
      <c r="JZ231" s="51"/>
      <c r="KA231" s="51"/>
      <c r="KB231" s="51"/>
      <c r="KC231" s="51"/>
      <c r="KD231" s="51"/>
      <c r="KE231" s="51"/>
      <c r="KF231" s="51"/>
      <c r="KG231" s="51"/>
      <c r="KH231" s="51"/>
      <c r="KI231" s="51"/>
      <c r="KJ231" s="51"/>
      <c r="KK231" s="51"/>
      <c r="KL231" s="51"/>
      <c r="KM231" s="51"/>
      <c r="KN231" s="51"/>
      <c r="KO231" s="51"/>
      <c r="KP231" s="51"/>
      <c r="KQ231" s="51"/>
      <c r="KR231" s="51"/>
      <c r="KS231" s="51"/>
      <c r="KT231" s="51"/>
      <c r="KU231" s="51"/>
      <c r="KV231" s="51"/>
      <c r="KW231" s="51"/>
      <c r="KX231" s="51"/>
      <c r="KY231" s="51"/>
      <c r="KZ231" s="51"/>
      <c r="LA231" s="51"/>
      <c r="LB231" s="51"/>
      <c r="LC231" s="51"/>
      <c r="LD231" s="51"/>
      <c r="LE231" s="51"/>
      <c r="LF231" s="51"/>
      <c r="LG231" s="51"/>
      <c r="LH231" s="51"/>
      <c r="LI231" s="51"/>
      <c r="LJ231" s="51"/>
      <c r="LK231" s="51"/>
      <c r="LL231" s="51"/>
      <c r="LM231" s="51"/>
      <c r="LN231" s="51"/>
      <c r="LO231" s="51"/>
      <c r="LP231" s="51"/>
      <c r="LQ231" s="51"/>
      <c r="LR231" s="51"/>
      <c r="LS231" s="51"/>
      <c r="LT231" s="51"/>
      <c r="LU231" s="51"/>
      <c r="LV231" s="51"/>
      <c r="LW231" s="51"/>
      <c r="LX231" s="51"/>
      <c r="LY231" s="51"/>
      <c r="LZ231" s="51"/>
      <c r="MA231" s="51"/>
      <c r="MB231" s="51"/>
      <c r="MC231" s="51"/>
      <c r="MD231" s="51"/>
      <c r="ME231" s="51"/>
      <c r="MF231" s="51"/>
      <c r="MG231" s="51"/>
      <c r="MH231" s="51"/>
      <c r="MI231" s="51"/>
      <c r="MJ231" s="51"/>
      <c r="MK231" s="51"/>
      <c r="ML231" s="51"/>
      <c r="MM231" s="51"/>
      <c r="MN231" s="51"/>
      <c r="MO231" s="51"/>
      <c r="MP231" s="51"/>
      <c r="MQ231" s="51"/>
      <c r="MR231" s="51"/>
      <c r="MS231" s="51"/>
      <c r="MT231" s="51"/>
      <c r="MU231" s="51"/>
      <c r="MV231" s="51"/>
      <c r="MW231" s="51"/>
      <c r="MX231" s="51"/>
      <c r="MY231" s="51"/>
      <c r="MZ231" s="51"/>
      <c r="NA231" s="51"/>
      <c r="NB231" s="51"/>
      <c r="NC231" s="51"/>
      <c r="ND231" s="51"/>
      <c r="NE231" s="51"/>
      <c r="NF231" s="51"/>
      <c r="NG231" s="51"/>
      <c r="NH231" s="51"/>
      <c r="NI231" s="51"/>
      <c r="NJ231" s="51"/>
      <c r="NK231" s="51"/>
      <c r="NL231" s="51"/>
      <c r="NM231" s="51"/>
      <c r="NN231" s="51"/>
      <c r="NO231" s="51"/>
      <c r="NP231" s="51"/>
      <c r="NQ231" s="51"/>
      <c r="NR231" s="51"/>
      <c r="NS231" s="51"/>
      <c r="NT231" s="51"/>
      <c r="NU231" s="51"/>
      <c r="NV231" s="51"/>
      <c r="NW231" s="51"/>
      <c r="NX231" s="51"/>
      <c r="NY231" s="51"/>
      <c r="NZ231" s="51"/>
      <c r="OA231" s="51"/>
      <c r="OB231" s="51"/>
      <c r="OC231" s="51"/>
      <c r="OD231" s="51"/>
      <c r="OE231" s="51"/>
      <c r="OF231" s="51"/>
      <c r="OG231" s="51"/>
      <c r="OH231" s="51"/>
      <c r="OI231" s="51"/>
      <c r="OJ231" s="51"/>
      <c r="OK231" s="51"/>
      <c r="OL231" s="51"/>
      <c r="OM231" s="51"/>
      <c r="ON231" s="51"/>
      <c r="OO231" s="51"/>
      <c r="OP231" s="51"/>
      <c r="OQ231" s="51"/>
      <c r="OR231" s="51"/>
      <c r="OS231" s="51"/>
      <c r="OT231" s="51"/>
      <c r="OU231" s="51"/>
      <c r="OV231" s="51"/>
      <c r="OW231" s="51"/>
      <c r="OX231" s="51"/>
      <c r="OY231" s="51"/>
      <c r="OZ231" s="51"/>
      <c r="PA231" s="51"/>
      <c r="PB231" s="51"/>
      <c r="PC231" s="51"/>
      <c r="PD231" s="51"/>
      <c r="PE231" s="51"/>
      <c r="PF231" s="51"/>
      <c r="PG231" s="51"/>
      <c r="PH231" s="51"/>
      <c r="PI231" s="51"/>
      <c r="PJ231" s="51"/>
      <c r="PK231" s="51"/>
      <c r="PL231" s="51"/>
      <c r="PM231" s="51"/>
      <c r="PN231" s="51"/>
      <c r="PO231" s="51"/>
      <c r="PP231" s="51"/>
      <c r="PQ231" s="51"/>
      <c r="PR231" s="51"/>
      <c r="PS231" s="51"/>
      <c r="PT231" s="51"/>
      <c r="PU231" s="51"/>
      <c r="PV231" s="51"/>
      <c r="PW231" s="51"/>
      <c r="PX231" s="51"/>
      <c r="PY231" s="51"/>
      <c r="PZ231" s="51"/>
      <c r="QA231" s="51"/>
      <c r="QB231" s="51"/>
      <c r="QC231" s="51"/>
      <c r="QD231" s="51"/>
      <c r="QE231" s="51"/>
      <c r="QF231" s="51"/>
      <c r="QG231" s="51"/>
      <c r="QH231" s="51"/>
      <c r="QI231" s="51"/>
      <c r="QJ231" s="51"/>
      <c r="QK231" s="51"/>
      <c r="QL231" s="51"/>
      <c r="QM231" s="51"/>
      <c r="QN231" s="51"/>
      <c r="QO231" s="51"/>
      <c r="QP231" s="51"/>
      <c r="QQ231" s="51"/>
      <c r="QR231" s="51"/>
      <c r="QS231" s="51"/>
      <c r="QT231" s="51"/>
      <c r="QU231" s="51"/>
      <c r="QV231" s="51"/>
      <c r="QW231" s="51"/>
      <c r="QX231" s="51"/>
      <c r="QY231" s="51"/>
      <c r="QZ231" s="51"/>
      <c r="RA231" s="51"/>
      <c r="RB231" s="51"/>
      <c r="RC231" s="51"/>
      <c r="RD231" s="51"/>
      <c r="RE231" s="51"/>
      <c r="RF231" s="51"/>
      <c r="RG231" s="51"/>
      <c r="RH231" s="51"/>
      <c r="RI231" s="51"/>
      <c r="RJ231" s="51"/>
      <c r="RK231" s="51"/>
      <c r="RL231" s="51"/>
      <c r="RM231" s="51"/>
      <c r="RN231" s="51"/>
      <c r="RO231" s="51"/>
      <c r="RP231" s="51"/>
      <c r="RQ231" s="51"/>
      <c r="RR231" s="51"/>
      <c r="RS231" s="51"/>
      <c r="RT231" s="51"/>
      <c r="RU231" s="51"/>
      <c r="RV231" s="51"/>
      <c r="RW231" s="51"/>
      <c r="RX231" s="51"/>
      <c r="RY231" s="51"/>
      <c r="RZ231" s="51"/>
      <c r="SA231" s="51"/>
      <c r="SB231" s="51"/>
      <c r="SC231" s="51"/>
      <c r="SD231" s="51"/>
      <c r="SE231" s="51"/>
      <c r="SF231" s="51"/>
      <c r="SG231" s="51"/>
      <c r="SH231" s="51"/>
      <c r="SI231" s="51"/>
      <c r="SJ231" s="51"/>
      <c r="SK231" s="51"/>
      <c r="SL231" s="51"/>
      <c r="SM231" s="51"/>
      <c r="SN231" s="51"/>
      <c r="SO231" s="51"/>
      <c r="SP231" s="51"/>
      <c r="SQ231" s="51"/>
      <c r="SR231" s="51"/>
      <c r="SS231" s="51"/>
      <c r="ST231" s="51"/>
      <c r="SU231" s="51"/>
      <c r="SV231" s="51"/>
      <c r="SW231" s="51"/>
      <c r="SX231" s="51"/>
      <c r="SY231" s="51"/>
      <c r="SZ231" s="51"/>
      <c r="TA231" s="51"/>
      <c r="TB231" s="51"/>
      <c r="TC231" s="51"/>
      <c r="TD231" s="51"/>
      <c r="TE231" s="51"/>
      <c r="TF231" s="51"/>
      <c r="TG231" s="51"/>
      <c r="TH231" s="51"/>
      <c r="TI231" s="51"/>
      <c r="TJ231" s="51"/>
      <c r="TK231" s="51"/>
      <c r="TL231" s="51"/>
      <c r="TM231" s="51"/>
      <c r="TN231" s="51"/>
      <c r="TO231" s="51"/>
      <c r="TP231" s="51"/>
      <c r="TQ231" s="51"/>
      <c r="TR231" s="51"/>
      <c r="TS231" s="51"/>
      <c r="TT231" s="51"/>
      <c r="TU231" s="51"/>
      <c r="TV231" s="51"/>
      <c r="TW231" s="51"/>
      <c r="TX231" s="51"/>
      <c r="TY231" s="51"/>
      <c r="TZ231" s="51"/>
      <c r="UA231" s="51"/>
      <c r="UB231" s="51"/>
      <c r="UC231" s="51"/>
      <c r="UD231" s="51"/>
      <c r="UE231" s="51"/>
      <c r="UF231" s="51"/>
      <c r="UG231" s="51"/>
      <c r="UH231" s="51"/>
      <c r="UI231" s="51"/>
      <c r="UJ231" s="51"/>
      <c r="UK231" s="51"/>
      <c r="UL231" s="51"/>
      <c r="UM231" s="51"/>
      <c r="UN231" s="51"/>
      <c r="UO231" s="51"/>
      <c r="UP231" s="51"/>
      <c r="UQ231" s="51"/>
      <c r="UR231" s="51"/>
      <c r="US231" s="51"/>
      <c r="UT231" s="51"/>
      <c r="UU231" s="51"/>
      <c r="UV231" s="51"/>
      <c r="UW231" s="51"/>
      <c r="UX231" s="51"/>
      <c r="UY231" s="51"/>
      <c r="UZ231" s="51"/>
      <c r="VA231" s="51"/>
      <c r="VB231" s="51"/>
      <c r="VC231" s="51"/>
      <c r="VD231" s="51"/>
      <c r="VE231" s="51"/>
      <c r="VF231" s="51"/>
      <c r="VG231" s="51"/>
      <c r="VH231" s="51"/>
      <c r="VI231" s="51"/>
      <c r="VJ231" s="51"/>
      <c r="VK231" s="51"/>
      <c r="VL231" s="51"/>
      <c r="VM231" s="51"/>
      <c r="VN231" s="51"/>
      <c r="VO231" s="51"/>
      <c r="VP231" s="51"/>
      <c r="VQ231" s="51"/>
      <c r="VR231" s="51"/>
      <c r="VS231" s="51"/>
      <c r="VT231" s="51"/>
      <c r="VU231" s="51"/>
      <c r="VV231" s="51"/>
      <c r="VW231" s="51"/>
      <c r="VX231" s="51"/>
      <c r="VY231" s="51"/>
      <c r="VZ231" s="51"/>
      <c r="WA231" s="51"/>
      <c r="WB231" s="51"/>
      <c r="WC231" s="51"/>
      <c r="WD231" s="51"/>
      <c r="WE231" s="51"/>
      <c r="WF231" s="51"/>
      <c r="WG231" s="51"/>
      <c r="WH231" s="51"/>
      <c r="WI231" s="51"/>
      <c r="WJ231" s="51"/>
      <c r="WK231" s="51"/>
      <c r="WL231" s="51"/>
      <c r="WM231" s="51"/>
      <c r="WN231" s="51"/>
      <c r="WO231" s="51"/>
      <c r="WP231" s="51"/>
      <c r="WQ231" s="51"/>
      <c r="WR231" s="51"/>
      <c r="WS231" s="51"/>
      <c r="WT231" s="51"/>
      <c r="WU231" s="51"/>
      <c r="WV231" s="51"/>
      <c r="WW231" s="51"/>
      <c r="WX231" s="51"/>
      <c r="WY231" s="51"/>
      <c r="WZ231" s="51"/>
      <c r="XA231" s="51"/>
      <c r="XB231" s="51"/>
      <c r="XC231" s="51"/>
      <c r="XD231" s="51"/>
      <c r="XE231" s="51"/>
      <c r="XF231" s="51"/>
      <c r="XG231" s="51"/>
      <c r="XH231" s="51"/>
      <c r="XI231" s="51"/>
      <c r="XJ231" s="51"/>
      <c r="XK231" s="51"/>
      <c r="XL231" s="51"/>
      <c r="XM231" s="51"/>
      <c r="XN231" s="51"/>
      <c r="XO231" s="51"/>
      <c r="XP231" s="51"/>
      <c r="XQ231" s="51"/>
      <c r="XR231" s="51"/>
      <c r="XS231" s="51"/>
      <c r="XT231" s="51"/>
      <c r="XU231" s="51"/>
      <c r="XV231" s="51"/>
      <c r="XW231" s="51"/>
      <c r="XX231" s="51"/>
      <c r="XY231" s="51"/>
      <c r="XZ231" s="51"/>
      <c r="YA231" s="51"/>
      <c r="YB231" s="51"/>
      <c r="YC231" s="51"/>
      <c r="YD231" s="51"/>
      <c r="YE231" s="51"/>
      <c r="YF231" s="51"/>
      <c r="YG231" s="51"/>
      <c r="YH231" s="51"/>
      <c r="YI231" s="51"/>
      <c r="YJ231" s="51"/>
      <c r="YK231" s="51"/>
      <c r="YL231" s="51"/>
      <c r="YM231" s="51"/>
      <c r="YN231" s="51"/>
      <c r="YO231" s="51"/>
      <c r="YP231" s="51"/>
      <c r="YQ231" s="51"/>
      <c r="YR231" s="51"/>
    </row>
    <row r="232" spans="1:668" s="18" customFormat="1" ht="15.75" x14ac:dyDescent="0.25">
      <c r="A232" s="144" t="s">
        <v>173</v>
      </c>
      <c r="B232" s="145" t="s">
        <v>16</v>
      </c>
      <c r="C232" s="146" t="s">
        <v>74</v>
      </c>
      <c r="D232" s="147">
        <v>44593</v>
      </c>
      <c r="E232" s="148" t="s">
        <v>116</v>
      </c>
      <c r="F232" s="149">
        <v>50000</v>
      </c>
      <c r="G232" s="150">
        <v>1435</v>
      </c>
      <c r="H232" s="149">
        <v>1854</v>
      </c>
      <c r="I232" s="149">
        <v>1520</v>
      </c>
      <c r="J232" s="149">
        <v>25</v>
      </c>
      <c r="K232" s="149">
        <v>4834</v>
      </c>
      <c r="L232" s="170">
        <v>45166</v>
      </c>
      <c r="O232" s="131"/>
      <c r="P232" s="131"/>
      <c r="Q232" s="131"/>
      <c r="R232" s="131"/>
      <c r="S232" s="131"/>
      <c r="T232" s="131"/>
      <c r="U232" s="131"/>
      <c r="V232" s="131"/>
      <c r="W232" s="131"/>
      <c r="X232" s="131"/>
      <c r="Y232" s="131"/>
      <c r="Z232" s="131"/>
      <c r="AA232" s="131"/>
      <c r="AB232" s="131"/>
      <c r="AC232" s="131"/>
      <c r="AD232" s="131"/>
      <c r="AE232" s="131"/>
      <c r="AF232" s="131"/>
      <c r="AG232" s="131"/>
      <c r="AH232" s="131"/>
      <c r="AI232" s="131"/>
      <c r="AJ232" s="131"/>
      <c r="AK232" s="131"/>
      <c r="AL232" s="131"/>
      <c r="AM232" s="131"/>
      <c r="AN232" s="131"/>
      <c r="AO232" s="131"/>
      <c r="AP232" s="131"/>
      <c r="AQ232" s="131"/>
      <c r="AR232" s="131"/>
      <c r="AS232" s="131"/>
      <c r="AT232" s="51"/>
      <c r="AU232" s="51"/>
      <c r="AV232" s="51"/>
      <c r="AW232" s="51"/>
      <c r="AX232" s="51"/>
      <c r="AY232" s="51"/>
      <c r="AZ232" s="51"/>
      <c r="BA232" s="51"/>
      <c r="BB232" s="51"/>
      <c r="BC232" s="51"/>
      <c r="BD232" s="51"/>
      <c r="BE232" s="51"/>
      <c r="BF232" s="51"/>
      <c r="BG232" s="51"/>
      <c r="BH232" s="51"/>
      <c r="BI232" s="51"/>
      <c r="BJ232" s="51"/>
      <c r="BK232" s="51"/>
      <c r="BL232" s="51"/>
      <c r="BM232" s="51"/>
      <c r="BN232" s="51"/>
      <c r="BO232" s="51"/>
      <c r="BP232" s="51"/>
      <c r="BQ232" s="51"/>
      <c r="BR232" s="51"/>
      <c r="BS232" s="51"/>
      <c r="BT232" s="51"/>
      <c r="BU232" s="51"/>
      <c r="BV232" s="51"/>
      <c r="BW232" s="51"/>
      <c r="BX232" s="51"/>
      <c r="BY232" s="51"/>
      <c r="BZ232" s="51"/>
      <c r="CA232" s="51"/>
      <c r="CB232" s="51"/>
      <c r="CC232" s="51"/>
      <c r="CD232" s="51"/>
      <c r="CE232" s="51"/>
      <c r="CF232" s="51"/>
      <c r="CG232" s="51"/>
      <c r="CH232" s="51"/>
      <c r="CI232" s="51"/>
      <c r="CJ232" s="51"/>
      <c r="CK232" s="51"/>
      <c r="CL232" s="51"/>
      <c r="CM232" s="51"/>
      <c r="CN232" s="51"/>
      <c r="CO232" s="51"/>
      <c r="CP232" s="51"/>
      <c r="CQ232" s="51"/>
      <c r="CR232" s="51"/>
      <c r="CS232" s="51"/>
      <c r="CT232" s="51"/>
      <c r="CU232" s="51"/>
      <c r="CV232" s="51"/>
      <c r="CW232" s="51"/>
      <c r="CX232" s="51"/>
      <c r="CY232" s="51"/>
      <c r="CZ232" s="51"/>
      <c r="DA232" s="51"/>
      <c r="DB232" s="51"/>
      <c r="DC232" s="51"/>
      <c r="DD232" s="51"/>
      <c r="DE232" s="51"/>
      <c r="DF232" s="51"/>
      <c r="DG232" s="51"/>
      <c r="DH232" s="51"/>
      <c r="DI232" s="51"/>
      <c r="DJ232" s="51"/>
      <c r="DK232" s="51"/>
      <c r="DL232" s="51"/>
      <c r="DM232" s="51"/>
      <c r="DN232" s="51"/>
      <c r="DO232" s="51"/>
      <c r="DP232" s="51"/>
      <c r="DQ232" s="51"/>
      <c r="DR232" s="51"/>
      <c r="DS232" s="51"/>
      <c r="DT232" s="51"/>
      <c r="DU232" s="51"/>
      <c r="DV232" s="51"/>
      <c r="DW232" s="51"/>
      <c r="DX232" s="51"/>
      <c r="DY232" s="51"/>
      <c r="DZ232" s="51"/>
      <c r="EA232" s="51"/>
      <c r="EB232" s="51"/>
      <c r="EC232" s="51"/>
      <c r="ED232" s="51"/>
      <c r="EE232" s="51"/>
      <c r="EF232" s="51"/>
      <c r="EG232" s="51"/>
      <c r="EH232" s="51"/>
      <c r="EI232" s="51"/>
      <c r="EJ232" s="51"/>
      <c r="EK232" s="51"/>
      <c r="EL232" s="51"/>
      <c r="EM232" s="51"/>
      <c r="EN232" s="51"/>
      <c r="EO232" s="51"/>
      <c r="EP232" s="51"/>
      <c r="EQ232" s="51"/>
      <c r="ER232" s="51"/>
      <c r="ES232" s="51"/>
      <c r="ET232" s="51"/>
      <c r="EU232" s="51"/>
      <c r="EV232" s="51"/>
      <c r="EW232" s="51"/>
      <c r="EX232" s="51"/>
      <c r="EY232" s="51"/>
      <c r="EZ232" s="51"/>
      <c r="FA232" s="51"/>
      <c r="FB232" s="51"/>
      <c r="FC232" s="51"/>
      <c r="FD232" s="51"/>
      <c r="FE232" s="51"/>
      <c r="FF232" s="51"/>
      <c r="FG232" s="51"/>
      <c r="FH232" s="51"/>
      <c r="FI232" s="51"/>
      <c r="FJ232" s="51"/>
      <c r="FK232" s="51"/>
      <c r="FL232" s="51"/>
      <c r="FM232" s="51"/>
      <c r="FN232" s="51"/>
      <c r="FO232" s="51"/>
      <c r="FP232" s="51"/>
      <c r="FQ232" s="51"/>
      <c r="FR232" s="51"/>
      <c r="FS232" s="51"/>
      <c r="FT232" s="51"/>
      <c r="FU232" s="51"/>
      <c r="FV232" s="51"/>
      <c r="FW232" s="51"/>
      <c r="FX232" s="51"/>
      <c r="FY232" s="51"/>
      <c r="FZ232" s="51"/>
      <c r="GA232" s="51"/>
      <c r="GB232" s="51"/>
      <c r="GC232" s="51"/>
      <c r="GD232" s="51"/>
      <c r="GE232" s="51"/>
      <c r="GF232" s="51"/>
      <c r="GG232" s="51"/>
      <c r="GH232" s="51"/>
      <c r="GI232" s="51"/>
      <c r="GJ232" s="51"/>
      <c r="GK232" s="51"/>
      <c r="GL232" s="51"/>
      <c r="GM232" s="51"/>
      <c r="GN232" s="51"/>
      <c r="GO232" s="51"/>
      <c r="GP232" s="51"/>
      <c r="GQ232" s="51"/>
      <c r="GR232" s="51"/>
      <c r="GS232" s="51"/>
      <c r="GT232" s="51"/>
      <c r="GU232" s="51"/>
      <c r="GV232" s="51"/>
      <c r="GW232" s="51"/>
      <c r="GX232" s="51"/>
      <c r="GY232" s="51"/>
      <c r="GZ232" s="51"/>
      <c r="HA232" s="51"/>
      <c r="HB232" s="51"/>
      <c r="HC232" s="51"/>
      <c r="HD232" s="51"/>
      <c r="HE232" s="51"/>
      <c r="HF232" s="51"/>
      <c r="HG232" s="51"/>
      <c r="HH232" s="51"/>
      <c r="HI232" s="51"/>
      <c r="HJ232" s="51"/>
      <c r="HK232" s="51"/>
      <c r="HL232" s="51"/>
      <c r="HM232" s="51"/>
      <c r="HN232" s="51"/>
      <c r="HO232" s="51"/>
      <c r="HP232" s="51"/>
      <c r="HQ232" s="51"/>
      <c r="HR232" s="51"/>
      <c r="HS232" s="51"/>
      <c r="HT232" s="51"/>
      <c r="HU232" s="51"/>
      <c r="HV232" s="51"/>
      <c r="HW232" s="51"/>
      <c r="HX232" s="51"/>
      <c r="HY232" s="51"/>
      <c r="HZ232" s="51"/>
      <c r="IA232" s="51"/>
      <c r="IB232" s="51"/>
      <c r="IC232" s="51"/>
      <c r="ID232" s="51"/>
      <c r="IE232" s="51"/>
      <c r="IF232" s="51"/>
      <c r="IG232" s="51"/>
      <c r="IH232" s="51"/>
      <c r="II232" s="51"/>
      <c r="IJ232" s="51"/>
      <c r="IK232" s="51"/>
      <c r="IL232" s="51"/>
      <c r="IM232" s="51"/>
      <c r="IN232" s="51"/>
      <c r="IO232" s="51"/>
      <c r="IP232" s="51"/>
      <c r="IQ232" s="51"/>
      <c r="IR232" s="51"/>
      <c r="IS232" s="51"/>
      <c r="IT232" s="51"/>
      <c r="IU232" s="51"/>
      <c r="IV232" s="51"/>
      <c r="IW232" s="51"/>
      <c r="IX232" s="51"/>
      <c r="IY232" s="51"/>
      <c r="IZ232" s="51"/>
      <c r="JA232" s="51"/>
      <c r="JB232" s="51"/>
      <c r="JC232" s="51"/>
      <c r="JD232" s="51"/>
      <c r="JE232" s="51"/>
      <c r="JF232" s="51"/>
      <c r="JG232" s="51"/>
      <c r="JH232" s="51"/>
      <c r="JI232" s="51"/>
      <c r="JJ232" s="51"/>
      <c r="JK232" s="51"/>
      <c r="JL232" s="51"/>
      <c r="JM232" s="51"/>
      <c r="JN232" s="51"/>
      <c r="JO232" s="51"/>
      <c r="JP232" s="51"/>
      <c r="JQ232" s="51"/>
      <c r="JR232" s="51"/>
      <c r="JS232" s="51"/>
      <c r="JT232" s="51"/>
      <c r="JU232" s="51"/>
      <c r="JV232" s="51"/>
      <c r="JW232" s="51"/>
      <c r="JX232" s="51"/>
      <c r="JY232" s="51"/>
      <c r="JZ232" s="51"/>
      <c r="KA232" s="51"/>
      <c r="KB232" s="51"/>
      <c r="KC232" s="51"/>
      <c r="KD232" s="51"/>
      <c r="KE232" s="51"/>
      <c r="KF232" s="51"/>
      <c r="KG232" s="51"/>
      <c r="KH232" s="51"/>
      <c r="KI232" s="51"/>
      <c r="KJ232" s="51"/>
      <c r="KK232" s="51"/>
      <c r="KL232" s="51"/>
      <c r="KM232" s="51"/>
      <c r="KN232" s="51"/>
      <c r="KO232" s="51"/>
      <c r="KP232" s="51"/>
      <c r="KQ232" s="51"/>
      <c r="KR232" s="51"/>
      <c r="KS232" s="51"/>
      <c r="KT232" s="51"/>
      <c r="KU232" s="51"/>
      <c r="KV232" s="51"/>
      <c r="KW232" s="51"/>
      <c r="KX232" s="51"/>
      <c r="KY232" s="51"/>
      <c r="KZ232" s="51"/>
      <c r="LA232" s="51"/>
      <c r="LB232" s="51"/>
      <c r="LC232" s="51"/>
      <c r="LD232" s="51"/>
      <c r="LE232" s="51"/>
      <c r="LF232" s="51"/>
      <c r="LG232" s="51"/>
      <c r="LH232" s="51"/>
      <c r="LI232" s="51"/>
      <c r="LJ232" s="51"/>
      <c r="LK232" s="51"/>
      <c r="LL232" s="51"/>
      <c r="LM232" s="51"/>
      <c r="LN232" s="51"/>
      <c r="LO232" s="51"/>
      <c r="LP232" s="51"/>
      <c r="LQ232" s="51"/>
      <c r="LR232" s="51"/>
      <c r="LS232" s="51"/>
      <c r="LT232" s="51"/>
      <c r="LU232" s="51"/>
      <c r="LV232" s="51"/>
      <c r="LW232" s="51"/>
      <c r="LX232" s="51"/>
      <c r="LY232" s="51"/>
      <c r="LZ232" s="51"/>
      <c r="MA232" s="51"/>
      <c r="MB232" s="51"/>
      <c r="MC232" s="51"/>
      <c r="MD232" s="51"/>
      <c r="ME232" s="51"/>
      <c r="MF232" s="51"/>
      <c r="MG232" s="51"/>
      <c r="MH232" s="51"/>
      <c r="MI232" s="51"/>
      <c r="MJ232" s="51"/>
      <c r="MK232" s="51"/>
      <c r="ML232" s="51"/>
      <c r="MM232" s="51"/>
      <c r="MN232" s="51"/>
      <c r="MO232" s="51"/>
      <c r="MP232" s="51"/>
      <c r="MQ232" s="51"/>
      <c r="MR232" s="51"/>
      <c r="MS232" s="51"/>
      <c r="MT232" s="51"/>
      <c r="MU232" s="51"/>
      <c r="MV232" s="51"/>
      <c r="MW232" s="51"/>
      <c r="MX232" s="51"/>
      <c r="MY232" s="51"/>
      <c r="MZ232" s="51"/>
      <c r="NA232" s="51"/>
      <c r="NB232" s="51"/>
      <c r="NC232" s="51"/>
      <c r="ND232" s="51"/>
      <c r="NE232" s="51"/>
      <c r="NF232" s="51"/>
      <c r="NG232" s="51"/>
      <c r="NH232" s="51"/>
      <c r="NI232" s="51"/>
      <c r="NJ232" s="51"/>
      <c r="NK232" s="51"/>
      <c r="NL232" s="51"/>
      <c r="NM232" s="51"/>
      <c r="NN232" s="51"/>
      <c r="NO232" s="51"/>
      <c r="NP232" s="51"/>
      <c r="NQ232" s="51"/>
      <c r="NR232" s="51"/>
      <c r="NS232" s="51"/>
      <c r="NT232" s="51"/>
      <c r="NU232" s="51"/>
      <c r="NV232" s="51"/>
      <c r="NW232" s="51"/>
      <c r="NX232" s="51"/>
      <c r="NY232" s="51"/>
      <c r="NZ232" s="51"/>
      <c r="OA232" s="51"/>
      <c r="OB232" s="51"/>
      <c r="OC232" s="51"/>
      <c r="OD232" s="51"/>
      <c r="OE232" s="51"/>
      <c r="OF232" s="51"/>
      <c r="OG232" s="51"/>
      <c r="OH232" s="51"/>
      <c r="OI232" s="51"/>
      <c r="OJ232" s="51"/>
      <c r="OK232" s="51"/>
      <c r="OL232" s="51"/>
      <c r="OM232" s="51"/>
      <c r="ON232" s="51"/>
      <c r="OO232" s="51"/>
      <c r="OP232" s="51"/>
      <c r="OQ232" s="51"/>
      <c r="OR232" s="51"/>
      <c r="OS232" s="51"/>
      <c r="OT232" s="51"/>
      <c r="OU232" s="51"/>
      <c r="OV232" s="51"/>
      <c r="OW232" s="51"/>
      <c r="OX232" s="51"/>
      <c r="OY232" s="51"/>
      <c r="OZ232" s="51"/>
      <c r="PA232" s="51"/>
      <c r="PB232" s="51"/>
      <c r="PC232" s="51"/>
      <c r="PD232" s="51"/>
      <c r="PE232" s="51"/>
      <c r="PF232" s="51"/>
      <c r="PG232" s="51"/>
      <c r="PH232" s="51"/>
      <c r="PI232" s="51"/>
      <c r="PJ232" s="51"/>
      <c r="PK232" s="51"/>
      <c r="PL232" s="51"/>
      <c r="PM232" s="51"/>
      <c r="PN232" s="51"/>
      <c r="PO232" s="51"/>
      <c r="PP232" s="51"/>
      <c r="PQ232" s="51"/>
      <c r="PR232" s="51"/>
      <c r="PS232" s="51"/>
      <c r="PT232" s="51"/>
      <c r="PU232" s="51"/>
      <c r="PV232" s="51"/>
      <c r="PW232" s="51"/>
      <c r="PX232" s="51"/>
      <c r="PY232" s="51"/>
      <c r="PZ232" s="51"/>
      <c r="QA232" s="51"/>
      <c r="QB232" s="51"/>
      <c r="QC232" s="51"/>
      <c r="QD232" s="51"/>
      <c r="QE232" s="51"/>
      <c r="QF232" s="51"/>
      <c r="QG232" s="51"/>
      <c r="QH232" s="51"/>
      <c r="QI232" s="51"/>
      <c r="QJ232" s="51"/>
      <c r="QK232" s="51"/>
      <c r="QL232" s="51"/>
      <c r="QM232" s="51"/>
      <c r="QN232" s="51"/>
      <c r="QO232" s="51"/>
      <c r="QP232" s="51"/>
      <c r="QQ232" s="51"/>
      <c r="QR232" s="51"/>
      <c r="QS232" s="51"/>
      <c r="QT232" s="51"/>
      <c r="QU232" s="51"/>
      <c r="QV232" s="51"/>
      <c r="QW232" s="51"/>
      <c r="QX232" s="51"/>
      <c r="QY232" s="51"/>
      <c r="QZ232" s="51"/>
      <c r="RA232" s="51"/>
      <c r="RB232" s="51"/>
      <c r="RC232" s="51"/>
      <c r="RD232" s="51"/>
      <c r="RE232" s="51"/>
      <c r="RF232" s="51"/>
      <c r="RG232" s="51"/>
      <c r="RH232" s="51"/>
      <c r="RI232" s="51"/>
      <c r="RJ232" s="51"/>
      <c r="RK232" s="51"/>
      <c r="RL232" s="51"/>
      <c r="RM232" s="51"/>
      <c r="RN232" s="51"/>
      <c r="RO232" s="51"/>
      <c r="RP232" s="51"/>
      <c r="RQ232" s="51"/>
      <c r="RR232" s="51"/>
      <c r="RS232" s="51"/>
      <c r="RT232" s="51"/>
      <c r="RU232" s="51"/>
      <c r="RV232" s="51"/>
      <c r="RW232" s="51"/>
      <c r="RX232" s="51"/>
      <c r="RY232" s="51"/>
      <c r="RZ232" s="51"/>
      <c r="SA232" s="51"/>
      <c r="SB232" s="51"/>
      <c r="SC232" s="51"/>
      <c r="SD232" s="51"/>
      <c r="SE232" s="51"/>
      <c r="SF232" s="51"/>
      <c r="SG232" s="51"/>
      <c r="SH232" s="51"/>
      <c r="SI232" s="51"/>
      <c r="SJ232" s="51"/>
      <c r="SK232" s="51"/>
      <c r="SL232" s="51"/>
      <c r="SM232" s="51"/>
      <c r="SN232" s="51"/>
      <c r="SO232" s="51"/>
      <c r="SP232" s="51"/>
      <c r="SQ232" s="51"/>
      <c r="SR232" s="51"/>
      <c r="SS232" s="51"/>
      <c r="ST232" s="51"/>
      <c r="SU232" s="51"/>
      <c r="SV232" s="51"/>
      <c r="SW232" s="51"/>
      <c r="SX232" s="51"/>
      <c r="SY232" s="51"/>
      <c r="SZ232" s="51"/>
      <c r="TA232" s="51"/>
      <c r="TB232" s="51"/>
      <c r="TC232" s="51"/>
      <c r="TD232" s="51"/>
      <c r="TE232" s="51"/>
      <c r="TF232" s="51"/>
      <c r="TG232" s="51"/>
      <c r="TH232" s="51"/>
      <c r="TI232" s="51"/>
      <c r="TJ232" s="51"/>
      <c r="TK232" s="51"/>
      <c r="TL232" s="51"/>
      <c r="TM232" s="51"/>
      <c r="TN232" s="51"/>
      <c r="TO232" s="51"/>
      <c r="TP232" s="51"/>
      <c r="TQ232" s="51"/>
      <c r="TR232" s="51"/>
      <c r="TS232" s="51"/>
      <c r="TT232" s="51"/>
      <c r="TU232" s="51"/>
      <c r="TV232" s="51"/>
      <c r="TW232" s="51"/>
      <c r="TX232" s="51"/>
      <c r="TY232" s="51"/>
      <c r="TZ232" s="51"/>
      <c r="UA232" s="51"/>
      <c r="UB232" s="51"/>
      <c r="UC232" s="51"/>
      <c r="UD232" s="51"/>
      <c r="UE232" s="51"/>
      <c r="UF232" s="51"/>
      <c r="UG232" s="51"/>
      <c r="UH232" s="51"/>
      <c r="UI232" s="51"/>
      <c r="UJ232" s="51"/>
      <c r="UK232" s="51"/>
      <c r="UL232" s="51"/>
      <c r="UM232" s="51"/>
      <c r="UN232" s="51"/>
      <c r="UO232" s="51"/>
      <c r="UP232" s="51"/>
      <c r="UQ232" s="51"/>
      <c r="UR232" s="51"/>
      <c r="US232" s="51"/>
      <c r="UT232" s="51"/>
      <c r="UU232" s="51"/>
      <c r="UV232" s="51"/>
      <c r="UW232" s="51"/>
      <c r="UX232" s="51"/>
      <c r="UY232" s="51"/>
      <c r="UZ232" s="51"/>
      <c r="VA232" s="51"/>
      <c r="VB232" s="51"/>
      <c r="VC232" s="51"/>
      <c r="VD232" s="51"/>
      <c r="VE232" s="51"/>
      <c r="VF232" s="51"/>
      <c r="VG232" s="51"/>
      <c r="VH232" s="51"/>
      <c r="VI232" s="51"/>
      <c r="VJ232" s="51"/>
      <c r="VK232" s="51"/>
      <c r="VL232" s="51"/>
      <c r="VM232" s="51"/>
      <c r="VN232" s="51"/>
      <c r="VO232" s="51"/>
      <c r="VP232" s="51"/>
      <c r="VQ232" s="51"/>
      <c r="VR232" s="51"/>
      <c r="VS232" s="51"/>
      <c r="VT232" s="51"/>
      <c r="VU232" s="51"/>
      <c r="VV232" s="51"/>
      <c r="VW232" s="51"/>
      <c r="VX232" s="51"/>
      <c r="VY232" s="51"/>
      <c r="VZ232" s="51"/>
      <c r="WA232" s="51"/>
      <c r="WB232" s="51"/>
      <c r="WC232" s="51"/>
      <c r="WD232" s="51"/>
      <c r="WE232" s="51"/>
      <c r="WF232" s="51"/>
      <c r="WG232" s="51"/>
      <c r="WH232" s="51"/>
      <c r="WI232" s="51"/>
      <c r="WJ232" s="51"/>
      <c r="WK232" s="51"/>
      <c r="WL232" s="51"/>
      <c r="WM232" s="51"/>
      <c r="WN232" s="51"/>
      <c r="WO232" s="51"/>
      <c r="WP232" s="51"/>
      <c r="WQ232" s="51"/>
      <c r="WR232" s="51"/>
      <c r="WS232" s="51"/>
      <c r="WT232" s="51"/>
      <c r="WU232" s="51"/>
      <c r="WV232" s="51"/>
      <c r="WW232" s="51"/>
      <c r="WX232" s="51"/>
      <c r="WY232" s="51"/>
      <c r="WZ232" s="51"/>
      <c r="XA232" s="51"/>
      <c r="XB232" s="51"/>
      <c r="XC232" s="51"/>
      <c r="XD232" s="51"/>
      <c r="XE232" s="51"/>
      <c r="XF232" s="51"/>
      <c r="XG232" s="51"/>
      <c r="XH232" s="51"/>
      <c r="XI232" s="51"/>
      <c r="XJ232" s="51"/>
      <c r="XK232" s="51"/>
      <c r="XL232" s="51"/>
      <c r="XM232" s="51"/>
      <c r="XN232" s="51"/>
      <c r="XO232" s="51"/>
      <c r="XP232" s="51"/>
      <c r="XQ232" s="51"/>
      <c r="XR232" s="51"/>
      <c r="XS232" s="51"/>
      <c r="XT232" s="51"/>
      <c r="XU232" s="51"/>
      <c r="XV232" s="51"/>
      <c r="XW232" s="51"/>
      <c r="XX232" s="51"/>
      <c r="XY232" s="51"/>
      <c r="XZ232" s="51"/>
      <c r="YA232" s="51"/>
      <c r="YB232" s="51"/>
      <c r="YC232" s="51"/>
      <c r="YD232" s="51"/>
      <c r="YE232" s="51"/>
      <c r="YF232" s="51"/>
      <c r="YG232" s="51"/>
      <c r="YH232" s="51"/>
      <c r="YI232" s="51"/>
      <c r="YJ232" s="51"/>
      <c r="YK232" s="51"/>
      <c r="YL232" s="51"/>
      <c r="YM232" s="51"/>
      <c r="YN232" s="51"/>
      <c r="YO232" s="51"/>
      <c r="YP232" s="51"/>
      <c r="YQ232" s="51"/>
      <c r="YR232" s="51"/>
    </row>
    <row r="233" spans="1:668" s="118" customFormat="1" ht="15.75" x14ac:dyDescent="0.25">
      <c r="A233" s="142" t="s">
        <v>14</v>
      </c>
      <c r="B233" s="41">
        <v>2</v>
      </c>
      <c r="C233" s="93"/>
      <c r="D233" s="93"/>
      <c r="E233" s="143"/>
      <c r="F233" s="85">
        <f>SUM(F231:F232)</f>
        <v>139500</v>
      </c>
      <c r="G233" s="85">
        <f t="shared" ref="G233:L233" si="39">SUM(G231:G232)</f>
        <v>4003.65</v>
      </c>
      <c r="H233" s="85">
        <f t="shared" si="39"/>
        <v>11489.51</v>
      </c>
      <c r="I233" s="85">
        <f t="shared" si="39"/>
        <v>4240.8</v>
      </c>
      <c r="J233" s="85">
        <f t="shared" si="39"/>
        <v>50</v>
      </c>
      <c r="K233" s="85">
        <f t="shared" si="39"/>
        <v>19783.96</v>
      </c>
      <c r="L233" s="167">
        <f t="shared" si="39"/>
        <v>119716.04000000001</v>
      </c>
      <c r="M233" s="18"/>
      <c r="N233" s="18"/>
      <c r="O233" s="131"/>
      <c r="P233" s="131"/>
      <c r="Q233" s="131"/>
      <c r="R233" s="131"/>
      <c r="S233" s="131"/>
      <c r="T233" s="131"/>
      <c r="U233" s="131"/>
      <c r="V233" s="131"/>
      <c r="W233" s="131"/>
      <c r="X233" s="131"/>
      <c r="Y233" s="131"/>
      <c r="Z233" s="131"/>
      <c r="AA233" s="131"/>
      <c r="AB233" s="131"/>
      <c r="AC233" s="131"/>
      <c r="AD233" s="131"/>
      <c r="AE233" s="131"/>
      <c r="AF233" s="131"/>
      <c r="AG233" s="131"/>
      <c r="AH233" s="131"/>
      <c r="AI233" s="131"/>
      <c r="AJ233" s="131"/>
      <c r="AK233" s="131"/>
      <c r="AL233" s="131"/>
      <c r="AM233" s="131"/>
      <c r="AN233" s="131"/>
      <c r="AO233" s="131"/>
      <c r="AP233" s="131"/>
      <c r="AQ233" s="119"/>
      <c r="AR233" s="119"/>
      <c r="AS233" s="119"/>
      <c r="AT233" s="106"/>
      <c r="AU233" s="106"/>
      <c r="AV233" s="106"/>
      <c r="AW233" s="106"/>
      <c r="AX233" s="106"/>
      <c r="AY233" s="106"/>
      <c r="AZ233" s="106"/>
      <c r="BA233" s="106"/>
      <c r="BB233" s="106"/>
      <c r="BC233" s="106"/>
      <c r="BD233" s="106"/>
      <c r="BE233" s="106"/>
      <c r="BF233" s="106"/>
      <c r="BG233" s="106"/>
      <c r="BH233" s="106"/>
      <c r="BI233" s="106"/>
      <c r="BJ233" s="106"/>
      <c r="BK233" s="106"/>
      <c r="BL233" s="106"/>
      <c r="BM233" s="106"/>
      <c r="BN233" s="106"/>
      <c r="BO233" s="106"/>
      <c r="BP233" s="106"/>
      <c r="BQ233" s="106"/>
      <c r="BR233" s="106"/>
      <c r="BS233" s="106"/>
      <c r="BT233" s="106"/>
      <c r="BU233" s="106"/>
      <c r="BV233" s="106"/>
      <c r="BW233" s="106"/>
      <c r="BX233" s="106"/>
      <c r="BY233" s="106"/>
      <c r="BZ233" s="106"/>
      <c r="CA233" s="106"/>
      <c r="CB233" s="106"/>
      <c r="CC233" s="106"/>
      <c r="CD233" s="106"/>
      <c r="CE233" s="106"/>
      <c r="CF233" s="106"/>
      <c r="CG233" s="106"/>
      <c r="CH233" s="106"/>
      <c r="CI233" s="106"/>
      <c r="CJ233" s="106"/>
      <c r="CK233" s="106"/>
      <c r="CL233" s="106"/>
      <c r="CM233" s="106"/>
      <c r="CN233" s="106"/>
      <c r="CO233" s="106"/>
      <c r="CP233" s="106"/>
      <c r="CQ233" s="106"/>
      <c r="CR233" s="106"/>
      <c r="CS233" s="106"/>
      <c r="CT233" s="106"/>
      <c r="CU233" s="106"/>
      <c r="CV233" s="106"/>
      <c r="CW233" s="106"/>
      <c r="CX233" s="106"/>
      <c r="CY233" s="106"/>
      <c r="CZ233" s="106"/>
      <c r="DA233" s="106"/>
      <c r="DB233" s="106"/>
      <c r="DC233" s="106"/>
      <c r="DD233" s="106"/>
      <c r="DE233" s="106"/>
      <c r="DF233" s="106"/>
      <c r="DG233" s="106"/>
      <c r="DH233" s="106"/>
      <c r="DI233" s="106"/>
      <c r="DJ233" s="106"/>
      <c r="DK233" s="106"/>
      <c r="DL233" s="106"/>
      <c r="DM233" s="106"/>
      <c r="DN233" s="106"/>
      <c r="DO233" s="106"/>
      <c r="DP233" s="106"/>
      <c r="DQ233" s="106"/>
      <c r="DR233" s="106"/>
      <c r="DS233" s="106"/>
      <c r="DT233" s="106"/>
      <c r="DU233" s="106"/>
      <c r="DV233" s="106"/>
      <c r="DW233" s="106"/>
      <c r="DX233" s="106"/>
      <c r="DY233" s="106"/>
      <c r="DZ233" s="106"/>
      <c r="EA233" s="106"/>
      <c r="EB233" s="106"/>
      <c r="EC233" s="106"/>
      <c r="ED233" s="106"/>
      <c r="EE233" s="106"/>
      <c r="EF233" s="106"/>
      <c r="EG233" s="106"/>
      <c r="EH233" s="106"/>
      <c r="EI233" s="106"/>
      <c r="EJ233" s="106"/>
      <c r="EK233" s="106"/>
      <c r="EL233" s="106"/>
      <c r="EM233" s="106"/>
      <c r="EN233" s="106"/>
      <c r="EO233" s="106"/>
      <c r="EP233" s="106"/>
      <c r="EQ233" s="106"/>
      <c r="ER233" s="106"/>
      <c r="ES233" s="106"/>
      <c r="ET233" s="106"/>
      <c r="EU233" s="106"/>
      <c r="EV233" s="106"/>
      <c r="EW233" s="106"/>
      <c r="EX233" s="106"/>
      <c r="EY233" s="106"/>
      <c r="EZ233" s="106"/>
      <c r="FA233" s="106"/>
      <c r="FB233" s="106"/>
      <c r="FC233" s="106"/>
      <c r="FD233" s="106"/>
      <c r="FE233" s="106"/>
      <c r="FF233" s="106"/>
      <c r="FG233" s="106"/>
      <c r="FH233" s="106"/>
      <c r="FI233" s="106"/>
      <c r="FJ233" s="106"/>
      <c r="FK233" s="106"/>
      <c r="FL233" s="106"/>
      <c r="FM233" s="106"/>
      <c r="FN233" s="106"/>
      <c r="FO233" s="106"/>
      <c r="FP233" s="106"/>
      <c r="FQ233" s="106"/>
      <c r="FR233" s="106"/>
      <c r="FS233" s="106"/>
      <c r="FT233" s="106"/>
      <c r="FU233" s="106"/>
      <c r="FV233" s="106"/>
      <c r="FW233" s="106"/>
      <c r="FX233" s="106"/>
      <c r="FY233" s="106"/>
      <c r="FZ233" s="106"/>
      <c r="GA233" s="106"/>
      <c r="GB233" s="106"/>
      <c r="GC233" s="106"/>
      <c r="GD233" s="106"/>
      <c r="GE233" s="106"/>
      <c r="GF233" s="106"/>
      <c r="GG233" s="106"/>
      <c r="GH233" s="106"/>
      <c r="GI233" s="106"/>
      <c r="GJ233" s="106"/>
      <c r="GK233" s="106"/>
      <c r="GL233" s="106"/>
      <c r="GM233" s="106"/>
      <c r="GN233" s="106"/>
      <c r="GO233" s="106"/>
      <c r="GP233" s="106"/>
      <c r="GQ233" s="106"/>
      <c r="GR233" s="106"/>
      <c r="GS233" s="106"/>
      <c r="GT233" s="106"/>
      <c r="GU233" s="106"/>
      <c r="GV233" s="106"/>
      <c r="GW233" s="106"/>
      <c r="GX233" s="106"/>
      <c r="GY233" s="106"/>
      <c r="GZ233" s="106"/>
      <c r="HA233" s="106"/>
      <c r="HB233" s="106"/>
      <c r="HC233" s="106"/>
      <c r="HD233" s="106"/>
      <c r="HE233" s="106"/>
      <c r="HF233" s="106"/>
      <c r="HG233" s="106"/>
      <c r="HH233" s="106"/>
      <c r="HI233" s="106"/>
      <c r="HJ233" s="106"/>
      <c r="HK233" s="106"/>
      <c r="HL233" s="106"/>
      <c r="HM233" s="106"/>
      <c r="HN233" s="106"/>
      <c r="HO233" s="106"/>
      <c r="HP233" s="106"/>
      <c r="HQ233" s="106"/>
      <c r="HR233" s="106"/>
      <c r="HS233" s="106"/>
      <c r="HT233" s="106"/>
      <c r="HU233" s="106"/>
      <c r="HV233" s="106"/>
      <c r="HW233" s="106"/>
      <c r="HX233" s="106"/>
      <c r="HY233" s="106"/>
      <c r="HZ233" s="106"/>
      <c r="IA233" s="106"/>
      <c r="IB233" s="106"/>
      <c r="IC233" s="106"/>
      <c r="ID233" s="106"/>
      <c r="IE233" s="106"/>
      <c r="IF233" s="106"/>
      <c r="IG233" s="106"/>
      <c r="IH233" s="106"/>
      <c r="II233" s="106"/>
      <c r="IJ233" s="106"/>
      <c r="IK233" s="106"/>
      <c r="IL233" s="106"/>
      <c r="IM233" s="106"/>
      <c r="IN233" s="106"/>
      <c r="IO233" s="106"/>
      <c r="IP233" s="106"/>
      <c r="IQ233" s="106"/>
      <c r="IR233" s="106"/>
      <c r="IS233" s="106"/>
      <c r="IT233" s="106"/>
      <c r="IU233" s="106"/>
      <c r="IV233" s="106"/>
      <c r="IW233" s="106"/>
      <c r="IX233" s="106"/>
      <c r="IY233" s="106"/>
      <c r="IZ233" s="106"/>
      <c r="JA233" s="106"/>
      <c r="JB233" s="106"/>
      <c r="JC233" s="106"/>
      <c r="JD233" s="106"/>
      <c r="JE233" s="106"/>
      <c r="JF233" s="106"/>
      <c r="JG233" s="106"/>
      <c r="JH233" s="106"/>
      <c r="JI233" s="106"/>
      <c r="JJ233" s="106"/>
      <c r="JK233" s="106"/>
      <c r="JL233" s="106"/>
      <c r="JM233" s="106"/>
      <c r="JN233" s="106"/>
      <c r="JO233" s="106"/>
      <c r="JP233" s="106"/>
      <c r="JQ233" s="106"/>
      <c r="JR233" s="106"/>
      <c r="JS233" s="106"/>
      <c r="JT233" s="106"/>
      <c r="JU233" s="106"/>
      <c r="JV233" s="106"/>
      <c r="JW233" s="106"/>
      <c r="JX233" s="106"/>
      <c r="JY233" s="106"/>
      <c r="JZ233" s="106"/>
      <c r="KA233" s="106"/>
      <c r="KB233" s="106"/>
      <c r="KC233" s="106"/>
      <c r="KD233" s="106"/>
      <c r="KE233" s="106"/>
      <c r="KF233" s="106"/>
      <c r="KG233" s="106"/>
      <c r="KH233" s="106"/>
      <c r="KI233" s="106"/>
      <c r="KJ233" s="106"/>
      <c r="KK233" s="106"/>
      <c r="KL233" s="106"/>
      <c r="KM233" s="106"/>
      <c r="KN233" s="106"/>
      <c r="KO233" s="106"/>
      <c r="KP233" s="106"/>
      <c r="KQ233" s="106"/>
      <c r="KR233" s="106"/>
      <c r="KS233" s="106"/>
      <c r="KT233" s="106"/>
      <c r="KU233" s="106"/>
      <c r="KV233" s="106"/>
      <c r="KW233" s="106"/>
      <c r="KX233" s="106"/>
      <c r="KY233" s="106"/>
      <c r="KZ233" s="106"/>
      <c r="LA233" s="106"/>
      <c r="LB233" s="106"/>
      <c r="LC233" s="106"/>
      <c r="LD233" s="106"/>
      <c r="LE233" s="106"/>
      <c r="LF233" s="106"/>
      <c r="LG233" s="106"/>
      <c r="LH233" s="106"/>
      <c r="LI233" s="106"/>
      <c r="LJ233" s="106"/>
      <c r="LK233" s="106"/>
      <c r="LL233" s="106"/>
      <c r="LM233" s="106"/>
      <c r="LN233" s="106"/>
      <c r="LO233" s="106"/>
      <c r="LP233" s="106"/>
      <c r="LQ233" s="106"/>
      <c r="LR233" s="106"/>
      <c r="LS233" s="106"/>
      <c r="LT233" s="106"/>
      <c r="LU233" s="106"/>
      <c r="LV233" s="106"/>
      <c r="LW233" s="106"/>
      <c r="LX233" s="106"/>
      <c r="LY233" s="106"/>
      <c r="LZ233" s="106"/>
      <c r="MA233" s="106"/>
      <c r="MB233" s="106"/>
      <c r="MC233" s="106"/>
      <c r="MD233" s="106"/>
      <c r="ME233" s="106"/>
      <c r="MF233" s="106"/>
      <c r="MG233" s="106"/>
      <c r="MH233" s="106"/>
      <c r="MI233" s="106"/>
      <c r="MJ233" s="106"/>
      <c r="MK233" s="106"/>
      <c r="ML233" s="106"/>
      <c r="MM233" s="106"/>
      <c r="MN233" s="106"/>
      <c r="MO233" s="106"/>
      <c r="MP233" s="106"/>
      <c r="MQ233" s="106"/>
      <c r="MR233" s="106"/>
      <c r="MS233" s="106"/>
      <c r="MT233" s="106"/>
      <c r="MU233" s="106"/>
      <c r="MV233" s="106"/>
      <c r="MW233" s="106"/>
      <c r="MX233" s="106"/>
      <c r="MY233" s="106"/>
      <c r="MZ233" s="106"/>
      <c r="NA233" s="106"/>
      <c r="NB233" s="106"/>
      <c r="NC233" s="106"/>
      <c r="ND233" s="106"/>
      <c r="NE233" s="106"/>
      <c r="NF233" s="106"/>
      <c r="NG233" s="106"/>
      <c r="NH233" s="106"/>
      <c r="NI233" s="106"/>
      <c r="NJ233" s="106"/>
      <c r="NK233" s="106"/>
      <c r="NL233" s="106"/>
      <c r="NM233" s="106"/>
      <c r="NN233" s="106"/>
      <c r="NO233" s="106"/>
      <c r="NP233" s="106"/>
      <c r="NQ233" s="106"/>
      <c r="NR233" s="106"/>
      <c r="NS233" s="106"/>
      <c r="NT233" s="106"/>
      <c r="NU233" s="106"/>
      <c r="NV233" s="106"/>
      <c r="NW233" s="106"/>
      <c r="NX233" s="106"/>
      <c r="NY233" s="106"/>
      <c r="NZ233" s="106"/>
      <c r="OA233" s="106"/>
      <c r="OB233" s="106"/>
      <c r="OC233" s="106"/>
      <c r="OD233" s="106"/>
      <c r="OE233" s="106"/>
      <c r="OF233" s="106"/>
      <c r="OG233" s="106"/>
      <c r="OH233" s="106"/>
      <c r="OI233" s="106"/>
      <c r="OJ233" s="106"/>
      <c r="OK233" s="106"/>
      <c r="OL233" s="106"/>
      <c r="OM233" s="106"/>
      <c r="ON233" s="106"/>
      <c r="OO233" s="106"/>
      <c r="OP233" s="106"/>
      <c r="OQ233" s="106"/>
      <c r="OR233" s="106"/>
      <c r="OS233" s="106"/>
      <c r="OT233" s="106"/>
      <c r="OU233" s="106"/>
      <c r="OV233" s="106"/>
      <c r="OW233" s="106"/>
      <c r="OX233" s="106"/>
      <c r="OY233" s="106"/>
      <c r="OZ233" s="106"/>
      <c r="PA233" s="106"/>
      <c r="PB233" s="106"/>
      <c r="PC233" s="106"/>
      <c r="PD233" s="106"/>
      <c r="PE233" s="106"/>
      <c r="PF233" s="106"/>
      <c r="PG233" s="106"/>
      <c r="PH233" s="106"/>
      <c r="PI233" s="106"/>
      <c r="PJ233" s="106"/>
      <c r="PK233" s="106"/>
      <c r="PL233" s="106"/>
      <c r="PM233" s="106"/>
      <c r="PN233" s="106"/>
      <c r="PO233" s="106"/>
      <c r="PP233" s="106"/>
      <c r="PQ233" s="106"/>
      <c r="PR233" s="106"/>
      <c r="PS233" s="106"/>
      <c r="PT233" s="106"/>
      <c r="PU233" s="106"/>
      <c r="PV233" s="106"/>
      <c r="PW233" s="106"/>
      <c r="PX233" s="106"/>
      <c r="PY233" s="106"/>
      <c r="PZ233" s="106"/>
      <c r="QA233" s="106"/>
      <c r="QB233" s="106"/>
      <c r="QC233" s="106"/>
      <c r="QD233" s="106"/>
      <c r="QE233" s="106"/>
      <c r="QF233" s="106"/>
      <c r="QG233" s="106"/>
      <c r="QH233" s="106"/>
      <c r="QI233" s="106"/>
      <c r="QJ233" s="106"/>
      <c r="QK233" s="106"/>
      <c r="QL233" s="106"/>
      <c r="QM233" s="106"/>
      <c r="QN233" s="106"/>
      <c r="QO233" s="106"/>
      <c r="QP233" s="106"/>
      <c r="QQ233" s="106"/>
      <c r="QR233" s="106"/>
      <c r="QS233" s="106"/>
      <c r="QT233" s="106"/>
      <c r="QU233" s="106"/>
      <c r="QV233" s="106"/>
      <c r="QW233" s="106"/>
      <c r="QX233" s="106"/>
      <c r="QY233" s="106"/>
      <c r="QZ233" s="106"/>
      <c r="RA233" s="106"/>
      <c r="RB233" s="106"/>
      <c r="RC233" s="106"/>
      <c r="RD233" s="106"/>
      <c r="RE233" s="106"/>
      <c r="RF233" s="106"/>
      <c r="RG233" s="106"/>
      <c r="RH233" s="106"/>
      <c r="RI233" s="106"/>
      <c r="RJ233" s="106"/>
      <c r="RK233" s="106"/>
      <c r="RL233" s="106"/>
      <c r="RM233" s="106"/>
      <c r="RN233" s="106"/>
      <c r="RO233" s="106"/>
      <c r="RP233" s="106"/>
      <c r="RQ233" s="106"/>
      <c r="RR233" s="106"/>
      <c r="RS233" s="106"/>
      <c r="RT233" s="106"/>
      <c r="RU233" s="106"/>
      <c r="RV233" s="106"/>
      <c r="RW233" s="106"/>
      <c r="RX233" s="106"/>
      <c r="RY233" s="106"/>
      <c r="RZ233" s="106"/>
      <c r="SA233" s="106"/>
      <c r="SB233" s="106"/>
      <c r="SC233" s="106"/>
      <c r="SD233" s="106"/>
      <c r="SE233" s="106"/>
      <c r="SF233" s="106"/>
      <c r="SG233" s="106"/>
      <c r="SH233" s="106"/>
      <c r="SI233" s="106"/>
      <c r="SJ233" s="106"/>
      <c r="SK233" s="106"/>
      <c r="SL233" s="106"/>
      <c r="SM233" s="106"/>
      <c r="SN233" s="106"/>
      <c r="SO233" s="106"/>
      <c r="SP233" s="106"/>
      <c r="SQ233" s="106"/>
      <c r="SR233" s="106"/>
      <c r="SS233" s="106"/>
      <c r="ST233" s="106"/>
      <c r="SU233" s="106"/>
      <c r="SV233" s="106"/>
      <c r="SW233" s="106"/>
      <c r="SX233" s="106"/>
      <c r="SY233" s="106"/>
      <c r="SZ233" s="106"/>
      <c r="TA233" s="106"/>
      <c r="TB233" s="106"/>
      <c r="TC233" s="106"/>
      <c r="TD233" s="106"/>
      <c r="TE233" s="106"/>
      <c r="TF233" s="106"/>
      <c r="TG233" s="106"/>
      <c r="TH233" s="106"/>
      <c r="TI233" s="106"/>
      <c r="TJ233" s="106"/>
      <c r="TK233" s="106"/>
      <c r="TL233" s="106"/>
      <c r="TM233" s="106"/>
      <c r="TN233" s="106"/>
      <c r="TO233" s="106"/>
      <c r="TP233" s="106"/>
      <c r="TQ233" s="106"/>
      <c r="TR233" s="106"/>
      <c r="TS233" s="106"/>
      <c r="TT233" s="106"/>
      <c r="TU233" s="106"/>
      <c r="TV233" s="106"/>
      <c r="TW233" s="106"/>
      <c r="TX233" s="106"/>
      <c r="TY233" s="106"/>
      <c r="TZ233" s="106"/>
      <c r="UA233" s="106"/>
      <c r="UB233" s="106"/>
      <c r="UC233" s="106"/>
      <c r="UD233" s="106"/>
      <c r="UE233" s="106"/>
      <c r="UF233" s="106"/>
      <c r="UG233" s="106"/>
      <c r="UH233" s="106"/>
      <c r="UI233" s="106"/>
      <c r="UJ233" s="106"/>
      <c r="UK233" s="106"/>
      <c r="UL233" s="106"/>
      <c r="UM233" s="106"/>
      <c r="UN233" s="106"/>
      <c r="UO233" s="106"/>
      <c r="UP233" s="106"/>
      <c r="UQ233" s="106"/>
      <c r="UR233" s="106"/>
      <c r="US233" s="106"/>
      <c r="UT233" s="106"/>
      <c r="UU233" s="106"/>
      <c r="UV233" s="106"/>
      <c r="UW233" s="106"/>
      <c r="UX233" s="106"/>
      <c r="UY233" s="106"/>
      <c r="UZ233" s="106"/>
      <c r="VA233" s="106"/>
      <c r="VB233" s="106"/>
      <c r="VC233" s="106"/>
      <c r="VD233" s="106"/>
      <c r="VE233" s="106"/>
      <c r="VF233" s="106"/>
      <c r="VG233" s="106"/>
      <c r="VH233" s="106"/>
      <c r="VI233" s="106"/>
      <c r="VJ233" s="106"/>
      <c r="VK233" s="106"/>
      <c r="VL233" s="106"/>
      <c r="VM233" s="106"/>
      <c r="VN233" s="106"/>
      <c r="VO233" s="106"/>
      <c r="VP233" s="106"/>
      <c r="VQ233" s="106"/>
      <c r="VR233" s="106"/>
      <c r="VS233" s="106"/>
      <c r="VT233" s="106"/>
      <c r="VU233" s="106"/>
      <c r="VV233" s="106"/>
      <c r="VW233" s="106"/>
      <c r="VX233" s="106"/>
      <c r="VY233" s="106"/>
      <c r="VZ233" s="106"/>
      <c r="WA233" s="106"/>
      <c r="WB233" s="106"/>
      <c r="WC233" s="106"/>
      <c r="WD233" s="106"/>
      <c r="WE233" s="106"/>
      <c r="WF233" s="106"/>
      <c r="WG233" s="106"/>
      <c r="WH233" s="106"/>
      <c r="WI233" s="106"/>
      <c r="WJ233" s="106"/>
      <c r="WK233" s="106"/>
      <c r="WL233" s="106"/>
      <c r="WM233" s="106"/>
      <c r="WN233" s="106"/>
      <c r="WO233" s="106"/>
      <c r="WP233" s="106"/>
      <c r="WQ233" s="106"/>
      <c r="WR233" s="106"/>
      <c r="WS233" s="106"/>
      <c r="WT233" s="106"/>
      <c r="WU233" s="106"/>
      <c r="WV233" s="106"/>
      <c r="WW233" s="106"/>
      <c r="WX233" s="106"/>
      <c r="WY233" s="106"/>
      <c r="WZ233" s="106"/>
      <c r="XA233" s="106"/>
      <c r="XB233" s="106"/>
      <c r="XC233" s="106"/>
      <c r="XD233" s="106"/>
      <c r="XE233" s="106"/>
      <c r="XF233" s="106"/>
      <c r="XG233" s="106"/>
      <c r="XH233" s="106"/>
      <c r="XI233" s="106"/>
      <c r="XJ233" s="106"/>
      <c r="XK233" s="106"/>
      <c r="XL233" s="106"/>
      <c r="XM233" s="106"/>
      <c r="XN233" s="106"/>
      <c r="XO233" s="106"/>
      <c r="XP233" s="106"/>
      <c r="XQ233" s="106"/>
      <c r="XR233" s="106"/>
      <c r="XS233" s="106"/>
      <c r="XT233" s="106"/>
      <c r="XU233" s="106"/>
      <c r="XV233" s="106"/>
      <c r="XW233" s="106"/>
      <c r="XX233" s="106"/>
      <c r="XY233" s="106"/>
      <c r="XZ233" s="106"/>
      <c r="YA233" s="106"/>
      <c r="YB233" s="106"/>
      <c r="YC233" s="106"/>
      <c r="YD233" s="106"/>
      <c r="YE233" s="106"/>
      <c r="YF233" s="106"/>
      <c r="YG233" s="106"/>
      <c r="YH233" s="106"/>
      <c r="YI233" s="106"/>
      <c r="YJ233" s="106"/>
      <c r="YK233" s="106"/>
      <c r="YL233" s="106"/>
      <c r="YM233" s="106"/>
      <c r="YN233" s="106"/>
      <c r="YO233" s="106"/>
      <c r="YP233" s="106"/>
      <c r="YQ233" s="106"/>
      <c r="YR233" s="106"/>
    </row>
    <row r="234" spans="1:668" s="3" customFormat="1" ht="15.75" x14ac:dyDescent="0.25">
      <c r="B234" s="30"/>
      <c r="C234" s="30"/>
      <c r="D234" s="30"/>
      <c r="E234" s="30"/>
      <c r="F234" s="84"/>
      <c r="G234" s="95"/>
      <c r="H234" s="96"/>
      <c r="I234" s="96"/>
      <c r="J234" s="96"/>
      <c r="K234" s="97"/>
      <c r="L234" s="171"/>
      <c r="O234" s="56"/>
      <c r="P234" s="56"/>
      <c r="Q234" s="56"/>
      <c r="R234" s="56"/>
      <c r="S234" s="56"/>
      <c r="T234" s="56"/>
      <c r="U234" s="56"/>
      <c r="V234" s="56"/>
      <c r="W234" s="56"/>
      <c r="X234" s="56"/>
      <c r="Y234" s="56"/>
      <c r="Z234" s="56"/>
      <c r="AA234" s="56"/>
      <c r="AB234" s="56"/>
      <c r="AC234" s="56"/>
      <c r="AD234" s="56"/>
      <c r="AE234" s="56"/>
      <c r="AF234" s="56"/>
      <c r="AG234" s="56"/>
      <c r="AH234" s="56"/>
      <c r="AI234" s="56"/>
      <c r="AJ234" s="56"/>
      <c r="AK234" s="56"/>
      <c r="AL234" s="56"/>
      <c r="AM234" s="56"/>
      <c r="AN234" s="56"/>
      <c r="AO234" s="56"/>
      <c r="AP234" s="56"/>
      <c r="AQ234" s="56"/>
      <c r="AR234" s="56"/>
      <c r="AS234" s="56"/>
      <c r="AT234" s="43"/>
      <c r="AU234" s="43"/>
      <c r="AV234" s="43"/>
      <c r="AW234" s="43"/>
      <c r="AX234" s="43"/>
      <c r="AY234" s="43"/>
      <c r="AZ234" s="43"/>
      <c r="BA234" s="43"/>
      <c r="BB234" s="43"/>
      <c r="BC234" s="43"/>
      <c r="BD234" s="43"/>
      <c r="BE234" s="43"/>
      <c r="BF234" s="43"/>
      <c r="BG234" s="43"/>
      <c r="BH234" s="43"/>
      <c r="BI234" s="43"/>
      <c r="BJ234" s="43"/>
      <c r="BK234" s="43"/>
      <c r="BL234" s="43"/>
      <c r="BM234" s="43"/>
      <c r="BN234" s="43"/>
      <c r="BO234" s="43"/>
      <c r="BP234" s="43"/>
      <c r="BQ234" s="43"/>
      <c r="BR234" s="43"/>
      <c r="BS234" s="43"/>
      <c r="BT234" s="43"/>
      <c r="BU234" s="43"/>
      <c r="BV234" s="43"/>
      <c r="BW234" s="43"/>
      <c r="BX234" s="43"/>
      <c r="BY234" s="43"/>
      <c r="BZ234" s="43"/>
      <c r="CA234" s="43"/>
      <c r="CB234" s="43"/>
      <c r="CC234" s="43"/>
      <c r="CD234" s="43"/>
      <c r="CE234" s="43"/>
      <c r="CF234" s="43"/>
      <c r="CG234" s="43"/>
      <c r="CH234" s="43"/>
      <c r="CI234" s="43"/>
      <c r="CJ234" s="43"/>
      <c r="CK234" s="43"/>
      <c r="CL234" s="43"/>
      <c r="CM234" s="43"/>
      <c r="CN234" s="43"/>
      <c r="CO234" s="43"/>
      <c r="CP234" s="43"/>
      <c r="CQ234" s="43"/>
      <c r="CR234" s="43"/>
      <c r="CS234" s="43"/>
      <c r="CT234" s="43"/>
      <c r="CU234" s="43"/>
      <c r="CV234" s="43"/>
      <c r="CW234" s="43"/>
      <c r="CX234" s="43"/>
      <c r="CY234" s="43"/>
      <c r="CZ234" s="43"/>
      <c r="DA234" s="43"/>
      <c r="DB234" s="43"/>
      <c r="DC234" s="43"/>
      <c r="DD234" s="43"/>
      <c r="DE234" s="43"/>
      <c r="DF234" s="43"/>
      <c r="DG234" s="43"/>
      <c r="DH234" s="43"/>
      <c r="DI234" s="43"/>
      <c r="DJ234" s="43"/>
      <c r="DK234" s="43"/>
      <c r="DL234" s="43"/>
      <c r="DM234" s="43"/>
      <c r="DN234" s="43"/>
      <c r="DO234" s="43"/>
      <c r="DP234" s="43"/>
      <c r="DQ234" s="43"/>
      <c r="DR234" s="43"/>
      <c r="DS234" s="43"/>
      <c r="DT234" s="43"/>
      <c r="DU234" s="43"/>
      <c r="DV234" s="43"/>
      <c r="DW234" s="43"/>
      <c r="DX234" s="43"/>
      <c r="DY234" s="43"/>
      <c r="DZ234" s="43"/>
      <c r="EA234" s="43"/>
      <c r="EB234" s="43"/>
      <c r="EC234" s="43"/>
      <c r="ED234" s="43"/>
      <c r="EE234" s="43"/>
      <c r="EF234" s="43"/>
      <c r="EG234" s="43"/>
      <c r="EH234" s="43"/>
      <c r="EI234" s="43"/>
      <c r="EJ234" s="43"/>
      <c r="EK234" s="43"/>
      <c r="EL234" s="43"/>
      <c r="EM234" s="43"/>
      <c r="EN234" s="43"/>
      <c r="EO234" s="43"/>
      <c r="EP234" s="43"/>
      <c r="EQ234" s="43"/>
      <c r="ER234" s="43"/>
      <c r="ES234" s="43"/>
      <c r="ET234" s="43"/>
      <c r="EU234" s="43"/>
      <c r="EV234" s="43"/>
      <c r="EW234" s="43"/>
      <c r="EX234" s="43"/>
      <c r="EY234" s="43"/>
      <c r="EZ234" s="43"/>
      <c r="FA234" s="43"/>
      <c r="FB234" s="43"/>
      <c r="FC234" s="43"/>
      <c r="FD234" s="43"/>
      <c r="FE234" s="43"/>
      <c r="FF234" s="43"/>
      <c r="FG234" s="43"/>
      <c r="FH234" s="43"/>
      <c r="FI234" s="43"/>
      <c r="FJ234" s="43"/>
      <c r="FK234" s="43"/>
      <c r="FL234" s="43"/>
      <c r="FM234" s="43"/>
      <c r="FN234" s="43"/>
      <c r="FO234" s="43"/>
      <c r="FP234" s="43"/>
      <c r="FQ234" s="43"/>
      <c r="FR234" s="43"/>
      <c r="FS234" s="43"/>
      <c r="FT234" s="43"/>
      <c r="FU234" s="43"/>
      <c r="FV234" s="43"/>
      <c r="FW234" s="43"/>
      <c r="FX234" s="43"/>
      <c r="FY234" s="43"/>
      <c r="FZ234" s="43"/>
      <c r="GA234" s="43"/>
      <c r="GB234" s="43"/>
      <c r="GC234" s="43"/>
      <c r="GD234" s="43"/>
      <c r="GE234" s="43"/>
      <c r="GF234" s="43"/>
      <c r="GG234" s="43"/>
      <c r="GH234" s="43"/>
      <c r="GI234" s="43"/>
      <c r="GJ234" s="43"/>
      <c r="GK234" s="43"/>
      <c r="GL234" s="43"/>
      <c r="GM234" s="43"/>
      <c r="GN234" s="43"/>
      <c r="GO234" s="43"/>
      <c r="GP234" s="43"/>
      <c r="GQ234" s="43"/>
      <c r="GR234" s="43"/>
      <c r="GS234" s="43"/>
      <c r="GT234" s="43"/>
      <c r="GU234" s="43"/>
      <c r="GV234" s="43"/>
      <c r="GW234" s="43"/>
      <c r="GX234" s="43"/>
      <c r="GY234" s="43"/>
      <c r="GZ234" s="43"/>
      <c r="HA234" s="43"/>
      <c r="HB234" s="43"/>
      <c r="HC234" s="43"/>
      <c r="HD234" s="43"/>
      <c r="HE234" s="43"/>
      <c r="HF234" s="43"/>
      <c r="HG234" s="43"/>
      <c r="HH234" s="43"/>
      <c r="HI234" s="43"/>
      <c r="HJ234" s="43"/>
      <c r="HK234" s="43"/>
      <c r="HL234" s="43"/>
      <c r="HM234" s="43"/>
      <c r="HN234" s="43"/>
      <c r="HO234" s="43"/>
      <c r="HP234" s="43"/>
      <c r="HQ234" s="43"/>
      <c r="HR234" s="43"/>
      <c r="HS234" s="43"/>
      <c r="HT234" s="43"/>
      <c r="HU234" s="43"/>
      <c r="HV234" s="43"/>
      <c r="HW234" s="43"/>
      <c r="HX234" s="43"/>
      <c r="HY234" s="43"/>
      <c r="HZ234" s="43"/>
      <c r="IA234" s="43"/>
      <c r="IB234" s="43"/>
      <c r="IC234" s="43"/>
      <c r="ID234" s="43"/>
      <c r="IE234" s="43"/>
      <c r="IF234" s="43"/>
      <c r="IG234" s="43"/>
      <c r="IH234" s="43"/>
      <c r="II234" s="43"/>
      <c r="IJ234" s="43"/>
      <c r="IK234" s="43"/>
      <c r="IL234" s="43"/>
      <c r="IM234" s="43"/>
      <c r="IN234" s="43"/>
      <c r="IO234" s="43"/>
      <c r="IP234" s="43"/>
      <c r="IQ234" s="43"/>
      <c r="IR234" s="43"/>
      <c r="IS234" s="43"/>
      <c r="IT234" s="43"/>
      <c r="IU234" s="43"/>
      <c r="IV234" s="43"/>
      <c r="IW234" s="43"/>
      <c r="IX234" s="43"/>
      <c r="IY234" s="43"/>
      <c r="IZ234" s="43"/>
      <c r="JA234" s="43"/>
      <c r="JB234" s="43"/>
      <c r="JC234" s="43"/>
      <c r="JD234" s="43"/>
      <c r="JE234" s="43"/>
      <c r="JF234" s="43"/>
      <c r="JG234" s="43"/>
      <c r="JH234" s="43"/>
      <c r="JI234" s="43"/>
      <c r="JJ234" s="43"/>
      <c r="JK234" s="43"/>
      <c r="JL234" s="43"/>
      <c r="JM234" s="43"/>
      <c r="JN234" s="43"/>
      <c r="JO234" s="43"/>
      <c r="JP234" s="43"/>
      <c r="JQ234" s="43"/>
      <c r="JR234" s="43"/>
      <c r="JS234" s="43"/>
      <c r="JT234" s="43"/>
      <c r="JU234" s="43"/>
      <c r="JV234" s="43"/>
      <c r="JW234" s="43"/>
      <c r="JX234" s="43"/>
      <c r="JY234" s="43"/>
      <c r="JZ234" s="43"/>
      <c r="KA234" s="43"/>
      <c r="KB234" s="43"/>
      <c r="KC234" s="43"/>
      <c r="KD234" s="43"/>
      <c r="KE234" s="43"/>
      <c r="KF234" s="43"/>
      <c r="KG234" s="43"/>
      <c r="KH234" s="43"/>
      <c r="KI234" s="43"/>
      <c r="KJ234" s="43"/>
      <c r="KK234" s="43"/>
      <c r="KL234" s="43"/>
      <c r="KM234" s="43"/>
      <c r="KN234" s="43"/>
      <c r="KO234" s="43"/>
      <c r="KP234" s="43"/>
      <c r="KQ234" s="43"/>
      <c r="KR234" s="43"/>
      <c r="KS234" s="43"/>
      <c r="KT234" s="43"/>
      <c r="KU234" s="43"/>
      <c r="KV234" s="43"/>
      <c r="KW234" s="43"/>
      <c r="KX234" s="43"/>
      <c r="KY234" s="43"/>
      <c r="KZ234" s="43"/>
      <c r="LA234" s="43"/>
      <c r="LB234" s="43"/>
      <c r="LC234" s="43"/>
      <c r="LD234" s="43"/>
      <c r="LE234" s="43"/>
      <c r="LF234" s="43"/>
      <c r="LG234" s="43"/>
      <c r="LH234" s="43"/>
      <c r="LI234" s="43"/>
      <c r="LJ234" s="43"/>
      <c r="LK234" s="43"/>
      <c r="LL234" s="43"/>
      <c r="LM234" s="43"/>
      <c r="LN234" s="43"/>
      <c r="LO234" s="43"/>
      <c r="LP234" s="43"/>
      <c r="LQ234" s="43"/>
      <c r="LR234" s="43"/>
      <c r="LS234" s="43"/>
      <c r="LT234" s="43"/>
      <c r="LU234" s="43"/>
      <c r="LV234" s="43"/>
      <c r="LW234" s="43"/>
      <c r="LX234" s="43"/>
      <c r="LY234" s="43"/>
      <c r="LZ234" s="43"/>
      <c r="MA234" s="43"/>
      <c r="MB234" s="43"/>
      <c r="MC234" s="43"/>
      <c r="MD234" s="43"/>
      <c r="ME234" s="43"/>
      <c r="MF234" s="43"/>
      <c r="MG234" s="43"/>
      <c r="MH234" s="43"/>
      <c r="MI234" s="43"/>
      <c r="MJ234" s="43"/>
      <c r="MK234" s="43"/>
      <c r="ML234" s="43"/>
      <c r="MM234" s="43"/>
      <c r="MN234" s="43"/>
      <c r="MO234" s="43"/>
      <c r="MP234" s="43"/>
      <c r="MQ234" s="43"/>
      <c r="MR234" s="43"/>
      <c r="MS234" s="43"/>
      <c r="MT234" s="43"/>
      <c r="MU234" s="43"/>
      <c r="MV234" s="43"/>
      <c r="MW234" s="43"/>
      <c r="MX234" s="43"/>
      <c r="MY234" s="43"/>
      <c r="MZ234" s="43"/>
      <c r="NA234" s="43"/>
      <c r="NB234" s="43"/>
      <c r="NC234" s="43"/>
      <c r="ND234" s="43"/>
      <c r="NE234" s="43"/>
      <c r="NF234" s="43"/>
      <c r="NG234" s="43"/>
      <c r="NH234" s="43"/>
      <c r="NI234" s="43"/>
      <c r="NJ234" s="43"/>
      <c r="NK234" s="43"/>
      <c r="NL234" s="43"/>
      <c r="NM234" s="43"/>
      <c r="NN234" s="43"/>
      <c r="NO234" s="43"/>
      <c r="NP234" s="43"/>
      <c r="NQ234" s="43"/>
      <c r="NR234" s="43"/>
      <c r="NS234" s="43"/>
      <c r="NT234" s="43"/>
      <c r="NU234" s="43"/>
      <c r="NV234" s="43"/>
      <c r="NW234" s="43"/>
      <c r="NX234" s="43"/>
      <c r="NY234" s="43"/>
      <c r="NZ234" s="43"/>
      <c r="OA234" s="43"/>
      <c r="OB234" s="43"/>
      <c r="OC234" s="43"/>
      <c r="OD234" s="43"/>
      <c r="OE234" s="43"/>
      <c r="OF234" s="43"/>
      <c r="OG234" s="43"/>
      <c r="OH234" s="43"/>
      <c r="OI234" s="43"/>
      <c r="OJ234" s="43"/>
      <c r="OK234" s="43"/>
      <c r="OL234" s="43"/>
      <c r="OM234" s="43"/>
      <c r="ON234" s="43"/>
      <c r="OO234" s="43"/>
      <c r="OP234" s="43"/>
      <c r="OQ234" s="43"/>
      <c r="OR234" s="43"/>
      <c r="OS234" s="43"/>
      <c r="OT234" s="43"/>
      <c r="OU234" s="43"/>
      <c r="OV234" s="43"/>
      <c r="OW234" s="43"/>
      <c r="OX234" s="43"/>
      <c r="OY234" s="43"/>
      <c r="OZ234" s="43"/>
      <c r="PA234" s="43"/>
      <c r="PB234" s="43"/>
      <c r="PC234" s="43"/>
      <c r="PD234" s="43"/>
      <c r="PE234" s="43"/>
      <c r="PF234" s="43"/>
      <c r="PG234" s="43"/>
      <c r="PH234" s="43"/>
      <c r="PI234" s="43"/>
      <c r="PJ234" s="43"/>
      <c r="PK234" s="43"/>
      <c r="PL234" s="43"/>
      <c r="PM234" s="43"/>
      <c r="PN234" s="43"/>
      <c r="PO234" s="43"/>
      <c r="PP234" s="43"/>
      <c r="PQ234" s="43"/>
      <c r="PR234" s="43"/>
      <c r="PS234" s="43"/>
      <c r="PT234" s="43"/>
      <c r="PU234" s="43"/>
      <c r="PV234" s="43"/>
      <c r="PW234" s="43"/>
      <c r="PX234" s="43"/>
      <c r="PY234" s="43"/>
      <c r="PZ234" s="43"/>
      <c r="QA234" s="43"/>
      <c r="QB234" s="43"/>
      <c r="QC234" s="43"/>
      <c r="QD234" s="43"/>
      <c r="QE234" s="43"/>
      <c r="QF234" s="43"/>
      <c r="QG234" s="43"/>
      <c r="QH234" s="43"/>
      <c r="QI234" s="43"/>
      <c r="QJ234" s="43"/>
      <c r="QK234" s="43"/>
      <c r="QL234" s="43"/>
      <c r="QM234" s="43"/>
      <c r="QN234" s="43"/>
      <c r="QO234" s="43"/>
      <c r="QP234" s="43"/>
      <c r="QQ234" s="43"/>
      <c r="QR234" s="43"/>
      <c r="QS234" s="43"/>
      <c r="QT234" s="43"/>
      <c r="QU234" s="43"/>
      <c r="QV234" s="43"/>
      <c r="QW234" s="43"/>
      <c r="QX234" s="43"/>
      <c r="QY234" s="43"/>
      <c r="QZ234" s="43"/>
      <c r="RA234" s="43"/>
      <c r="RB234" s="43"/>
      <c r="RC234" s="43"/>
      <c r="RD234" s="43"/>
      <c r="RE234" s="43"/>
      <c r="RF234" s="43"/>
      <c r="RG234" s="43"/>
      <c r="RH234" s="43"/>
      <c r="RI234" s="43"/>
      <c r="RJ234" s="43"/>
      <c r="RK234" s="43"/>
      <c r="RL234" s="43"/>
      <c r="RM234" s="43"/>
      <c r="RN234" s="43"/>
      <c r="RO234" s="43"/>
      <c r="RP234" s="43"/>
      <c r="RQ234" s="43"/>
      <c r="RR234" s="43"/>
      <c r="RS234" s="43"/>
      <c r="RT234" s="43"/>
      <c r="RU234" s="43"/>
      <c r="RV234" s="43"/>
      <c r="RW234" s="43"/>
      <c r="RX234" s="43"/>
      <c r="RY234" s="43"/>
      <c r="RZ234" s="43"/>
      <c r="SA234" s="43"/>
      <c r="SB234" s="43"/>
      <c r="SC234" s="43"/>
      <c r="SD234" s="43"/>
      <c r="SE234" s="43"/>
      <c r="SF234" s="43"/>
      <c r="SG234" s="43"/>
      <c r="SH234" s="43"/>
      <c r="SI234" s="43"/>
      <c r="SJ234" s="43"/>
      <c r="SK234" s="43"/>
      <c r="SL234" s="43"/>
      <c r="SM234" s="43"/>
      <c r="SN234" s="43"/>
      <c r="SO234" s="43"/>
      <c r="SP234" s="43"/>
      <c r="SQ234" s="43"/>
      <c r="SR234" s="43"/>
      <c r="SS234" s="43"/>
      <c r="ST234" s="43"/>
      <c r="SU234" s="43"/>
      <c r="SV234" s="43"/>
      <c r="SW234" s="43"/>
      <c r="SX234" s="43"/>
      <c r="SY234" s="43"/>
      <c r="SZ234" s="43"/>
      <c r="TA234" s="43"/>
      <c r="TB234" s="43"/>
      <c r="TC234" s="43"/>
      <c r="TD234" s="43"/>
      <c r="TE234" s="43"/>
      <c r="TF234" s="43"/>
      <c r="TG234" s="43"/>
      <c r="TH234" s="43"/>
      <c r="TI234" s="43"/>
      <c r="TJ234" s="43"/>
      <c r="TK234" s="43"/>
      <c r="TL234" s="43"/>
      <c r="TM234" s="43"/>
      <c r="TN234" s="43"/>
      <c r="TO234" s="43"/>
      <c r="TP234" s="43"/>
      <c r="TQ234" s="43"/>
      <c r="TR234" s="43"/>
      <c r="TS234" s="43"/>
      <c r="TT234" s="43"/>
      <c r="TU234" s="43"/>
      <c r="TV234" s="43"/>
      <c r="TW234" s="43"/>
      <c r="TX234" s="43"/>
      <c r="TY234" s="43"/>
      <c r="TZ234" s="43"/>
      <c r="UA234" s="43"/>
      <c r="UB234" s="43"/>
      <c r="UC234" s="43"/>
      <c r="UD234" s="43"/>
      <c r="UE234" s="43"/>
      <c r="UF234" s="43"/>
      <c r="UG234" s="43"/>
      <c r="UH234" s="43"/>
      <c r="UI234" s="43"/>
      <c r="UJ234" s="43"/>
      <c r="UK234" s="43"/>
      <c r="UL234" s="43"/>
      <c r="UM234" s="43"/>
      <c r="UN234" s="43"/>
      <c r="UO234" s="43"/>
      <c r="UP234" s="43"/>
      <c r="UQ234" s="43"/>
      <c r="UR234" s="43"/>
      <c r="US234" s="43"/>
      <c r="UT234" s="43"/>
      <c r="UU234" s="43"/>
      <c r="UV234" s="43"/>
      <c r="UW234" s="43"/>
      <c r="UX234" s="43"/>
      <c r="UY234" s="43"/>
      <c r="UZ234" s="43"/>
      <c r="VA234" s="43"/>
      <c r="VB234" s="43"/>
      <c r="VC234" s="43"/>
      <c r="VD234" s="43"/>
      <c r="VE234" s="43"/>
      <c r="VF234" s="43"/>
      <c r="VG234" s="43"/>
      <c r="VH234" s="43"/>
      <c r="VI234" s="43"/>
      <c r="VJ234" s="43"/>
      <c r="VK234" s="43"/>
      <c r="VL234" s="43"/>
      <c r="VM234" s="43"/>
      <c r="VN234" s="43"/>
      <c r="VO234" s="43"/>
      <c r="VP234" s="43"/>
      <c r="VQ234" s="43"/>
      <c r="VR234" s="43"/>
      <c r="VS234" s="43"/>
      <c r="VT234" s="43"/>
      <c r="VU234" s="43"/>
      <c r="VV234" s="43"/>
      <c r="VW234" s="43"/>
      <c r="VX234" s="43"/>
      <c r="VY234" s="43"/>
      <c r="VZ234" s="43"/>
      <c r="WA234" s="43"/>
      <c r="WB234" s="43"/>
      <c r="WC234" s="43"/>
      <c r="WD234" s="43"/>
      <c r="WE234" s="43"/>
      <c r="WF234" s="43"/>
      <c r="WG234" s="43"/>
      <c r="WH234" s="43"/>
      <c r="WI234" s="43"/>
      <c r="WJ234" s="43"/>
      <c r="WK234" s="43"/>
      <c r="WL234" s="43"/>
      <c r="WM234" s="43"/>
      <c r="WN234" s="43"/>
      <c r="WO234" s="43"/>
      <c r="WP234" s="43"/>
      <c r="WQ234" s="43"/>
      <c r="WR234" s="43"/>
      <c r="WS234" s="43"/>
      <c r="WT234" s="43"/>
      <c r="WU234" s="43"/>
      <c r="WV234" s="43"/>
      <c r="WW234" s="43"/>
      <c r="WX234" s="43"/>
      <c r="WY234" s="43"/>
      <c r="WZ234" s="43"/>
      <c r="XA234" s="43"/>
      <c r="XB234" s="43"/>
      <c r="XC234" s="43"/>
      <c r="XD234" s="43"/>
      <c r="XE234" s="43"/>
      <c r="XF234" s="43"/>
      <c r="XG234" s="43"/>
      <c r="XH234" s="43"/>
      <c r="XI234" s="43"/>
      <c r="XJ234" s="43"/>
      <c r="XK234" s="43"/>
      <c r="XL234" s="43"/>
      <c r="XM234" s="43"/>
      <c r="XN234" s="43"/>
      <c r="XO234" s="43"/>
      <c r="XP234" s="43"/>
      <c r="XQ234" s="43"/>
      <c r="XR234" s="43"/>
      <c r="XS234" s="43"/>
      <c r="XT234" s="43"/>
      <c r="XU234" s="43"/>
      <c r="XV234" s="43"/>
      <c r="XW234" s="43"/>
      <c r="XX234" s="43"/>
      <c r="XY234" s="43"/>
      <c r="XZ234" s="43"/>
      <c r="YA234" s="43"/>
      <c r="YB234" s="43"/>
      <c r="YC234" s="43"/>
      <c r="YD234" s="43"/>
      <c r="YE234" s="43"/>
      <c r="YF234" s="43"/>
      <c r="YG234" s="43"/>
      <c r="YH234" s="43"/>
      <c r="YI234" s="43"/>
      <c r="YJ234" s="43"/>
      <c r="YK234" s="43"/>
      <c r="YL234" s="43"/>
      <c r="YM234" s="43"/>
      <c r="YN234" s="43"/>
      <c r="YO234" s="43"/>
      <c r="YP234" s="43"/>
      <c r="YQ234" s="43"/>
      <c r="YR234" s="43"/>
    </row>
    <row r="235" spans="1:668" ht="15.75" x14ac:dyDescent="0.25">
      <c r="A235" s="180" t="s">
        <v>15</v>
      </c>
      <c r="B235" s="181">
        <f>+B233+B228+B216+B210+B205+B200+B195+B184+B179+B174+B170+B165+B157+B149+B142+B136+B132+B125+B120+B113+B109+B105+B98+B94+B89+B85+B81+B77+B72+B68+B64+B56+B52+B48+B43+B38+B34+B30+B26+B21+B15+B11</f>
        <v>100</v>
      </c>
      <c r="C235" s="31"/>
      <c r="D235" s="31"/>
      <c r="E235" s="31"/>
      <c r="F235" s="182">
        <f t="shared" ref="F235:L235" si="40">+F233+F228+F216+F210+F205+F200+F195+F184+F179+F174+F170+F165+F157+F149+F142+F136+F132+F125+F120+F113+F109+F105+F98+F94+F89+F85+F81+F77+F72+F68+F64+F56+F52+F48+F43+F38+F34+F30+F26+F21+F15+F11</f>
        <v>6258200</v>
      </c>
      <c r="G235" s="182">
        <f t="shared" si="40"/>
        <v>179610.34</v>
      </c>
      <c r="H235" s="182">
        <f t="shared" si="40"/>
        <v>492153.24</v>
      </c>
      <c r="I235" s="182">
        <f t="shared" si="40"/>
        <v>190032.68000000002</v>
      </c>
      <c r="J235" s="182">
        <f t="shared" si="40"/>
        <v>99888.23</v>
      </c>
      <c r="K235" s="182">
        <f>+K233+K228+K216+K210+K205+K200+K195+K184+K179+K174+K170+K165+K157+K149+K142+K136+K132+K125+K120+K113+K109+K105+K98+K94+K89+K85+K81+K77+K72+K68+K64+K56+K52+K48+K43+K38+K34+K30+K26+K21+K15+K11</f>
        <v>961684.48999999987</v>
      </c>
      <c r="L235" s="182">
        <f t="shared" si="40"/>
        <v>5296515.5100000016</v>
      </c>
      <c r="O235" s="56"/>
      <c r="P235" s="56"/>
      <c r="Q235" s="56"/>
      <c r="R235" s="56"/>
      <c r="S235" s="56"/>
      <c r="T235" s="56"/>
      <c r="U235" s="56"/>
      <c r="V235" s="56"/>
      <c r="W235" s="56"/>
      <c r="X235" s="56"/>
      <c r="Y235" s="56"/>
      <c r="Z235" s="56"/>
      <c r="AA235" s="56"/>
      <c r="AB235" s="56"/>
      <c r="AC235" s="56"/>
      <c r="AD235" s="56"/>
      <c r="AE235" s="56"/>
      <c r="AF235" s="56"/>
      <c r="AG235" s="56"/>
      <c r="AH235" s="56"/>
      <c r="AI235" s="56"/>
      <c r="AJ235" s="56"/>
      <c r="AK235" s="56"/>
      <c r="AL235" s="56"/>
      <c r="AM235" s="56"/>
      <c r="AN235" s="56"/>
      <c r="AO235" s="56"/>
      <c r="AP235" s="56"/>
      <c r="AQ235" s="56"/>
      <c r="AR235" s="56"/>
      <c r="AS235" s="56"/>
    </row>
    <row r="236" spans="1:668" ht="33.75" x14ac:dyDescent="0.5">
      <c r="A236" s="33"/>
      <c r="B236" s="32"/>
      <c r="C236" s="32"/>
      <c r="D236" s="32"/>
      <c r="E236" s="32"/>
      <c r="F236" s="32"/>
      <c r="G236" s="191"/>
      <c r="H236" s="32"/>
      <c r="I236" s="32"/>
      <c r="J236" s="32"/>
      <c r="K236" s="32"/>
      <c r="L236" s="76"/>
      <c r="O236" s="56"/>
      <c r="P236" s="56"/>
      <c r="Q236" s="56"/>
      <c r="R236" s="56"/>
      <c r="S236" s="56"/>
      <c r="T236" s="56"/>
      <c r="U236" s="56"/>
      <c r="V236" s="56"/>
      <c r="W236" s="56"/>
      <c r="X236" s="56"/>
      <c r="Y236" s="56"/>
      <c r="Z236" s="56"/>
      <c r="AA236" s="56"/>
      <c r="AB236" s="56"/>
      <c r="AC236" s="56"/>
      <c r="AD236" s="56"/>
      <c r="AE236" s="56"/>
      <c r="AF236" s="56"/>
      <c r="AG236" s="56"/>
      <c r="AH236" s="56"/>
      <c r="AI236" s="56"/>
      <c r="AJ236" s="56"/>
      <c r="AK236" s="56"/>
      <c r="AL236" s="56"/>
      <c r="AM236" s="56"/>
      <c r="AN236" s="56"/>
      <c r="AO236" s="56"/>
      <c r="AP236" s="56"/>
      <c r="AQ236" s="56"/>
      <c r="AR236" s="56"/>
      <c r="AS236" s="56"/>
    </row>
    <row r="237" spans="1:668" ht="15.75" x14ac:dyDescent="0.25">
      <c r="A237" s="53"/>
      <c r="B237" s="33"/>
      <c r="C237" s="33"/>
      <c r="D237" s="33"/>
      <c r="E237" s="33"/>
      <c r="F237" s="33"/>
      <c r="G237" s="77"/>
      <c r="H237" s="33"/>
      <c r="I237" s="33"/>
      <c r="J237" s="33"/>
      <c r="K237" s="33"/>
      <c r="L237" s="77"/>
      <c r="O237" s="56"/>
      <c r="P237" s="56"/>
      <c r="Q237" s="56"/>
      <c r="R237" s="56"/>
      <c r="S237" s="56"/>
      <c r="T237" s="56"/>
      <c r="U237" s="56"/>
      <c r="V237" s="56"/>
      <c r="W237" s="56"/>
      <c r="X237" s="56"/>
      <c r="Y237" s="56"/>
      <c r="Z237" s="56"/>
      <c r="AA237" s="56"/>
      <c r="AB237" s="56"/>
      <c r="AC237" s="56"/>
      <c r="AD237" s="56"/>
      <c r="AE237" s="56"/>
      <c r="AF237" s="56"/>
      <c r="AG237" s="56"/>
      <c r="AH237" s="56"/>
      <c r="AI237" s="56"/>
      <c r="AJ237" s="56"/>
      <c r="AK237" s="56"/>
      <c r="AL237" s="56"/>
      <c r="AM237" s="56"/>
      <c r="AN237" s="56"/>
      <c r="AO237" s="56"/>
      <c r="AP237" s="56"/>
      <c r="AQ237" s="56"/>
      <c r="AR237" s="56"/>
      <c r="AS237" s="56"/>
    </row>
    <row r="238" spans="1:668" x14ac:dyDescent="0.25">
      <c r="A238" s="53"/>
      <c r="B238" s="9"/>
      <c r="C238" s="9"/>
      <c r="D238" s="53"/>
      <c r="E238" s="53"/>
      <c r="F238" s="58"/>
      <c r="G238" s="78"/>
      <c r="H238" s="58"/>
      <c r="I238" s="58"/>
      <c r="J238" s="58"/>
      <c r="K238" s="58"/>
      <c r="L238" s="78"/>
    </row>
    <row r="239" spans="1:668" x14ac:dyDescent="0.25">
      <c r="A239" s="91"/>
      <c r="B239" s="9"/>
      <c r="C239" s="9"/>
      <c r="D239" s="53"/>
      <c r="E239" s="53"/>
      <c r="F239" s="58"/>
      <c r="G239" s="78"/>
      <c r="H239" s="58"/>
      <c r="I239" s="58"/>
      <c r="J239" s="58"/>
      <c r="K239" s="58"/>
      <c r="L239" s="78"/>
    </row>
    <row r="240" spans="1:668" x14ac:dyDescent="0.25">
      <c r="A240" s="53"/>
      <c r="B240" s="91"/>
      <c r="C240" s="91"/>
      <c r="D240" s="91"/>
      <c r="E240" s="91"/>
      <c r="F240" s="91"/>
      <c r="G240" s="157"/>
      <c r="H240" s="91"/>
      <c r="I240" s="91"/>
      <c r="J240" s="91"/>
      <c r="K240" s="91"/>
      <c r="L240" s="91"/>
    </row>
    <row r="241" spans="1:668" x14ac:dyDescent="0.25">
      <c r="A241" s="44"/>
      <c r="B241" s="9"/>
      <c r="C241" s="9"/>
      <c r="D241" s="59"/>
      <c r="E241" s="59"/>
      <c r="F241" s="58"/>
      <c r="G241" s="78"/>
      <c r="H241" s="58"/>
      <c r="I241" s="58"/>
      <c r="J241" s="58"/>
      <c r="K241" s="58"/>
      <c r="L241" s="78"/>
    </row>
    <row r="242" spans="1:668" x14ac:dyDescent="0.25">
      <c r="A242" s="53"/>
      <c r="B242" s="14"/>
      <c r="C242" s="14"/>
      <c r="D242" s="44"/>
      <c r="E242" s="44"/>
      <c r="F242" s="60"/>
      <c r="G242" s="79"/>
      <c r="H242" s="60"/>
      <c r="I242" s="60"/>
      <c r="J242" s="60"/>
      <c r="K242" s="60"/>
      <c r="L242" s="79"/>
    </row>
    <row r="243" spans="1:668" x14ac:dyDescent="0.25">
      <c r="A243" s="91"/>
      <c r="B243" s="9"/>
      <c r="C243" s="9"/>
      <c r="D243" s="53"/>
      <c r="E243" s="53"/>
      <c r="F243" s="58"/>
      <c r="G243" s="78"/>
      <c r="H243" s="58"/>
      <c r="I243" s="58"/>
      <c r="J243" s="58"/>
      <c r="K243" s="58"/>
      <c r="L243" s="78"/>
    </row>
    <row r="244" spans="1:668" x14ac:dyDescent="0.25">
      <c r="A244" s="53"/>
      <c r="B244" s="91"/>
      <c r="C244" s="91"/>
      <c r="D244" s="91"/>
      <c r="E244" s="91"/>
      <c r="F244" s="91"/>
      <c r="G244" s="157"/>
      <c r="H244" s="91"/>
      <c r="I244" s="91"/>
      <c r="J244" s="91"/>
      <c r="K244" s="91"/>
      <c r="L244" s="91"/>
    </row>
    <row r="245" spans="1:668" x14ac:dyDescent="0.25">
      <c r="A245" s="44"/>
      <c r="B245" s="9"/>
      <c r="C245" s="9"/>
      <c r="D245" s="59"/>
      <c r="E245" s="59"/>
      <c r="F245" s="58"/>
      <c r="G245" s="78"/>
      <c r="H245" s="58"/>
      <c r="I245" s="58"/>
      <c r="J245" s="58"/>
      <c r="K245" s="58"/>
      <c r="L245" s="78"/>
    </row>
    <row r="246" spans="1:668" x14ac:dyDescent="0.25">
      <c r="A246" s="53"/>
      <c r="B246" s="14"/>
      <c r="C246" s="14"/>
      <c r="D246" s="44"/>
      <c r="E246" s="44"/>
      <c r="F246" s="60"/>
      <c r="G246" s="79"/>
      <c r="H246" s="60"/>
      <c r="I246" s="60"/>
      <c r="J246" s="60"/>
      <c r="K246" s="60"/>
      <c r="L246" s="79"/>
    </row>
    <row r="247" spans="1:668" x14ac:dyDescent="0.25">
      <c r="A247" s="91"/>
      <c r="B247" s="9"/>
      <c r="C247" s="9"/>
      <c r="D247" s="53"/>
      <c r="E247" s="53"/>
      <c r="F247" s="58"/>
      <c r="G247" s="78"/>
      <c r="H247" s="58"/>
      <c r="I247" s="58"/>
      <c r="J247" s="58"/>
      <c r="K247" s="58"/>
      <c r="L247" s="78"/>
    </row>
    <row r="248" spans="1:668" x14ac:dyDescent="0.25">
      <c r="A248" s="53"/>
      <c r="B248" s="91"/>
      <c r="C248" s="91"/>
      <c r="D248" s="91"/>
      <c r="E248" s="91"/>
      <c r="F248" s="91"/>
      <c r="G248" s="157"/>
      <c r="H248" s="91"/>
      <c r="I248" s="91"/>
      <c r="J248" s="91"/>
      <c r="K248" s="91"/>
      <c r="L248" s="91"/>
    </row>
    <row r="249" spans="1:668" x14ac:dyDescent="0.25">
      <c r="A249" s="44"/>
      <c r="B249" s="9"/>
      <c r="C249" s="9"/>
      <c r="D249" s="59"/>
      <c r="E249" s="59"/>
      <c r="F249" s="58"/>
      <c r="G249" s="78"/>
      <c r="H249" s="58"/>
      <c r="I249" s="58"/>
      <c r="J249" s="58"/>
      <c r="K249" s="58"/>
      <c r="L249" s="78"/>
    </row>
    <row r="250" spans="1:668" x14ac:dyDescent="0.25">
      <c r="A250" s="53"/>
      <c r="B250" s="14"/>
      <c r="C250" s="14"/>
      <c r="D250" s="44"/>
      <c r="E250" s="44"/>
      <c r="F250" s="60"/>
      <c r="G250" s="79"/>
      <c r="H250" s="60"/>
      <c r="I250" s="60"/>
      <c r="J250" s="60"/>
      <c r="K250" s="60"/>
      <c r="L250" s="79"/>
    </row>
    <row r="251" spans="1:668" x14ac:dyDescent="0.25">
      <c r="A251" s="91"/>
      <c r="B251" s="9"/>
      <c r="C251" s="9"/>
      <c r="D251" s="53"/>
      <c r="E251" s="53"/>
      <c r="F251" s="58"/>
      <c r="G251" s="78"/>
      <c r="H251" s="58"/>
      <c r="I251" s="58"/>
      <c r="J251" s="58"/>
      <c r="K251" s="58"/>
      <c r="L251" s="78"/>
    </row>
    <row r="252" spans="1:668" x14ac:dyDescent="0.25">
      <c r="A252" s="53"/>
      <c r="B252" s="91"/>
      <c r="C252" s="91"/>
      <c r="D252" s="91"/>
      <c r="E252" s="91"/>
      <c r="F252" s="91"/>
      <c r="G252" s="157"/>
      <c r="H252" s="91"/>
      <c r="I252" s="91"/>
      <c r="J252" s="91"/>
      <c r="K252" s="91"/>
      <c r="L252" s="91"/>
    </row>
    <row r="253" spans="1:668" x14ac:dyDescent="0.25">
      <c r="A253" s="44"/>
      <c r="B253" s="9"/>
      <c r="C253" s="9"/>
      <c r="D253" s="59"/>
      <c r="E253" s="59"/>
      <c r="F253" s="58"/>
      <c r="G253" s="78"/>
      <c r="H253" s="58"/>
      <c r="I253" s="58"/>
      <c r="J253" s="58"/>
      <c r="K253" s="58"/>
      <c r="L253" s="78"/>
    </row>
    <row r="254" spans="1:668" x14ac:dyDescent="0.25">
      <c r="A254" s="53"/>
      <c r="B254" s="14"/>
      <c r="C254" s="14"/>
      <c r="D254" s="44"/>
      <c r="E254" s="44"/>
      <c r="F254" s="60"/>
      <c r="G254" s="79"/>
      <c r="H254" s="60"/>
      <c r="I254" s="60"/>
      <c r="J254" s="60"/>
      <c r="K254" s="60"/>
      <c r="L254" s="79"/>
    </row>
    <row r="255" spans="1:668" x14ac:dyDescent="0.25">
      <c r="A255" s="53"/>
      <c r="B255" s="9"/>
      <c r="C255" s="9"/>
      <c r="D255" s="53"/>
      <c r="E255" s="53"/>
      <c r="F255" s="58"/>
      <c r="G255" s="78"/>
      <c r="H255" s="58"/>
      <c r="I255" s="58"/>
      <c r="J255" s="58"/>
      <c r="K255" s="58"/>
      <c r="L255" s="78"/>
    </row>
    <row r="256" spans="1:668" s="56" customFormat="1" ht="24.95" customHeight="1" x14ac:dyDescent="0.25">
      <c r="A256" s="43"/>
      <c r="B256" s="9"/>
      <c r="C256" s="9"/>
      <c r="D256" s="53"/>
      <c r="E256" s="53"/>
      <c r="F256" s="58"/>
      <c r="G256" s="78"/>
      <c r="H256" s="58"/>
      <c r="I256" s="58"/>
      <c r="J256" s="58"/>
      <c r="K256" s="58"/>
      <c r="L256" s="78"/>
      <c r="O256" s="43"/>
      <c r="P256" s="43"/>
      <c r="Q256" s="43"/>
      <c r="R256" s="43"/>
      <c r="S256" s="43"/>
      <c r="T256" s="43"/>
      <c r="U256" s="43"/>
      <c r="V256" s="43"/>
      <c r="W256" s="43"/>
      <c r="X256" s="43"/>
      <c r="Y256" s="43"/>
      <c r="Z256" s="43"/>
      <c r="AA256" s="43"/>
      <c r="AB256" s="43"/>
      <c r="AC256" s="43"/>
      <c r="AD256" s="43"/>
      <c r="AE256" s="43"/>
      <c r="AF256" s="43"/>
      <c r="AG256" s="43"/>
      <c r="AH256" s="43"/>
      <c r="AI256" s="43"/>
      <c r="AJ256" s="43"/>
      <c r="AK256" s="43"/>
      <c r="AL256" s="43"/>
      <c r="AM256" s="43"/>
      <c r="AN256" s="43"/>
      <c r="AO256" s="43"/>
      <c r="AP256" s="43"/>
      <c r="AQ256" s="43"/>
      <c r="AR256" s="43"/>
      <c r="AS256" s="43"/>
      <c r="AT256" s="43"/>
      <c r="AU256" s="43"/>
      <c r="AV256" s="43"/>
      <c r="AW256" s="43"/>
      <c r="AX256" s="43"/>
      <c r="AY256" s="43"/>
      <c r="AZ256" s="43"/>
      <c r="BA256" s="43"/>
      <c r="BB256" s="43"/>
      <c r="BC256" s="43"/>
      <c r="BD256" s="43"/>
      <c r="BE256" s="43"/>
      <c r="BF256" s="43"/>
      <c r="BG256" s="43"/>
      <c r="BH256" s="43"/>
      <c r="BI256" s="43"/>
      <c r="BJ256" s="43"/>
      <c r="BK256" s="43"/>
      <c r="BL256" s="43"/>
      <c r="BM256" s="43"/>
      <c r="BN256" s="43"/>
      <c r="BO256" s="43"/>
      <c r="BP256" s="43"/>
      <c r="BQ256" s="43"/>
      <c r="BR256" s="43"/>
      <c r="BS256" s="43"/>
      <c r="BT256" s="43"/>
      <c r="BU256" s="43"/>
      <c r="BV256" s="43"/>
      <c r="BW256" s="43"/>
      <c r="BX256" s="43"/>
      <c r="BY256" s="43"/>
      <c r="BZ256" s="43"/>
      <c r="CA256" s="43"/>
      <c r="CB256" s="43"/>
      <c r="CC256" s="43"/>
      <c r="CD256" s="43"/>
      <c r="CE256" s="43"/>
      <c r="CF256" s="43"/>
      <c r="CG256" s="43"/>
      <c r="CH256" s="43"/>
      <c r="CI256" s="43"/>
      <c r="CJ256" s="43"/>
      <c r="CK256" s="43"/>
      <c r="CL256" s="43"/>
      <c r="CM256" s="43"/>
      <c r="CN256" s="43"/>
      <c r="CO256" s="43"/>
      <c r="CP256" s="43"/>
      <c r="CQ256" s="43"/>
      <c r="CR256" s="43"/>
      <c r="CS256" s="43"/>
      <c r="CT256" s="43"/>
      <c r="CU256" s="43"/>
      <c r="CV256" s="43"/>
      <c r="CW256" s="43"/>
      <c r="CX256" s="43"/>
      <c r="CY256" s="43"/>
      <c r="CZ256" s="43"/>
      <c r="DA256" s="43"/>
      <c r="DB256" s="43"/>
      <c r="DC256" s="43"/>
      <c r="DD256" s="43"/>
      <c r="DE256" s="43"/>
      <c r="DF256" s="43"/>
      <c r="DG256" s="43"/>
      <c r="DH256" s="43"/>
      <c r="DI256" s="43"/>
      <c r="DJ256" s="43"/>
      <c r="DK256" s="43"/>
      <c r="DL256" s="43"/>
      <c r="DM256" s="43"/>
      <c r="DN256" s="43"/>
      <c r="DO256" s="43"/>
      <c r="DP256" s="43"/>
      <c r="DQ256" s="43"/>
      <c r="DR256" s="43"/>
      <c r="DS256" s="43"/>
      <c r="DT256" s="43"/>
      <c r="DU256" s="43"/>
      <c r="DV256" s="43"/>
      <c r="DW256" s="43"/>
      <c r="DX256" s="43"/>
      <c r="DY256" s="43"/>
      <c r="DZ256" s="43"/>
      <c r="EA256" s="43"/>
      <c r="EB256" s="43"/>
      <c r="EC256" s="43"/>
      <c r="ED256" s="43"/>
      <c r="EE256" s="43"/>
      <c r="EF256" s="43"/>
      <c r="EG256" s="43"/>
      <c r="EH256" s="43"/>
      <c r="EI256" s="43"/>
      <c r="EJ256" s="43"/>
      <c r="EK256" s="43"/>
      <c r="EL256" s="43"/>
      <c r="EM256" s="43"/>
      <c r="EN256" s="43"/>
      <c r="EO256" s="43"/>
      <c r="EP256" s="43"/>
      <c r="EQ256" s="43"/>
      <c r="ER256" s="43"/>
      <c r="ES256" s="43"/>
      <c r="ET256" s="43"/>
      <c r="EU256" s="43"/>
      <c r="EV256" s="43"/>
      <c r="EW256" s="43"/>
      <c r="EX256" s="43"/>
      <c r="EY256" s="43"/>
      <c r="EZ256" s="43"/>
      <c r="FA256" s="43"/>
      <c r="FB256" s="43"/>
      <c r="FC256" s="43"/>
      <c r="FD256" s="43"/>
      <c r="FE256" s="43"/>
      <c r="FF256" s="43"/>
      <c r="FG256" s="43"/>
      <c r="FH256" s="43"/>
      <c r="FI256" s="43"/>
      <c r="FJ256" s="43"/>
      <c r="FK256" s="43"/>
      <c r="FL256" s="43"/>
      <c r="FM256" s="43"/>
      <c r="FN256" s="43"/>
      <c r="FO256" s="43"/>
      <c r="FP256" s="43"/>
      <c r="FQ256" s="43"/>
      <c r="FR256" s="43"/>
      <c r="FS256" s="43"/>
      <c r="FT256" s="43"/>
      <c r="FU256" s="43"/>
      <c r="FV256" s="43"/>
      <c r="FW256" s="43"/>
      <c r="FX256" s="43"/>
      <c r="FY256" s="43"/>
      <c r="FZ256" s="43"/>
      <c r="GA256" s="43"/>
      <c r="GB256" s="43"/>
      <c r="GC256" s="43"/>
      <c r="GD256" s="43"/>
      <c r="GE256" s="43"/>
      <c r="GF256" s="43"/>
      <c r="GG256" s="43"/>
      <c r="GH256" s="43"/>
      <c r="GI256" s="43"/>
      <c r="GJ256" s="43"/>
      <c r="GK256" s="43"/>
      <c r="GL256" s="43"/>
      <c r="GM256" s="43"/>
      <c r="GN256" s="43"/>
      <c r="GO256" s="43"/>
      <c r="GP256" s="43"/>
      <c r="GQ256" s="43"/>
      <c r="GR256" s="43"/>
      <c r="GS256" s="43"/>
      <c r="GT256" s="43"/>
      <c r="GU256" s="43"/>
      <c r="GV256" s="43"/>
      <c r="GW256" s="43"/>
      <c r="GX256" s="43"/>
      <c r="GY256" s="43"/>
      <c r="GZ256" s="43"/>
      <c r="HA256" s="43"/>
      <c r="HB256" s="43"/>
      <c r="HC256" s="43"/>
      <c r="HD256" s="43"/>
      <c r="HE256" s="43"/>
      <c r="HF256" s="43"/>
      <c r="HG256" s="43"/>
      <c r="HH256" s="43"/>
      <c r="HI256" s="43"/>
      <c r="HJ256" s="43"/>
      <c r="HK256" s="43"/>
      <c r="HL256" s="43"/>
      <c r="HM256" s="43"/>
      <c r="HN256" s="43"/>
      <c r="HO256" s="43"/>
      <c r="HP256" s="43"/>
      <c r="HQ256" s="43"/>
      <c r="HR256" s="43"/>
      <c r="HS256" s="43"/>
      <c r="HT256" s="43"/>
      <c r="HU256" s="43"/>
      <c r="HV256" s="43"/>
      <c r="HW256" s="43"/>
      <c r="HX256" s="43"/>
      <c r="HY256" s="43"/>
      <c r="HZ256" s="43"/>
      <c r="IA256" s="43"/>
      <c r="IB256" s="43"/>
      <c r="IC256" s="43"/>
      <c r="ID256" s="43"/>
      <c r="IE256" s="43"/>
      <c r="IF256" s="43"/>
      <c r="IG256" s="43"/>
      <c r="IH256" s="43"/>
      <c r="II256" s="43"/>
      <c r="IJ256" s="43"/>
      <c r="IK256" s="43"/>
      <c r="IL256" s="43"/>
      <c r="IM256" s="43"/>
      <c r="IN256" s="43"/>
      <c r="IO256" s="43"/>
      <c r="IP256" s="43"/>
      <c r="IQ256" s="43"/>
      <c r="IR256" s="43"/>
      <c r="IS256" s="43"/>
      <c r="IT256" s="43"/>
      <c r="IU256" s="43"/>
      <c r="IV256" s="43"/>
      <c r="IW256" s="43"/>
      <c r="IX256" s="43"/>
      <c r="IY256" s="43"/>
      <c r="IZ256" s="43"/>
      <c r="JA256" s="43"/>
      <c r="JB256" s="43"/>
      <c r="JC256" s="43"/>
      <c r="JD256" s="43"/>
      <c r="JE256" s="43"/>
      <c r="JF256" s="43"/>
      <c r="JG256" s="43"/>
      <c r="JH256" s="43"/>
      <c r="JI256" s="43"/>
      <c r="JJ256" s="43"/>
      <c r="JK256" s="43"/>
      <c r="JL256" s="43"/>
      <c r="JM256" s="43"/>
      <c r="JN256" s="43"/>
      <c r="JO256" s="43"/>
      <c r="JP256" s="43"/>
      <c r="JQ256" s="43"/>
      <c r="JR256" s="43"/>
      <c r="JS256" s="43"/>
      <c r="JT256" s="43"/>
      <c r="JU256" s="43"/>
      <c r="JV256" s="43"/>
      <c r="JW256" s="43"/>
      <c r="JX256" s="43"/>
      <c r="JY256" s="43"/>
      <c r="JZ256" s="43"/>
      <c r="KA256" s="43"/>
      <c r="KB256" s="43"/>
      <c r="KC256" s="43"/>
      <c r="KD256" s="43"/>
      <c r="KE256" s="43"/>
      <c r="KF256" s="43"/>
      <c r="KG256" s="43"/>
      <c r="KH256" s="43"/>
      <c r="KI256" s="43"/>
      <c r="KJ256" s="43"/>
      <c r="KK256" s="43"/>
      <c r="KL256" s="43"/>
      <c r="KM256" s="43"/>
      <c r="KN256" s="43"/>
      <c r="KO256" s="43"/>
      <c r="KP256" s="43"/>
      <c r="KQ256" s="43"/>
      <c r="KR256" s="43"/>
      <c r="KS256" s="43"/>
      <c r="KT256" s="43"/>
      <c r="KU256" s="43"/>
      <c r="KV256" s="43"/>
      <c r="KW256" s="43"/>
      <c r="KX256" s="43"/>
      <c r="KY256" s="43"/>
      <c r="KZ256" s="43"/>
      <c r="LA256" s="43"/>
      <c r="LB256" s="43"/>
      <c r="LC256" s="43"/>
      <c r="LD256" s="43"/>
      <c r="LE256" s="43"/>
      <c r="LF256" s="43"/>
      <c r="LG256" s="43"/>
      <c r="LH256" s="43"/>
      <c r="LI256" s="43"/>
      <c r="LJ256" s="43"/>
      <c r="LK256" s="43"/>
      <c r="LL256" s="43"/>
      <c r="LM256" s="43"/>
      <c r="LN256" s="43"/>
      <c r="LO256" s="43"/>
      <c r="LP256" s="43"/>
      <c r="LQ256" s="43"/>
      <c r="LR256" s="43"/>
      <c r="LS256" s="43"/>
      <c r="LT256" s="43"/>
      <c r="LU256" s="43"/>
      <c r="LV256" s="43"/>
      <c r="LW256" s="43"/>
      <c r="LX256" s="43"/>
      <c r="LY256" s="43"/>
      <c r="LZ256" s="43"/>
      <c r="MA256" s="43"/>
      <c r="MB256" s="43"/>
      <c r="MC256" s="43"/>
      <c r="MD256" s="43"/>
      <c r="ME256" s="43"/>
      <c r="MF256" s="43"/>
      <c r="MG256" s="43"/>
      <c r="MH256" s="43"/>
      <c r="MI256" s="43"/>
      <c r="MJ256" s="43"/>
      <c r="MK256" s="43"/>
      <c r="ML256" s="43"/>
      <c r="MM256" s="43"/>
      <c r="MN256" s="43"/>
      <c r="MO256" s="43"/>
      <c r="MP256" s="43"/>
      <c r="MQ256" s="43"/>
      <c r="MR256" s="43"/>
      <c r="MS256" s="43"/>
      <c r="MT256" s="43"/>
      <c r="MU256" s="43"/>
      <c r="MV256" s="43"/>
      <c r="MW256" s="43"/>
      <c r="MX256" s="43"/>
      <c r="MY256" s="43"/>
      <c r="MZ256" s="43"/>
      <c r="NA256" s="43"/>
      <c r="NB256" s="43"/>
      <c r="NC256" s="43"/>
      <c r="ND256" s="43"/>
      <c r="NE256" s="43"/>
      <c r="NF256" s="43"/>
      <c r="NG256" s="43"/>
      <c r="NH256" s="43"/>
      <c r="NI256" s="43"/>
      <c r="NJ256" s="43"/>
      <c r="NK256" s="43"/>
      <c r="NL256" s="43"/>
      <c r="NM256" s="43"/>
      <c r="NN256" s="43"/>
      <c r="NO256" s="43"/>
      <c r="NP256" s="43"/>
      <c r="NQ256" s="43"/>
      <c r="NR256" s="43"/>
      <c r="NS256" s="43"/>
      <c r="NT256" s="43"/>
      <c r="NU256" s="43"/>
      <c r="NV256" s="43"/>
      <c r="NW256" s="43"/>
      <c r="NX256" s="43"/>
      <c r="NY256" s="43"/>
      <c r="NZ256" s="43"/>
      <c r="OA256" s="43"/>
      <c r="OB256" s="43"/>
      <c r="OC256" s="43"/>
      <c r="OD256" s="43"/>
      <c r="OE256" s="43"/>
      <c r="OF256" s="43"/>
      <c r="OG256" s="43"/>
      <c r="OH256" s="43"/>
      <c r="OI256" s="43"/>
      <c r="OJ256" s="43"/>
      <c r="OK256" s="43"/>
      <c r="OL256" s="43"/>
      <c r="OM256" s="43"/>
      <c r="ON256" s="43"/>
      <c r="OO256" s="43"/>
      <c r="OP256" s="43"/>
      <c r="OQ256" s="43"/>
      <c r="OR256" s="43"/>
      <c r="OS256" s="43"/>
      <c r="OT256" s="43"/>
      <c r="OU256" s="43"/>
      <c r="OV256" s="43"/>
      <c r="OW256" s="43"/>
      <c r="OX256" s="43"/>
      <c r="OY256" s="43"/>
      <c r="OZ256" s="43"/>
      <c r="PA256" s="43"/>
      <c r="PB256" s="43"/>
      <c r="PC256" s="43"/>
      <c r="PD256" s="43"/>
      <c r="PE256" s="43"/>
      <c r="PF256" s="43"/>
      <c r="PG256" s="43"/>
      <c r="PH256" s="43"/>
      <c r="PI256" s="43"/>
      <c r="PJ256" s="43"/>
      <c r="PK256" s="43"/>
      <c r="PL256" s="43"/>
      <c r="PM256" s="43"/>
      <c r="PN256" s="43"/>
      <c r="PO256" s="43"/>
      <c r="PP256" s="43"/>
      <c r="PQ256" s="43"/>
      <c r="PR256" s="43"/>
      <c r="PS256" s="43"/>
      <c r="PT256" s="43"/>
      <c r="PU256" s="43"/>
      <c r="PV256" s="43"/>
      <c r="PW256" s="43"/>
      <c r="PX256" s="43"/>
      <c r="PY256" s="43"/>
      <c r="PZ256" s="43"/>
      <c r="QA256" s="43"/>
      <c r="QB256" s="43"/>
      <c r="QC256" s="43"/>
      <c r="QD256" s="43"/>
      <c r="QE256" s="43"/>
      <c r="QF256" s="43"/>
      <c r="QG256" s="43"/>
      <c r="QH256" s="43"/>
      <c r="QI256" s="43"/>
      <c r="QJ256" s="43"/>
      <c r="QK256" s="43"/>
      <c r="QL256" s="43"/>
      <c r="QM256" s="43"/>
      <c r="QN256" s="43"/>
      <c r="QO256" s="43"/>
      <c r="QP256" s="43"/>
      <c r="QQ256" s="43"/>
      <c r="QR256" s="43"/>
      <c r="QS256" s="43"/>
      <c r="QT256" s="43"/>
      <c r="QU256" s="43"/>
      <c r="QV256" s="43"/>
      <c r="QW256" s="43"/>
      <c r="QX256" s="43"/>
      <c r="QY256" s="43"/>
      <c r="QZ256" s="43"/>
      <c r="RA256" s="43"/>
      <c r="RB256" s="43"/>
      <c r="RC256" s="43"/>
      <c r="RD256" s="43"/>
      <c r="RE256" s="43"/>
      <c r="RF256" s="43"/>
      <c r="RG256" s="43"/>
      <c r="RH256" s="43"/>
      <c r="RI256" s="43"/>
      <c r="RJ256" s="43"/>
      <c r="RK256" s="43"/>
      <c r="RL256" s="43"/>
      <c r="RM256" s="43"/>
      <c r="RN256" s="43"/>
      <c r="RO256" s="43"/>
      <c r="RP256" s="43"/>
      <c r="RQ256" s="43"/>
      <c r="RR256" s="43"/>
      <c r="RS256" s="43"/>
      <c r="RT256" s="43"/>
      <c r="RU256" s="43"/>
      <c r="RV256" s="43"/>
      <c r="RW256" s="43"/>
      <c r="RX256" s="43"/>
      <c r="RY256" s="43"/>
      <c r="RZ256" s="43"/>
      <c r="SA256" s="43"/>
      <c r="SB256" s="43"/>
      <c r="SC256" s="43"/>
      <c r="SD256" s="43"/>
      <c r="SE256" s="43"/>
      <c r="SF256" s="43"/>
      <c r="SG256" s="43"/>
      <c r="SH256" s="43"/>
      <c r="SI256" s="43"/>
      <c r="SJ256" s="43"/>
      <c r="SK256" s="43"/>
      <c r="SL256" s="43"/>
      <c r="SM256" s="43"/>
      <c r="SN256" s="43"/>
      <c r="SO256" s="43"/>
      <c r="SP256" s="43"/>
      <c r="SQ256" s="43"/>
      <c r="SR256" s="43"/>
      <c r="SS256" s="43"/>
      <c r="ST256" s="43"/>
      <c r="SU256" s="43"/>
      <c r="SV256" s="43"/>
      <c r="SW256" s="43"/>
      <c r="SX256" s="43"/>
      <c r="SY256" s="43"/>
      <c r="SZ256" s="43"/>
      <c r="TA256" s="43"/>
      <c r="TB256" s="43"/>
      <c r="TC256" s="43"/>
      <c r="TD256" s="43"/>
      <c r="TE256" s="43"/>
      <c r="TF256" s="43"/>
      <c r="TG256" s="43"/>
      <c r="TH256" s="43"/>
      <c r="TI256" s="43"/>
      <c r="TJ256" s="43"/>
      <c r="TK256" s="43"/>
      <c r="TL256" s="43"/>
      <c r="TM256" s="43"/>
      <c r="TN256" s="43"/>
      <c r="TO256" s="43"/>
      <c r="TP256" s="43"/>
      <c r="TQ256" s="43"/>
      <c r="TR256" s="43"/>
      <c r="TS256" s="43"/>
      <c r="TT256" s="43"/>
      <c r="TU256" s="43"/>
      <c r="TV256" s="43"/>
      <c r="TW256" s="43"/>
      <c r="TX256" s="43"/>
      <c r="TY256" s="43"/>
      <c r="TZ256" s="43"/>
      <c r="UA256" s="43"/>
      <c r="UB256" s="43"/>
      <c r="UC256" s="43"/>
      <c r="UD256" s="43"/>
      <c r="UE256" s="43"/>
      <c r="UF256" s="43"/>
      <c r="UG256" s="43"/>
      <c r="UH256" s="43"/>
      <c r="UI256" s="43"/>
      <c r="UJ256" s="43"/>
      <c r="UK256" s="43"/>
      <c r="UL256" s="43"/>
      <c r="UM256" s="43"/>
      <c r="UN256" s="43"/>
      <c r="UO256" s="43"/>
      <c r="UP256" s="43"/>
      <c r="UQ256" s="43"/>
      <c r="UR256" s="43"/>
      <c r="US256" s="43"/>
      <c r="UT256" s="43"/>
      <c r="UU256" s="43"/>
      <c r="UV256" s="43"/>
      <c r="UW256" s="43"/>
      <c r="UX256" s="43"/>
      <c r="UY256" s="43"/>
      <c r="UZ256" s="43"/>
      <c r="VA256" s="43"/>
      <c r="VB256" s="43"/>
      <c r="VC256" s="43"/>
      <c r="VD256" s="43"/>
      <c r="VE256" s="43"/>
      <c r="VF256" s="43"/>
      <c r="VG256" s="43"/>
      <c r="VH256" s="43"/>
      <c r="VI256" s="43"/>
      <c r="VJ256" s="43"/>
      <c r="VK256" s="43"/>
      <c r="VL256" s="43"/>
      <c r="VM256" s="43"/>
      <c r="VN256" s="43"/>
      <c r="VO256" s="43"/>
      <c r="VP256" s="43"/>
      <c r="VQ256" s="43"/>
      <c r="VR256" s="43"/>
      <c r="VS256" s="43"/>
      <c r="VT256" s="43"/>
      <c r="VU256" s="43"/>
      <c r="VV256" s="43"/>
      <c r="VW256" s="43"/>
      <c r="VX256" s="43"/>
      <c r="VY256" s="43"/>
      <c r="VZ256" s="43"/>
      <c r="WA256" s="43"/>
      <c r="WB256" s="43"/>
      <c r="WC256" s="43"/>
      <c r="WD256" s="43"/>
      <c r="WE256" s="43"/>
      <c r="WF256" s="43"/>
      <c r="WG256" s="43"/>
      <c r="WH256" s="43"/>
      <c r="WI256" s="43"/>
      <c r="WJ256" s="43"/>
      <c r="WK256" s="43"/>
      <c r="WL256" s="43"/>
      <c r="WM256" s="43"/>
      <c r="WN256" s="43"/>
      <c r="WO256" s="43"/>
      <c r="WP256" s="43"/>
      <c r="WQ256" s="43"/>
      <c r="WR256" s="43"/>
      <c r="WS256" s="43"/>
      <c r="WT256" s="43"/>
      <c r="WU256" s="43"/>
      <c r="WV256" s="43"/>
      <c r="WW256" s="43"/>
      <c r="WX256" s="43"/>
      <c r="WY256" s="43"/>
      <c r="WZ256" s="43"/>
      <c r="XA256" s="43"/>
      <c r="XB256" s="43"/>
      <c r="XC256" s="43"/>
      <c r="XD256" s="43"/>
      <c r="XE256" s="43"/>
      <c r="XF256" s="43"/>
      <c r="XG256" s="43"/>
      <c r="XH256" s="43"/>
      <c r="XI256" s="43"/>
      <c r="XJ256" s="43"/>
      <c r="XK256" s="43"/>
      <c r="XL256" s="43"/>
      <c r="XM256" s="43"/>
      <c r="XN256" s="43"/>
      <c r="XO256" s="43"/>
      <c r="XP256" s="43"/>
      <c r="XQ256" s="43"/>
      <c r="XR256" s="43"/>
      <c r="XS256" s="43"/>
      <c r="XT256" s="43"/>
      <c r="XU256" s="43"/>
      <c r="XV256" s="43"/>
      <c r="XW256" s="43"/>
      <c r="XX256" s="43"/>
      <c r="XY256" s="43"/>
      <c r="XZ256" s="43"/>
      <c r="YA256" s="43"/>
      <c r="YB256" s="43"/>
      <c r="YC256" s="43"/>
      <c r="YD256" s="43"/>
      <c r="YE256" s="43"/>
      <c r="YF256" s="43"/>
      <c r="YG256" s="43"/>
      <c r="YH256" s="43"/>
      <c r="YI256" s="43"/>
      <c r="YJ256" s="43"/>
      <c r="YK256" s="43"/>
      <c r="YL256" s="43"/>
      <c r="YM256" s="43"/>
      <c r="YN256" s="43"/>
      <c r="YO256" s="43"/>
      <c r="YP256" s="43"/>
      <c r="YQ256" s="43"/>
      <c r="YR256" s="43"/>
    </row>
    <row r="257" spans="1:668" s="56" customFormat="1" ht="15.75" x14ac:dyDescent="0.25">
      <c r="A257" s="43"/>
      <c r="B257" s="3"/>
      <c r="C257" s="3"/>
      <c r="D257" s="43"/>
      <c r="E257" s="43"/>
      <c r="F257" s="47"/>
      <c r="G257" s="65"/>
      <c r="H257" s="47"/>
      <c r="I257" s="47"/>
      <c r="J257" s="47"/>
      <c r="K257" s="47"/>
      <c r="L257" s="65"/>
      <c r="O257" s="43"/>
      <c r="P257" s="43"/>
      <c r="Q257" s="43"/>
      <c r="R257" s="43"/>
      <c r="S257" s="43"/>
      <c r="T257" s="43"/>
      <c r="U257" s="43"/>
      <c r="V257" s="43"/>
      <c r="W257" s="43"/>
      <c r="X257" s="43"/>
      <c r="Y257" s="43"/>
      <c r="Z257" s="43"/>
      <c r="AA257" s="43"/>
      <c r="AB257" s="43"/>
      <c r="AC257" s="43"/>
      <c r="AD257" s="43"/>
      <c r="AE257" s="43"/>
      <c r="AF257" s="43"/>
      <c r="AG257" s="43"/>
      <c r="AH257" s="43"/>
      <c r="AI257" s="43"/>
      <c r="AJ257" s="43"/>
      <c r="AK257" s="43"/>
      <c r="AL257" s="43"/>
      <c r="AM257" s="43"/>
      <c r="AN257" s="43"/>
      <c r="AO257" s="43"/>
      <c r="AP257" s="43"/>
      <c r="AQ257" s="43"/>
      <c r="AR257" s="43"/>
      <c r="AS257" s="43"/>
      <c r="AT257" s="43"/>
      <c r="AU257" s="43"/>
      <c r="AV257" s="43"/>
      <c r="AW257" s="43"/>
      <c r="AX257" s="43"/>
      <c r="AY257" s="43"/>
      <c r="AZ257" s="43"/>
      <c r="BA257" s="43"/>
      <c r="BB257" s="43"/>
      <c r="BC257" s="43"/>
      <c r="BD257" s="43"/>
      <c r="BE257" s="43"/>
      <c r="BF257" s="43"/>
      <c r="BG257" s="43"/>
      <c r="BH257" s="43"/>
      <c r="BI257" s="43"/>
      <c r="BJ257" s="43"/>
      <c r="BK257" s="43"/>
      <c r="BL257" s="43"/>
      <c r="BM257" s="43"/>
      <c r="BN257" s="43"/>
      <c r="BO257" s="43"/>
      <c r="BP257" s="43"/>
      <c r="BQ257" s="43"/>
      <c r="BR257" s="43"/>
      <c r="BS257" s="43"/>
      <c r="BT257" s="43"/>
      <c r="BU257" s="43"/>
      <c r="BV257" s="43"/>
      <c r="BW257" s="43"/>
      <c r="BX257" s="43"/>
      <c r="BY257" s="43"/>
      <c r="BZ257" s="43"/>
      <c r="CA257" s="43"/>
      <c r="CB257" s="43"/>
      <c r="CC257" s="43"/>
      <c r="CD257" s="43"/>
      <c r="CE257" s="43"/>
      <c r="CF257" s="43"/>
      <c r="CG257" s="43"/>
      <c r="CH257" s="43"/>
      <c r="CI257" s="43"/>
      <c r="CJ257" s="43"/>
      <c r="CK257" s="43"/>
      <c r="CL257" s="43"/>
      <c r="CM257" s="43"/>
      <c r="CN257" s="43"/>
      <c r="CO257" s="43"/>
      <c r="CP257" s="43"/>
      <c r="CQ257" s="43"/>
      <c r="CR257" s="43"/>
      <c r="CS257" s="43"/>
      <c r="CT257" s="43"/>
      <c r="CU257" s="43"/>
      <c r="CV257" s="43"/>
      <c r="CW257" s="43"/>
      <c r="CX257" s="43"/>
      <c r="CY257" s="43"/>
      <c r="CZ257" s="43"/>
      <c r="DA257" s="43"/>
      <c r="DB257" s="43"/>
      <c r="DC257" s="43"/>
      <c r="DD257" s="43"/>
      <c r="DE257" s="43"/>
      <c r="DF257" s="43"/>
      <c r="DG257" s="43"/>
      <c r="DH257" s="43"/>
      <c r="DI257" s="43"/>
      <c r="DJ257" s="43"/>
      <c r="DK257" s="43"/>
      <c r="DL257" s="43"/>
      <c r="DM257" s="43"/>
      <c r="DN257" s="43"/>
      <c r="DO257" s="43"/>
      <c r="DP257" s="43"/>
      <c r="DQ257" s="43"/>
      <c r="DR257" s="43"/>
      <c r="DS257" s="43"/>
      <c r="DT257" s="43"/>
      <c r="DU257" s="43"/>
      <c r="DV257" s="43"/>
      <c r="DW257" s="43"/>
      <c r="DX257" s="43"/>
      <c r="DY257" s="43"/>
      <c r="DZ257" s="43"/>
      <c r="EA257" s="43"/>
      <c r="EB257" s="43"/>
      <c r="EC257" s="43"/>
      <c r="ED257" s="43"/>
      <c r="EE257" s="43"/>
      <c r="EF257" s="43"/>
      <c r="EG257" s="43"/>
      <c r="EH257" s="43"/>
      <c r="EI257" s="43"/>
      <c r="EJ257" s="43"/>
      <c r="EK257" s="43"/>
      <c r="EL257" s="43"/>
      <c r="EM257" s="43"/>
      <c r="EN257" s="43"/>
      <c r="EO257" s="43"/>
      <c r="EP257" s="43"/>
      <c r="EQ257" s="43"/>
      <c r="ER257" s="43"/>
      <c r="ES257" s="43"/>
      <c r="ET257" s="43"/>
      <c r="EU257" s="43"/>
      <c r="EV257" s="43"/>
      <c r="EW257" s="43"/>
      <c r="EX257" s="43"/>
      <c r="EY257" s="43"/>
      <c r="EZ257" s="43"/>
      <c r="FA257" s="43"/>
      <c r="FB257" s="43"/>
      <c r="FC257" s="43"/>
      <c r="FD257" s="43"/>
      <c r="FE257" s="43"/>
      <c r="FF257" s="43"/>
      <c r="FG257" s="43"/>
      <c r="FH257" s="43"/>
      <c r="FI257" s="43"/>
      <c r="FJ257" s="43"/>
      <c r="FK257" s="43"/>
      <c r="FL257" s="43"/>
      <c r="FM257" s="43"/>
      <c r="FN257" s="43"/>
      <c r="FO257" s="43"/>
      <c r="FP257" s="43"/>
      <c r="FQ257" s="43"/>
      <c r="FR257" s="43"/>
      <c r="FS257" s="43"/>
      <c r="FT257" s="43"/>
      <c r="FU257" s="43"/>
      <c r="FV257" s="43"/>
      <c r="FW257" s="43"/>
      <c r="FX257" s="43"/>
      <c r="FY257" s="43"/>
      <c r="FZ257" s="43"/>
      <c r="GA257" s="43"/>
      <c r="GB257" s="43"/>
      <c r="GC257" s="43"/>
      <c r="GD257" s="43"/>
      <c r="GE257" s="43"/>
      <c r="GF257" s="43"/>
      <c r="GG257" s="43"/>
      <c r="GH257" s="43"/>
      <c r="GI257" s="43"/>
      <c r="GJ257" s="43"/>
      <c r="GK257" s="43"/>
      <c r="GL257" s="43"/>
      <c r="GM257" s="43"/>
      <c r="GN257" s="43"/>
      <c r="GO257" s="43"/>
      <c r="GP257" s="43"/>
      <c r="GQ257" s="43"/>
      <c r="GR257" s="43"/>
      <c r="GS257" s="43"/>
      <c r="GT257" s="43"/>
      <c r="GU257" s="43"/>
      <c r="GV257" s="43"/>
      <c r="GW257" s="43"/>
      <c r="GX257" s="43"/>
      <c r="GY257" s="43"/>
      <c r="GZ257" s="43"/>
      <c r="HA257" s="43"/>
      <c r="HB257" s="43"/>
      <c r="HC257" s="43"/>
      <c r="HD257" s="43"/>
      <c r="HE257" s="43"/>
      <c r="HF257" s="43"/>
      <c r="HG257" s="43"/>
      <c r="HH257" s="43"/>
      <c r="HI257" s="43"/>
      <c r="HJ257" s="43"/>
      <c r="HK257" s="43"/>
      <c r="HL257" s="43"/>
      <c r="HM257" s="43"/>
      <c r="HN257" s="43"/>
      <c r="HO257" s="43"/>
      <c r="HP257" s="43"/>
      <c r="HQ257" s="43"/>
      <c r="HR257" s="43"/>
      <c r="HS257" s="43"/>
      <c r="HT257" s="43"/>
      <c r="HU257" s="43"/>
      <c r="HV257" s="43"/>
      <c r="HW257" s="43"/>
      <c r="HX257" s="43"/>
      <c r="HY257" s="43"/>
      <c r="HZ257" s="43"/>
      <c r="IA257" s="43"/>
      <c r="IB257" s="43"/>
      <c r="IC257" s="43"/>
      <c r="ID257" s="43"/>
      <c r="IE257" s="43"/>
      <c r="IF257" s="43"/>
      <c r="IG257" s="43"/>
      <c r="IH257" s="43"/>
      <c r="II257" s="43"/>
      <c r="IJ257" s="43"/>
      <c r="IK257" s="43"/>
      <c r="IL257" s="43"/>
      <c r="IM257" s="43"/>
      <c r="IN257" s="43"/>
      <c r="IO257" s="43"/>
      <c r="IP257" s="43"/>
      <c r="IQ257" s="43"/>
      <c r="IR257" s="43"/>
      <c r="IS257" s="43"/>
      <c r="IT257" s="43"/>
      <c r="IU257" s="43"/>
      <c r="IV257" s="43"/>
      <c r="IW257" s="43"/>
      <c r="IX257" s="43"/>
      <c r="IY257" s="43"/>
      <c r="IZ257" s="43"/>
      <c r="JA257" s="43"/>
      <c r="JB257" s="43"/>
      <c r="JC257" s="43"/>
      <c r="JD257" s="43"/>
      <c r="JE257" s="43"/>
      <c r="JF257" s="43"/>
      <c r="JG257" s="43"/>
      <c r="JH257" s="43"/>
      <c r="JI257" s="43"/>
      <c r="JJ257" s="43"/>
      <c r="JK257" s="43"/>
      <c r="JL257" s="43"/>
      <c r="JM257" s="43"/>
      <c r="JN257" s="43"/>
      <c r="JO257" s="43"/>
      <c r="JP257" s="43"/>
      <c r="JQ257" s="43"/>
      <c r="JR257" s="43"/>
      <c r="JS257" s="43"/>
      <c r="JT257" s="43"/>
      <c r="JU257" s="43"/>
      <c r="JV257" s="43"/>
      <c r="JW257" s="43"/>
      <c r="JX257" s="43"/>
      <c r="JY257" s="43"/>
      <c r="JZ257" s="43"/>
      <c r="KA257" s="43"/>
      <c r="KB257" s="43"/>
      <c r="KC257" s="43"/>
      <c r="KD257" s="43"/>
      <c r="KE257" s="43"/>
      <c r="KF257" s="43"/>
      <c r="KG257" s="43"/>
      <c r="KH257" s="43"/>
      <c r="KI257" s="43"/>
      <c r="KJ257" s="43"/>
      <c r="KK257" s="43"/>
      <c r="KL257" s="43"/>
      <c r="KM257" s="43"/>
      <c r="KN257" s="43"/>
      <c r="KO257" s="43"/>
      <c r="KP257" s="43"/>
      <c r="KQ257" s="43"/>
      <c r="KR257" s="43"/>
      <c r="KS257" s="43"/>
      <c r="KT257" s="43"/>
      <c r="KU257" s="43"/>
      <c r="KV257" s="43"/>
      <c r="KW257" s="43"/>
      <c r="KX257" s="43"/>
      <c r="KY257" s="43"/>
      <c r="KZ257" s="43"/>
      <c r="LA257" s="43"/>
      <c r="LB257" s="43"/>
      <c r="LC257" s="43"/>
      <c r="LD257" s="43"/>
      <c r="LE257" s="43"/>
      <c r="LF257" s="43"/>
      <c r="LG257" s="43"/>
      <c r="LH257" s="43"/>
      <c r="LI257" s="43"/>
      <c r="LJ257" s="43"/>
      <c r="LK257" s="43"/>
      <c r="LL257" s="43"/>
      <c r="LM257" s="43"/>
      <c r="LN257" s="43"/>
      <c r="LO257" s="43"/>
      <c r="LP257" s="43"/>
      <c r="LQ257" s="43"/>
      <c r="LR257" s="43"/>
      <c r="LS257" s="43"/>
      <c r="LT257" s="43"/>
      <c r="LU257" s="43"/>
      <c r="LV257" s="43"/>
      <c r="LW257" s="43"/>
      <c r="LX257" s="43"/>
      <c r="LY257" s="43"/>
      <c r="LZ257" s="43"/>
      <c r="MA257" s="43"/>
      <c r="MB257" s="43"/>
      <c r="MC257" s="43"/>
      <c r="MD257" s="43"/>
      <c r="ME257" s="43"/>
      <c r="MF257" s="43"/>
      <c r="MG257" s="43"/>
      <c r="MH257" s="43"/>
      <c r="MI257" s="43"/>
      <c r="MJ257" s="43"/>
      <c r="MK257" s="43"/>
      <c r="ML257" s="43"/>
      <c r="MM257" s="43"/>
      <c r="MN257" s="43"/>
      <c r="MO257" s="43"/>
      <c r="MP257" s="43"/>
      <c r="MQ257" s="43"/>
      <c r="MR257" s="43"/>
      <c r="MS257" s="43"/>
      <c r="MT257" s="43"/>
      <c r="MU257" s="43"/>
      <c r="MV257" s="43"/>
      <c r="MW257" s="43"/>
      <c r="MX257" s="43"/>
      <c r="MY257" s="43"/>
      <c r="MZ257" s="43"/>
      <c r="NA257" s="43"/>
      <c r="NB257" s="43"/>
      <c r="NC257" s="43"/>
      <c r="ND257" s="43"/>
      <c r="NE257" s="43"/>
      <c r="NF257" s="43"/>
      <c r="NG257" s="43"/>
      <c r="NH257" s="43"/>
      <c r="NI257" s="43"/>
      <c r="NJ257" s="43"/>
      <c r="NK257" s="43"/>
      <c r="NL257" s="43"/>
      <c r="NM257" s="43"/>
      <c r="NN257" s="43"/>
      <c r="NO257" s="43"/>
      <c r="NP257" s="43"/>
      <c r="NQ257" s="43"/>
      <c r="NR257" s="43"/>
      <c r="NS257" s="43"/>
      <c r="NT257" s="43"/>
      <c r="NU257" s="43"/>
      <c r="NV257" s="43"/>
      <c r="NW257" s="43"/>
      <c r="NX257" s="43"/>
      <c r="NY257" s="43"/>
      <c r="NZ257" s="43"/>
      <c r="OA257" s="43"/>
      <c r="OB257" s="43"/>
      <c r="OC257" s="43"/>
      <c r="OD257" s="43"/>
      <c r="OE257" s="43"/>
      <c r="OF257" s="43"/>
      <c r="OG257" s="43"/>
      <c r="OH257" s="43"/>
      <c r="OI257" s="43"/>
      <c r="OJ257" s="43"/>
      <c r="OK257" s="43"/>
      <c r="OL257" s="43"/>
      <c r="OM257" s="43"/>
      <c r="ON257" s="43"/>
      <c r="OO257" s="43"/>
      <c r="OP257" s="43"/>
      <c r="OQ257" s="43"/>
      <c r="OR257" s="43"/>
      <c r="OS257" s="43"/>
      <c r="OT257" s="43"/>
      <c r="OU257" s="43"/>
      <c r="OV257" s="43"/>
      <c r="OW257" s="43"/>
      <c r="OX257" s="43"/>
      <c r="OY257" s="43"/>
      <c r="OZ257" s="43"/>
      <c r="PA257" s="43"/>
      <c r="PB257" s="43"/>
      <c r="PC257" s="43"/>
      <c r="PD257" s="43"/>
      <c r="PE257" s="43"/>
      <c r="PF257" s="43"/>
      <c r="PG257" s="43"/>
      <c r="PH257" s="43"/>
      <c r="PI257" s="43"/>
      <c r="PJ257" s="43"/>
      <c r="PK257" s="43"/>
      <c r="PL257" s="43"/>
      <c r="PM257" s="43"/>
      <c r="PN257" s="43"/>
      <c r="PO257" s="43"/>
      <c r="PP257" s="43"/>
      <c r="PQ257" s="43"/>
      <c r="PR257" s="43"/>
      <c r="PS257" s="43"/>
      <c r="PT257" s="43"/>
      <c r="PU257" s="43"/>
      <c r="PV257" s="43"/>
      <c r="PW257" s="43"/>
      <c r="PX257" s="43"/>
      <c r="PY257" s="43"/>
      <c r="PZ257" s="43"/>
      <c r="QA257" s="43"/>
      <c r="QB257" s="43"/>
      <c r="QC257" s="43"/>
      <c r="QD257" s="43"/>
      <c r="QE257" s="43"/>
      <c r="QF257" s="43"/>
      <c r="QG257" s="43"/>
      <c r="QH257" s="43"/>
      <c r="QI257" s="43"/>
      <c r="QJ257" s="43"/>
      <c r="QK257" s="43"/>
      <c r="QL257" s="43"/>
      <c r="QM257" s="43"/>
      <c r="QN257" s="43"/>
      <c r="QO257" s="43"/>
      <c r="QP257" s="43"/>
      <c r="QQ257" s="43"/>
      <c r="QR257" s="43"/>
      <c r="QS257" s="43"/>
      <c r="QT257" s="43"/>
      <c r="QU257" s="43"/>
      <c r="QV257" s="43"/>
      <c r="QW257" s="43"/>
      <c r="QX257" s="43"/>
      <c r="QY257" s="43"/>
      <c r="QZ257" s="43"/>
      <c r="RA257" s="43"/>
      <c r="RB257" s="43"/>
      <c r="RC257" s="43"/>
      <c r="RD257" s="43"/>
      <c r="RE257" s="43"/>
      <c r="RF257" s="43"/>
      <c r="RG257" s="43"/>
      <c r="RH257" s="43"/>
      <c r="RI257" s="43"/>
      <c r="RJ257" s="43"/>
      <c r="RK257" s="43"/>
      <c r="RL257" s="43"/>
      <c r="RM257" s="43"/>
      <c r="RN257" s="43"/>
      <c r="RO257" s="43"/>
      <c r="RP257" s="43"/>
      <c r="RQ257" s="43"/>
      <c r="RR257" s="43"/>
      <c r="RS257" s="43"/>
      <c r="RT257" s="43"/>
      <c r="RU257" s="43"/>
      <c r="RV257" s="43"/>
      <c r="RW257" s="43"/>
      <c r="RX257" s="43"/>
      <c r="RY257" s="43"/>
      <c r="RZ257" s="43"/>
      <c r="SA257" s="43"/>
      <c r="SB257" s="43"/>
      <c r="SC257" s="43"/>
      <c r="SD257" s="43"/>
      <c r="SE257" s="43"/>
      <c r="SF257" s="43"/>
      <c r="SG257" s="43"/>
      <c r="SH257" s="43"/>
      <c r="SI257" s="43"/>
      <c r="SJ257" s="43"/>
      <c r="SK257" s="43"/>
      <c r="SL257" s="43"/>
      <c r="SM257" s="43"/>
      <c r="SN257" s="43"/>
      <c r="SO257" s="43"/>
      <c r="SP257" s="43"/>
      <c r="SQ257" s="43"/>
      <c r="SR257" s="43"/>
      <c r="SS257" s="43"/>
      <c r="ST257" s="43"/>
      <c r="SU257" s="43"/>
      <c r="SV257" s="43"/>
      <c r="SW257" s="43"/>
      <c r="SX257" s="43"/>
      <c r="SY257" s="43"/>
      <c r="SZ257" s="43"/>
      <c r="TA257" s="43"/>
      <c r="TB257" s="43"/>
      <c r="TC257" s="43"/>
      <c r="TD257" s="43"/>
      <c r="TE257" s="43"/>
      <c r="TF257" s="43"/>
      <c r="TG257" s="43"/>
      <c r="TH257" s="43"/>
      <c r="TI257" s="43"/>
      <c r="TJ257" s="43"/>
      <c r="TK257" s="43"/>
      <c r="TL257" s="43"/>
      <c r="TM257" s="43"/>
      <c r="TN257" s="43"/>
      <c r="TO257" s="43"/>
      <c r="TP257" s="43"/>
      <c r="TQ257" s="43"/>
      <c r="TR257" s="43"/>
      <c r="TS257" s="43"/>
      <c r="TT257" s="43"/>
      <c r="TU257" s="43"/>
      <c r="TV257" s="43"/>
      <c r="TW257" s="43"/>
      <c r="TX257" s="43"/>
      <c r="TY257" s="43"/>
      <c r="TZ257" s="43"/>
      <c r="UA257" s="43"/>
      <c r="UB257" s="43"/>
      <c r="UC257" s="43"/>
      <c r="UD257" s="43"/>
      <c r="UE257" s="43"/>
      <c r="UF257" s="43"/>
      <c r="UG257" s="43"/>
      <c r="UH257" s="43"/>
      <c r="UI257" s="43"/>
      <c r="UJ257" s="43"/>
      <c r="UK257" s="43"/>
      <c r="UL257" s="43"/>
      <c r="UM257" s="43"/>
      <c r="UN257" s="43"/>
      <c r="UO257" s="43"/>
      <c r="UP257" s="43"/>
      <c r="UQ257" s="43"/>
      <c r="UR257" s="43"/>
      <c r="US257" s="43"/>
      <c r="UT257" s="43"/>
      <c r="UU257" s="43"/>
      <c r="UV257" s="43"/>
      <c r="UW257" s="43"/>
      <c r="UX257" s="43"/>
      <c r="UY257" s="43"/>
      <c r="UZ257" s="43"/>
      <c r="VA257" s="43"/>
      <c r="VB257" s="43"/>
      <c r="VC257" s="43"/>
      <c r="VD257" s="43"/>
      <c r="VE257" s="43"/>
      <c r="VF257" s="43"/>
      <c r="VG257" s="43"/>
      <c r="VH257" s="43"/>
      <c r="VI257" s="43"/>
      <c r="VJ257" s="43"/>
      <c r="VK257" s="43"/>
      <c r="VL257" s="43"/>
      <c r="VM257" s="43"/>
      <c r="VN257" s="43"/>
      <c r="VO257" s="43"/>
      <c r="VP257" s="43"/>
      <c r="VQ257" s="43"/>
      <c r="VR257" s="43"/>
      <c r="VS257" s="43"/>
      <c r="VT257" s="43"/>
      <c r="VU257" s="43"/>
      <c r="VV257" s="43"/>
      <c r="VW257" s="43"/>
      <c r="VX257" s="43"/>
      <c r="VY257" s="43"/>
      <c r="VZ257" s="43"/>
      <c r="WA257" s="43"/>
      <c r="WB257" s="43"/>
      <c r="WC257" s="43"/>
      <c r="WD257" s="43"/>
      <c r="WE257" s="43"/>
      <c r="WF257" s="43"/>
      <c r="WG257" s="43"/>
      <c r="WH257" s="43"/>
      <c r="WI257" s="43"/>
      <c r="WJ257" s="43"/>
      <c r="WK257" s="43"/>
      <c r="WL257" s="43"/>
      <c r="WM257" s="43"/>
      <c r="WN257" s="43"/>
      <c r="WO257" s="43"/>
      <c r="WP257" s="43"/>
      <c r="WQ257" s="43"/>
      <c r="WR257" s="43"/>
      <c r="WS257" s="43"/>
      <c r="WT257" s="43"/>
      <c r="WU257" s="43"/>
      <c r="WV257" s="43"/>
      <c r="WW257" s="43"/>
      <c r="WX257" s="43"/>
      <c r="WY257" s="43"/>
      <c r="WZ257" s="43"/>
      <c r="XA257" s="43"/>
      <c r="XB257" s="43"/>
      <c r="XC257" s="43"/>
      <c r="XD257" s="43"/>
      <c r="XE257" s="43"/>
      <c r="XF257" s="43"/>
      <c r="XG257" s="43"/>
      <c r="XH257" s="43"/>
      <c r="XI257" s="43"/>
      <c r="XJ257" s="43"/>
      <c r="XK257" s="43"/>
      <c r="XL257" s="43"/>
      <c r="XM257" s="43"/>
      <c r="XN257" s="43"/>
      <c r="XO257" s="43"/>
      <c r="XP257" s="43"/>
      <c r="XQ257" s="43"/>
      <c r="XR257" s="43"/>
      <c r="XS257" s="43"/>
      <c r="XT257" s="43"/>
      <c r="XU257" s="43"/>
      <c r="XV257" s="43"/>
      <c r="XW257" s="43"/>
      <c r="XX257" s="43"/>
      <c r="XY257" s="43"/>
      <c r="XZ257" s="43"/>
      <c r="YA257" s="43"/>
      <c r="YB257" s="43"/>
      <c r="YC257" s="43"/>
      <c r="YD257" s="43"/>
      <c r="YE257" s="43"/>
      <c r="YF257" s="43"/>
      <c r="YG257" s="43"/>
      <c r="YH257" s="43"/>
      <c r="YI257" s="43"/>
      <c r="YJ257" s="43"/>
      <c r="YK257" s="43"/>
      <c r="YL257" s="43"/>
      <c r="YM257" s="43"/>
      <c r="YN257" s="43"/>
      <c r="YO257" s="43"/>
      <c r="YP257" s="43"/>
      <c r="YQ257" s="43"/>
      <c r="YR257" s="43"/>
    </row>
    <row r="258" spans="1:668" s="56" customFormat="1" ht="15.75" x14ac:dyDescent="0.25">
      <c r="A258" s="43"/>
      <c r="B258" s="3"/>
      <c r="C258" s="3"/>
      <c r="D258" s="43"/>
      <c r="E258" s="43"/>
      <c r="F258" s="47"/>
      <c r="G258" s="65"/>
      <c r="H258" s="47"/>
      <c r="I258" s="47"/>
      <c r="J258" s="47"/>
      <c r="K258" s="47"/>
      <c r="L258" s="65"/>
      <c r="O258" s="43"/>
      <c r="P258" s="43"/>
      <c r="Q258" s="43"/>
      <c r="R258" s="43"/>
      <c r="S258" s="43"/>
      <c r="T258" s="43"/>
      <c r="U258" s="43"/>
      <c r="V258" s="43"/>
      <c r="W258" s="43"/>
      <c r="X258" s="43"/>
      <c r="Y258" s="43"/>
      <c r="Z258" s="43"/>
      <c r="AA258" s="43"/>
      <c r="AB258" s="43"/>
      <c r="AC258" s="43"/>
      <c r="AD258" s="43"/>
      <c r="AE258" s="43"/>
      <c r="AF258" s="43"/>
      <c r="AG258" s="43"/>
      <c r="AH258" s="43"/>
      <c r="AI258" s="43"/>
      <c r="AJ258" s="43"/>
      <c r="AK258" s="43"/>
      <c r="AL258" s="43"/>
      <c r="AM258" s="43"/>
      <c r="AN258" s="43"/>
      <c r="AO258" s="43"/>
      <c r="AP258" s="43"/>
      <c r="AQ258" s="43"/>
      <c r="AR258" s="43"/>
      <c r="AS258" s="43"/>
      <c r="AT258" s="43"/>
      <c r="AU258" s="43"/>
      <c r="AV258" s="43"/>
      <c r="AW258" s="43"/>
      <c r="AX258" s="43"/>
      <c r="AY258" s="43"/>
      <c r="AZ258" s="43"/>
      <c r="BA258" s="43"/>
      <c r="BB258" s="43"/>
      <c r="BC258" s="43"/>
      <c r="BD258" s="43"/>
      <c r="BE258" s="43"/>
      <c r="BF258" s="43"/>
      <c r="BG258" s="43"/>
      <c r="BH258" s="43"/>
      <c r="BI258" s="43"/>
      <c r="BJ258" s="43"/>
      <c r="BK258" s="43"/>
      <c r="BL258" s="43"/>
      <c r="BM258" s="43"/>
      <c r="BN258" s="43"/>
      <c r="BO258" s="43"/>
      <c r="BP258" s="43"/>
      <c r="BQ258" s="43"/>
      <c r="BR258" s="43"/>
      <c r="BS258" s="43"/>
      <c r="BT258" s="43"/>
      <c r="BU258" s="43"/>
      <c r="BV258" s="43"/>
      <c r="BW258" s="43"/>
      <c r="BX258" s="43"/>
      <c r="BY258" s="43"/>
      <c r="BZ258" s="43"/>
      <c r="CA258" s="43"/>
      <c r="CB258" s="43"/>
      <c r="CC258" s="43"/>
      <c r="CD258" s="43"/>
      <c r="CE258" s="43"/>
      <c r="CF258" s="43"/>
      <c r="CG258" s="43"/>
      <c r="CH258" s="43"/>
      <c r="CI258" s="43"/>
      <c r="CJ258" s="43"/>
      <c r="CK258" s="43"/>
      <c r="CL258" s="43"/>
      <c r="CM258" s="43"/>
      <c r="CN258" s="43"/>
      <c r="CO258" s="43"/>
      <c r="CP258" s="43"/>
      <c r="CQ258" s="43"/>
      <c r="CR258" s="43"/>
      <c r="CS258" s="43"/>
      <c r="CT258" s="43"/>
      <c r="CU258" s="43"/>
      <c r="CV258" s="43"/>
      <c r="CW258" s="43"/>
      <c r="CX258" s="43"/>
      <c r="CY258" s="43"/>
      <c r="CZ258" s="43"/>
      <c r="DA258" s="43"/>
      <c r="DB258" s="43"/>
      <c r="DC258" s="43"/>
      <c r="DD258" s="43"/>
      <c r="DE258" s="43"/>
      <c r="DF258" s="43"/>
      <c r="DG258" s="43"/>
      <c r="DH258" s="43"/>
      <c r="DI258" s="43"/>
      <c r="DJ258" s="43"/>
      <c r="DK258" s="43"/>
      <c r="DL258" s="43"/>
      <c r="DM258" s="43"/>
      <c r="DN258" s="43"/>
      <c r="DO258" s="43"/>
      <c r="DP258" s="43"/>
      <c r="DQ258" s="43"/>
      <c r="DR258" s="43"/>
      <c r="DS258" s="43"/>
      <c r="DT258" s="43"/>
      <c r="DU258" s="43"/>
      <c r="DV258" s="43"/>
      <c r="DW258" s="43"/>
      <c r="DX258" s="43"/>
      <c r="DY258" s="43"/>
      <c r="DZ258" s="43"/>
      <c r="EA258" s="43"/>
      <c r="EB258" s="43"/>
      <c r="EC258" s="43"/>
      <c r="ED258" s="43"/>
      <c r="EE258" s="43"/>
      <c r="EF258" s="43"/>
      <c r="EG258" s="43"/>
      <c r="EH258" s="43"/>
      <c r="EI258" s="43"/>
      <c r="EJ258" s="43"/>
      <c r="EK258" s="43"/>
      <c r="EL258" s="43"/>
      <c r="EM258" s="43"/>
      <c r="EN258" s="43"/>
      <c r="EO258" s="43"/>
      <c r="EP258" s="43"/>
      <c r="EQ258" s="43"/>
      <c r="ER258" s="43"/>
      <c r="ES258" s="43"/>
      <c r="ET258" s="43"/>
      <c r="EU258" s="43"/>
      <c r="EV258" s="43"/>
      <c r="EW258" s="43"/>
      <c r="EX258" s="43"/>
      <c r="EY258" s="43"/>
      <c r="EZ258" s="43"/>
      <c r="FA258" s="43"/>
      <c r="FB258" s="43"/>
      <c r="FC258" s="43"/>
      <c r="FD258" s="43"/>
      <c r="FE258" s="43"/>
      <c r="FF258" s="43"/>
      <c r="FG258" s="43"/>
      <c r="FH258" s="43"/>
      <c r="FI258" s="43"/>
      <c r="FJ258" s="43"/>
      <c r="FK258" s="43"/>
      <c r="FL258" s="43"/>
      <c r="FM258" s="43"/>
      <c r="FN258" s="43"/>
      <c r="FO258" s="43"/>
      <c r="FP258" s="43"/>
      <c r="FQ258" s="43"/>
      <c r="FR258" s="43"/>
      <c r="FS258" s="43"/>
      <c r="FT258" s="43"/>
      <c r="FU258" s="43"/>
      <c r="FV258" s="43"/>
      <c r="FW258" s="43"/>
      <c r="FX258" s="43"/>
      <c r="FY258" s="43"/>
      <c r="FZ258" s="43"/>
      <c r="GA258" s="43"/>
      <c r="GB258" s="43"/>
      <c r="GC258" s="43"/>
      <c r="GD258" s="43"/>
      <c r="GE258" s="43"/>
      <c r="GF258" s="43"/>
      <c r="GG258" s="43"/>
      <c r="GH258" s="43"/>
      <c r="GI258" s="43"/>
      <c r="GJ258" s="43"/>
      <c r="GK258" s="43"/>
      <c r="GL258" s="43"/>
      <c r="GM258" s="43"/>
      <c r="GN258" s="43"/>
      <c r="GO258" s="43"/>
      <c r="GP258" s="43"/>
      <c r="GQ258" s="43"/>
      <c r="GR258" s="43"/>
      <c r="GS258" s="43"/>
      <c r="GT258" s="43"/>
      <c r="GU258" s="43"/>
      <c r="GV258" s="43"/>
      <c r="GW258" s="43"/>
      <c r="GX258" s="43"/>
      <c r="GY258" s="43"/>
      <c r="GZ258" s="43"/>
      <c r="HA258" s="43"/>
      <c r="HB258" s="43"/>
      <c r="HC258" s="43"/>
      <c r="HD258" s="43"/>
      <c r="HE258" s="43"/>
      <c r="HF258" s="43"/>
      <c r="HG258" s="43"/>
      <c r="HH258" s="43"/>
      <c r="HI258" s="43"/>
      <c r="HJ258" s="43"/>
      <c r="HK258" s="43"/>
      <c r="HL258" s="43"/>
      <c r="HM258" s="43"/>
      <c r="HN258" s="43"/>
      <c r="HO258" s="43"/>
      <c r="HP258" s="43"/>
      <c r="HQ258" s="43"/>
      <c r="HR258" s="43"/>
      <c r="HS258" s="43"/>
      <c r="HT258" s="43"/>
      <c r="HU258" s="43"/>
      <c r="HV258" s="43"/>
      <c r="HW258" s="43"/>
      <c r="HX258" s="43"/>
      <c r="HY258" s="43"/>
      <c r="HZ258" s="43"/>
      <c r="IA258" s="43"/>
      <c r="IB258" s="43"/>
      <c r="IC258" s="43"/>
      <c r="ID258" s="43"/>
      <c r="IE258" s="43"/>
      <c r="IF258" s="43"/>
      <c r="IG258" s="43"/>
      <c r="IH258" s="43"/>
      <c r="II258" s="43"/>
      <c r="IJ258" s="43"/>
      <c r="IK258" s="43"/>
      <c r="IL258" s="43"/>
      <c r="IM258" s="43"/>
      <c r="IN258" s="43"/>
      <c r="IO258" s="43"/>
      <c r="IP258" s="43"/>
      <c r="IQ258" s="43"/>
      <c r="IR258" s="43"/>
      <c r="IS258" s="43"/>
      <c r="IT258" s="43"/>
      <c r="IU258" s="43"/>
      <c r="IV258" s="43"/>
      <c r="IW258" s="43"/>
      <c r="IX258" s="43"/>
      <c r="IY258" s="43"/>
      <c r="IZ258" s="43"/>
      <c r="JA258" s="43"/>
      <c r="JB258" s="43"/>
      <c r="JC258" s="43"/>
      <c r="JD258" s="43"/>
      <c r="JE258" s="43"/>
      <c r="JF258" s="43"/>
      <c r="JG258" s="43"/>
      <c r="JH258" s="43"/>
      <c r="JI258" s="43"/>
      <c r="JJ258" s="43"/>
      <c r="JK258" s="43"/>
      <c r="JL258" s="43"/>
      <c r="JM258" s="43"/>
      <c r="JN258" s="43"/>
      <c r="JO258" s="43"/>
      <c r="JP258" s="43"/>
      <c r="JQ258" s="43"/>
      <c r="JR258" s="43"/>
      <c r="JS258" s="43"/>
      <c r="JT258" s="43"/>
      <c r="JU258" s="43"/>
      <c r="JV258" s="43"/>
      <c r="JW258" s="43"/>
      <c r="JX258" s="43"/>
      <c r="JY258" s="43"/>
      <c r="JZ258" s="43"/>
      <c r="KA258" s="43"/>
      <c r="KB258" s="43"/>
      <c r="KC258" s="43"/>
      <c r="KD258" s="43"/>
      <c r="KE258" s="43"/>
      <c r="KF258" s="43"/>
      <c r="KG258" s="43"/>
      <c r="KH258" s="43"/>
      <c r="KI258" s="43"/>
      <c r="KJ258" s="43"/>
      <c r="KK258" s="43"/>
      <c r="KL258" s="43"/>
      <c r="KM258" s="43"/>
      <c r="KN258" s="43"/>
      <c r="KO258" s="43"/>
      <c r="KP258" s="43"/>
      <c r="KQ258" s="43"/>
      <c r="KR258" s="43"/>
      <c r="KS258" s="43"/>
      <c r="KT258" s="43"/>
      <c r="KU258" s="43"/>
      <c r="KV258" s="43"/>
      <c r="KW258" s="43"/>
      <c r="KX258" s="43"/>
      <c r="KY258" s="43"/>
      <c r="KZ258" s="43"/>
      <c r="LA258" s="43"/>
      <c r="LB258" s="43"/>
      <c r="LC258" s="43"/>
      <c r="LD258" s="43"/>
      <c r="LE258" s="43"/>
      <c r="LF258" s="43"/>
      <c r="LG258" s="43"/>
      <c r="LH258" s="43"/>
      <c r="LI258" s="43"/>
      <c r="LJ258" s="43"/>
      <c r="LK258" s="43"/>
      <c r="LL258" s="43"/>
      <c r="LM258" s="43"/>
      <c r="LN258" s="43"/>
      <c r="LO258" s="43"/>
      <c r="LP258" s="43"/>
      <c r="LQ258" s="43"/>
      <c r="LR258" s="43"/>
      <c r="LS258" s="43"/>
      <c r="LT258" s="43"/>
      <c r="LU258" s="43"/>
      <c r="LV258" s="43"/>
      <c r="LW258" s="43"/>
      <c r="LX258" s="43"/>
      <c r="LY258" s="43"/>
      <c r="LZ258" s="43"/>
      <c r="MA258" s="43"/>
      <c r="MB258" s="43"/>
      <c r="MC258" s="43"/>
      <c r="MD258" s="43"/>
      <c r="ME258" s="43"/>
      <c r="MF258" s="43"/>
      <c r="MG258" s="43"/>
      <c r="MH258" s="43"/>
      <c r="MI258" s="43"/>
      <c r="MJ258" s="43"/>
      <c r="MK258" s="43"/>
      <c r="ML258" s="43"/>
      <c r="MM258" s="43"/>
      <c r="MN258" s="43"/>
      <c r="MO258" s="43"/>
      <c r="MP258" s="43"/>
      <c r="MQ258" s="43"/>
      <c r="MR258" s="43"/>
      <c r="MS258" s="43"/>
      <c r="MT258" s="43"/>
      <c r="MU258" s="43"/>
      <c r="MV258" s="43"/>
      <c r="MW258" s="43"/>
      <c r="MX258" s="43"/>
      <c r="MY258" s="43"/>
      <c r="MZ258" s="43"/>
      <c r="NA258" s="43"/>
      <c r="NB258" s="43"/>
      <c r="NC258" s="43"/>
      <c r="ND258" s="43"/>
      <c r="NE258" s="43"/>
      <c r="NF258" s="43"/>
      <c r="NG258" s="43"/>
      <c r="NH258" s="43"/>
      <c r="NI258" s="43"/>
      <c r="NJ258" s="43"/>
      <c r="NK258" s="43"/>
      <c r="NL258" s="43"/>
      <c r="NM258" s="43"/>
      <c r="NN258" s="43"/>
      <c r="NO258" s="43"/>
      <c r="NP258" s="43"/>
      <c r="NQ258" s="43"/>
      <c r="NR258" s="43"/>
      <c r="NS258" s="43"/>
      <c r="NT258" s="43"/>
      <c r="NU258" s="43"/>
      <c r="NV258" s="43"/>
      <c r="NW258" s="43"/>
      <c r="NX258" s="43"/>
      <c r="NY258" s="43"/>
      <c r="NZ258" s="43"/>
      <c r="OA258" s="43"/>
      <c r="OB258" s="43"/>
      <c r="OC258" s="43"/>
      <c r="OD258" s="43"/>
      <c r="OE258" s="43"/>
      <c r="OF258" s="43"/>
      <c r="OG258" s="43"/>
      <c r="OH258" s="43"/>
      <c r="OI258" s="43"/>
      <c r="OJ258" s="43"/>
      <c r="OK258" s="43"/>
      <c r="OL258" s="43"/>
      <c r="OM258" s="43"/>
      <c r="ON258" s="43"/>
      <c r="OO258" s="43"/>
      <c r="OP258" s="43"/>
      <c r="OQ258" s="43"/>
      <c r="OR258" s="43"/>
      <c r="OS258" s="43"/>
      <c r="OT258" s="43"/>
      <c r="OU258" s="43"/>
      <c r="OV258" s="43"/>
      <c r="OW258" s="43"/>
      <c r="OX258" s="43"/>
      <c r="OY258" s="43"/>
      <c r="OZ258" s="43"/>
      <c r="PA258" s="43"/>
      <c r="PB258" s="43"/>
      <c r="PC258" s="43"/>
      <c r="PD258" s="43"/>
      <c r="PE258" s="43"/>
      <c r="PF258" s="43"/>
      <c r="PG258" s="43"/>
      <c r="PH258" s="43"/>
      <c r="PI258" s="43"/>
      <c r="PJ258" s="43"/>
      <c r="PK258" s="43"/>
      <c r="PL258" s="43"/>
      <c r="PM258" s="43"/>
      <c r="PN258" s="43"/>
      <c r="PO258" s="43"/>
      <c r="PP258" s="43"/>
      <c r="PQ258" s="43"/>
      <c r="PR258" s="43"/>
      <c r="PS258" s="43"/>
      <c r="PT258" s="43"/>
      <c r="PU258" s="43"/>
      <c r="PV258" s="43"/>
      <c r="PW258" s="43"/>
      <c r="PX258" s="43"/>
      <c r="PY258" s="43"/>
      <c r="PZ258" s="43"/>
      <c r="QA258" s="43"/>
      <c r="QB258" s="43"/>
      <c r="QC258" s="43"/>
      <c r="QD258" s="43"/>
      <c r="QE258" s="43"/>
      <c r="QF258" s="43"/>
      <c r="QG258" s="43"/>
      <c r="QH258" s="43"/>
      <c r="QI258" s="43"/>
      <c r="QJ258" s="43"/>
      <c r="QK258" s="43"/>
      <c r="QL258" s="43"/>
      <c r="QM258" s="43"/>
      <c r="QN258" s="43"/>
      <c r="QO258" s="43"/>
      <c r="QP258" s="43"/>
      <c r="QQ258" s="43"/>
      <c r="QR258" s="43"/>
      <c r="QS258" s="43"/>
      <c r="QT258" s="43"/>
      <c r="QU258" s="43"/>
      <c r="QV258" s="43"/>
      <c r="QW258" s="43"/>
      <c r="QX258" s="43"/>
      <c r="QY258" s="43"/>
      <c r="QZ258" s="43"/>
      <c r="RA258" s="43"/>
      <c r="RB258" s="43"/>
      <c r="RC258" s="43"/>
      <c r="RD258" s="43"/>
      <c r="RE258" s="43"/>
      <c r="RF258" s="43"/>
      <c r="RG258" s="43"/>
      <c r="RH258" s="43"/>
      <c r="RI258" s="43"/>
      <c r="RJ258" s="43"/>
      <c r="RK258" s="43"/>
      <c r="RL258" s="43"/>
      <c r="RM258" s="43"/>
      <c r="RN258" s="43"/>
      <c r="RO258" s="43"/>
      <c r="RP258" s="43"/>
      <c r="RQ258" s="43"/>
      <c r="RR258" s="43"/>
      <c r="RS258" s="43"/>
      <c r="RT258" s="43"/>
      <c r="RU258" s="43"/>
      <c r="RV258" s="43"/>
      <c r="RW258" s="43"/>
      <c r="RX258" s="43"/>
      <c r="RY258" s="43"/>
      <c r="RZ258" s="43"/>
      <c r="SA258" s="43"/>
      <c r="SB258" s="43"/>
      <c r="SC258" s="43"/>
      <c r="SD258" s="43"/>
      <c r="SE258" s="43"/>
      <c r="SF258" s="43"/>
      <c r="SG258" s="43"/>
      <c r="SH258" s="43"/>
      <c r="SI258" s="43"/>
      <c r="SJ258" s="43"/>
      <c r="SK258" s="43"/>
      <c r="SL258" s="43"/>
      <c r="SM258" s="43"/>
      <c r="SN258" s="43"/>
      <c r="SO258" s="43"/>
      <c r="SP258" s="43"/>
      <c r="SQ258" s="43"/>
      <c r="SR258" s="43"/>
      <c r="SS258" s="43"/>
      <c r="ST258" s="43"/>
      <c r="SU258" s="43"/>
      <c r="SV258" s="43"/>
      <c r="SW258" s="43"/>
      <c r="SX258" s="43"/>
      <c r="SY258" s="43"/>
      <c r="SZ258" s="43"/>
      <c r="TA258" s="43"/>
      <c r="TB258" s="43"/>
      <c r="TC258" s="43"/>
      <c r="TD258" s="43"/>
      <c r="TE258" s="43"/>
      <c r="TF258" s="43"/>
      <c r="TG258" s="43"/>
      <c r="TH258" s="43"/>
      <c r="TI258" s="43"/>
      <c r="TJ258" s="43"/>
      <c r="TK258" s="43"/>
      <c r="TL258" s="43"/>
      <c r="TM258" s="43"/>
      <c r="TN258" s="43"/>
      <c r="TO258" s="43"/>
      <c r="TP258" s="43"/>
      <c r="TQ258" s="43"/>
      <c r="TR258" s="43"/>
      <c r="TS258" s="43"/>
      <c r="TT258" s="43"/>
      <c r="TU258" s="43"/>
      <c r="TV258" s="43"/>
      <c r="TW258" s="43"/>
      <c r="TX258" s="43"/>
      <c r="TY258" s="43"/>
      <c r="TZ258" s="43"/>
      <c r="UA258" s="43"/>
      <c r="UB258" s="43"/>
      <c r="UC258" s="43"/>
      <c r="UD258" s="43"/>
      <c r="UE258" s="43"/>
      <c r="UF258" s="43"/>
      <c r="UG258" s="43"/>
      <c r="UH258" s="43"/>
      <c r="UI258" s="43"/>
      <c r="UJ258" s="43"/>
      <c r="UK258" s="43"/>
      <c r="UL258" s="43"/>
      <c r="UM258" s="43"/>
      <c r="UN258" s="43"/>
      <c r="UO258" s="43"/>
      <c r="UP258" s="43"/>
      <c r="UQ258" s="43"/>
      <c r="UR258" s="43"/>
      <c r="US258" s="43"/>
      <c r="UT258" s="43"/>
      <c r="UU258" s="43"/>
      <c r="UV258" s="43"/>
      <c r="UW258" s="43"/>
      <c r="UX258" s="43"/>
      <c r="UY258" s="43"/>
      <c r="UZ258" s="43"/>
      <c r="VA258" s="43"/>
      <c r="VB258" s="43"/>
      <c r="VC258" s="43"/>
      <c r="VD258" s="43"/>
      <c r="VE258" s="43"/>
      <c r="VF258" s="43"/>
      <c r="VG258" s="43"/>
      <c r="VH258" s="43"/>
      <c r="VI258" s="43"/>
      <c r="VJ258" s="43"/>
      <c r="VK258" s="43"/>
      <c r="VL258" s="43"/>
      <c r="VM258" s="43"/>
      <c r="VN258" s="43"/>
      <c r="VO258" s="43"/>
      <c r="VP258" s="43"/>
      <c r="VQ258" s="43"/>
      <c r="VR258" s="43"/>
      <c r="VS258" s="43"/>
      <c r="VT258" s="43"/>
      <c r="VU258" s="43"/>
      <c r="VV258" s="43"/>
      <c r="VW258" s="43"/>
      <c r="VX258" s="43"/>
      <c r="VY258" s="43"/>
      <c r="VZ258" s="43"/>
      <c r="WA258" s="43"/>
      <c r="WB258" s="43"/>
      <c r="WC258" s="43"/>
      <c r="WD258" s="43"/>
      <c r="WE258" s="43"/>
      <c r="WF258" s="43"/>
      <c r="WG258" s="43"/>
      <c r="WH258" s="43"/>
      <c r="WI258" s="43"/>
      <c r="WJ258" s="43"/>
      <c r="WK258" s="43"/>
      <c r="WL258" s="43"/>
      <c r="WM258" s="43"/>
      <c r="WN258" s="43"/>
      <c r="WO258" s="43"/>
      <c r="WP258" s="43"/>
      <c r="WQ258" s="43"/>
      <c r="WR258" s="43"/>
      <c r="WS258" s="43"/>
      <c r="WT258" s="43"/>
      <c r="WU258" s="43"/>
      <c r="WV258" s="43"/>
      <c r="WW258" s="43"/>
      <c r="WX258" s="43"/>
      <c r="WY258" s="43"/>
      <c r="WZ258" s="43"/>
      <c r="XA258" s="43"/>
      <c r="XB258" s="43"/>
      <c r="XC258" s="43"/>
      <c r="XD258" s="43"/>
      <c r="XE258" s="43"/>
      <c r="XF258" s="43"/>
      <c r="XG258" s="43"/>
      <c r="XH258" s="43"/>
      <c r="XI258" s="43"/>
      <c r="XJ258" s="43"/>
      <c r="XK258" s="43"/>
      <c r="XL258" s="43"/>
      <c r="XM258" s="43"/>
      <c r="XN258" s="43"/>
      <c r="XO258" s="43"/>
      <c r="XP258" s="43"/>
      <c r="XQ258" s="43"/>
      <c r="XR258" s="43"/>
      <c r="XS258" s="43"/>
      <c r="XT258" s="43"/>
      <c r="XU258" s="43"/>
      <c r="XV258" s="43"/>
      <c r="XW258" s="43"/>
      <c r="XX258" s="43"/>
      <c r="XY258" s="43"/>
      <c r="XZ258" s="43"/>
      <c r="YA258" s="43"/>
      <c r="YB258" s="43"/>
      <c r="YC258" s="43"/>
      <c r="YD258" s="43"/>
      <c r="YE258" s="43"/>
      <c r="YF258" s="43"/>
      <c r="YG258" s="43"/>
      <c r="YH258" s="43"/>
      <c r="YI258" s="43"/>
      <c r="YJ258" s="43"/>
      <c r="YK258" s="43"/>
      <c r="YL258" s="43"/>
      <c r="YM258" s="43"/>
      <c r="YN258" s="43"/>
      <c r="YO258" s="43"/>
      <c r="YP258" s="43"/>
      <c r="YQ258" s="43"/>
      <c r="YR258" s="43"/>
    </row>
    <row r="259" spans="1:668" s="56" customFormat="1" ht="15.75" x14ac:dyDescent="0.25">
      <c r="A259" s="43"/>
      <c r="B259" s="3"/>
      <c r="C259" s="3"/>
      <c r="D259" s="43"/>
      <c r="E259" s="43"/>
      <c r="F259" s="47"/>
      <c r="G259" s="65"/>
      <c r="H259" s="47"/>
      <c r="I259" s="47"/>
      <c r="J259" s="47"/>
      <c r="K259" s="47"/>
      <c r="L259" s="65"/>
      <c r="O259" s="43"/>
      <c r="P259" s="43"/>
      <c r="Q259" s="43"/>
      <c r="R259" s="43"/>
      <c r="S259" s="43"/>
      <c r="T259" s="43"/>
      <c r="U259" s="43"/>
      <c r="V259" s="43"/>
      <c r="W259" s="43"/>
      <c r="X259" s="43"/>
      <c r="Y259" s="43"/>
      <c r="Z259" s="43"/>
      <c r="AA259" s="43"/>
      <c r="AB259" s="43"/>
      <c r="AC259" s="43"/>
      <c r="AD259" s="43"/>
      <c r="AE259" s="43"/>
      <c r="AF259" s="43"/>
      <c r="AG259" s="43"/>
      <c r="AH259" s="43"/>
      <c r="AI259" s="43"/>
      <c r="AJ259" s="43"/>
      <c r="AK259" s="43"/>
      <c r="AL259" s="43"/>
      <c r="AM259" s="43"/>
      <c r="AN259" s="43"/>
      <c r="AO259" s="43"/>
      <c r="AP259" s="43"/>
      <c r="AQ259" s="43"/>
      <c r="AR259" s="43"/>
      <c r="AS259" s="43"/>
      <c r="AT259" s="43"/>
      <c r="AU259" s="43"/>
      <c r="AV259" s="43"/>
      <c r="AW259" s="43"/>
      <c r="AX259" s="43"/>
      <c r="AY259" s="43"/>
      <c r="AZ259" s="43"/>
      <c r="BA259" s="43"/>
      <c r="BB259" s="43"/>
      <c r="BC259" s="43"/>
      <c r="BD259" s="43"/>
      <c r="BE259" s="43"/>
      <c r="BF259" s="43"/>
      <c r="BG259" s="43"/>
      <c r="BH259" s="43"/>
      <c r="BI259" s="43"/>
      <c r="BJ259" s="43"/>
      <c r="BK259" s="43"/>
      <c r="BL259" s="43"/>
      <c r="BM259" s="43"/>
      <c r="BN259" s="43"/>
      <c r="BO259" s="43"/>
      <c r="BP259" s="43"/>
      <c r="BQ259" s="43"/>
      <c r="BR259" s="43"/>
      <c r="BS259" s="43"/>
      <c r="BT259" s="43"/>
      <c r="BU259" s="43"/>
      <c r="BV259" s="43"/>
      <c r="BW259" s="43"/>
      <c r="BX259" s="43"/>
      <c r="BY259" s="43"/>
      <c r="BZ259" s="43"/>
      <c r="CA259" s="43"/>
      <c r="CB259" s="43"/>
      <c r="CC259" s="43"/>
      <c r="CD259" s="43"/>
      <c r="CE259" s="43"/>
      <c r="CF259" s="43"/>
      <c r="CG259" s="43"/>
      <c r="CH259" s="43"/>
      <c r="CI259" s="43"/>
      <c r="CJ259" s="43"/>
      <c r="CK259" s="43"/>
      <c r="CL259" s="43"/>
      <c r="CM259" s="43"/>
      <c r="CN259" s="43"/>
      <c r="CO259" s="43"/>
      <c r="CP259" s="43"/>
      <c r="CQ259" s="43"/>
      <c r="CR259" s="43"/>
      <c r="CS259" s="43"/>
      <c r="CT259" s="43"/>
      <c r="CU259" s="43"/>
      <c r="CV259" s="43"/>
      <c r="CW259" s="43"/>
      <c r="CX259" s="43"/>
      <c r="CY259" s="43"/>
      <c r="CZ259" s="43"/>
      <c r="DA259" s="43"/>
      <c r="DB259" s="43"/>
      <c r="DC259" s="43"/>
      <c r="DD259" s="43"/>
      <c r="DE259" s="43"/>
      <c r="DF259" s="43"/>
      <c r="DG259" s="43"/>
      <c r="DH259" s="43"/>
      <c r="DI259" s="43"/>
      <c r="DJ259" s="43"/>
      <c r="DK259" s="43"/>
      <c r="DL259" s="43"/>
      <c r="DM259" s="43"/>
      <c r="DN259" s="43"/>
      <c r="DO259" s="43"/>
      <c r="DP259" s="43"/>
      <c r="DQ259" s="43"/>
      <c r="DR259" s="43"/>
      <c r="DS259" s="43"/>
      <c r="DT259" s="43"/>
      <c r="DU259" s="43"/>
      <c r="DV259" s="43"/>
      <c r="DW259" s="43"/>
      <c r="DX259" s="43"/>
      <c r="DY259" s="43"/>
      <c r="DZ259" s="43"/>
      <c r="EA259" s="43"/>
      <c r="EB259" s="43"/>
      <c r="EC259" s="43"/>
      <c r="ED259" s="43"/>
      <c r="EE259" s="43"/>
      <c r="EF259" s="43"/>
      <c r="EG259" s="43"/>
      <c r="EH259" s="43"/>
      <c r="EI259" s="43"/>
      <c r="EJ259" s="43"/>
      <c r="EK259" s="43"/>
      <c r="EL259" s="43"/>
      <c r="EM259" s="43"/>
      <c r="EN259" s="43"/>
      <c r="EO259" s="43"/>
      <c r="EP259" s="43"/>
      <c r="EQ259" s="43"/>
      <c r="ER259" s="43"/>
      <c r="ES259" s="43"/>
      <c r="ET259" s="43"/>
      <c r="EU259" s="43"/>
      <c r="EV259" s="43"/>
      <c r="EW259" s="43"/>
      <c r="EX259" s="43"/>
      <c r="EY259" s="43"/>
      <c r="EZ259" s="43"/>
      <c r="FA259" s="43"/>
      <c r="FB259" s="43"/>
      <c r="FC259" s="43"/>
      <c r="FD259" s="43"/>
      <c r="FE259" s="43"/>
      <c r="FF259" s="43"/>
      <c r="FG259" s="43"/>
      <c r="FH259" s="43"/>
      <c r="FI259" s="43"/>
      <c r="FJ259" s="43"/>
      <c r="FK259" s="43"/>
      <c r="FL259" s="43"/>
      <c r="FM259" s="43"/>
      <c r="FN259" s="43"/>
      <c r="FO259" s="43"/>
      <c r="FP259" s="43"/>
      <c r="FQ259" s="43"/>
      <c r="FR259" s="43"/>
      <c r="FS259" s="43"/>
      <c r="FT259" s="43"/>
      <c r="FU259" s="43"/>
      <c r="FV259" s="43"/>
      <c r="FW259" s="43"/>
      <c r="FX259" s="43"/>
      <c r="FY259" s="43"/>
      <c r="FZ259" s="43"/>
      <c r="GA259" s="43"/>
      <c r="GB259" s="43"/>
      <c r="GC259" s="43"/>
      <c r="GD259" s="43"/>
      <c r="GE259" s="43"/>
      <c r="GF259" s="43"/>
      <c r="GG259" s="43"/>
      <c r="GH259" s="43"/>
      <c r="GI259" s="43"/>
      <c r="GJ259" s="43"/>
      <c r="GK259" s="43"/>
      <c r="GL259" s="43"/>
      <c r="GM259" s="43"/>
      <c r="GN259" s="43"/>
      <c r="GO259" s="43"/>
      <c r="GP259" s="43"/>
      <c r="GQ259" s="43"/>
      <c r="GR259" s="43"/>
      <c r="GS259" s="43"/>
      <c r="GT259" s="43"/>
      <c r="GU259" s="43"/>
      <c r="GV259" s="43"/>
      <c r="GW259" s="43"/>
      <c r="GX259" s="43"/>
      <c r="GY259" s="43"/>
      <c r="GZ259" s="43"/>
      <c r="HA259" s="43"/>
      <c r="HB259" s="43"/>
      <c r="HC259" s="43"/>
      <c r="HD259" s="43"/>
      <c r="HE259" s="43"/>
      <c r="HF259" s="43"/>
      <c r="HG259" s="43"/>
      <c r="HH259" s="43"/>
      <c r="HI259" s="43"/>
      <c r="HJ259" s="43"/>
      <c r="HK259" s="43"/>
      <c r="HL259" s="43"/>
      <c r="HM259" s="43"/>
      <c r="HN259" s="43"/>
      <c r="HO259" s="43"/>
      <c r="HP259" s="43"/>
      <c r="HQ259" s="43"/>
      <c r="HR259" s="43"/>
      <c r="HS259" s="43"/>
      <c r="HT259" s="43"/>
      <c r="HU259" s="43"/>
      <c r="HV259" s="43"/>
      <c r="HW259" s="43"/>
      <c r="HX259" s="43"/>
      <c r="HY259" s="43"/>
      <c r="HZ259" s="43"/>
      <c r="IA259" s="43"/>
      <c r="IB259" s="43"/>
      <c r="IC259" s="43"/>
      <c r="ID259" s="43"/>
      <c r="IE259" s="43"/>
      <c r="IF259" s="43"/>
      <c r="IG259" s="43"/>
      <c r="IH259" s="43"/>
      <c r="II259" s="43"/>
      <c r="IJ259" s="43"/>
      <c r="IK259" s="43"/>
      <c r="IL259" s="43"/>
      <c r="IM259" s="43"/>
      <c r="IN259" s="43"/>
      <c r="IO259" s="43"/>
      <c r="IP259" s="43"/>
      <c r="IQ259" s="43"/>
      <c r="IR259" s="43"/>
      <c r="IS259" s="43"/>
      <c r="IT259" s="43"/>
      <c r="IU259" s="43"/>
      <c r="IV259" s="43"/>
      <c r="IW259" s="43"/>
      <c r="IX259" s="43"/>
      <c r="IY259" s="43"/>
      <c r="IZ259" s="43"/>
      <c r="JA259" s="43"/>
      <c r="JB259" s="43"/>
      <c r="JC259" s="43"/>
      <c r="JD259" s="43"/>
      <c r="JE259" s="43"/>
      <c r="JF259" s="43"/>
      <c r="JG259" s="43"/>
      <c r="JH259" s="43"/>
      <c r="JI259" s="43"/>
      <c r="JJ259" s="43"/>
      <c r="JK259" s="43"/>
      <c r="JL259" s="43"/>
      <c r="JM259" s="43"/>
      <c r="JN259" s="43"/>
      <c r="JO259" s="43"/>
      <c r="JP259" s="43"/>
      <c r="JQ259" s="43"/>
      <c r="JR259" s="43"/>
      <c r="JS259" s="43"/>
      <c r="JT259" s="43"/>
      <c r="JU259" s="43"/>
      <c r="JV259" s="43"/>
      <c r="JW259" s="43"/>
      <c r="JX259" s="43"/>
      <c r="JY259" s="43"/>
      <c r="JZ259" s="43"/>
      <c r="KA259" s="43"/>
      <c r="KB259" s="43"/>
      <c r="KC259" s="43"/>
      <c r="KD259" s="43"/>
      <c r="KE259" s="43"/>
      <c r="KF259" s="43"/>
      <c r="KG259" s="43"/>
      <c r="KH259" s="43"/>
      <c r="KI259" s="43"/>
      <c r="KJ259" s="43"/>
      <c r="KK259" s="43"/>
      <c r="KL259" s="43"/>
      <c r="KM259" s="43"/>
      <c r="KN259" s="43"/>
      <c r="KO259" s="43"/>
      <c r="KP259" s="43"/>
      <c r="KQ259" s="43"/>
      <c r="KR259" s="43"/>
      <c r="KS259" s="43"/>
      <c r="KT259" s="43"/>
      <c r="KU259" s="43"/>
      <c r="KV259" s="43"/>
      <c r="KW259" s="43"/>
      <c r="KX259" s="43"/>
      <c r="KY259" s="43"/>
      <c r="KZ259" s="43"/>
      <c r="LA259" s="43"/>
      <c r="LB259" s="43"/>
      <c r="LC259" s="43"/>
      <c r="LD259" s="43"/>
      <c r="LE259" s="43"/>
      <c r="LF259" s="43"/>
      <c r="LG259" s="43"/>
      <c r="LH259" s="43"/>
      <c r="LI259" s="43"/>
      <c r="LJ259" s="43"/>
      <c r="LK259" s="43"/>
      <c r="LL259" s="43"/>
      <c r="LM259" s="43"/>
      <c r="LN259" s="43"/>
      <c r="LO259" s="43"/>
      <c r="LP259" s="43"/>
      <c r="LQ259" s="43"/>
      <c r="LR259" s="43"/>
      <c r="LS259" s="43"/>
      <c r="LT259" s="43"/>
      <c r="LU259" s="43"/>
      <c r="LV259" s="43"/>
      <c r="LW259" s="43"/>
      <c r="LX259" s="43"/>
      <c r="LY259" s="43"/>
      <c r="LZ259" s="43"/>
      <c r="MA259" s="43"/>
      <c r="MB259" s="43"/>
      <c r="MC259" s="43"/>
      <c r="MD259" s="43"/>
      <c r="ME259" s="43"/>
      <c r="MF259" s="43"/>
      <c r="MG259" s="43"/>
      <c r="MH259" s="43"/>
      <c r="MI259" s="43"/>
      <c r="MJ259" s="43"/>
      <c r="MK259" s="43"/>
      <c r="ML259" s="43"/>
      <c r="MM259" s="43"/>
      <c r="MN259" s="43"/>
      <c r="MO259" s="43"/>
      <c r="MP259" s="43"/>
      <c r="MQ259" s="43"/>
      <c r="MR259" s="43"/>
      <c r="MS259" s="43"/>
      <c r="MT259" s="43"/>
      <c r="MU259" s="43"/>
      <c r="MV259" s="43"/>
      <c r="MW259" s="43"/>
      <c r="MX259" s="43"/>
      <c r="MY259" s="43"/>
      <c r="MZ259" s="43"/>
      <c r="NA259" s="43"/>
      <c r="NB259" s="43"/>
      <c r="NC259" s="43"/>
      <c r="ND259" s="43"/>
      <c r="NE259" s="43"/>
      <c r="NF259" s="43"/>
      <c r="NG259" s="43"/>
      <c r="NH259" s="43"/>
      <c r="NI259" s="43"/>
      <c r="NJ259" s="43"/>
      <c r="NK259" s="43"/>
      <c r="NL259" s="43"/>
      <c r="NM259" s="43"/>
      <c r="NN259" s="43"/>
      <c r="NO259" s="43"/>
      <c r="NP259" s="43"/>
      <c r="NQ259" s="43"/>
      <c r="NR259" s="43"/>
      <c r="NS259" s="43"/>
      <c r="NT259" s="43"/>
      <c r="NU259" s="43"/>
      <c r="NV259" s="43"/>
      <c r="NW259" s="43"/>
      <c r="NX259" s="43"/>
      <c r="NY259" s="43"/>
      <c r="NZ259" s="43"/>
      <c r="OA259" s="43"/>
      <c r="OB259" s="43"/>
      <c r="OC259" s="43"/>
      <c r="OD259" s="43"/>
      <c r="OE259" s="43"/>
      <c r="OF259" s="43"/>
      <c r="OG259" s="43"/>
      <c r="OH259" s="43"/>
      <c r="OI259" s="43"/>
      <c r="OJ259" s="43"/>
      <c r="OK259" s="43"/>
      <c r="OL259" s="43"/>
      <c r="OM259" s="43"/>
      <c r="ON259" s="43"/>
      <c r="OO259" s="43"/>
      <c r="OP259" s="43"/>
      <c r="OQ259" s="43"/>
      <c r="OR259" s="43"/>
      <c r="OS259" s="43"/>
      <c r="OT259" s="43"/>
      <c r="OU259" s="43"/>
      <c r="OV259" s="43"/>
      <c r="OW259" s="43"/>
      <c r="OX259" s="43"/>
      <c r="OY259" s="43"/>
      <c r="OZ259" s="43"/>
      <c r="PA259" s="43"/>
      <c r="PB259" s="43"/>
      <c r="PC259" s="43"/>
      <c r="PD259" s="43"/>
      <c r="PE259" s="43"/>
      <c r="PF259" s="43"/>
      <c r="PG259" s="43"/>
      <c r="PH259" s="43"/>
      <c r="PI259" s="43"/>
      <c r="PJ259" s="43"/>
      <c r="PK259" s="43"/>
      <c r="PL259" s="43"/>
      <c r="PM259" s="43"/>
      <c r="PN259" s="43"/>
      <c r="PO259" s="43"/>
      <c r="PP259" s="43"/>
      <c r="PQ259" s="43"/>
      <c r="PR259" s="43"/>
      <c r="PS259" s="43"/>
      <c r="PT259" s="43"/>
      <c r="PU259" s="43"/>
      <c r="PV259" s="43"/>
      <c r="PW259" s="43"/>
      <c r="PX259" s="43"/>
      <c r="PY259" s="43"/>
      <c r="PZ259" s="43"/>
      <c r="QA259" s="43"/>
      <c r="QB259" s="43"/>
      <c r="QC259" s="43"/>
      <c r="QD259" s="43"/>
      <c r="QE259" s="43"/>
      <c r="QF259" s="43"/>
      <c r="QG259" s="43"/>
      <c r="QH259" s="43"/>
      <c r="QI259" s="43"/>
      <c r="QJ259" s="43"/>
      <c r="QK259" s="43"/>
      <c r="QL259" s="43"/>
      <c r="QM259" s="43"/>
      <c r="QN259" s="43"/>
      <c r="QO259" s="43"/>
      <c r="QP259" s="43"/>
      <c r="QQ259" s="43"/>
      <c r="QR259" s="43"/>
      <c r="QS259" s="43"/>
      <c r="QT259" s="43"/>
      <c r="QU259" s="43"/>
      <c r="QV259" s="43"/>
      <c r="QW259" s="43"/>
      <c r="QX259" s="43"/>
      <c r="QY259" s="43"/>
      <c r="QZ259" s="43"/>
      <c r="RA259" s="43"/>
      <c r="RB259" s="43"/>
      <c r="RC259" s="43"/>
      <c r="RD259" s="43"/>
      <c r="RE259" s="43"/>
      <c r="RF259" s="43"/>
      <c r="RG259" s="43"/>
      <c r="RH259" s="43"/>
      <c r="RI259" s="43"/>
      <c r="RJ259" s="43"/>
      <c r="RK259" s="43"/>
      <c r="RL259" s="43"/>
      <c r="RM259" s="43"/>
      <c r="RN259" s="43"/>
      <c r="RO259" s="43"/>
      <c r="RP259" s="43"/>
      <c r="RQ259" s="43"/>
      <c r="RR259" s="43"/>
      <c r="RS259" s="43"/>
      <c r="RT259" s="43"/>
      <c r="RU259" s="43"/>
      <c r="RV259" s="43"/>
      <c r="RW259" s="43"/>
      <c r="RX259" s="43"/>
      <c r="RY259" s="43"/>
      <c r="RZ259" s="43"/>
      <c r="SA259" s="43"/>
      <c r="SB259" s="43"/>
      <c r="SC259" s="43"/>
      <c r="SD259" s="43"/>
      <c r="SE259" s="43"/>
      <c r="SF259" s="43"/>
      <c r="SG259" s="43"/>
      <c r="SH259" s="43"/>
      <c r="SI259" s="43"/>
      <c r="SJ259" s="43"/>
      <c r="SK259" s="43"/>
      <c r="SL259" s="43"/>
      <c r="SM259" s="43"/>
      <c r="SN259" s="43"/>
      <c r="SO259" s="43"/>
      <c r="SP259" s="43"/>
      <c r="SQ259" s="43"/>
      <c r="SR259" s="43"/>
      <c r="SS259" s="43"/>
      <c r="ST259" s="43"/>
      <c r="SU259" s="43"/>
      <c r="SV259" s="43"/>
      <c r="SW259" s="43"/>
      <c r="SX259" s="43"/>
      <c r="SY259" s="43"/>
      <c r="SZ259" s="43"/>
      <c r="TA259" s="43"/>
      <c r="TB259" s="43"/>
      <c r="TC259" s="43"/>
      <c r="TD259" s="43"/>
      <c r="TE259" s="43"/>
      <c r="TF259" s="43"/>
      <c r="TG259" s="43"/>
      <c r="TH259" s="43"/>
      <c r="TI259" s="43"/>
      <c r="TJ259" s="43"/>
      <c r="TK259" s="43"/>
      <c r="TL259" s="43"/>
      <c r="TM259" s="43"/>
      <c r="TN259" s="43"/>
      <c r="TO259" s="43"/>
      <c r="TP259" s="43"/>
      <c r="TQ259" s="43"/>
      <c r="TR259" s="43"/>
      <c r="TS259" s="43"/>
      <c r="TT259" s="43"/>
      <c r="TU259" s="43"/>
      <c r="TV259" s="43"/>
      <c r="TW259" s="43"/>
      <c r="TX259" s="43"/>
      <c r="TY259" s="43"/>
      <c r="TZ259" s="43"/>
      <c r="UA259" s="43"/>
      <c r="UB259" s="43"/>
      <c r="UC259" s="43"/>
      <c r="UD259" s="43"/>
      <c r="UE259" s="43"/>
      <c r="UF259" s="43"/>
      <c r="UG259" s="43"/>
      <c r="UH259" s="43"/>
      <c r="UI259" s="43"/>
      <c r="UJ259" s="43"/>
      <c r="UK259" s="43"/>
      <c r="UL259" s="43"/>
      <c r="UM259" s="43"/>
      <c r="UN259" s="43"/>
      <c r="UO259" s="43"/>
      <c r="UP259" s="43"/>
      <c r="UQ259" s="43"/>
      <c r="UR259" s="43"/>
      <c r="US259" s="43"/>
      <c r="UT259" s="43"/>
      <c r="UU259" s="43"/>
      <c r="UV259" s="43"/>
      <c r="UW259" s="43"/>
      <c r="UX259" s="43"/>
      <c r="UY259" s="43"/>
      <c r="UZ259" s="43"/>
      <c r="VA259" s="43"/>
      <c r="VB259" s="43"/>
      <c r="VC259" s="43"/>
      <c r="VD259" s="43"/>
      <c r="VE259" s="43"/>
      <c r="VF259" s="43"/>
      <c r="VG259" s="43"/>
      <c r="VH259" s="43"/>
      <c r="VI259" s="43"/>
      <c r="VJ259" s="43"/>
      <c r="VK259" s="43"/>
      <c r="VL259" s="43"/>
      <c r="VM259" s="43"/>
      <c r="VN259" s="43"/>
      <c r="VO259" s="43"/>
      <c r="VP259" s="43"/>
      <c r="VQ259" s="43"/>
      <c r="VR259" s="43"/>
      <c r="VS259" s="43"/>
      <c r="VT259" s="43"/>
      <c r="VU259" s="43"/>
      <c r="VV259" s="43"/>
      <c r="VW259" s="43"/>
      <c r="VX259" s="43"/>
      <c r="VY259" s="43"/>
      <c r="VZ259" s="43"/>
      <c r="WA259" s="43"/>
      <c r="WB259" s="43"/>
      <c r="WC259" s="43"/>
      <c r="WD259" s="43"/>
      <c r="WE259" s="43"/>
      <c r="WF259" s="43"/>
      <c r="WG259" s="43"/>
      <c r="WH259" s="43"/>
      <c r="WI259" s="43"/>
      <c r="WJ259" s="43"/>
      <c r="WK259" s="43"/>
      <c r="WL259" s="43"/>
      <c r="WM259" s="43"/>
      <c r="WN259" s="43"/>
      <c r="WO259" s="43"/>
      <c r="WP259" s="43"/>
      <c r="WQ259" s="43"/>
      <c r="WR259" s="43"/>
      <c r="WS259" s="43"/>
      <c r="WT259" s="43"/>
      <c r="WU259" s="43"/>
      <c r="WV259" s="43"/>
      <c r="WW259" s="43"/>
      <c r="WX259" s="43"/>
      <c r="WY259" s="43"/>
      <c r="WZ259" s="43"/>
      <c r="XA259" s="43"/>
      <c r="XB259" s="43"/>
      <c r="XC259" s="43"/>
      <c r="XD259" s="43"/>
      <c r="XE259" s="43"/>
      <c r="XF259" s="43"/>
      <c r="XG259" s="43"/>
      <c r="XH259" s="43"/>
      <c r="XI259" s="43"/>
      <c r="XJ259" s="43"/>
      <c r="XK259" s="43"/>
      <c r="XL259" s="43"/>
      <c r="XM259" s="43"/>
      <c r="XN259" s="43"/>
      <c r="XO259" s="43"/>
      <c r="XP259" s="43"/>
      <c r="XQ259" s="43"/>
      <c r="XR259" s="43"/>
      <c r="XS259" s="43"/>
      <c r="XT259" s="43"/>
      <c r="XU259" s="43"/>
      <c r="XV259" s="43"/>
      <c r="XW259" s="43"/>
      <c r="XX259" s="43"/>
      <c r="XY259" s="43"/>
      <c r="XZ259" s="43"/>
      <c r="YA259" s="43"/>
      <c r="YB259" s="43"/>
      <c r="YC259" s="43"/>
      <c r="YD259" s="43"/>
      <c r="YE259" s="43"/>
      <c r="YF259" s="43"/>
      <c r="YG259" s="43"/>
      <c r="YH259" s="43"/>
      <c r="YI259" s="43"/>
      <c r="YJ259" s="43"/>
      <c r="YK259" s="43"/>
      <c r="YL259" s="43"/>
      <c r="YM259" s="43"/>
      <c r="YN259" s="43"/>
      <c r="YO259" s="43"/>
      <c r="YP259" s="43"/>
      <c r="YQ259" s="43"/>
      <c r="YR259" s="43"/>
    </row>
    <row r="260" spans="1:668" s="56" customFormat="1" ht="15.75" x14ac:dyDescent="0.25">
      <c r="A260" s="43"/>
      <c r="B260" s="3"/>
      <c r="C260" s="3"/>
      <c r="D260" s="43"/>
      <c r="E260" s="43"/>
      <c r="F260" s="47"/>
      <c r="G260" s="65"/>
      <c r="H260" s="47"/>
      <c r="I260" s="47"/>
      <c r="J260" s="47"/>
      <c r="K260" s="47"/>
      <c r="L260" s="65"/>
      <c r="O260" s="43"/>
      <c r="P260" s="43"/>
      <c r="Q260" s="43"/>
      <c r="R260" s="43"/>
      <c r="S260" s="43"/>
      <c r="T260" s="43"/>
      <c r="U260" s="43"/>
      <c r="V260" s="43"/>
      <c r="W260" s="43"/>
      <c r="X260" s="43"/>
      <c r="Y260" s="43"/>
      <c r="Z260" s="43"/>
      <c r="AA260" s="43"/>
      <c r="AB260" s="43"/>
      <c r="AC260" s="43"/>
      <c r="AD260" s="43"/>
      <c r="AE260" s="43"/>
      <c r="AF260" s="43"/>
      <c r="AG260" s="43"/>
      <c r="AH260" s="43"/>
      <c r="AI260" s="43"/>
      <c r="AJ260" s="43"/>
      <c r="AK260" s="43"/>
      <c r="AL260" s="43"/>
      <c r="AM260" s="43"/>
      <c r="AN260" s="43"/>
      <c r="AO260" s="43"/>
      <c r="AP260" s="43"/>
      <c r="AQ260" s="43"/>
      <c r="AR260" s="43"/>
      <c r="AS260" s="43"/>
      <c r="AT260" s="43"/>
      <c r="AU260" s="43"/>
      <c r="AV260" s="43"/>
      <c r="AW260" s="43"/>
      <c r="AX260" s="43"/>
      <c r="AY260" s="43"/>
      <c r="AZ260" s="43"/>
      <c r="BA260" s="43"/>
      <c r="BB260" s="43"/>
      <c r="BC260" s="43"/>
      <c r="BD260" s="43"/>
      <c r="BE260" s="43"/>
      <c r="BF260" s="43"/>
      <c r="BG260" s="43"/>
      <c r="BH260" s="43"/>
      <c r="BI260" s="43"/>
      <c r="BJ260" s="43"/>
      <c r="BK260" s="43"/>
      <c r="BL260" s="43"/>
      <c r="BM260" s="43"/>
      <c r="BN260" s="43"/>
      <c r="BO260" s="43"/>
      <c r="BP260" s="43"/>
      <c r="BQ260" s="43"/>
      <c r="BR260" s="43"/>
      <c r="BS260" s="43"/>
      <c r="BT260" s="43"/>
      <c r="BU260" s="43"/>
      <c r="BV260" s="43"/>
      <c r="BW260" s="43"/>
      <c r="BX260" s="43"/>
      <c r="BY260" s="43"/>
      <c r="BZ260" s="43"/>
      <c r="CA260" s="43"/>
      <c r="CB260" s="43"/>
      <c r="CC260" s="43"/>
      <c r="CD260" s="43"/>
      <c r="CE260" s="43"/>
      <c r="CF260" s="43"/>
      <c r="CG260" s="43"/>
      <c r="CH260" s="43"/>
      <c r="CI260" s="43"/>
      <c r="CJ260" s="43"/>
      <c r="CK260" s="43"/>
      <c r="CL260" s="43"/>
      <c r="CM260" s="43"/>
      <c r="CN260" s="43"/>
      <c r="CO260" s="43"/>
      <c r="CP260" s="43"/>
      <c r="CQ260" s="43"/>
      <c r="CR260" s="43"/>
      <c r="CS260" s="43"/>
      <c r="CT260" s="43"/>
      <c r="CU260" s="43"/>
      <c r="CV260" s="43"/>
      <c r="CW260" s="43"/>
      <c r="CX260" s="43"/>
      <c r="CY260" s="43"/>
      <c r="CZ260" s="43"/>
      <c r="DA260" s="43"/>
      <c r="DB260" s="43"/>
      <c r="DC260" s="43"/>
      <c r="DD260" s="43"/>
      <c r="DE260" s="43"/>
      <c r="DF260" s="43"/>
      <c r="DG260" s="43"/>
      <c r="DH260" s="43"/>
      <c r="DI260" s="43"/>
      <c r="DJ260" s="43"/>
      <c r="DK260" s="43"/>
      <c r="DL260" s="43"/>
      <c r="DM260" s="43"/>
      <c r="DN260" s="43"/>
      <c r="DO260" s="43"/>
      <c r="DP260" s="43"/>
      <c r="DQ260" s="43"/>
      <c r="DR260" s="43"/>
      <c r="DS260" s="43"/>
      <c r="DT260" s="43"/>
      <c r="DU260" s="43"/>
      <c r="DV260" s="43"/>
      <c r="DW260" s="43"/>
      <c r="DX260" s="43"/>
      <c r="DY260" s="43"/>
      <c r="DZ260" s="43"/>
      <c r="EA260" s="43"/>
      <c r="EB260" s="43"/>
      <c r="EC260" s="43"/>
      <c r="ED260" s="43"/>
      <c r="EE260" s="43"/>
      <c r="EF260" s="43"/>
      <c r="EG260" s="43"/>
      <c r="EH260" s="43"/>
      <c r="EI260" s="43"/>
      <c r="EJ260" s="43"/>
      <c r="EK260" s="43"/>
      <c r="EL260" s="43"/>
      <c r="EM260" s="43"/>
      <c r="EN260" s="43"/>
      <c r="EO260" s="43"/>
      <c r="EP260" s="43"/>
      <c r="EQ260" s="43"/>
      <c r="ER260" s="43"/>
      <c r="ES260" s="43"/>
      <c r="ET260" s="43"/>
      <c r="EU260" s="43"/>
      <c r="EV260" s="43"/>
      <c r="EW260" s="43"/>
      <c r="EX260" s="43"/>
      <c r="EY260" s="43"/>
      <c r="EZ260" s="43"/>
      <c r="FA260" s="43"/>
      <c r="FB260" s="43"/>
      <c r="FC260" s="43"/>
      <c r="FD260" s="43"/>
      <c r="FE260" s="43"/>
      <c r="FF260" s="43"/>
      <c r="FG260" s="43"/>
      <c r="FH260" s="43"/>
      <c r="FI260" s="43"/>
      <c r="FJ260" s="43"/>
      <c r="FK260" s="43"/>
      <c r="FL260" s="43"/>
      <c r="FM260" s="43"/>
      <c r="FN260" s="43"/>
      <c r="FO260" s="43"/>
      <c r="FP260" s="43"/>
      <c r="FQ260" s="43"/>
      <c r="FR260" s="43"/>
      <c r="FS260" s="43"/>
      <c r="FT260" s="43"/>
      <c r="FU260" s="43"/>
      <c r="FV260" s="43"/>
      <c r="FW260" s="43"/>
      <c r="FX260" s="43"/>
      <c r="FY260" s="43"/>
      <c r="FZ260" s="43"/>
      <c r="GA260" s="43"/>
      <c r="GB260" s="43"/>
      <c r="GC260" s="43"/>
      <c r="GD260" s="43"/>
      <c r="GE260" s="43"/>
      <c r="GF260" s="43"/>
      <c r="GG260" s="43"/>
      <c r="GH260" s="43"/>
      <c r="GI260" s="43"/>
      <c r="GJ260" s="43"/>
      <c r="GK260" s="43"/>
      <c r="GL260" s="43"/>
      <c r="GM260" s="43"/>
      <c r="GN260" s="43"/>
      <c r="GO260" s="43"/>
      <c r="GP260" s="43"/>
      <c r="GQ260" s="43"/>
      <c r="GR260" s="43"/>
      <c r="GS260" s="43"/>
      <c r="GT260" s="43"/>
      <c r="GU260" s="43"/>
      <c r="GV260" s="43"/>
      <c r="GW260" s="43"/>
      <c r="GX260" s="43"/>
      <c r="GY260" s="43"/>
      <c r="GZ260" s="43"/>
      <c r="HA260" s="43"/>
      <c r="HB260" s="43"/>
      <c r="HC260" s="43"/>
      <c r="HD260" s="43"/>
      <c r="HE260" s="43"/>
      <c r="HF260" s="43"/>
      <c r="HG260" s="43"/>
      <c r="HH260" s="43"/>
      <c r="HI260" s="43"/>
      <c r="HJ260" s="43"/>
      <c r="HK260" s="43"/>
      <c r="HL260" s="43"/>
      <c r="HM260" s="43"/>
      <c r="HN260" s="43"/>
      <c r="HO260" s="43"/>
      <c r="HP260" s="43"/>
      <c r="HQ260" s="43"/>
      <c r="HR260" s="43"/>
      <c r="HS260" s="43"/>
      <c r="HT260" s="43"/>
      <c r="HU260" s="43"/>
      <c r="HV260" s="43"/>
      <c r="HW260" s="43"/>
      <c r="HX260" s="43"/>
      <c r="HY260" s="43"/>
      <c r="HZ260" s="43"/>
      <c r="IA260" s="43"/>
      <c r="IB260" s="43"/>
      <c r="IC260" s="43"/>
      <c r="ID260" s="43"/>
      <c r="IE260" s="43"/>
      <c r="IF260" s="43"/>
      <c r="IG260" s="43"/>
      <c r="IH260" s="43"/>
      <c r="II260" s="43"/>
      <c r="IJ260" s="43"/>
      <c r="IK260" s="43"/>
      <c r="IL260" s="43"/>
      <c r="IM260" s="43"/>
      <c r="IN260" s="43"/>
      <c r="IO260" s="43"/>
      <c r="IP260" s="43"/>
      <c r="IQ260" s="43"/>
      <c r="IR260" s="43"/>
      <c r="IS260" s="43"/>
      <c r="IT260" s="43"/>
      <c r="IU260" s="43"/>
      <c r="IV260" s="43"/>
      <c r="IW260" s="43"/>
      <c r="IX260" s="43"/>
      <c r="IY260" s="43"/>
      <c r="IZ260" s="43"/>
      <c r="JA260" s="43"/>
      <c r="JB260" s="43"/>
      <c r="JC260" s="43"/>
      <c r="JD260" s="43"/>
      <c r="JE260" s="43"/>
      <c r="JF260" s="43"/>
      <c r="JG260" s="43"/>
      <c r="JH260" s="43"/>
      <c r="JI260" s="43"/>
      <c r="JJ260" s="43"/>
      <c r="JK260" s="43"/>
      <c r="JL260" s="43"/>
      <c r="JM260" s="43"/>
      <c r="JN260" s="43"/>
      <c r="JO260" s="43"/>
      <c r="JP260" s="43"/>
      <c r="JQ260" s="43"/>
      <c r="JR260" s="43"/>
      <c r="JS260" s="43"/>
      <c r="JT260" s="43"/>
      <c r="JU260" s="43"/>
      <c r="JV260" s="43"/>
      <c r="JW260" s="43"/>
      <c r="JX260" s="43"/>
      <c r="JY260" s="43"/>
      <c r="JZ260" s="43"/>
      <c r="KA260" s="43"/>
      <c r="KB260" s="43"/>
      <c r="KC260" s="43"/>
      <c r="KD260" s="43"/>
      <c r="KE260" s="43"/>
      <c r="KF260" s="43"/>
      <c r="KG260" s="43"/>
      <c r="KH260" s="43"/>
      <c r="KI260" s="43"/>
      <c r="KJ260" s="43"/>
      <c r="KK260" s="43"/>
      <c r="KL260" s="43"/>
      <c r="KM260" s="43"/>
      <c r="KN260" s="43"/>
      <c r="KO260" s="43"/>
      <c r="KP260" s="43"/>
      <c r="KQ260" s="43"/>
      <c r="KR260" s="43"/>
      <c r="KS260" s="43"/>
      <c r="KT260" s="43"/>
      <c r="KU260" s="43"/>
      <c r="KV260" s="43"/>
      <c r="KW260" s="43"/>
      <c r="KX260" s="43"/>
      <c r="KY260" s="43"/>
      <c r="KZ260" s="43"/>
      <c r="LA260" s="43"/>
      <c r="LB260" s="43"/>
      <c r="LC260" s="43"/>
      <c r="LD260" s="43"/>
      <c r="LE260" s="43"/>
      <c r="LF260" s="43"/>
      <c r="LG260" s="43"/>
      <c r="LH260" s="43"/>
      <c r="LI260" s="43"/>
      <c r="LJ260" s="43"/>
      <c r="LK260" s="43"/>
      <c r="LL260" s="43"/>
      <c r="LM260" s="43"/>
      <c r="LN260" s="43"/>
      <c r="LO260" s="43"/>
      <c r="LP260" s="43"/>
      <c r="LQ260" s="43"/>
      <c r="LR260" s="43"/>
      <c r="LS260" s="43"/>
      <c r="LT260" s="43"/>
      <c r="LU260" s="43"/>
      <c r="LV260" s="43"/>
      <c r="LW260" s="43"/>
      <c r="LX260" s="43"/>
      <c r="LY260" s="43"/>
      <c r="LZ260" s="43"/>
      <c r="MA260" s="43"/>
      <c r="MB260" s="43"/>
      <c r="MC260" s="43"/>
      <c r="MD260" s="43"/>
      <c r="ME260" s="43"/>
      <c r="MF260" s="43"/>
      <c r="MG260" s="43"/>
      <c r="MH260" s="43"/>
      <c r="MI260" s="43"/>
      <c r="MJ260" s="43"/>
      <c r="MK260" s="43"/>
      <c r="ML260" s="43"/>
      <c r="MM260" s="43"/>
      <c r="MN260" s="43"/>
      <c r="MO260" s="43"/>
      <c r="MP260" s="43"/>
      <c r="MQ260" s="43"/>
      <c r="MR260" s="43"/>
      <c r="MS260" s="43"/>
      <c r="MT260" s="43"/>
      <c r="MU260" s="43"/>
      <c r="MV260" s="43"/>
      <c r="MW260" s="43"/>
      <c r="MX260" s="43"/>
      <c r="MY260" s="43"/>
      <c r="MZ260" s="43"/>
      <c r="NA260" s="43"/>
      <c r="NB260" s="43"/>
      <c r="NC260" s="43"/>
      <c r="ND260" s="43"/>
      <c r="NE260" s="43"/>
      <c r="NF260" s="43"/>
      <c r="NG260" s="43"/>
      <c r="NH260" s="43"/>
      <c r="NI260" s="43"/>
      <c r="NJ260" s="43"/>
      <c r="NK260" s="43"/>
      <c r="NL260" s="43"/>
      <c r="NM260" s="43"/>
      <c r="NN260" s="43"/>
      <c r="NO260" s="43"/>
      <c r="NP260" s="43"/>
      <c r="NQ260" s="43"/>
      <c r="NR260" s="43"/>
      <c r="NS260" s="43"/>
      <c r="NT260" s="43"/>
      <c r="NU260" s="43"/>
      <c r="NV260" s="43"/>
      <c r="NW260" s="43"/>
      <c r="NX260" s="43"/>
      <c r="NY260" s="43"/>
      <c r="NZ260" s="43"/>
      <c r="OA260" s="43"/>
      <c r="OB260" s="43"/>
      <c r="OC260" s="43"/>
      <c r="OD260" s="43"/>
      <c r="OE260" s="43"/>
      <c r="OF260" s="43"/>
      <c r="OG260" s="43"/>
      <c r="OH260" s="43"/>
      <c r="OI260" s="43"/>
      <c r="OJ260" s="43"/>
      <c r="OK260" s="43"/>
      <c r="OL260" s="43"/>
      <c r="OM260" s="43"/>
      <c r="ON260" s="43"/>
      <c r="OO260" s="43"/>
      <c r="OP260" s="43"/>
      <c r="OQ260" s="43"/>
      <c r="OR260" s="43"/>
      <c r="OS260" s="43"/>
      <c r="OT260" s="43"/>
      <c r="OU260" s="43"/>
      <c r="OV260" s="43"/>
      <c r="OW260" s="43"/>
      <c r="OX260" s="43"/>
      <c r="OY260" s="43"/>
      <c r="OZ260" s="43"/>
      <c r="PA260" s="43"/>
      <c r="PB260" s="43"/>
      <c r="PC260" s="43"/>
      <c r="PD260" s="43"/>
      <c r="PE260" s="43"/>
      <c r="PF260" s="43"/>
      <c r="PG260" s="43"/>
      <c r="PH260" s="43"/>
      <c r="PI260" s="43"/>
      <c r="PJ260" s="43"/>
      <c r="PK260" s="43"/>
      <c r="PL260" s="43"/>
      <c r="PM260" s="43"/>
      <c r="PN260" s="43"/>
      <c r="PO260" s="43"/>
      <c r="PP260" s="43"/>
      <c r="PQ260" s="43"/>
      <c r="PR260" s="43"/>
      <c r="PS260" s="43"/>
      <c r="PT260" s="43"/>
      <c r="PU260" s="43"/>
      <c r="PV260" s="43"/>
      <c r="PW260" s="43"/>
      <c r="PX260" s="43"/>
      <c r="PY260" s="43"/>
      <c r="PZ260" s="43"/>
      <c r="QA260" s="43"/>
      <c r="QB260" s="43"/>
      <c r="QC260" s="43"/>
      <c r="QD260" s="43"/>
      <c r="QE260" s="43"/>
      <c r="QF260" s="43"/>
      <c r="QG260" s="43"/>
      <c r="QH260" s="43"/>
      <c r="QI260" s="43"/>
      <c r="QJ260" s="43"/>
      <c r="QK260" s="43"/>
      <c r="QL260" s="43"/>
      <c r="QM260" s="43"/>
      <c r="QN260" s="43"/>
      <c r="QO260" s="43"/>
      <c r="QP260" s="43"/>
      <c r="QQ260" s="43"/>
      <c r="QR260" s="43"/>
      <c r="QS260" s="43"/>
      <c r="QT260" s="43"/>
      <c r="QU260" s="43"/>
      <c r="QV260" s="43"/>
      <c r="QW260" s="43"/>
      <c r="QX260" s="43"/>
      <c r="QY260" s="43"/>
      <c r="QZ260" s="43"/>
      <c r="RA260" s="43"/>
      <c r="RB260" s="43"/>
      <c r="RC260" s="43"/>
      <c r="RD260" s="43"/>
      <c r="RE260" s="43"/>
      <c r="RF260" s="43"/>
      <c r="RG260" s="43"/>
      <c r="RH260" s="43"/>
      <c r="RI260" s="43"/>
      <c r="RJ260" s="43"/>
      <c r="RK260" s="43"/>
      <c r="RL260" s="43"/>
      <c r="RM260" s="43"/>
      <c r="RN260" s="43"/>
      <c r="RO260" s="43"/>
      <c r="RP260" s="43"/>
      <c r="RQ260" s="43"/>
      <c r="RR260" s="43"/>
      <c r="RS260" s="43"/>
      <c r="RT260" s="43"/>
      <c r="RU260" s="43"/>
      <c r="RV260" s="43"/>
      <c r="RW260" s="43"/>
      <c r="RX260" s="43"/>
      <c r="RY260" s="43"/>
      <c r="RZ260" s="43"/>
      <c r="SA260" s="43"/>
      <c r="SB260" s="43"/>
      <c r="SC260" s="43"/>
      <c r="SD260" s="43"/>
      <c r="SE260" s="43"/>
      <c r="SF260" s="43"/>
      <c r="SG260" s="43"/>
      <c r="SH260" s="43"/>
      <c r="SI260" s="43"/>
      <c r="SJ260" s="43"/>
      <c r="SK260" s="43"/>
      <c r="SL260" s="43"/>
      <c r="SM260" s="43"/>
      <c r="SN260" s="43"/>
      <c r="SO260" s="43"/>
      <c r="SP260" s="43"/>
      <c r="SQ260" s="43"/>
      <c r="SR260" s="43"/>
      <c r="SS260" s="43"/>
      <c r="ST260" s="43"/>
      <c r="SU260" s="43"/>
      <c r="SV260" s="43"/>
      <c r="SW260" s="43"/>
      <c r="SX260" s="43"/>
      <c r="SY260" s="43"/>
      <c r="SZ260" s="43"/>
      <c r="TA260" s="43"/>
      <c r="TB260" s="43"/>
      <c r="TC260" s="43"/>
      <c r="TD260" s="43"/>
      <c r="TE260" s="43"/>
      <c r="TF260" s="43"/>
      <c r="TG260" s="43"/>
      <c r="TH260" s="43"/>
      <c r="TI260" s="43"/>
      <c r="TJ260" s="43"/>
      <c r="TK260" s="43"/>
      <c r="TL260" s="43"/>
      <c r="TM260" s="43"/>
      <c r="TN260" s="43"/>
      <c r="TO260" s="43"/>
      <c r="TP260" s="43"/>
      <c r="TQ260" s="43"/>
      <c r="TR260" s="43"/>
      <c r="TS260" s="43"/>
      <c r="TT260" s="43"/>
      <c r="TU260" s="43"/>
      <c r="TV260" s="43"/>
      <c r="TW260" s="43"/>
      <c r="TX260" s="43"/>
      <c r="TY260" s="43"/>
      <c r="TZ260" s="43"/>
      <c r="UA260" s="43"/>
      <c r="UB260" s="43"/>
      <c r="UC260" s="43"/>
      <c r="UD260" s="43"/>
      <c r="UE260" s="43"/>
      <c r="UF260" s="43"/>
      <c r="UG260" s="43"/>
      <c r="UH260" s="43"/>
      <c r="UI260" s="43"/>
      <c r="UJ260" s="43"/>
      <c r="UK260" s="43"/>
      <c r="UL260" s="43"/>
      <c r="UM260" s="43"/>
      <c r="UN260" s="43"/>
      <c r="UO260" s="43"/>
      <c r="UP260" s="43"/>
      <c r="UQ260" s="43"/>
      <c r="UR260" s="43"/>
      <c r="US260" s="43"/>
      <c r="UT260" s="43"/>
      <c r="UU260" s="43"/>
      <c r="UV260" s="43"/>
      <c r="UW260" s="43"/>
      <c r="UX260" s="43"/>
      <c r="UY260" s="43"/>
      <c r="UZ260" s="43"/>
      <c r="VA260" s="43"/>
      <c r="VB260" s="43"/>
      <c r="VC260" s="43"/>
      <c r="VD260" s="43"/>
      <c r="VE260" s="43"/>
      <c r="VF260" s="43"/>
      <c r="VG260" s="43"/>
      <c r="VH260" s="43"/>
      <c r="VI260" s="43"/>
      <c r="VJ260" s="43"/>
      <c r="VK260" s="43"/>
      <c r="VL260" s="43"/>
      <c r="VM260" s="43"/>
      <c r="VN260" s="43"/>
      <c r="VO260" s="43"/>
      <c r="VP260" s="43"/>
      <c r="VQ260" s="43"/>
      <c r="VR260" s="43"/>
      <c r="VS260" s="43"/>
      <c r="VT260" s="43"/>
      <c r="VU260" s="43"/>
      <c r="VV260" s="43"/>
      <c r="VW260" s="43"/>
      <c r="VX260" s="43"/>
      <c r="VY260" s="43"/>
      <c r="VZ260" s="43"/>
      <c r="WA260" s="43"/>
      <c r="WB260" s="43"/>
      <c r="WC260" s="43"/>
      <c r="WD260" s="43"/>
      <c r="WE260" s="43"/>
      <c r="WF260" s="43"/>
      <c r="WG260" s="43"/>
      <c r="WH260" s="43"/>
      <c r="WI260" s="43"/>
      <c r="WJ260" s="43"/>
      <c r="WK260" s="43"/>
      <c r="WL260" s="43"/>
      <c r="WM260" s="43"/>
      <c r="WN260" s="43"/>
      <c r="WO260" s="43"/>
      <c r="WP260" s="43"/>
      <c r="WQ260" s="43"/>
      <c r="WR260" s="43"/>
      <c r="WS260" s="43"/>
      <c r="WT260" s="43"/>
      <c r="WU260" s="43"/>
      <c r="WV260" s="43"/>
      <c r="WW260" s="43"/>
      <c r="WX260" s="43"/>
      <c r="WY260" s="43"/>
      <c r="WZ260" s="43"/>
      <c r="XA260" s="43"/>
      <c r="XB260" s="43"/>
      <c r="XC260" s="43"/>
      <c r="XD260" s="43"/>
      <c r="XE260" s="43"/>
      <c r="XF260" s="43"/>
      <c r="XG260" s="43"/>
      <c r="XH260" s="43"/>
      <c r="XI260" s="43"/>
      <c r="XJ260" s="43"/>
      <c r="XK260" s="43"/>
      <c r="XL260" s="43"/>
      <c r="XM260" s="43"/>
      <c r="XN260" s="43"/>
      <c r="XO260" s="43"/>
      <c r="XP260" s="43"/>
      <c r="XQ260" s="43"/>
      <c r="XR260" s="43"/>
      <c r="XS260" s="43"/>
      <c r="XT260" s="43"/>
      <c r="XU260" s="43"/>
      <c r="XV260" s="43"/>
      <c r="XW260" s="43"/>
      <c r="XX260" s="43"/>
      <c r="XY260" s="43"/>
      <c r="XZ260" s="43"/>
      <c r="YA260" s="43"/>
      <c r="YB260" s="43"/>
      <c r="YC260" s="43"/>
      <c r="YD260" s="43"/>
      <c r="YE260" s="43"/>
      <c r="YF260" s="43"/>
      <c r="YG260" s="43"/>
      <c r="YH260" s="43"/>
      <c r="YI260" s="43"/>
      <c r="YJ260" s="43"/>
      <c r="YK260" s="43"/>
      <c r="YL260" s="43"/>
      <c r="YM260" s="43"/>
      <c r="YN260" s="43"/>
      <c r="YO260" s="43"/>
      <c r="YP260" s="43"/>
      <c r="YQ260" s="43"/>
      <c r="YR260" s="43"/>
    </row>
    <row r="261" spans="1:668" s="56" customFormat="1" ht="15.75" x14ac:dyDescent="0.25">
      <c r="A261" s="43"/>
      <c r="B261" s="3"/>
      <c r="C261" s="3"/>
      <c r="D261" s="43"/>
      <c r="E261" s="43"/>
      <c r="F261" s="47"/>
      <c r="G261" s="65"/>
      <c r="H261" s="47"/>
      <c r="I261" s="47"/>
      <c r="J261" s="47"/>
      <c r="K261" s="47"/>
      <c r="L261" s="65"/>
      <c r="O261" s="43"/>
      <c r="P261" s="43"/>
      <c r="Q261" s="43"/>
      <c r="R261" s="43"/>
      <c r="S261" s="43"/>
      <c r="T261" s="43"/>
      <c r="U261" s="43"/>
      <c r="V261" s="43"/>
      <c r="W261" s="43"/>
      <c r="X261" s="43"/>
      <c r="Y261" s="43"/>
      <c r="Z261" s="43"/>
      <c r="AA261" s="43"/>
      <c r="AB261" s="43"/>
      <c r="AC261" s="43"/>
      <c r="AD261" s="43"/>
      <c r="AE261" s="43"/>
      <c r="AF261" s="43"/>
      <c r="AG261" s="43"/>
      <c r="AH261" s="43"/>
      <c r="AI261" s="43"/>
      <c r="AJ261" s="43"/>
      <c r="AK261" s="43"/>
      <c r="AL261" s="43"/>
      <c r="AM261" s="43"/>
      <c r="AN261" s="43"/>
      <c r="AO261" s="43"/>
      <c r="AP261" s="43"/>
      <c r="AQ261" s="43"/>
      <c r="AR261" s="43"/>
      <c r="AS261" s="43"/>
      <c r="AT261" s="43"/>
      <c r="AU261" s="43"/>
      <c r="AV261" s="43"/>
      <c r="AW261" s="43"/>
      <c r="AX261" s="43"/>
      <c r="AY261" s="43"/>
      <c r="AZ261" s="43"/>
      <c r="BA261" s="43"/>
      <c r="BB261" s="43"/>
      <c r="BC261" s="43"/>
      <c r="BD261" s="43"/>
      <c r="BE261" s="43"/>
      <c r="BF261" s="43"/>
      <c r="BG261" s="43"/>
      <c r="BH261" s="43"/>
      <c r="BI261" s="43"/>
      <c r="BJ261" s="43"/>
      <c r="BK261" s="43"/>
      <c r="BL261" s="43"/>
      <c r="BM261" s="43"/>
      <c r="BN261" s="43"/>
      <c r="BO261" s="43"/>
      <c r="BP261" s="43"/>
      <c r="BQ261" s="43"/>
      <c r="BR261" s="43"/>
      <c r="BS261" s="43"/>
      <c r="BT261" s="43"/>
      <c r="BU261" s="43"/>
      <c r="BV261" s="43"/>
      <c r="BW261" s="43"/>
      <c r="BX261" s="43"/>
      <c r="BY261" s="43"/>
      <c r="BZ261" s="43"/>
      <c r="CA261" s="43"/>
      <c r="CB261" s="43"/>
      <c r="CC261" s="43"/>
      <c r="CD261" s="43"/>
      <c r="CE261" s="43"/>
      <c r="CF261" s="43"/>
      <c r="CG261" s="43"/>
      <c r="CH261" s="43"/>
      <c r="CI261" s="43"/>
      <c r="CJ261" s="43"/>
      <c r="CK261" s="43"/>
      <c r="CL261" s="43"/>
      <c r="CM261" s="43"/>
      <c r="CN261" s="43"/>
      <c r="CO261" s="43"/>
      <c r="CP261" s="43"/>
      <c r="CQ261" s="43"/>
      <c r="CR261" s="43"/>
      <c r="CS261" s="43"/>
      <c r="CT261" s="43"/>
      <c r="CU261" s="43"/>
      <c r="CV261" s="43"/>
      <c r="CW261" s="43"/>
      <c r="CX261" s="43"/>
      <c r="CY261" s="43"/>
      <c r="CZ261" s="43"/>
      <c r="DA261" s="43"/>
      <c r="DB261" s="43"/>
      <c r="DC261" s="43"/>
      <c r="DD261" s="43"/>
      <c r="DE261" s="43"/>
      <c r="DF261" s="43"/>
      <c r="DG261" s="43"/>
      <c r="DH261" s="43"/>
      <c r="DI261" s="43"/>
      <c r="DJ261" s="43"/>
      <c r="DK261" s="43"/>
      <c r="DL261" s="43"/>
      <c r="DM261" s="43"/>
      <c r="DN261" s="43"/>
      <c r="DO261" s="43"/>
      <c r="DP261" s="43"/>
      <c r="DQ261" s="43"/>
      <c r="DR261" s="43"/>
      <c r="DS261" s="43"/>
      <c r="DT261" s="43"/>
      <c r="DU261" s="43"/>
      <c r="DV261" s="43"/>
      <c r="DW261" s="43"/>
      <c r="DX261" s="43"/>
      <c r="DY261" s="43"/>
      <c r="DZ261" s="43"/>
      <c r="EA261" s="43"/>
      <c r="EB261" s="43"/>
      <c r="EC261" s="43"/>
      <c r="ED261" s="43"/>
      <c r="EE261" s="43"/>
      <c r="EF261" s="43"/>
      <c r="EG261" s="43"/>
      <c r="EH261" s="43"/>
      <c r="EI261" s="43"/>
      <c r="EJ261" s="43"/>
      <c r="EK261" s="43"/>
      <c r="EL261" s="43"/>
      <c r="EM261" s="43"/>
      <c r="EN261" s="43"/>
      <c r="EO261" s="43"/>
      <c r="EP261" s="43"/>
      <c r="EQ261" s="43"/>
      <c r="ER261" s="43"/>
      <c r="ES261" s="43"/>
      <c r="ET261" s="43"/>
      <c r="EU261" s="43"/>
      <c r="EV261" s="43"/>
      <c r="EW261" s="43"/>
      <c r="EX261" s="43"/>
      <c r="EY261" s="43"/>
      <c r="EZ261" s="43"/>
      <c r="FA261" s="43"/>
      <c r="FB261" s="43"/>
      <c r="FC261" s="43"/>
      <c r="FD261" s="43"/>
      <c r="FE261" s="43"/>
      <c r="FF261" s="43"/>
      <c r="FG261" s="43"/>
      <c r="FH261" s="43"/>
      <c r="FI261" s="43"/>
      <c r="FJ261" s="43"/>
      <c r="FK261" s="43"/>
      <c r="FL261" s="43"/>
      <c r="FM261" s="43"/>
      <c r="FN261" s="43"/>
      <c r="FO261" s="43"/>
      <c r="FP261" s="43"/>
      <c r="FQ261" s="43"/>
      <c r="FR261" s="43"/>
      <c r="FS261" s="43"/>
      <c r="FT261" s="43"/>
      <c r="FU261" s="43"/>
      <c r="FV261" s="43"/>
      <c r="FW261" s="43"/>
      <c r="FX261" s="43"/>
      <c r="FY261" s="43"/>
      <c r="FZ261" s="43"/>
      <c r="GA261" s="43"/>
      <c r="GB261" s="43"/>
      <c r="GC261" s="43"/>
      <c r="GD261" s="43"/>
      <c r="GE261" s="43"/>
      <c r="GF261" s="43"/>
      <c r="GG261" s="43"/>
      <c r="GH261" s="43"/>
      <c r="GI261" s="43"/>
      <c r="GJ261" s="43"/>
      <c r="GK261" s="43"/>
      <c r="GL261" s="43"/>
      <c r="GM261" s="43"/>
      <c r="GN261" s="43"/>
      <c r="GO261" s="43"/>
      <c r="GP261" s="43"/>
      <c r="GQ261" s="43"/>
      <c r="GR261" s="43"/>
      <c r="GS261" s="43"/>
      <c r="GT261" s="43"/>
      <c r="GU261" s="43"/>
      <c r="GV261" s="43"/>
      <c r="GW261" s="43"/>
      <c r="GX261" s="43"/>
      <c r="GY261" s="43"/>
      <c r="GZ261" s="43"/>
      <c r="HA261" s="43"/>
      <c r="HB261" s="43"/>
      <c r="HC261" s="43"/>
      <c r="HD261" s="43"/>
      <c r="HE261" s="43"/>
      <c r="HF261" s="43"/>
      <c r="HG261" s="43"/>
      <c r="HH261" s="43"/>
      <c r="HI261" s="43"/>
      <c r="HJ261" s="43"/>
      <c r="HK261" s="43"/>
      <c r="HL261" s="43"/>
      <c r="HM261" s="43"/>
      <c r="HN261" s="43"/>
      <c r="HO261" s="43"/>
      <c r="HP261" s="43"/>
      <c r="HQ261" s="43"/>
      <c r="HR261" s="43"/>
      <c r="HS261" s="43"/>
      <c r="HT261" s="43"/>
      <c r="HU261" s="43"/>
      <c r="HV261" s="43"/>
      <c r="HW261" s="43"/>
      <c r="HX261" s="43"/>
      <c r="HY261" s="43"/>
      <c r="HZ261" s="43"/>
      <c r="IA261" s="43"/>
      <c r="IB261" s="43"/>
      <c r="IC261" s="43"/>
      <c r="ID261" s="43"/>
      <c r="IE261" s="43"/>
      <c r="IF261" s="43"/>
      <c r="IG261" s="43"/>
      <c r="IH261" s="43"/>
      <c r="II261" s="43"/>
      <c r="IJ261" s="43"/>
      <c r="IK261" s="43"/>
      <c r="IL261" s="43"/>
      <c r="IM261" s="43"/>
      <c r="IN261" s="43"/>
      <c r="IO261" s="43"/>
      <c r="IP261" s="43"/>
      <c r="IQ261" s="43"/>
      <c r="IR261" s="43"/>
      <c r="IS261" s="43"/>
      <c r="IT261" s="43"/>
      <c r="IU261" s="43"/>
      <c r="IV261" s="43"/>
      <c r="IW261" s="43"/>
      <c r="IX261" s="43"/>
      <c r="IY261" s="43"/>
      <c r="IZ261" s="43"/>
      <c r="JA261" s="43"/>
      <c r="JB261" s="43"/>
      <c r="JC261" s="43"/>
      <c r="JD261" s="43"/>
      <c r="JE261" s="43"/>
      <c r="JF261" s="43"/>
      <c r="JG261" s="43"/>
      <c r="JH261" s="43"/>
      <c r="JI261" s="43"/>
      <c r="JJ261" s="43"/>
      <c r="JK261" s="43"/>
      <c r="JL261" s="43"/>
      <c r="JM261" s="43"/>
      <c r="JN261" s="43"/>
      <c r="JO261" s="43"/>
      <c r="JP261" s="43"/>
      <c r="JQ261" s="43"/>
      <c r="JR261" s="43"/>
      <c r="JS261" s="43"/>
      <c r="JT261" s="43"/>
      <c r="JU261" s="43"/>
      <c r="JV261" s="43"/>
      <c r="JW261" s="43"/>
      <c r="JX261" s="43"/>
      <c r="JY261" s="43"/>
      <c r="JZ261" s="43"/>
      <c r="KA261" s="43"/>
      <c r="KB261" s="43"/>
      <c r="KC261" s="43"/>
      <c r="KD261" s="43"/>
      <c r="KE261" s="43"/>
      <c r="KF261" s="43"/>
      <c r="KG261" s="43"/>
      <c r="KH261" s="43"/>
      <c r="KI261" s="43"/>
      <c r="KJ261" s="43"/>
      <c r="KK261" s="43"/>
      <c r="KL261" s="43"/>
      <c r="KM261" s="43"/>
      <c r="KN261" s="43"/>
      <c r="KO261" s="43"/>
      <c r="KP261" s="43"/>
      <c r="KQ261" s="43"/>
      <c r="KR261" s="43"/>
      <c r="KS261" s="43"/>
      <c r="KT261" s="43"/>
      <c r="KU261" s="43"/>
      <c r="KV261" s="43"/>
      <c r="KW261" s="43"/>
      <c r="KX261" s="43"/>
      <c r="KY261" s="43"/>
      <c r="KZ261" s="43"/>
      <c r="LA261" s="43"/>
      <c r="LB261" s="43"/>
      <c r="LC261" s="43"/>
      <c r="LD261" s="43"/>
      <c r="LE261" s="43"/>
      <c r="LF261" s="43"/>
      <c r="LG261" s="43"/>
      <c r="LH261" s="43"/>
      <c r="LI261" s="43"/>
      <c r="LJ261" s="43"/>
      <c r="LK261" s="43"/>
      <c r="LL261" s="43"/>
      <c r="LM261" s="43"/>
      <c r="LN261" s="43"/>
      <c r="LO261" s="43"/>
      <c r="LP261" s="43"/>
      <c r="LQ261" s="43"/>
      <c r="LR261" s="43"/>
      <c r="LS261" s="43"/>
      <c r="LT261" s="43"/>
      <c r="LU261" s="43"/>
      <c r="LV261" s="43"/>
      <c r="LW261" s="43"/>
      <c r="LX261" s="43"/>
      <c r="LY261" s="43"/>
      <c r="LZ261" s="43"/>
      <c r="MA261" s="43"/>
      <c r="MB261" s="43"/>
      <c r="MC261" s="43"/>
      <c r="MD261" s="43"/>
      <c r="ME261" s="43"/>
      <c r="MF261" s="43"/>
      <c r="MG261" s="43"/>
      <c r="MH261" s="43"/>
      <c r="MI261" s="43"/>
      <c r="MJ261" s="43"/>
      <c r="MK261" s="43"/>
      <c r="ML261" s="43"/>
      <c r="MM261" s="43"/>
      <c r="MN261" s="43"/>
      <c r="MO261" s="43"/>
      <c r="MP261" s="43"/>
      <c r="MQ261" s="43"/>
      <c r="MR261" s="43"/>
      <c r="MS261" s="43"/>
      <c r="MT261" s="43"/>
      <c r="MU261" s="43"/>
      <c r="MV261" s="43"/>
      <c r="MW261" s="43"/>
      <c r="MX261" s="43"/>
      <c r="MY261" s="43"/>
      <c r="MZ261" s="43"/>
      <c r="NA261" s="43"/>
      <c r="NB261" s="43"/>
      <c r="NC261" s="43"/>
      <c r="ND261" s="43"/>
      <c r="NE261" s="43"/>
      <c r="NF261" s="43"/>
      <c r="NG261" s="43"/>
      <c r="NH261" s="43"/>
      <c r="NI261" s="43"/>
      <c r="NJ261" s="43"/>
      <c r="NK261" s="43"/>
      <c r="NL261" s="43"/>
      <c r="NM261" s="43"/>
      <c r="NN261" s="43"/>
      <c r="NO261" s="43"/>
      <c r="NP261" s="43"/>
      <c r="NQ261" s="43"/>
      <c r="NR261" s="43"/>
      <c r="NS261" s="43"/>
      <c r="NT261" s="43"/>
      <c r="NU261" s="43"/>
      <c r="NV261" s="43"/>
      <c r="NW261" s="43"/>
      <c r="NX261" s="43"/>
      <c r="NY261" s="43"/>
      <c r="NZ261" s="43"/>
      <c r="OA261" s="43"/>
      <c r="OB261" s="43"/>
      <c r="OC261" s="43"/>
      <c r="OD261" s="43"/>
      <c r="OE261" s="43"/>
      <c r="OF261" s="43"/>
      <c r="OG261" s="43"/>
      <c r="OH261" s="43"/>
      <c r="OI261" s="43"/>
      <c r="OJ261" s="43"/>
      <c r="OK261" s="43"/>
      <c r="OL261" s="43"/>
      <c r="OM261" s="43"/>
      <c r="ON261" s="43"/>
      <c r="OO261" s="43"/>
      <c r="OP261" s="43"/>
      <c r="OQ261" s="43"/>
      <c r="OR261" s="43"/>
      <c r="OS261" s="43"/>
      <c r="OT261" s="43"/>
      <c r="OU261" s="43"/>
      <c r="OV261" s="43"/>
      <c r="OW261" s="43"/>
      <c r="OX261" s="43"/>
      <c r="OY261" s="43"/>
      <c r="OZ261" s="43"/>
      <c r="PA261" s="43"/>
      <c r="PB261" s="43"/>
      <c r="PC261" s="43"/>
      <c r="PD261" s="43"/>
      <c r="PE261" s="43"/>
      <c r="PF261" s="43"/>
      <c r="PG261" s="43"/>
      <c r="PH261" s="43"/>
      <c r="PI261" s="43"/>
      <c r="PJ261" s="43"/>
      <c r="PK261" s="43"/>
      <c r="PL261" s="43"/>
      <c r="PM261" s="43"/>
      <c r="PN261" s="43"/>
      <c r="PO261" s="43"/>
      <c r="PP261" s="43"/>
      <c r="PQ261" s="43"/>
      <c r="PR261" s="43"/>
      <c r="PS261" s="43"/>
      <c r="PT261" s="43"/>
      <c r="PU261" s="43"/>
      <c r="PV261" s="43"/>
      <c r="PW261" s="43"/>
      <c r="PX261" s="43"/>
      <c r="PY261" s="43"/>
      <c r="PZ261" s="43"/>
      <c r="QA261" s="43"/>
      <c r="QB261" s="43"/>
      <c r="QC261" s="43"/>
      <c r="QD261" s="43"/>
      <c r="QE261" s="43"/>
      <c r="QF261" s="43"/>
      <c r="QG261" s="43"/>
      <c r="QH261" s="43"/>
      <c r="QI261" s="43"/>
      <c r="QJ261" s="43"/>
      <c r="QK261" s="43"/>
      <c r="QL261" s="43"/>
      <c r="QM261" s="43"/>
      <c r="QN261" s="43"/>
      <c r="QO261" s="43"/>
      <c r="QP261" s="43"/>
      <c r="QQ261" s="43"/>
      <c r="QR261" s="43"/>
      <c r="QS261" s="43"/>
      <c r="QT261" s="43"/>
      <c r="QU261" s="43"/>
      <c r="QV261" s="43"/>
      <c r="QW261" s="43"/>
      <c r="QX261" s="43"/>
      <c r="QY261" s="43"/>
      <c r="QZ261" s="43"/>
      <c r="RA261" s="43"/>
      <c r="RB261" s="43"/>
      <c r="RC261" s="43"/>
      <c r="RD261" s="43"/>
      <c r="RE261" s="43"/>
      <c r="RF261" s="43"/>
      <c r="RG261" s="43"/>
      <c r="RH261" s="43"/>
      <c r="RI261" s="43"/>
      <c r="RJ261" s="43"/>
      <c r="RK261" s="43"/>
      <c r="RL261" s="43"/>
      <c r="RM261" s="43"/>
      <c r="RN261" s="43"/>
      <c r="RO261" s="43"/>
      <c r="RP261" s="43"/>
      <c r="RQ261" s="43"/>
      <c r="RR261" s="43"/>
      <c r="RS261" s="43"/>
      <c r="RT261" s="43"/>
      <c r="RU261" s="43"/>
      <c r="RV261" s="43"/>
      <c r="RW261" s="43"/>
      <c r="RX261" s="43"/>
      <c r="RY261" s="43"/>
      <c r="RZ261" s="43"/>
      <c r="SA261" s="43"/>
      <c r="SB261" s="43"/>
      <c r="SC261" s="43"/>
      <c r="SD261" s="43"/>
      <c r="SE261" s="43"/>
      <c r="SF261" s="43"/>
      <c r="SG261" s="43"/>
      <c r="SH261" s="43"/>
      <c r="SI261" s="43"/>
      <c r="SJ261" s="43"/>
      <c r="SK261" s="43"/>
      <c r="SL261" s="43"/>
      <c r="SM261" s="43"/>
      <c r="SN261" s="43"/>
      <c r="SO261" s="43"/>
      <c r="SP261" s="43"/>
      <c r="SQ261" s="43"/>
      <c r="SR261" s="43"/>
      <c r="SS261" s="43"/>
      <c r="ST261" s="43"/>
      <c r="SU261" s="43"/>
      <c r="SV261" s="43"/>
      <c r="SW261" s="43"/>
      <c r="SX261" s="43"/>
      <c r="SY261" s="43"/>
      <c r="SZ261" s="43"/>
      <c r="TA261" s="43"/>
      <c r="TB261" s="43"/>
      <c r="TC261" s="43"/>
      <c r="TD261" s="43"/>
      <c r="TE261" s="43"/>
      <c r="TF261" s="43"/>
      <c r="TG261" s="43"/>
      <c r="TH261" s="43"/>
      <c r="TI261" s="43"/>
      <c r="TJ261" s="43"/>
      <c r="TK261" s="43"/>
      <c r="TL261" s="43"/>
      <c r="TM261" s="43"/>
      <c r="TN261" s="43"/>
      <c r="TO261" s="43"/>
      <c r="TP261" s="43"/>
      <c r="TQ261" s="43"/>
      <c r="TR261" s="43"/>
      <c r="TS261" s="43"/>
      <c r="TT261" s="43"/>
      <c r="TU261" s="43"/>
      <c r="TV261" s="43"/>
      <c r="TW261" s="43"/>
      <c r="TX261" s="43"/>
      <c r="TY261" s="43"/>
      <c r="TZ261" s="43"/>
      <c r="UA261" s="43"/>
      <c r="UB261" s="43"/>
      <c r="UC261" s="43"/>
      <c r="UD261" s="43"/>
      <c r="UE261" s="43"/>
      <c r="UF261" s="43"/>
      <c r="UG261" s="43"/>
      <c r="UH261" s="43"/>
      <c r="UI261" s="43"/>
      <c r="UJ261" s="43"/>
      <c r="UK261" s="43"/>
      <c r="UL261" s="43"/>
      <c r="UM261" s="43"/>
      <c r="UN261" s="43"/>
      <c r="UO261" s="43"/>
      <c r="UP261" s="43"/>
      <c r="UQ261" s="43"/>
      <c r="UR261" s="43"/>
      <c r="US261" s="43"/>
      <c r="UT261" s="43"/>
      <c r="UU261" s="43"/>
      <c r="UV261" s="43"/>
      <c r="UW261" s="43"/>
      <c r="UX261" s="43"/>
      <c r="UY261" s="43"/>
      <c r="UZ261" s="43"/>
      <c r="VA261" s="43"/>
      <c r="VB261" s="43"/>
      <c r="VC261" s="43"/>
      <c r="VD261" s="43"/>
      <c r="VE261" s="43"/>
      <c r="VF261" s="43"/>
      <c r="VG261" s="43"/>
      <c r="VH261" s="43"/>
      <c r="VI261" s="43"/>
      <c r="VJ261" s="43"/>
      <c r="VK261" s="43"/>
      <c r="VL261" s="43"/>
      <c r="VM261" s="43"/>
      <c r="VN261" s="43"/>
      <c r="VO261" s="43"/>
      <c r="VP261" s="43"/>
      <c r="VQ261" s="43"/>
      <c r="VR261" s="43"/>
      <c r="VS261" s="43"/>
      <c r="VT261" s="43"/>
      <c r="VU261" s="43"/>
      <c r="VV261" s="43"/>
      <c r="VW261" s="43"/>
      <c r="VX261" s="43"/>
      <c r="VY261" s="43"/>
      <c r="VZ261" s="43"/>
      <c r="WA261" s="43"/>
      <c r="WB261" s="43"/>
      <c r="WC261" s="43"/>
      <c r="WD261" s="43"/>
      <c r="WE261" s="43"/>
      <c r="WF261" s="43"/>
      <c r="WG261" s="43"/>
      <c r="WH261" s="43"/>
      <c r="WI261" s="43"/>
      <c r="WJ261" s="43"/>
      <c r="WK261" s="43"/>
      <c r="WL261" s="43"/>
      <c r="WM261" s="43"/>
      <c r="WN261" s="43"/>
      <c r="WO261" s="43"/>
      <c r="WP261" s="43"/>
      <c r="WQ261" s="43"/>
      <c r="WR261" s="43"/>
      <c r="WS261" s="43"/>
      <c r="WT261" s="43"/>
      <c r="WU261" s="43"/>
      <c r="WV261" s="43"/>
      <c r="WW261" s="43"/>
      <c r="WX261" s="43"/>
      <c r="WY261" s="43"/>
      <c r="WZ261" s="43"/>
      <c r="XA261" s="43"/>
      <c r="XB261" s="43"/>
      <c r="XC261" s="43"/>
      <c r="XD261" s="43"/>
      <c r="XE261" s="43"/>
      <c r="XF261" s="43"/>
      <c r="XG261" s="43"/>
      <c r="XH261" s="43"/>
      <c r="XI261" s="43"/>
      <c r="XJ261" s="43"/>
      <c r="XK261" s="43"/>
      <c r="XL261" s="43"/>
      <c r="XM261" s="43"/>
      <c r="XN261" s="43"/>
      <c r="XO261" s="43"/>
      <c r="XP261" s="43"/>
      <c r="XQ261" s="43"/>
      <c r="XR261" s="43"/>
      <c r="XS261" s="43"/>
      <c r="XT261" s="43"/>
      <c r="XU261" s="43"/>
      <c r="XV261" s="43"/>
      <c r="XW261" s="43"/>
      <c r="XX261" s="43"/>
      <c r="XY261" s="43"/>
      <c r="XZ261" s="43"/>
      <c r="YA261" s="43"/>
      <c r="YB261" s="43"/>
      <c r="YC261" s="43"/>
      <c r="YD261" s="43"/>
      <c r="YE261" s="43"/>
      <c r="YF261" s="43"/>
      <c r="YG261" s="43"/>
      <c r="YH261" s="43"/>
      <c r="YI261" s="43"/>
      <c r="YJ261" s="43"/>
      <c r="YK261" s="43"/>
      <c r="YL261" s="43"/>
      <c r="YM261" s="43"/>
      <c r="YN261" s="43"/>
      <c r="YO261" s="43"/>
      <c r="YP261" s="43"/>
      <c r="YQ261" s="43"/>
      <c r="YR261" s="43"/>
    </row>
    <row r="262" spans="1:668" s="56" customFormat="1" ht="15.75" x14ac:dyDescent="0.25">
      <c r="A262" s="90"/>
      <c r="B262" s="3"/>
      <c r="C262" s="3"/>
      <c r="D262" s="43"/>
      <c r="E262" s="43"/>
      <c r="F262" s="47"/>
      <c r="G262" s="65"/>
      <c r="H262" s="47"/>
      <c r="I262" s="47"/>
      <c r="J262" s="47"/>
      <c r="K262" s="47"/>
      <c r="L262" s="65"/>
      <c r="O262" s="43"/>
      <c r="P262" s="43"/>
      <c r="Q262" s="43"/>
      <c r="R262" s="43"/>
      <c r="S262" s="43"/>
      <c r="T262" s="43"/>
      <c r="U262" s="43"/>
      <c r="V262" s="43"/>
      <c r="W262" s="43"/>
      <c r="X262" s="43"/>
      <c r="Y262" s="43"/>
      <c r="Z262" s="43"/>
      <c r="AA262" s="43"/>
      <c r="AB262" s="43"/>
      <c r="AC262" s="43"/>
      <c r="AD262" s="43"/>
      <c r="AE262" s="43"/>
      <c r="AF262" s="43"/>
      <c r="AG262" s="43"/>
      <c r="AH262" s="43"/>
      <c r="AI262" s="43"/>
      <c r="AJ262" s="43"/>
      <c r="AK262" s="43"/>
      <c r="AL262" s="43"/>
      <c r="AM262" s="43"/>
      <c r="AN262" s="43"/>
      <c r="AO262" s="43"/>
      <c r="AP262" s="43"/>
      <c r="AQ262" s="43"/>
      <c r="AR262" s="43"/>
      <c r="AS262" s="43"/>
      <c r="AT262" s="43"/>
      <c r="AU262" s="43"/>
      <c r="AV262" s="43"/>
      <c r="AW262" s="43"/>
      <c r="AX262" s="43"/>
      <c r="AY262" s="43"/>
      <c r="AZ262" s="43"/>
      <c r="BA262" s="43"/>
      <c r="BB262" s="43"/>
      <c r="BC262" s="43"/>
      <c r="BD262" s="43"/>
      <c r="BE262" s="43"/>
      <c r="BF262" s="43"/>
      <c r="BG262" s="43"/>
      <c r="BH262" s="43"/>
      <c r="BI262" s="43"/>
      <c r="BJ262" s="43"/>
      <c r="BK262" s="43"/>
      <c r="BL262" s="43"/>
      <c r="BM262" s="43"/>
      <c r="BN262" s="43"/>
      <c r="BO262" s="43"/>
      <c r="BP262" s="43"/>
      <c r="BQ262" s="43"/>
      <c r="BR262" s="43"/>
      <c r="BS262" s="43"/>
      <c r="BT262" s="43"/>
      <c r="BU262" s="43"/>
      <c r="BV262" s="43"/>
      <c r="BW262" s="43"/>
      <c r="BX262" s="43"/>
      <c r="BY262" s="43"/>
      <c r="BZ262" s="43"/>
      <c r="CA262" s="43"/>
      <c r="CB262" s="43"/>
      <c r="CC262" s="43"/>
      <c r="CD262" s="43"/>
      <c r="CE262" s="43"/>
      <c r="CF262" s="43"/>
      <c r="CG262" s="43"/>
      <c r="CH262" s="43"/>
      <c r="CI262" s="43"/>
      <c r="CJ262" s="43"/>
      <c r="CK262" s="43"/>
      <c r="CL262" s="43"/>
      <c r="CM262" s="43"/>
      <c r="CN262" s="43"/>
      <c r="CO262" s="43"/>
      <c r="CP262" s="43"/>
      <c r="CQ262" s="43"/>
      <c r="CR262" s="43"/>
      <c r="CS262" s="43"/>
      <c r="CT262" s="43"/>
      <c r="CU262" s="43"/>
      <c r="CV262" s="43"/>
      <c r="CW262" s="43"/>
      <c r="CX262" s="43"/>
      <c r="CY262" s="43"/>
      <c r="CZ262" s="43"/>
      <c r="DA262" s="43"/>
      <c r="DB262" s="43"/>
      <c r="DC262" s="43"/>
      <c r="DD262" s="43"/>
      <c r="DE262" s="43"/>
      <c r="DF262" s="43"/>
      <c r="DG262" s="43"/>
      <c r="DH262" s="43"/>
      <c r="DI262" s="43"/>
      <c r="DJ262" s="43"/>
      <c r="DK262" s="43"/>
      <c r="DL262" s="43"/>
      <c r="DM262" s="43"/>
      <c r="DN262" s="43"/>
      <c r="DO262" s="43"/>
      <c r="DP262" s="43"/>
      <c r="DQ262" s="43"/>
      <c r="DR262" s="43"/>
      <c r="DS262" s="43"/>
      <c r="DT262" s="43"/>
      <c r="DU262" s="43"/>
      <c r="DV262" s="43"/>
      <c r="DW262" s="43"/>
      <c r="DX262" s="43"/>
      <c r="DY262" s="43"/>
      <c r="DZ262" s="43"/>
      <c r="EA262" s="43"/>
      <c r="EB262" s="43"/>
      <c r="EC262" s="43"/>
      <c r="ED262" s="43"/>
      <c r="EE262" s="43"/>
      <c r="EF262" s="43"/>
      <c r="EG262" s="43"/>
      <c r="EH262" s="43"/>
      <c r="EI262" s="43"/>
      <c r="EJ262" s="43"/>
      <c r="EK262" s="43"/>
      <c r="EL262" s="43"/>
      <c r="EM262" s="43"/>
      <c r="EN262" s="43"/>
      <c r="EO262" s="43"/>
      <c r="EP262" s="43"/>
      <c r="EQ262" s="43"/>
      <c r="ER262" s="43"/>
      <c r="ES262" s="43"/>
      <c r="ET262" s="43"/>
      <c r="EU262" s="43"/>
      <c r="EV262" s="43"/>
      <c r="EW262" s="43"/>
      <c r="EX262" s="43"/>
      <c r="EY262" s="43"/>
      <c r="EZ262" s="43"/>
      <c r="FA262" s="43"/>
      <c r="FB262" s="43"/>
      <c r="FC262" s="43"/>
      <c r="FD262" s="43"/>
      <c r="FE262" s="43"/>
      <c r="FF262" s="43"/>
      <c r="FG262" s="43"/>
      <c r="FH262" s="43"/>
      <c r="FI262" s="43"/>
      <c r="FJ262" s="43"/>
      <c r="FK262" s="43"/>
      <c r="FL262" s="43"/>
      <c r="FM262" s="43"/>
      <c r="FN262" s="43"/>
      <c r="FO262" s="43"/>
      <c r="FP262" s="43"/>
      <c r="FQ262" s="43"/>
      <c r="FR262" s="43"/>
      <c r="FS262" s="43"/>
      <c r="FT262" s="43"/>
      <c r="FU262" s="43"/>
      <c r="FV262" s="43"/>
      <c r="FW262" s="43"/>
      <c r="FX262" s="43"/>
      <c r="FY262" s="43"/>
      <c r="FZ262" s="43"/>
      <c r="GA262" s="43"/>
      <c r="GB262" s="43"/>
      <c r="GC262" s="43"/>
      <c r="GD262" s="43"/>
      <c r="GE262" s="43"/>
      <c r="GF262" s="43"/>
      <c r="GG262" s="43"/>
      <c r="GH262" s="43"/>
      <c r="GI262" s="43"/>
      <c r="GJ262" s="43"/>
      <c r="GK262" s="43"/>
      <c r="GL262" s="43"/>
      <c r="GM262" s="43"/>
      <c r="GN262" s="43"/>
      <c r="GO262" s="43"/>
      <c r="GP262" s="43"/>
      <c r="GQ262" s="43"/>
      <c r="GR262" s="43"/>
      <c r="GS262" s="43"/>
      <c r="GT262" s="43"/>
      <c r="GU262" s="43"/>
      <c r="GV262" s="43"/>
      <c r="GW262" s="43"/>
      <c r="GX262" s="43"/>
      <c r="GY262" s="43"/>
      <c r="GZ262" s="43"/>
      <c r="HA262" s="43"/>
      <c r="HB262" s="43"/>
      <c r="HC262" s="43"/>
      <c r="HD262" s="43"/>
      <c r="HE262" s="43"/>
      <c r="HF262" s="43"/>
      <c r="HG262" s="43"/>
      <c r="HH262" s="43"/>
      <c r="HI262" s="43"/>
      <c r="HJ262" s="43"/>
      <c r="HK262" s="43"/>
      <c r="HL262" s="43"/>
      <c r="HM262" s="43"/>
      <c r="HN262" s="43"/>
      <c r="HO262" s="43"/>
      <c r="HP262" s="43"/>
      <c r="HQ262" s="43"/>
      <c r="HR262" s="43"/>
      <c r="HS262" s="43"/>
      <c r="HT262" s="43"/>
      <c r="HU262" s="43"/>
      <c r="HV262" s="43"/>
      <c r="HW262" s="43"/>
      <c r="HX262" s="43"/>
      <c r="HY262" s="43"/>
      <c r="HZ262" s="43"/>
      <c r="IA262" s="43"/>
      <c r="IB262" s="43"/>
      <c r="IC262" s="43"/>
      <c r="ID262" s="43"/>
      <c r="IE262" s="43"/>
      <c r="IF262" s="43"/>
      <c r="IG262" s="43"/>
      <c r="IH262" s="43"/>
      <c r="II262" s="43"/>
      <c r="IJ262" s="43"/>
      <c r="IK262" s="43"/>
      <c r="IL262" s="43"/>
      <c r="IM262" s="43"/>
      <c r="IN262" s="43"/>
      <c r="IO262" s="43"/>
      <c r="IP262" s="43"/>
      <c r="IQ262" s="43"/>
      <c r="IR262" s="43"/>
      <c r="IS262" s="43"/>
      <c r="IT262" s="43"/>
      <c r="IU262" s="43"/>
      <c r="IV262" s="43"/>
      <c r="IW262" s="43"/>
      <c r="IX262" s="43"/>
      <c r="IY262" s="43"/>
      <c r="IZ262" s="43"/>
      <c r="JA262" s="43"/>
      <c r="JB262" s="43"/>
      <c r="JC262" s="43"/>
      <c r="JD262" s="43"/>
      <c r="JE262" s="43"/>
      <c r="JF262" s="43"/>
      <c r="JG262" s="43"/>
      <c r="JH262" s="43"/>
      <c r="JI262" s="43"/>
      <c r="JJ262" s="43"/>
      <c r="JK262" s="43"/>
      <c r="JL262" s="43"/>
      <c r="JM262" s="43"/>
      <c r="JN262" s="43"/>
      <c r="JO262" s="43"/>
      <c r="JP262" s="43"/>
      <c r="JQ262" s="43"/>
      <c r="JR262" s="43"/>
      <c r="JS262" s="43"/>
      <c r="JT262" s="43"/>
      <c r="JU262" s="43"/>
      <c r="JV262" s="43"/>
      <c r="JW262" s="43"/>
      <c r="JX262" s="43"/>
      <c r="JY262" s="43"/>
      <c r="JZ262" s="43"/>
      <c r="KA262" s="43"/>
      <c r="KB262" s="43"/>
      <c r="KC262" s="43"/>
      <c r="KD262" s="43"/>
      <c r="KE262" s="43"/>
      <c r="KF262" s="43"/>
      <c r="KG262" s="43"/>
      <c r="KH262" s="43"/>
      <c r="KI262" s="43"/>
      <c r="KJ262" s="43"/>
      <c r="KK262" s="43"/>
      <c r="KL262" s="43"/>
      <c r="KM262" s="43"/>
      <c r="KN262" s="43"/>
      <c r="KO262" s="43"/>
      <c r="KP262" s="43"/>
      <c r="KQ262" s="43"/>
      <c r="KR262" s="43"/>
      <c r="KS262" s="43"/>
      <c r="KT262" s="43"/>
      <c r="KU262" s="43"/>
      <c r="KV262" s="43"/>
      <c r="KW262" s="43"/>
      <c r="KX262" s="43"/>
      <c r="KY262" s="43"/>
      <c r="KZ262" s="43"/>
      <c r="LA262" s="43"/>
      <c r="LB262" s="43"/>
      <c r="LC262" s="43"/>
      <c r="LD262" s="43"/>
      <c r="LE262" s="43"/>
      <c r="LF262" s="43"/>
      <c r="LG262" s="43"/>
      <c r="LH262" s="43"/>
      <c r="LI262" s="43"/>
      <c r="LJ262" s="43"/>
      <c r="LK262" s="43"/>
      <c r="LL262" s="43"/>
      <c r="LM262" s="43"/>
      <c r="LN262" s="43"/>
      <c r="LO262" s="43"/>
      <c r="LP262" s="43"/>
      <c r="LQ262" s="43"/>
      <c r="LR262" s="43"/>
      <c r="LS262" s="43"/>
      <c r="LT262" s="43"/>
      <c r="LU262" s="43"/>
      <c r="LV262" s="43"/>
      <c r="LW262" s="43"/>
      <c r="LX262" s="43"/>
      <c r="LY262" s="43"/>
      <c r="LZ262" s="43"/>
      <c r="MA262" s="43"/>
      <c r="MB262" s="43"/>
      <c r="MC262" s="43"/>
      <c r="MD262" s="43"/>
      <c r="ME262" s="43"/>
      <c r="MF262" s="43"/>
      <c r="MG262" s="43"/>
      <c r="MH262" s="43"/>
      <c r="MI262" s="43"/>
      <c r="MJ262" s="43"/>
      <c r="MK262" s="43"/>
      <c r="ML262" s="43"/>
      <c r="MM262" s="43"/>
      <c r="MN262" s="43"/>
      <c r="MO262" s="43"/>
      <c r="MP262" s="43"/>
      <c r="MQ262" s="43"/>
      <c r="MR262" s="43"/>
      <c r="MS262" s="43"/>
      <c r="MT262" s="43"/>
      <c r="MU262" s="43"/>
      <c r="MV262" s="43"/>
      <c r="MW262" s="43"/>
      <c r="MX262" s="43"/>
      <c r="MY262" s="43"/>
      <c r="MZ262" s="43"/>
      <c r="NA262" s="43"/>
      <c r="NB262" s="43"/>
      <c r="NC262" s="43"/>
      <c r="ND262" s="43"/>
      <c r="NE262" s="43"/>
      <c r="NF262" s="43"/>
      <c r="NG262" s="43"/>
      <c r="NH262" s="43"/>
      <c r="NI262" s="43"/>
      <c r="NJ262" s="43"/>
      <c r="NK262" s="43"/>
      <c r="NL262" s="43"/>
      <c r="NM262" s="43"/>
      <c r="NN262" s="43"/>
      <c r="NO262" s="43"/>
      <c r="NP262" s="43"/>
      <c r="NQ262" s="43"/>
      <c r="NR262" s="43"/>
      <c r="NS262" s="43"/>
      <c r="NT262" s="43"/>
      <c r="NU262" s="43"/>
      <c r="NV262" s="43"/>
      <c r="NW262" s="43"/>
      <c r="NX262" s="43"/>
      <c r="NY262" s="43"/>
      <c r="NZ262" s="43"/>
      <c r="OA262" s="43"/>
      <c r="OB262" s="43"/>
      <c r="OC262" s="43"/>
      <c r="OD262" s="43"/>
      <c r="OE262" s="43"/>
      <c r="OF262" s="43"/>
      <c r="OG262" s="43"/>
      <c r="OH262" s="43"/>
      <c r="OI262" s="43"/>
      <c r="OJ262" s="43"/>
      <c r="OK262" s="43"/>
      <c r="OL262" s="43"/>
      <c r="OM262" s="43"/>
      <c r="ON262" s="43"/>
      <c r="OO262" s="43"/>
      <c r="OP262" s="43"/>
      <c r="OQ262" s="43"/>
      <c r="OR262" s="43"/>
      <c r="OS262" s="43"/>
      <c r="OT262" s="43"/>
      <c r="OU262" s="43"/>
      <c r="OV262" s="43"/>
      <c r="OW262" s="43"/>
      <c r="OX262" s="43"/>
      <c r="OY262" s="43"/>
      <c r="OZ262" s="43"/>
      <c r="PA262" s="43"/>
      <c r="PB262" s="43"/>
      <c r="PC262" s="43"/>
      <c r="PD262" s="43"/>
      <c r="PE262" s="43"/>
      <c r="PF262" s="43"/>
      <c r="PG262" s="43"/>
      <c r="PH262" s="43"/>
      <c r="PI262" s="43"/>
      <c r="PJ262" s="43"/>
      <c r="PK262" s="43"/>
      <c r="PL262" s="43"/>
      <c r="PM262" s="43"/>
      <c r="PN262" s="43"/>
      <c r="PO262" s="43"/>
      <c r="PP262" s="43"/>
      <c r="PQ262" s="43"/>
      <c r="PR262" s="43"/>
      <c r="PS262" s="43"/>
      <c r="PT262" s="43"/>
      <c r="PU262" s="43"/>
      <c r="PV262" s="43"/>
      <c r="PW262" s="43"/>
      <c r="PX262" s="43"/>
      <c r="PY262" s="43"/>
      <c r="PZ262" s="43"/>
      <c r="QA262" s="43"/>
      <c r="QB262" s="43"/>
      <c r="QC262" s="43"/>
      <c r="QD262" s="43"/>
      <c r="QE262" s="43"/>
      <c r="QF262" s="43"/>
      <c r="QG262" s="43"/>
      <c r="QH262" s="43"/>
      <c r="QI262" s="43"/>
      <c r="QJ262" s="43"/>
      <c r="QK262" s="43"/>
      <c r="QL262" s="43"/>
      <c r="QM262" s="43"/>
      <c r="QN262" s="43"/>
      <c r="QO262" s="43"/>
      <c r="QP262" s="43"/>
      <c r="QQ262" s="43"/>
      <c r="QR262" s="43"/>
      <c r="QS262" s="43"/>
      <c r="QT262" s="43"/>
      <c r="QU262" s="43"/>
      <c r="QV262" s="43"/>
      <c r="QW262" s="43"/>
      <c r="QX262" s="43"/>
      <c r="QY262" s="43"/>
      <c r="QZ262" s="43"/>
      <c r="RA262" s="43"/>
      <c r="RB262" s="43"/>
      <c r="RC262" s="43"/>
      <c r="RD262" s="43"/>
      <c r="RE262" s="43"/>
      <c r="RF262" s="43"/>
      <c r="RG262" s="43"/>
      <c r="RH262" s="43"/>
      <c r="RI262" s="43"/>
      <c r="RJ262" s="43"/>
      <c r="RK262" s="43"/>
      <c r="RL262" s="43"/>
      <c r="RM262" s="43"/>
      <c r="RN262" s="43"/>
      <c r="RO262" s="43"/>
      <c r="RP262" s="43"/>
      <c r="RQ262" s="43"/>
      <c r="RR262" s="43"/>
      <c r="RS262" s="43"/>
      <c r="RT262" s="43"/>
      <c r="RU262" s="43"/>
      <c r="RV262" s="43"/>
      <c r="RW262" s="43"/>
      <c r="RX262" s="43"/>
      <c r="RY262" s="43"/>
      <c r="RZ262" s="43"/>
      <c r="SA262" s="43"/>
      <c r="SB262" s="43"/>
      <c r="SC262" s="43"/>
      <c r="SD262" s="43"/>
      <c r="SE262" s="43"/>
      <c r="SF262" s="43"/>
      <c r="SG262" s="43"/>
      <c r="SH262" s="43"/>
      <c r="SI262" s="43"/>
      <c r="SJ262" s="43"/>
      <c r="SK262" s="43"/>
      <c r="SL262" s="43"/>
      <c r="SM262" s="43"/>
      <c r="SN262" s="43"/>
      <c r="SO262" s="43"/>
      <c r="SP262" s="43"/>
      <c r="SQ262" s="43"/>
      <c r="SR262" s="43"/>
      <c r="SS262" s="43"/>
      <c r="ST262" s="43"/>
      <c r="SU262" s="43"/>
      <c r="SV262" s="43"/>
      <c r="SW262" s="43"/>
      <c r="SX262" s="43"/>
      <c r="SY262" s="43"/>
      <c r="SZ262" s="43"/>
      <c r="TA262" s="43"/>
      <c r="TB262" s="43"/>
      <c r="TC262" s="43"/>
      <c r="TD262" s="43"/>
      <c r="TE262" s="43"/>
      <c r="TF262" s="43"/>
      <c r="TG262" s="43"/>
      <c r="TH262" s="43"/>
      <c r="TI262" s="43"/>
      <c r="TJ262" s="43"/>
      <c r="TK262" s="43"/>
      <c r="TL262" s="43"/>
      <c r="TM262" s="43"/>
      <c r="TN262" s="43"/>
      <c r="TO262" s="43"/>
      <c r="TP262" s="43"/>
      <c r="TQ262" s="43"/>
      <c r="TR262" s="43"/>
      <c r="TS262" s="43"/>
      <c r="TT262" s="43"/>
      <c r="TU262" s="43"/>
      <c r="TV262" s="43"/>
      <c r="TW262" s="43"/>
      <c r="TX262" s="43"/>
      <c r="TY262" s="43"/>
      <c r="TZ262" s="43"/>
      <c r="UA262" s="43"/>
      <c r="UB262" s="43"/>
      <c r="UC262" s="43"/>
      <c r="UD262" s="43"/>
      <c r="UE262" s="43"/>
      <c r="UF262" s="43"/>
      <c r="UG262" s="43"/>
      <c r="UH262" s="43"/>
      <c r="UI262" s="43"/>
      <c r="UJ262" s="43"/>
      <c r="UK262" s="43"/>
      <c r="UL262" s="43"/>
      <c r="UM262" s="43"/>
      <c r="UN262" s="43"/>
      <c r="UO262" s="43"/>
      <c r="UP262" s="43"/>
      <c r="UQ262" s="43"/>
      <c r="UR262" s="43"/>
      <c r="US262" s="43"/>
      <c r="UT262" s="43"/>
      <c r="UU262" s="43"/>
      <c r="UV262" s="43"/>
      <c r="UW262" s="43"/>
      <c r="UX262" s="43"/>
      <c r="UY262" s="43"/>
      <c r="UZ262" s="43"/>
      <c r="VA262" s="43"/>
      <c r="VB262" s="43"/>
      <c r="VC262" s="43"/>
      <c r="VD262" s="43"/>
      <c r="VE262" s="43"/>
      <c r="VF262" s="43"/>
      <c r="VG262" s="43"/>
      <c r="VH262" s="43"/>
      <c r="VI262" s="43"/>
      <c r="VJ262" s="43"/>
      <c r="VK262" s="43"/>
      <c r="VL262" s="43"/>
      <c r="VM262" s="43"/>
      <c r="VN262" s="43"/>
      <c r="VO262" s="43"/>
      <c r="VP262" s="43"/>
      <c r="VQ262" s="43"/>
      <c r="VR262" s="43"/>
      <c r="VS262" s="43"/>
      <c r="VT262" s="43"/>
      <c r="VU262" s="43"/>
      <c r="VV262" s="43"/>
      <c r="VW262" s="43"/>
      <c r="VX262" s="43"/>
      <c r="VY262" s="43"/>
      <c r="VZ262" s="43"/>
      <c r="WA262" s="43"/>
      <c r="WB262" s="43"/>
      <c r="WC262" s="43"/>
      <c r="WD262" s="43"/>
      <c r="WE262" s="43"/>
      <c r="WF262" s="43"/>
      <c r="WG262" s="43"/>
      <c r="WH262" s="43"/>
      <c r="WI262" s="43"/>
      <c r="WJ262" s="43"/>
      <c r="WK262" s="43"/>
      <c r="WL262" s="43"/>
      <c r="WM262" s="43"/>
      <c r="WN262" s="43"/>
      <c r="WO262" s="43"/>
      <c r="WP262" s="43"/>
      <c r="WQ262" s="43"/>
      <c r="WR262" s="43"/>
      <c r="WS262" s="43"/>
      <c r="WT262" s="43"/>
      <c r="WU262" s="43"/>
      <c r="WV262" s="43"/>
      <c r="WW262" s="43"/>
      <c r="WX262" s="43"/>
      <c r="WY262" s="43"/>
      <c r="WZ262" s="43"/>
      <c r="XA262" s="43"/>
      <c r="XB262" s="43"/>
      <c r="XC262" s="43"/>
      <c r="XD262" s="43"/>
      <c r="XE262" s="43"/>
      <c r="XF262" s="43"/>
      <c r="XG262" s="43"/>
      <c r="XH262" s="43"/>
      <c r="XI262" s="43"/>
      <c r="XJ262" s="43"/>
      <c r="XK262" s="43"/>
      <c r="XL262" s="43"/>
      <c r="XM262" s="43"/>
      <c r="XN262" s="43"/>
      <c r="XO262" s="43"/>
      <c r="XP262" s="43"/>
      <c r="XQ262" s="43"/>
      <c r="XR262" s="43"/>
      <c r="XS262" s="43"/>
      <c r="XT262" s="43"/>
      <c r="XU262" s="43"/>
      <c r="XV262" s="43"/>
      <c r="XW262" s="43"/>
      <c r="XX262" s="43"/>
      <c r="XY262" s="43"/>
      <c r="XZ262" s="43"/>
      <c r="YA262" s="43"/>
      <c r="YB262" s="43"/>
      <c r="YC262" s="43"/>
      <c r="YD262" s="43"/>
      <c r="YE262" s="43"/>
      <c r="YF262" s="43"/>
      <c r="YG262" s="43"/>
      <c r="YH262" s="43"/>
      <c r="YI262" s="43"/>
      <c r="YJ262" s="43"/>
      <c r="YK262" s="43"/>
      <c r="YL262" s="43"/>
      <c r="YM262" s="43"/>
      <c r="YN262" s="43"/>
      <c r="YO262" s="43"/>
      <c r="YP262" s="43"/>
      <c r="YQ262" s="43"/>
      <c r="YR262" s="43"/>
    </row>
    <row r="263" spans="1:668" s="56" customFormat="1" ht="15.75" x14ac:dyDescent="0.25">
      <c r="A263" s="43"/>
      <c r="B263" s="90"/>
      <c r="C263" s="90"/>
      <c r="D263" s="90"/>
      <c r="E263" s="90"/>
      <c r="F263" s="90"/>
      <c r="G263" s="66"/>
      <c r="H263" s="90"/>
      <c r="I263" s="90"/>
      <c r="J263" s="90"/>
      <c r="K263" s="90"/>
      <c r="L263" s="90"/>
      <c r="M263" s="61"/>
      <c r="O263" s="43"/>
      <c r="P263" s="43"/>
      <c r="Q263" s="43"/>
      <c r="R263" s="43"/>
      <c r="S263" s="43"/>
      <c r="T263" s="43"/>
      <c r="U263" s="43"/>
      <c r="V263" s="43"/>
      <c r="W263" s="43"/>
      <c r="X263" s="43"/>
      <c r="Y263" s="43"/>
      <c r="Z263" s="43"/>
      <c r="AA263" s="43"/>
      <c r="AB263" s="43"/>
      <c r="AC263" s="43"/>
      <c r="AD263" s="43"/>
      <c r="AE263" s="43"/>
      <c r="AF263" s="43"/>
      <c r="AG263" s="43"/>
      <c r="AH263" s="43"/>
      <c r="AI263" s="43"/>
      <c r="AJ263" s="43"/>
      <c r="AK263" s="43"/>
      <c r="AL263" s="43"/>
      <c r="AM263" s="43"/>
      <c r="AN263" s="43"/>
      <c r="AO263" s="43"/>
      <c r="AP263" s="43"/>
      <c r="AQ263" s="43"/>
      <c r="AR263" s="43"/>
      <c r="AS263" s="43"/>
      <c r="AT263" s="43"/>
      <c r="AU263" s="43"/>
      <c r="AV263" s="43"/>
      <c r="AW263" s="43"/>
      <c r="AX263" s="43"/>
      <c r="AY263" s="43"/>
      <c r="AZ263" s="43"/>
      <c r="BA263" s="43"/>
      <c r="BB263" s="43"/>
      <c r="BC263" s="43"/>
      <c r="BD263" s="43"/>
      <c r="BE263" s="43"/>
      <c r="BF263" s="43"/>
      <c r="BG263" s="43"/>
      <c r="BH263" s="43"/>
      <c r="BI263" s="43"/>
      <c r="BJ263" s="43"/>
      <c r="BK263" s="43"/>
      <c r="BL263" s="43"/>
      <c r="BM263" s="43"/>
      <c r="BN263" s="43"/>
      <c r="BO263" s="43"/>
      <c r="BP263" s="43"/>
      <c r="BQ263" s="43"/>
      <c r="BR263" s="43"/>
      <c r="BS263" s="43"/>
      <c r="BT263" s="43"/>
      <c r="BU263" s="43"/>
      <c r="BV263" s="43"/>
      <c r="BW263" s="43"/>
      <c r="BX263" s="43"/>
      <c r="BY263" s="43"/>
      <c r="BZ263" s="43"/>
      <c r="CA263" s="43"/>
      <c r="CB263" s="43"/>
      <c r="CC263" s="43"/>
      <c r="CD263" s="43"/>
      <c r="CE263" s="43"/>
      <c r="CF263" s="43"/>
      <c r="CG263" s="43"/>
      <c r="CH263" s="43"/>
      <c r="CI263" s="43"/>
      <c r="CJ263" s="43"/>
      <c r="CK263" s="43"/>
      <c r="CL263" s="43"/>
      <c r="CM263" s="43"/>
      <c r="CN263" s="43"/>
      <c r="CO263" s="43"/>
      <c r="CP263" s="43"/>
      <c r="CQ263" s="43"/>
      <c r="CR263" s="43"/>
      <c r="CS263" s="43"/>
      <c r="CT263" s="43"/>
      <c r="CU263" s="43"/>
      <c r="CV263" s="43"/>
      <c r="CW263" s="43"/>
      <c r="CX263" s="43"/>
      <c r="CY263" s="43"/>
      <c r="CZ263" s="43"/>
      <c r="DA263" s="43"/>
      <c r="DB263" s="43"/>
      <c r="DC263" s="43"/>
      <c r="DD263" s="43"/>
      <c r="DE263" s="43"/>
      <c r="DF263" s="43"/>
      <c r="DG263" s="43"/>
      <c r="DH263" s="43"/>
      <c r="DI263" s="43"/>
      <c r="DJ263" s="43"/>
      <c r="DK263" s="43"/>
      <c r="DL263" s="43"/>
      <c r="DM263" s="43"/>
      <c r="DN263" s="43"/>
      <c r="DO263" s="43"/>
      <c r="DP263" s="43"/>
      <c r="DQ263" s="43"/>
      <c r="DR263" s="43"/>
      <c r="DS263" s="43"/>
      <c r="DT263" s="43"/>
      <c r="DU263" s="43"/>
      <c r="DV263" s="43"/>
      <c r="DW263" s="43"/>
      <c r="DX263" s="43"/>
      <c r="DY263" s="43"/>
      <c r="DZ263" s="43"/>
      <c r="EA263" s="43"/>
      <c r="EB263" s="43"/>
      <c r="EC263" s="43"/>
      <c r="ED263" s="43"/>
      <c r="EE263" s="43"/>
      <c r="EF263" s="43"/>
      <c r="EG263" s="43"/>
      <c r="EH263" s="43"/>
      <c r="EI263" s="43"/>
      <c r="EJ263" s="43"/>
      <c r="EK263" s="43"/>
      <c r="EL263" s="43"/>
      <c r="EM263" s="43"/>
      <c r="EN263" s="43"/>
      <c r="EO263" s="43"/>
      <c r="EP263" s="43"/>
      <c r="EQ263" s="43"/>
      <c r="ER263" s="43"/>
      <c r="ES263" s="43"/>
      <c r="ET263" s="43"/>
      <c r="EU263" s="43"/>
      <c r="EV263" s="43"/>
      <c r="EW263" s="43"/>
      <c r="EX263" s="43"/>
      <c r="EY263" s="43"/>
      <c r="EZ263" s="43"/>
      <c r="FA263" s="43"/>
      <c r="FB263" s="43"/>
      <c r="FC263" s="43"/>
      <c r="FD263" s="43"/>
      <c r="FE263" s="43"/>
      <c r="FF263" s="43"/>
      <c r="FG263" s="43"/>
      <c r="FH263" s="43"/>
      <c r="FI263" s="43"/>
      <c r="FJ263" s="43"/>
      <c r="FK263" s="43"/>
      <c r="FL263" s="43"/>
      <c r="FM263" s="43"/>
      <c r="FN263" s="43"/>
      <c r="FO263" s="43"/>
      <c r="FP263" s="43"/>
      <c r="FQ263" s="43"/>
      <c r="FR263" s="43"/>
      <c r="FS263" s="43"/>
      <c r="FT263" s="43"/>
      <c r="FU263" s="43"/>
      <c r="FV263" s="43"/>
      <c r="FW263" s="43"/>
      <c r="FX263" s="43"/>
      <c r="FY263" s="43"/>
      <c r="FZ263" s="43"/>
      <c r="GA263" s="43"/>
      <c r="GB263" s="43"/>
      <c r="GC263" s="43"/>
      <c r="GD263" s="43"/>
      <c r="GE263" s="43"/>
      <c r="GF263" s="43"/>
      <c r="GG263" s="43"/>
      <c r="GH263" s="43"/>
      <c r="GI263" s="43"/>
      <c r="GJ263" s="43"/>
      <c r="GK263" s="43"/>
      <c r="GL263" s="43"/>
      <c r="GM263" s="43"/>
      <c r="GN263" s="43"/>
      <c r="GO263" s="43"/>
      <c r="GP263" s="43"/>
      <c r="GQ263" s="43"/>
      <c r="GR263" s="43"/>
      <c r="GS263" s="43"/>
      <c r="GT263" s="43"/>
      <c r="GU263" s="43"/>
      <c r="GV263" s="43"/>
      <c r="GW263" s="43"/>
      <c r="GX263" s="43"/>
      <c r="GY263" s="43"/>
      <c r="GZ263" s="43"/>
      <c r="HA263" s="43"/>
      <c r="HB263" s="43"/>
      <c r="HC263" s="43"/>
      <c r="HD263" s="43"/>
      <c r="HE263" s="43"/>
      <c r="HF263" s="43"/>
      <c r="HG263" s="43"/>
      <c r="HH263" s="43"/>
      <c r="HI263" s="43"/>
      <c r="HJ263" s="43"/>
      <c r="HK263" s="43"/>
      <c r="HL263" s="43"/>
      <c r="HM263" s="43"/>
      <c r="HN263" s="43"/>
      <c r="HO263" s="43"/>
      <c r="HP263" s="43"/>
      <c r="HQ263" s="43"/>
      <c r="HR263" s="43"/>
      <c r="HS263" s="43"/>
      <c r="HT263" s="43"/>
      <c r="HU263" s="43"/>
      <c r="HV263" s="43"/>
      <c r="HW263" s="43"/>
      <c r="HX263" s="43"/>
      <c r="HY263" s="43"/>
      <c r="HZ263" s="43"/>
      <c r="IA263" s="43"/>
      <c r="IB263" s="43"/>
      <c r="IC263" s="43"/>
      <c r="ID263" s="43"/>
      <c r="IE263" s="43"/>
      <c r="IF263" s="43"/>
      <c r="IG263" s="43"/>
      <c r="IH263" s="43"/>
      <c r="II263" s="43"/>
      <c r="IJ263" s="43"/>
      <c r="IK263" s="43"/>
      <c r="IL263" s="43"/>
      <c r="IM263" s="43"/>
      <c r="IN263" s="43"/>
      <c r="IO263" s="43"/>
      <c r="IP263" s="43"/>
      <c r="IQ263" s="43"/>
      <c r="IR263" s="43"/>
      <c r="IS263" s="43"/>
      <c r="IT263" s="43"/>
      <c r="IU263" s="43"/>
      <c r="IV263" s="43"/>
      <c r="IW263" s="43"/>
      <c r="IX263" s="43"/>
      <c r="IY263" s="43"/>
      <c r="IZ263" s="43"/>
      <c r="JA263" s="43"/>
      <c r="JB263" s="43"/>
      <c r="JC263" s="43"/>
      <c r="JD263" s="43"/>
      <c r="JE263" s="43"/>
      <c r="JF263" s="43"/>
      <c r="JG263" s="43"/>
      <c r="JH263" s="43"/>
      <c r="JI263" s="43"/>
      <c r="JJ263" s="43"/>
      <c r="JK263" s="43"/>
      <c r="JL263" s="43"/>
      <c r="JM263" s="43"/>
      <c r="JN263" s="43"/>
      <c r="JO263" s="43"/>
      <c r="JP263" s="43"/>
      <c r="JQ263" s="43"/>
      <c r="JR263" s="43"/>
      <c r="JS263" s="43"/>
      <c r="JT263" s="43"/>
      <c r="JU263" s="43"/>
      <c r="JV263" s="43"/>
      <c r="JW263" s="43"/>
      <c r="JX263" s="43"/>
      <c r="JY263" s="43"/>
      <c r="JZ263" s="43"/>
      <c r="KA263" s="43"/>
      <c r="KB263" s="43"/>
      <c r="KC263" s="43"/>
      <c r="KD263" s="43"/>
      <c r="KE263" s="43"/>
      <c r="KF263" s="43"/>
      <c r="KG263" s="43"/>
      <c r="KH263" s="43"/>
      <c r="KI263" s="43"/>
      <c r="KJ263" s="43"/>
      <c r="KK263" s="43"/>
      <c r="KL263" s="43"/>
      <c r="KM263" s="43"/>
      <c r="KN263" s="43"/>
      <c r="KO263" s="43"/>
      <c r="KP263" s="43"/>
      <c r="KQ263" s="43"/>
      <c r="KR263" s="43"/>
      <c r="KS263" s="43"/>
      <c r="KT263" s="43"/>
      <c r="KU263" s="43"/>
      <c r="KV263" s="43"/>
      <c r="KW263" s="43"/>
      <c r="KX263" s="43"/>
      <c r="KY263" s="43"/>
      <c r="KZ263" s="43"/>
      <c r="LA263" s="43"/>
      <c r="LB263" s="43"/>
      <c r="LC263" s="43"/>
      <c r="LD263" s="43"/>
      <c r="LE263" s="43"/>
      <c r="LF263" s="43"/>
      <c r="LG263" s="43"/>
      <c r="LH263" s="43"/>
      <c r="LI263" s="43"/>
      <c r="LJ263" s="43"/>
      <c r="LK263" s="43"/>
      <c r="LL263" s="43"/>
      <c r="LM263" s="43"/>
      <c r="LN263" s="43"/>
      <c r="LO263" s="43"/>
      <c r="LP263" s="43"/>
      <c r="LQ263" s="43"/>
      <c r="LR263" s="43"/>
      <c r="LS263" s="43"/>
      <c r="LT263" s="43"/>
      <c r="LU263" s="43"/>
      <c r="LV263" s="43"/>
      <c r="LW263" s="43"/>
      <c r="LX263" s="43"/>
      <c r="LY263" s="43"/>
      <c r="LZ263" s="43"/>
      <c r="MA263" s="43"/>
      <c r="MB263" s="43"/>
      <c r="MC263" s="43"/>
      <c r="MD263" s="43"/>
      <c r="ME263" s="43"/>
      <c r="MF263" s="43"/>
      <c r="MG263" s="43"/>
      <c r="MH263" s="43"/>
      <c r="MI263" s="43"/>
      <c r="MJ263" s="43"/>
      <c r="MK263" s="43"/>
      <c r="ML263" s="43"/>
      <c r="MM263" s="43"/>
      <c r="MN263" s="43"/>
      <c r="MO263" s="43"/>
      <c r="MP263" s="43"/>
      <c r="MQ263" s="43"/>
      <c r="MR263" s="43"/>
      <c r="MS263" s="43"/>
      <c r="MT263" s="43"/>
      <c r="MU263" s="43"/>
      <c r="MV263" s="43"/>
      <c r="MW263" s="43"/>
      <c r="MX263" s="43"/>
      <c r="MY263" s="43"/>
      <c r="MZ263" s="43"/>
      <c r="NA263" s="43"/>
      <c r="NB263" s="43"/>
      <c r="NC263" s="43"/>
      <c r="ND263" s="43"/>
      <c r="NE263" s="43"/>
      <c r="NF263" s="43"/>
      <c r="NG263" s="43"/>
      <c r="NH263" s="43"/>
      <c r="NI263" s="43"/>
      <c r="NJ263" s="43"/>
      <c r="NK263" s="43"/>
      <c r="NL263" s="43"/>
      <c r="NM263" s="43"/>
      <c r="NN263" s="43"/>
      <c r="NO263" s="43"/>
      <c r="NP263" s="43"/>
      <c r="NQ263" s="43"/>
      <c r="NR263" s="43"/>
      <c r="NS263" s="43"/>
      <c r="NT263" s="43"/>
      <c r="NU263" s="43"/>
      <c r="NV263" s="43"/>
      <c r="NW263" s="43"/>
      <c r="NX263" s="43"/>
      <c r="NY263" s="43"/>
      <c r="NZ263" s="43"/>
      <c r="OA263" s="43"/>
      <c r="OB263" s="43"/>
      <c r="OC263" s="43"/>
      <c r="OD263" s="43"/>
      <c r="OE263" s="43"/>
      <c r="OF263" s="43"/>
      <c r="OG263" s="43"/>
      <c r="OH263" s="43"/>
      <c r="OI263" s="43"/>
      <c r="OJ263" s="43"/>
      <c r="OK263" s="43"/>
      <c r="OL263" s="43"/>
      <c r="OM263" s="43"/>
      <c r="ON263" s="43"/>
      <c r="OO263" s="43"/>
      <c r="OP263" s="43"/>
      <c r="OQ263" s="43"/>
      <c r="OR263" s="43"/>
      <c r="OS263" s="43"/>
      <c r="OT263" s="43"/>
      <c r="OU263" s="43"/>
      <c r="OV263" s="43"/>
      <c r="OW263" s="43"/>
      <c r="OX263" s="43"/>
      <c r="OY263" s="43"/>
      <c r="OZ263" s="43"/>
      <c r="PA263" s="43"/>
      <c r="PB263" s="43"/>
      <c r="PC263" s="43"/>
      <c r="PD263" s="43"/>
      <c r="PE263" s="43"/>
      <c r="PF263" s="43"/>
      <c r="PG263" s="43"/>
      <c r="PH263" s="43"/>
      <c r="PI263" s="43"/>
      <c r="PJ263" s="43"/>
      <c r="PK263" s="43"/>
      <c r="PL263" s="43"/>
      <c r="PM263" s="43"/>
      <c r="PN263" s="43"/>
      <c r="PO263" s="43"/>
      <c r="PP263" s="43"/>
      <c r="PQ263" s="43"/>
      <c r="PR263" s="43"/>
      <c r="PS263" s="43"/>
      <c r="PT263" s="43"/>
      <c r="PU263" s="43"/>
      <c r="PV263" s="43"/>
      <c r="PW263" s="43"/>
      <c r="PX263" s="43"/>
      <c r="PY263" s="43"/>
      <c r="PZ263" s="43"/>
      <c r="QA263" s="43"/>
      <c r="QB263" s="43"/>
      <c r="QC263" s="43"/>
      <c r="QD263" s="43"/>
      <c r="QE263" s="43"/>
      <c r="QF263" s="43"/>
      <c r="QG263" s="43"/>
      <c r="QH263" s="43"/>
      <c r="QI263" s="43"/>
      <c r="QJ263" s="43"/>
      <c r="QK263" s="43"/>
      <c r="QL263" s="43"/>
      <c r="QM263" s="43"/>
      <c r="QN263" s="43"/>
      <c r="QO263" s="43"/>
      <c r="QP263" s="43"/>
      <c r="QQ263" s="43"/>
      <c r="QR263" s="43"/>
      <c r="QS263" s="43"/>
      <c r="QT263" s="43"/>
      <c r="QU263" s="43"/>
      <c r="QV263" s="43"/>
      <c r="QW263" s="43"/>
      <c r="QX263" s="43"/>
      <c r="QY263" s="43"/>
      <c r="QZ263" s="43"/>
      <c r="RA263" s="43"/>
      <c r="RB263" s="43"/>
      <c r="RC263" s="43"/>
      <c r="RD263" s="43"/>
      <c r="RE263" s="43"/>
      <c r="RF263" s="43"/>
      <c r="RG263" s="43"/>
      <c r="RH263" s="43"/>
      <c r="RI263" s="43"/>
      <c r="RJ263" s="43"/>
      <c r="RK263" s="43"/>
      <c r="RL263" s="43"/>
      <c r="RM263" s="43"/>
      <c r="RN263" s="43"/>
      <c r="RO263" s="43"/>
      <c r="RP263" s="43"/>
      <c r="RQ263" s="43"/>
      <c r="RR263" s="43"/>
      <c r="RS263" s="43"/>
      <c r="RT263" s="43"/>
      <c r="RU263" s="43"/>
      <c r="RV263" s="43"/>
      <c r="RW263" s="43"/>
      <c r="RX263" s="43"/>
      <c r="RY263" s="43"/>
      <c r="RZ263" s="43"/>
      <c r="SA263" s="43"/>
      <c r="SB263" s="43"/>
      <c r="SC263" s="43"/>
      <c r="SD263" s="43"/>
      <c r="SE263" s="43"/>
      <c r="SF263" s="43"/>
      <c r="SG263" s="43"/>
      <c r="SH263" s="43"/>
      <c r="SI263" s="43"/>
      <c r="SJ263" s="43"/>
      <c r="SK263" s="43"/>
      <c r="SL263" s="43"/>
      <c r="SM263" s="43"/>
      <c r="SN263" s="43"/>
      <c r="SO263" s="43"/>
      <c r="SP263" s="43"/>
      <c r="SQ263" s="43"/>
      <c r="SR263" s="43"/>
      <c r="SS263" s="43"/>
      <c r="ST263" s="43"/>
      <c r="SU263" s="43"/>
      <c r="SV263" s="43"/>
      <c r="SW263" s="43"/>
      <c r="SX263" s="43"/>
      <c r="SY263" s="43"/>
      <c r="SZ263" s="43"/>
      <c r="TA263" s="43"/>
      <c r="TB263" s="43"/>
      <c r="TC263" s="43"/>
      <c r="TD263" s="43"/>
      <c r="TE263" s="43"/>
      <c r="TF263" s="43"/>
      <c r="TG263" s="43"/>
      <c r="TH263" s="43"/>
      <c r="TI263" s="43"/>
      <c r="TJ263" s="43"/>
      <c r="TK263" s="43"/>
      <c r="TL263" s="43"/>
      <c r="TM263" s="43"/>
      <c r="TN263" s="43"/>
      <c r="TO263" s="43"/>
      <c r="TP263" s="43"/>
      <c r="TQ263" s="43"/>
      <c r="TR263" s="43"/>
      <c r="TS263" s="43"/>
      <c r="TT263" s="43"/>
      <c r="TU263" s="43"/>
      <c r="TV263" s="43"/>
      <c r="TW263" s="43"/>
      <c r="TX263" s="43"/>
      <c r="TY263" s="43"/>
      <c r="TZ263" s="43"/>
      <c r="UA263" s="43"/>
      <c r="UB263" s="43"/>
      <c r="UC263" s="43"/>
      <c r="UD263" s="43"/>
      <c r="UE263" s="43"/>
      <c r="UF263" s="43"/>
      <c r="UG263" s="43"/>
      <c r="UH263" s="43"/>
      <c r="UI263" s="43"/>
      <c r="UJ263" s="43"/>
      <c r="UK263" s="43"/>
      <c r="UL263" s="43"/>
      <c r="UM263" s="43"/>
      <c r="UN263" s="43"/>
      <c r="UO263" s="43"/>
      <c r="UP263" s="43"/>
      <c r="UQ263" s="43"/>
      <c r="UR263" s="43"/>
      <c r="US263" s="43"/>
      <c r="UT263" s="43"/>
      <c r="UU263" s="43"/>
      <c r="UV263" s="43"/>
      <c r="UW263" s="43"/>
      <c r="UX263" s="43"/>
      <c r="UY263" s="43"/>
      <c r="UZ263" s="43"/>
      <c r="VA263" s="43"/>
      <c r="VB263" s="43"/>
      <c r="VC263" s="43"/>
      <c r="VD263" s="43"/>
      <c r="VE263" s="43"/>
      <c r="VF263" s="43"/>
      <c r="VG263" s="43"/>
      <c r="VH263" s="43"/>
      <c r="VI263" s="43"/>
      <c r="VJ263" s="43"/>
      <c r="VK263" s="43"/>
      <c r="VL263" s="43"/>
      <c r="VM263" s="43"/>
      <c r="VN263" s="43"/>
      <c r="VO263" s="43"/>
      <c r="VP263" s="43"/>
      <c r="VQ263" s="43"/>
      <c r="VR263" s="43"/>
      <c r="VS263" s="43"/>
      <c r="VT263" s="43"/>
      <c r="VU263" s="43"/>
      <c r="VV263" s="43"/>
      <c r="VW263" s="43"/>
      <c r="VX263" s="43"/>
      <c r="VY263" s="43"/>
      <c r="VZ263" s="43"/>
      <c r="WA263" s="43"/>
      <c r="WB263" s="43"/>
      <c r="WC263" s="43"/>
      <c r="WD263" s="43"/>
      <c r="WE263" s="43"/>
      <c r="WF263" s="43"/>
      <c r="WG263" s="43"/>
      <c r="WH263" s="43"/>
      <c r="WI263" s="43"/>
      <c r="WJ263" s="43"/>
      <c r="WK263" s="43"/>
      <c r="WL263" s="43"/>
      <c r="WM263" s="43"/>
      <c r="WN263" s="43"/>
      <c r="WO263" s="43"/>
      <c r="WP263" s="43"/>
      <c r="WQ263" s="43"/>
      <c r="WR263" s="43"/>
      <c r="WS263" s="43"/>
      <c r="WT263" s="43"/>
      <c r="WU263" s="43"/>
      <c r="WV263" s="43"/>
      <c r="WW263" s="43"/>
      <c r="WX263" s="43"/>
      <c r="WY263" s="43"/>
      <c r="WZ263" s="43"/>
      <c r="XA263" s="43"/>
      <c r="XB263" s="43"/>
      <c r="XC263" s="43"/>
      <c r="XD263" s="43"/>
      <c r="XE263" s="43"/>
      <c r="XF263" s="43"/>
      <c r="XG263" s="43"/>
      <c r="XH263" s="43"/>
      <c r="XI263" s="43"/>
      <c r="XJ263" s="43"/>
      <c r="XK263" s="43"/>
      <c r="XL263" s="43"/>
      <c r="XM263" s="43"/>
      <c r="XN263" s="43"/>
      <c r="XO263" s="43"/>
      <c r="XP263" s="43"/>
      <c r="XQ263" s="43"/>
      <c r="XR263" s="43"/>
      <c r="XS263" s="43"/>
      <c r="XT263" s="43"/>
      <c r="XU263" s="43"/>
      <c r="XV263" s="43"/>
      <c r="XW263" s="43"/>
      <c r="XX263" s="43"/>
      <c r="XY263" s="43"/>
      <c r="XZ263" s="43"/>
      <c r="YA263" s="43"/>
      <c r="YB263" s="43"/>
      <c r="YC263" s="43"/>
      <c r="YD263" s="43"/>
      <c r="YE263" s="43"/>
      <c r="YF263" s="43"/>
      <c r="YG263" s="43"/>
      <c r="YH263" s="43"/>
      <c r="YI263" s="43"/>
      <c r="YJ263" s="43"/>
      <c r="YK263" s="43"/>
      <c r="YL263" s="43"/>
      <c r="YM263" s="43"/>
      <c r="YN263" s="43"/>
      <c r="YO263" s="43"/>
      <c r="YP263" s="43"/>
      <c r="YQ263" s="43"/>
      <c r="YR263" s="43"/>
    </row>
    <row r="264" spans="1:668" s="56" customFormat="1" ht="15.75" x14ac:dyDescent="0.25">
      <c r="A264" s="43"/>
      <c r="B264" s="2"/>
      <c r="C264" s="2"/>
      <c r="D264" s="1"/>
      <c r="E264" s="1"/>
      <c r="F264" s="47"/>
      <c r="G264" s="65"/>
      <c r="H264" s="47"/>
      <c r="I264" s="47"/>
      <c r="J264" s="47"/>
      <c r="K264" s="47"/>
      <c r="L264" s="65"/>
      <c r="O264" s="43"/>
      <c r="P264" s="43"/>
      <c r="Q264" s="43"/>
      <c r="R264" s="43"/>
      <c r="S264" s="43"/>
      <c r="T264" s="43"/>
      <c r="U264" s="43"/>
      <c r="V264" s="43"/>
      <c r="W264" s="43"/>
      <c r="X264" s="43"/>
      <c r="Y264" s="43"/>
      <c r="Z264" s="43"/>
      <c r="AA264" s="43"/>
      <c r="AB264" s="43"/>
      <c r="AC264" s="43"/>
      <c r="AD264" s="43"/>
      <c r="AE264" s="43"/>
      <c r="AF264" s="43"/>
      <c r="AG264" s="43"/>
      <c r="AH264" s="43"/>
      <c r="AI264" s="43"/>
      <c r="AJ264" s="43"/>
      <c r="AK264" s="43"/>
      <c r="AL264" s="43"/>
      <c r="AM264" s="43"/>
      <c r="AN264" s="43"/>
      <c r="AO264" s="43"/>
      <c r="AP264" s="43"/>
      <c r="AQ264" s="43"/>
      <c r="AR264" s="43"/>
      <c r="AS264" s="43"/>
      <c r="AT264" s="43"/>
      <c r="AU264" s="43"/>
      <c r="AV264" s="43"/>
      <c r="AW264" s="43"/>
      <c r="AX264" s="43"/>
      <c r="AY264" s="43"/>
      <c r="AZ264" s="43"/>
      <c r="BA264" s="43"/>
      <c r="BB264" s="43"/>
      <c r="BC264" s="43"/>
      <c r="BD264" s="43"/>
      <c r="BE264" s="43"/>
      <c r="BF264" s="43"/>
      <c r="BG264" s="43"/>
      <c r="BH264" s="43"/>
      <c r="BI264" s="43"/>
      <c r="BJ264" s="43"/>
      <c r="BK264" s="43"/>
      <c r="BL264" s="43"/>
      <c r="BM264" s="43"/>
      <c r="BN264" s="43"/>
      <c r="BO264" s="43"/>
      <c r="BP264" s="43"/>
      <c r="BQ264" s="43"/>
      <c r="BR264" s="43"/>
      <c r="BS264" s="43"/>
      <c r="BT264" s="43"/>
      <c r="BU264" s="43"/>
      <c r="BV264" s="43"/>
      <c r="BW264" s="43"/>
      <c r="BX264" s="43"/>
      <c r="BY264" s="43"/>
      <c r="BZ264" s="43"/>
      <c r="CA264" s="43"/>
      <c r="CB264" s="43"/>
      <c r="CC264" s="43"/>
      <c r="CD264" s="43"/>
      <c r="CE264" s="43"/>
      <c r="CF264" s="43"/>
      <c r="CG264" s="43"/>
      <c r="CH264" s="43"/>
      <c r="CI264" s="43"/>
      <c r="CJ264" s="43"/>
      <c r="CK264" s="43"/>
      <c r="CL264" s="43"/>
      <c r="CM264" s="43"/>
      <c r="CN264" s="43"/>
      <c r="CO264" s="43"/>
      <c r="CP264" s="43"/>
      <c r="CQ264" s="43"/>
      <c r="CR264" s="43"/>
      <c r="CS264" s="43"/>
      <c r="CT264" s="43"/>
      <c r="CU264" s="43"/>
      <c r="CV264" s="43"/>
      <c r="CW264" s="43"/>
      <c r="CX264" s="43"/>
      <c r="CY264" s="43"/>
      <c r="CZ264" s="43"/>
      <c r="DA264" s="43"/>
      <c r="DB264" s="43"/>
      <c r="DC264" s="43"/>
      <c r="DD264" s="43"/>
      <c r="DE264" s="43"/>
      <c r="DF264" s="43"/>
      <c r="DG264" s="43"/>
      <c r="DH264" s="43"/>
      <c r="DI264" s="43"/>
      <c r="DJ264" s="43"/>
      <c r="DK264" s="43"/>
      <c r="DL264" s="43"/>
      <c r="DM264" s="43"/>
      <c r="DN264" s="43"/>
      <c r="DO264" s="43"/>
      <c r="DP264" s="43"/>
      <c r="DQ264" s="43"/>
      <c r="DR264" s="43"/>
      <c r="DS264" s="43"/>
      <c r="DT264" s="43"/>
      <c r="DU264" s="43"/>
      <c r="DV264" s="43"/>
      <c r="DW264" s="43"/>
      <c r="DX264" s="43"/>
      <c r="DY264" s="43"/>
      <c r="DZ264" s="43"/>
      <c r="EA264" s="43"/>
      <c r="EB264" s="43"/>
      <c r="EC264" s="43"/>
      <c r="ED264" s="43"/>
      <c r="EE264" s="43"/>
      <c r="EF264" s="43"/>
      <c r="EG264" s="43"/>
      <c r="EH264" s="43"/>
      <c r="EI264" s="43"/>
      <c r="EJ264" s="43"/>
      <c r="EK264" s="43"/>
      <c r="EL264" s="43"/>
      <c r="EM264" s="43"/>
      <c r="EN264" s="43"/>
      <c r="EO264" s="43"/>
      <c r="EP264" s="43"/>
      <c r="EQ264" s="43"/>
      <c r="ER264" s="43"/>
      <c r="ES264" s="43"/>
      <c r="ET264" s="43"/>
      <c r="EU264" s="43"/>
      <c r="EV264" s="43"/>
      <c r="EW264" s="43"/>
      <c r="EX264" s="43"/>
      <c r="EY264" s="43"/>
      <c r="EZ264" s="43"/>
      <c r="FA264" s="43"/>
      <c r="FB264" s="43"/>
      <c r="FC264" s="43"/>
      <c r="FD264" s="43"/>
      <c r="FE264" s="43"/>
      <c r="FF264" s="43"/>
      <c r="FG264" s="43"/>
      <c r="FH264" s="43"/>
      <c r="FI264" s="43"/>
      <c r="FJ264" s="43"/>
      <c r="FK264" s="43"/>
      <c r="FL264" s="43"/>
      <c r="FM264" s="43"/>
      <c r="FN264" s="43"/>
      <c r="FO264" s="43"/>
      <c r="FP264" s="43"/>
      <c r="FQ264" s="43"/>
      <c r="FR264" s="43"/>
      <c r="FS264" s="43"/>
      <c r="FT264" s="43"/>
      <c r="FU264" s="43"/>
      <c r="FV264" s="43"/>
      <c r="FW264" s="43"/>
      <c r="FX264" s="43"/>
      <c r="FY264" s="43"/>
      <c r="FZ264" s="43"/>
      <c r="GA264" s="43"/>
      <c r="GB264" s="43"/>
      <c r="GC264" s="43"/>
      <c r="GD264" s="43"/>
      <c r="GE264" s="43"/>
      <c r="GF264" s="43"/>
      <c r="GG264" s="43"/>
      <c r="GH264" s="43"/>
      <c r="GI264" s="43"/>
      <c r="GJ264" s="43"/>
      <c r="GK264" s="43"/>
      <c r="GL264" s="43"/>
      <c r="GM264" s="43"/>
      <c r="GN264" s="43"/>
      <c r="GO264" s="43"/>
      <c r="GP264" s="43"/>
      <c r="GQ264" s="43"/>
      <c r="GR264" s="43"/>
      <c r="GS264" s="43"/>
      <c r="GT264" s="43"/>
      <c r="GU264" s="43"/>
      <c r="GV264" s="43"/>
      <c r="GW264" s="43"/>
      <c r="GX264" s="43"/>
      <c r="GY264" s="43"/>
      <c r="GZ264" s="43"/>
      <c r="HA264" s="43"/>
      <c r="HB264" s="43"/>
      <c r="HC264" s="43"/>
      <c r="HD264" s="43"/>
      <c r="HE264" s="43"/>
      <c r="HF264" s="43"/>
      <c r="HG264" s="43"/>
      <c r="HH264" s="43"/>
      <c r="HI264" s="43"/>
      <c r="HJ264" s="43"/>
      <c r="HK264" s="43"/>
      <c r="HL264" s="43"/>
      <c r="HM264" s="43"/>
      <c r="HN264" s="43"/>
      <c r="HO264" s="43"/>
      <c r="HP264" s="43"/>
      <c r="HQ264" s="43"/>
      <c r="HR264" s="43"/>
      <c r="HS264" s="43"/>
      <c r="HT264" s="43"/>
      <c r="HU264" s="43"/>
      <c r="HV264" s="43"/>
      <c r="HW264" s="43"/>
      <c r="HX264" s="43"/>
      <c r="HY264" s="43"/>
      <c r="HZ264" s="43"/>
      <c r="IA264" s="43"/>
      <c r="IB264" s="43"/>
      <c r="IC264" s="43"/>
      <c r="ID264" s="43"/>
      <c r="IE264" s="43"/>
      <c r="IF264" s="43"/>
      <c r="IG264" s="43"/>
      <c r="IH264" s="43"/>
      <c r="II264" s="43"/>
      <c r="IJ264" s="43"/>
      <c r="IK264" s="43"/>
      <c r="IL264" s="43"/>
      <c r="IM264" s="43"/>
      <c r="IN264" s="43"/>
      <c r="IO264" s="43"/>
      <c r="IP264" s="43"/>
      <c r="IQ264" s="43"/>
      <c r="IR264" s="43"/>
      <c r="IS264" s="43"/>
      <c r="IT264" s="43"/>
      <c r="IU264" s="43"/>
      <c r="IV264" s="43"/>
      <c r="IW264" s="43"/>
      <c r="IX264" s="43"/>
      <c r="IY264" s="43"/>
      <c r="IZ264" s="43"/>
      <c r="JA264" s="43"/>
      <c r="JB264" s="43"/>
      <c r="JC264" s="43"/>
      <c r="JD264" s="43"/>
      <c r="JE264" s="43"/>
      <c r="JF264" s="43"/>
      <c r="JG264" s="43"/>
      <c r="JH264" s="43"/>
      <c r="JI264" s="43"/>
      <c r="JJ264" s="43"/>
      <c r="JK264" s="43"/>
      <c r="JL264" s="43"/>
      <c r="JM264" s="43"/>
      <c r="JN264" s="43"/>
      <c r="JO264" s="43"/>
      <c r="JP264" s="43"/>
      <c r="JQ264" s="43"/>
      <c r="JR264" s="43"/>
      <c r="JS264" s="43"/>
      <c r="JT264" s="43"/>
      <c r="JU264" s="43"/>
      <c r="JV264" s="43"/>
      <c r="JW264" s="43"/>
      <c r="JX264" s="43"/>
      <c r="JY264" s="43"/>
      <c r="JZ264" s="43"/>
      <c r="KA264" s="43"/>
      <c r="KB264" s="43"/>
      <c r="KC264" s="43"/>
      <c r="KD264" s="43"/>
      <c r="KE264" s="43"/>
      <c r="KF264" s="43"/>
      <c r="KG264" s="43"/>
      <c r="KH264" s="43"/>
      <c r="KI264" s="43"/>
      <c r="KJ264" s="43"/>
      <c r="KK264" s="43"/>
      <c r="KL264" s="43"/>
      <c r="KM264" s="43"/>
      <c r="KN264" s="43"/>
      <c r="KO264" s="43"/>
      <c r="KP264" s="43"/>
      <c r="KQ264" s="43"/>
      <c r="KR264" s="43"/>
      <c r="KS264" s="43"/>
      <c r="KT264" s="43"/>
      <c r="KU264" s="43"/>
      <c r="KV264" s="43"/>
      <c r="KW264" s="43"/>
      <c r="KX264" s="43"/>
      <c r="KY264" s="43"/>
      <c r="KZ264" s="43"/>
      <c r="LA264" s="43"/>
      <c r="LB264" s="43"/>
      <c r="LC264" s="43"/>
      <c r="LD264" s="43"/>
      <c r="LE264" s="43"/>
      <c r="LF264" s="43"/>
      <c r="LG264" s="43"/>
      <c r="LH264" s="43"/>
      <c r="LI264" s="43"/>
      <c r="LJ264" s="43"/>
      <c r="LK264" s="43"/>
      <c r="LL264" s="43"/>
      <c r="LM264" s="43"/>
      <c r="LN264" s="43"/>
      <c r="LO264" s="43"/>
      <c r="LP264" s="43"/>
      <c r="LQ264" s="43"/>
      <c r="LR264" s="43"/>
      <c r="LS264" s="43"/>
      <c r="LT264" s="43"/>
      <c r="LU264" s="43"/>
      <c r="LV264" s="43"/>
      <c r="LW264" s="43"/>
      <c r="LX264" s="43"/>
      <c r="LY264" s="43"/>
      <c r="LZ264" s="43"/>
      <c r="MA264" s="43"/>
      <c r="MB264" s="43"/>
      <c r="MC264" s="43"/>
      <c r="MD264" s="43"/>
      <c r="ME264" s="43"/>
      <c r="MF264" s="43"/>
      <c r="MG264" s="43"/>
      <c r="MH264" s="43"/>
      <c r="MI264" s="43"/>
      <c r="MJ264" s="43"/>
      <c r="MK264" s="43"/>
      <c r="ML264" s="43"/>
      <c r="MM264" s="43"/>
      <c r="MN264" s="43"/>
      <c r="MO264" s="43"/>
      <c r="MP264" s="43"/>
      <c r="MQ264" s="43"/>
      <c r="MR264" s="43"/>
      <c r="MS264" s="43"/>
      <c r="MT264" s="43"/>
      <c r="MU264" s="43"/>
      <c r="MV264" s="43"/>
      <c r="MW264" s="43"/>
      <c r="MX264" s="43"/>
      <c r="MY264" s="43"/>
      <c r="MZ264" s="43"/>
      <c r="NA264" s="43"/>
      <c r="NB264" s="43"/>
      <c r="NC264" s="43"/>
      <c r="ND264" s="43"/>
      <c r="NE264" s="43"/>
      <c r="NF264" s="43"/>
      <c r="NG264" s="43"/>
      <c r="NH264" s="43"/>
      <c r="NI264" s="43"/>
      <c r="NJ264" s="43"/>
      <c r="NK264" s="43"/>
      <c r="NL264" s="43"/>
      <c r="NM264" s="43"/>
      <c r="NN264" s="43"/>
      <c r="NO264" s="43"/>
      <c r="NP264" s="43"/>
      <c r="NQ264" s="43"/>
      <c r="NR264" s="43"/>
      <c r="NS264" s="43"/>
      <c r="NT264" s="43"/>
      <c r="NU264" s="43"/>
      <c r="NV264" s="43"/>
      <c r="NW264" s="43"/>
      <c r="NX264" s="43"/>
      <c r="NY264" s="43"/>
      <c r="NZ264" s="43"/>
      <c r="OA264" s="43"/>
      <c r="OB264" s="43"/>
      <c r="OC264" s="43"/>
      <c r="OD264" s="43"/>
      <c r="OE264" s="43"/>
      <c r="OF264" s="43"/>
      <c r="OG264" s="43"/>
      <c r="OH264" s="43"/>
      <c r="OI264" s="43"/>
      <c r="OJ264" s="43"/>
      <c r="OK264" s="43"/>
      <c r="OL264" s="43"/>
      <c r="OM264" s="43"/>
      <c r="ON264" s="43"/>
      <c r="OO264" s="43"/>
      <c r="OP264" s="43"/>
      <c r="OQ264" s="43"/>
      <c r="OR264" s="43"/>
      <c r="OS264" s="43"/>
      <c r="OT264" s="43"/>
      <c r="OU264" s="43"/>
      <c r="OV264" s="43"/>
      <c r="OW264" s="43"/>
      <c r="OX264" s="43"/>
      <c r="OY264" s="43"/>
      <c r="OZ264" s="43"/>
      <c r="PA264" s="43"/>
      <c r="PB264" s="43"/>
      <c r="PC264" s="43"/>
      <c r="PD264" s="43"/>
      <c r="PE264" s="43"/>
      <c r="PF264" s="43"/>
      <c r="PG264" s="43"/>
      <c r="PH264" s="43"/>
      <c r="PI264" s="43"/>
      <c r="PJ264" s="43"/>
      <c r="PK264" s="43"/>
      <c r="PL264" s="43"/>
      <c r="PM264" s="43"/>
      <c r="PN264" s="43"/>
      <c r="PO264" s="43"/>
      <c r="PP264" s="43"/>
      <c r="PQ264" s="43"/>
      <c r="PR264" s="43"/>
      <c r="PS264" s="43"/>
      <c r="PT264" s="43"/>
      <c r="PU264" s="43"/>
      <c r="PV264" s="43"/>
      <c r="PW264" s="43"/>
      <c r="PX264" s="43"/>
      <c r="PY264" s="43"/>
      <c r="PZ264" s="43"/>
      <c r="QA264" s="43"/>
      <c r="QB264" s="43"/>
      <c r="QC264" s="43"/>
      <c r="QD264" s="43"/>
      <c r="QE264" s="43"/>
      <c r="QF264" s="43"/>
      <c r="QG264" s="43"/>
      <c r="QH264" s="43"/>
      <c r="QI264" s="43"/>
      <c r="QJ264" s="43"/>
      <c r="QK264" s="43"/>
      <c r="QL264" s="43"/>
      <c r="QM264" s="43"/>
      <c r="QN264" s="43"/>
      <c r="QO264" s="43"/>
      <c r="QP264" s="43"/>
      <c r="QQ264" s="43"/>
      <c r="QR264" s="43"/>
      <c r="QS264" s="43"/>
      <c r="QT264" s="43"/>
      <c r="QU264" s="43"/>
      <c r="QV264" s="43"/>
      <c r="QW264" s="43"/>
      <c r="QX264" s="43"/>
      <c r="QY264" s="43"/>
      <c r="QZ264" s="43"/>
      <c r="RA264" s="43"/>
      <c r="RB264" s="43"/>
      <c r="RC264" s="43"/>
      <c r="RD264" s="43"/>
      <c r="RE264" s="43"/>
      <c r="RF264" s="43"/>
      <c r="RG264" s="43"/>
      <c r="RH264" s="43"/>
      <c r="RI264" s="43"/>
      <c r="RJ264" s="43"/>
      <c r="RK264" s="43"/>
      <c r="RL264" s="43"/>
      <c r="RM264" s="43"/>
      <c r="RN264" s="43"/>
      <c r="RO264" s="43"/>
      <c r="RP264" s="43"/>
      <c r="RQ264" s="43"/>
      <c r="RR264" s="43"/>
      <c r="RS264" s="43"/>
      <c r="RT264" s="43"/>
      <c r="RU264" s="43"/>
      <c r="RV264" s="43"/>
      <c r="RW264" s="43"/>
      <c r="RX264" s="43"/>
      <c r="RY264" s="43"/>
      <c r="RZ264" s="43"/>
      <c r="SA264" s="43"/>
      <c r="SB264" s="43"/>
      <c r="SC264" s="43"/>
      <c r="SD264" s="43"/>
      <c r="SE264" s="43"/>
      <c r="SF264" s="43"/>
      <c r="SG264" s="43"/>
      <c r="SH264" s="43"/>
      <c r="SI264" s="43"/>
      <c r="SJ264" s="43"/>
      <c r="SK264" s="43"/>
      <c r="SL264" s="43"/>
      <c r="SM264" s="43"/>
      <c r="SN264" s="43"/>
      <c r="SO264" s="43"/>
      <c r="SP264" s="43"/>
      <c r="SQ264" s="43"/>
      <c r="SR264" s="43"/>
      <c r="SS264" s="43"/>
      <c r="ST264" s="43"/>
      <c r="SU264" s="43"/>
      <c r="SV264" s="43"/>
      <c r="SW264" s="43"/>
      <c r="SX264" s="43"/>
      <c r="SY264" s="43"/>
      <c r="SZ264" s="43"/>
      <c r="TA264" s="43"/>
      <c r="TB264" s="43"/>
      <c r="TC264" s="43"/>
      <c r="TD264" s="43"/>
      <c r="TE264" s="43"/>
      <c r="TF264" s="43"/>
      <c r="TG264" s="43"/>
      <c r="TH264" s="43"/>
      <c r="TI264" s="43"/>
      <c r="TJ264" s="43"/>
      <c r="TK264" s="43"/>
      <c r="TL264" s="43"/>
      <c r="TM264" s="43"/>
      <c r="TN264" s="43"/>
      <c r="TO264" s="43"/>
      <c r="TP264" s="43"/>
      <c r="TQ264" s="43"/>
      <c r="TR264" s="43"/>
      <c r="TS264" s="43"/>
      <c r="TT264" s="43"/>
      <c r="TU264" s="43"/>
      <c r="TV264" s="43"/>
      <c r="TW264" s="43"/>
      <c r="TX264" s="43"/>
      <c r="TY264" s="43"/>
      <c r="TZ264" s="43"/>
      <c r="UA264" s="43"/>
      <c r="UB264" s="43"/>
      <c r="UC264" s="43"/>
      <c r="UD264" s="43"/>
      <c r="UE264" s="43"/>
      <c r="UF264" s="43"/>
      <c r="UG264" s="43"/>
      <c r="UH264" s="43"/>
      <c r="UI264" s="43"/>
      <c r="UJ264" s="43"/>
      <c r="UK264" s="43"/>
      <c r="UL264" s="43"/>
      <c r="UM264" s="43"/>
      <c r="UN264" s="43"/>
      <c r="UO264" s="43"/>
      <c r="UP264" s="43"/>
      <c r="UQ264" s="43"/>
      <c r="UR264" s="43"/>
      <c r="US264" s="43"/>
      <c r="UT264" s="43"/>
      <c r="UU264" s="43"/>
      <c r="UV264" s="43"/>
      <c r="UW264" s="43"/>
      <c r="UX264" s="43"/>
      <c r="UY264" s="43"/>
      <c r="UZ264" s="43"/>
      <c r="VA264" s="43"/>
      <c r="VB264" s="43"/>
      <c r="VC264" s="43"/>
      <c r="VD264" s="43"/>
      <c r="VE264" s="43"/>
      <c r="VF264" s="43"/>
      <c r="VG264" s="43"/>
      <c r="VH264" s="43"/>
      <c r="VI264" s="43"/>
      <c r="VJ264" s="43"/>
      <c r="VK264" s="43"/>
      <c r="VL264" s="43"/>
      <c r="VM264" s="43"/>
      <c r="VN264" s="43"/>
      <c r="VO264" s="43"/>
      <c r="VP264" s="43"/>
      <c r="VQ264" s="43"/>
      <c r="VR264" s="43"/>
      <c r="VS264" s="43"/>
      <c r="VT264" s="43"/>
      <c r="VU264" s="43"/>
      <c r="VV264" s="43"/>
      <c r="VW264" s="43"/>
      <c r="VX264" s="43"/>
      <c r="VY264" s="43"/>
      <c r="VZ264" s="43"/>
      <c r="WA264" s="43"/>
      <c r="WB264" s="43"/>
      <c r="WC264" s="43"/>
      <c r="WD264" s="43"/>
      <c r="WE264" s="43"/>
      <c r="WF264" s="43"/>
      <c r="WG264" s="43"/>
      <c r="WH264" s="43"/>
      <c r="WI264" s="43"/>
      <c r="WJ264" s="43"/>
      <c r="WK264" s="43"/>
      <c r="WL264" s="43"/>
      <c r="WM264" s="43"/>
      <c r="WN264" s="43"/>
      <c r="WO264" s="43"/>
      <c r="WP264" s="43"/>
      <c r="WQ264" s="43"/>
      <c r="WR264" s="43"/>
      <c r="WS264" s="43"/>
      <c r="WT264" s="43"/>
      <c r="WU264" s="43"/>
      <c r="WV264" s="43"/>
      <c r="WW264" s="43"/>
      <c r="WX264" s="43"/>
      <c r="WY264" s="43"/>
      <c r="WZ264" s="43"/>
      <c r="XA264" s="43"/>
      <c r="XB264" s="43"/>
      <c r="XC264" s="43"/>
      <c r="XD264" s="43"/>
      <c r="XE264" s="43"/>
      <c r="XF264" s="43"/>
      <c r="XG264" s="43"/>
      <c r="XH264" s="43"/>
      <c r="XI264" s="43"/>
      <c r="XJ264" s="43"/>
      <c r="XK264" s="43"/>
      <c r="XL264" s="43"/>
      <c r="XM264" s="43"/>
      <c r="XN264" s="43"/>
      <c r="XO264" s="43"/>
      <c r="XP264" s="43"/>
      <c r="XQ264" s="43"/>
      <c r="XR264" s="43"/>
      <c r="XS264" s="43"/>
      <c r="XT264" s="43"/>
      <c r="XU264" s="43"/>
      <c r="XV264" s="43"/>
      <c r="XW264" s="43"/>
      <c r="XX264" s="43"/>
      <c r="XY264" s="43"/>
      <c r="XZ264" s="43"/>
      <c r="YA264" s="43"/>
      <c r="YB264" s="43"/>
      <c r="YC264" s="43"/>
      <c r="YD264" s="43"/>
      <c r="YE264" s="43"/>
      <c r="YF264" s="43"/>
      <c r="YG264" s="43"/>
      <c r="YH264" s="43"/>
      <c r="YI264" s="43"/>
      <c r="YJ264" s="43"/>
      <c r="YK264" s="43"/>
      <c r="YL264" s="43"/>
      <c r="YM264" s="43"/>
      <c r="YN264" s="43"/>
      <c r="YO264" s="43"/>
      <c r="YP264" s="43"/>
      <c r="YQ264" s="43"/>
      <c r="YR264" s="43"/>
    </row>
    <row r="265" spans="1:668" s="56" customFormat="1" ht="15.75" x14ac:dyDescent="0.25">
      <c r="A265" s="43"/>
      <c r="B265" s="2"/>
      <c r="C265" s="2"/>
      <c r="D265" s="1"/>
      <c r="E265" s="1"/>
      <c r="F265" s="47"/>
      <c r="G265" s="65"/>
      <c r="H265" s="47"/>
      <c r="I265" s="47"/>
      <c r="J265" s="47"/>
      <c r="K265" s="47"/>
      <c r="L265" s="65"/>
      <c r="O265" s="43"/>
      <c r="P265" s="43"/>
      <c r="Q265" s="43"/>
      <c r="R265" s="43"/>
      <c r="S265" s="43"/>
      <c r="T265" s="43"/>
      <c r="U265" s="43"/>
      <c r="V265" s="43"/>
      <c r="W265" s="43"/>
      <c r="X265" s="43"/>
      <c r="Y265" s="43"/>
      <c r="Z265" s="43"/>
      <c r="AA265" s="43"/>
      <c r="AB265" s="43"/>
      <c r="AC265" s="43"/>
      <c r="AD265" s="43"/>
      <c r="AE265" s="43"/>
      <c r="AF265" s="43"/>
      <c r="AG265" s="43"/>
      <c r="AH265" s="43"/>
      <c r="AI265" s="43"/>
      <c r="AJ265" s="43"/>
      <c r="AK265" s="43"/>
      <c r="AL265" s="43"/>
      <c r="AM265" s="43"/>
      <c r="AN265" s="43"/>
      <c r="AO265" s="43"/>
      <c r="AP265" s="43"/>
      <c r="AQ265" s="43"/>
      <c r="AR265" s="43"/>
      <c r="AS265" s="43"/>
      <c r="AT265" s="43"/>
      <c r="AU265" s="43"/>
      <c r="AV265" s="43"/>
      <c r="AW265" s="43"/>
      <c r="AX265" s="43"/>
      <c r="AY265" s="43"/>
      <c r="AZ265" s="43"/>
      <c r="BA265" s="43"/>
      <c r="BB265" s="43"/>
      <c r="BC265" s="43"/>
      <c r="BD265" s="43"/>
      <c r="BE265" s="43"/>
      <c r="BF265" s="43"/>
      <c r="BG265" s="43"/>
      <c r="BH265" s="43"/>
      <c r="BI265" s="43"/>
      <c r="BJ265" s="43"/>
      <c r="BK265" s="43"/>
      <c r="BL265" s="43"/>
      <c r="BM265" s="43"/>
      <c r="BN265" s="43"/>
      <c r="BO265" s="43"/>
      <c r="BP265" s="43"/>
      <c r="BQ265" s="43"/>
      <c r="BR265" s="43"/>
      <c r="BS265" s="43"/>
      <c r="BT265" s="43"/>
      <c r="BU265" s="43"/>
      <c r="BV265" s="43"/>
      <c r="BW265" s="43"/>
      <c r="BX265" s="43"/>
      <c r="BY265" s="43"/>
      <c r="BZ265" s="43"/>
      <c r="CA265" s="43"/>
      <c r="CB265" s="43"/>
      <c r="CC265" s="43"/>
      <c r="CD265" s="43"/>
      <c r="CE265" s="43"/>
      <c r="CF265" s="43"/>
      <c r="CG265" s="43"/>
      <c r="CH265" s="43"/>
      <c r="CI265" s="43"/>
      <c r="CJ265" s="43"/>
      <c r="CK265" s="43"/>
      <c r="CL265" s="43"/>
      <c r="CM265" s="43"/>
      <c r="CN265" s="43"/>
      <c r="CO265" s="43"/>
      <c r="CP265" s="43"/>
      <c r="CQ265" s="43"/>
      <c r="CR265" s="43"/>
      <c r="CS265" s="43"/>
      <c r="CT265" s="43"/>
      <c r="CU265" s="43"/>
      <c r="CV265" s="43"/>
      <c r="CW265" s="43"/>
      <c r="CX265" s="43"/>
      <c r="CY265" s="43"/>
      <c r="CZ265" s="43"/>
      <c r="DA265" s="43"/>
      <c r="DB265" s="43"/>
      <c r="DC265" s="43"/>
      <c r="DD265" s="43"/>
      <c r="DE265" s="43"/>
      <c r="DF265" s="43"/>
      <c r="DG265" s="43"/>
      <c r="DH265" s="43"/>
      <c r="DI265" s="43"/>
      <c r="DJ265" s="43"/>
      <c r="DK265" s="43"/>
      <c r="DL265" s="43"/>
      <c r="DM265" s="43"/>
      <c r="DN265" s="43"/>
      <c r="DO265" s="43"/>
      <c r="DP265" s="43"/>
      <c r="DQ265" s="43"/>
      <c r="DR265" s="43"/>
      <c r="DS265" s="43"/>
      <c r="DT265" s="43"/>
      <c r="DU265" s="43"/>
      <c r="DV265" s="43"/>
      <c r="DW265" s="43"/>
      <c r="DX265" s="43"/>
      <c r="DY265" s="43"/>
      <c r="DZ265" s="43"/>
      <c r="EA265" s="43"/>
      <c r="EB265" s="43"/>
      <c r="EC265" s="43"/>
      <c r="ED265" s="43"/>
      <c r="EE265" s="43"/>
      <c r="EF265" s="43"/>
      <c r="EG265" s="43"/>
      <c r="EH265" s="43"/>
      <c r="EI265" s="43"/>
      <c r="EJ265" s="43"/>
      <c r="EK265" s="43"/>
      <c r="EL265" s="43"/>
      <c r="EM265" s="43"/>
      <c r="EN265" s="43"/>
      <c r="EO265" s="43"/>
      <c r="EP265" s="43"/>
      <c r="EQ265" s="43"/>
      <c r="ER265" s="43"/>
      <c r="ES265" s="43"/>
      <c r="ET265" s="43"/>
      <c r="EU265" s="43"/>
      <c r="EV265" s="43"/>
      <c r="EW265" s="43"/>
      <c r="EX265" s="43"/>
      <c r="EY265" s="43"/>
      <c r="EZ265" s="43"/>
      <c r="FA265" s="43"/>
      <c r="FB265" s="43"/>
      <c r="FC265" s="43"/>
      <c r="FD265" s="43"/>
      <c r="FE265" s="43"/>
      <c r="FF265" s="43"/>
      <c r="FG265" s="43"/>
      <c r="FH265" s="43"/>
      <c r="FI265" s="43"/>
      <c r="FJ265" s="43"/>
      <c r="FK265" s="43"/>
      <c r="FL265" s="43"/>
      <c r="FM265" s="43"/>
      <c r="FN265" s="43"/>
      <c r="FO265" s="43"/>
      <c r="FP265" s="43"/>
      <c r="FQ265" s="43"/>
      <c r="FR265" s="43"/>
      <c r="FS265" s="43"/>
      <c r="FT265" s="43"/>
      <c r="FU265" s="43"/>
      <c r="FV265" s="43"/>
      <c r="FW265" s="43"/>
      <c r="FX265" s="43"/>
      <c r="FY265" s="43"/>
      <c r="FZ265" s="43"/>
      <c r="GA265" s="43"/>
      <c r="GB265" s="43"/>
      <c r="GC265" s="43"/>
      <c r="GD265" s="43"/>
      <c r="GE265" s="43"/>
      <c r="GF265" s="43"/>
      <c r="GG265" s="43"/>
      <c r="GH265" s="43"/>
      <c r="GI265" s="43"/>
      <c r="GJ265" s="43"/>
      <c r="GK265" s="43"/>
      <c r="GL265" s="43"/>
      <c r="GM265" s="43"/>
      <c r="GN265" s="43"/>
      <c r="GO265" s="43"/>
      <c r="GP265" s="43"/>
      <c r="GQ265" s="43"/>
      <c r="GR265" s="43"/>
      <c r="GS265" s="43"/>
      <c r="GT265" s="43"/>
      <c r="GU265" s="43"/>
      <c r="GV265" s="43"/>
      <c r="GW265" s="43"/>
      <c r="GX265" s="43"/>
      <c r="GY265" s="43"/>
      <c r="GZ265" s="43"/>
      <c r="HA265" s="43"/>
      <c r="HB265" s="43"/>
      <c r="HC265" s="43"/>
      <c r="HD265" s="43"/>
      <c r="HE265" s="43"/>
      <c r="HF265" s="43"/>
      <c r="HG265" s="43"/>
      <c r="HH265" s="43"/>
      <c r="HI265" s="43"/>
      <c r="HJ265" s="43"/>
      <c r="HK265" s="43"/>
      <c r="HL265" s="43"/>
      <c r="HM265" s="43"/>
      <c r="HN265" s="43"/>
      <c r="HO265" s="43"/>
      <c r="HP265" s="43"/>
      <c r="HQ265" s="43"/>
      <c r="HR265" s="43"/>
      <c r="HS265" s="43"/>
      <c r="HT265" s="43"/>
      <c r="HU265" s="43"/>
      <c r="HV265" s="43"/>
      <c r="HW265" s="43"/>
      <c r="HX265" s="43"/>
      <c r="HY265" s="43"/>
      <c r="HZ265" s="43"/>
      <c r="IA265" s="43"/>
      <c r="IB265" s="43"/>
      <c r="IC265" s="43"/>
      <c r="ID265" s="43"/>
      <c r="IE265" s="43"/>
      <c r="IF265" s="43"/>
      <c r="IG265" s="43"/>
      <c r="IH265" s="43"/>
      <c r="II265" s="43"/>
      <c r="IJ265" s="43"/>
      <c r="IK265" s="43"/>
      <c r="IL265" s="43"/>
      <c r="IM265" s="43"/>
      <c r="IN265" s="43"/>
      <c r="IO265" s="43"/>
      <c r="IP265" s="43"/>
      <c r="IQ265" s="43"/>
      <c r="IR265" s="43"/>
      <c r="IS265" s="43"/>
      <c r="IT265" s="43"/>
      <c r="IU265" s="43"/>
      <c r="IV265" s="43"/>
      <c r="IW265" s="43"/>
      <c r="IX265" s="43"/>
      <c r="IY265" s="43"/>
      <c r="IZ265" s="43"/>
      <c r="JA265" s="43"/>
      <c r="JB265" s="43"/>
      <c r="JC265" s="43"/>
      <c r="JD265" s="43"/>
      <c r="JE265" s="43"/>
      <c r="JF265" s="43"/>
      <c r="JG265" s="43"/>
      <c r="JH265" s="43"/>
      <c r="JI265" s="43"/>
      <c r="JJ265" s="43"/>
      <c r="JK265" s="43"/>
      <c r="JL265" s="43"/>
      <c r="JM265" s="43"/>
      <c r="JN265" s="43"/>
      <c r="JO265" s="43"/>
      <c r="JP265" s="43"/>
      <c r="JQ265" s="43"/>
      <c r="JR265" s="43"/>
      <c r="JS265" s="43"/>
      <c r="JT265" s="43"/>
      <c r="JU265" s="43"/>
      <c r="JV265" s="43"/>
      <c r="JW265" s="43"/>
      <c r="JX265" s="43"/>
      <c r="JY265" s="43"/>
      <c r="JZ265" s="43"/>
      <c r="KA265" s="43"/>
      <c r="KB265" s="43"/>
      <c r="KC265" s="43"/>
      <c r="KD265" s="43"/>
      <c r="KE265" s="43"/>
      <c r="KF265" s="43"/>
      <c r="KG265" s="43"/>
      <c r="KH265" s="43"/>
      <c r="KI265" s="43"/>
      <c r="KJ265" s="43"/>
      <c r="KK265" s="43"/>
      <c r="KL265" s="43"/>
      <c r="KM265" s="43"/>
      <c r="KN265" s="43"/>
      <c r="KO265" s="43"/>
      <c r="KP265" s="43"/>
      <c r="KQ265" s="43"/>
      <c r="KR265" s="43"/>
      <c r="KS265" s="43"/>
      <c r="KT265" s="43"/>
      <c r="KU265" s="43"/>
      <c r="KV265" s="43"/>
      <c r="KW265" s="43"/>
      <c r="KX265" s="43"/>
      <c r="KY265" s="43"/>
      <c r="KZ265" s="43"/>
      <c r="LA265" s="43"/>
      <c r="LB265" s="43"/>
      <c r="LC265" s="43"/>
      <c r="LD265" s="43"/>
      <c r="LE265" s="43"/>
      <c r="LF265" s="43"/>
      <c r="LG265" s="43"/>
      <c r="LH265" s="43"/>
      <c r="LI265" s="43"/>
      <c r="LJ265" s="43"/>
      <c r="LK265" s="43"/>
      <c r="LL265" s="43"/>
      <c r="LM265" s="43"/>
      <c r="LN265" s="43"/>
      <c r="LO265" s="43"/>
      <c r="LP265" s="43"/>
      <c r="LQ265" s="43"/>
      <c r="LR265" s="43"/>
      <c r="LS265" s="43"/>
      <c r="LT265" s="43"/>
      <c r="LU265" s="43"/>
      <c r="LV265" s="43"/>
      <c r="LW265" s="43"/>
      <c r="LX265" s="43"/>
      <c r="LY265" s="43"/>
      <c r="LZ265" s="43"/>
      <c r="MA265" s="43"/>
      <c r="MB265" s="43"/>
      <c r="MC265" s="43"/>
      <c r="MD265" s="43"/>
      <c r="ME265" s="43"/>
      <c r="MF265" s="43"/>
      <c r="MG265" s="43"/>
      <c r="MH265" s="43"/>
      <c r="MI265" s="43"/>
      <c r="MJ265" s="43"/>
      <c r="MK265" s="43"/>
      <c r="ML265" s="43"/>
      <c r="MM265" s="43"/>
      <c r="MN265" s="43"/>
      <c r="MO265" s="43"/>
      <c r="MP265" s="43"/>
      <c r="MQ265" s="43"/>
      <c r="MR265" s="43"/>
      <c r="MS265" s="43"/>
      <c r="MT265" s="43"/>
      <c r="MU265" s="43"/>
      <c r="MV265" s="43"/>
      <c r="MW265" s="43"/>
      <c r="MX265" s="43"/>
      <c r="MY265" s="43"/>
      <c r="MZ265" s="43"/>
      <c r="NA265" s="43"/>
      <c r="NB265" s="43"/>
      <c r="NC265" s="43"/>
      <c r="ND265" s="43"/>
      <c r="NE265" s="43"/>
      <c r="NF265" s="43"/>
      <c r="NG265" s="43"/>
      <c r="NH265" s="43"/>
      <c r="NI265" s="43"/>
      <c r="NJ265" s="43"/>
      <c r="NK265" s="43"/>
      <c r="NL265" s="43"/>
      <c r="NM265" s="43"/>
      <c r="NN265" s="43"/>
      <c r="NO265" s="43"/>
      <c r="NP265" s="43"/>
      <c r="NQ265" s="43"/>
      <c r="NR265" s="43"/>
      <c r="NS265" s="43"/>
      <c r="NT265" s="43"/>
      <c r="NU265" s="43"/>
      <c r="NV265" s="43"/>
      <c r="NW265" s="43"/>
      <c r="NX265" s="43"/>
      <c r="NY265" s="43"/>
      <c r="NZ265" s="43"/>
      <c r="OA265" s="43"/>
      <c r="OB265" s="43"/>
      <c r="OC265" s="43"/>
      <c r="OD265" s="43"/>
      <c r="OE265" s="43"/>
      <c r="OF265" s="43"/>
      <c r="OG265" s="43"/>
      <c r="OH265" s="43"/>
      <c r="OI265" s="43"/>
      <c r="OJ265" s="43"/>
      <c r="OK265" s="43"/>
      <c r="OL265" s="43"/>
      <c r="OM265" s="43"/>
      <c r="ON265" s="43"/>
      <c r="OO265" s="43"/>
      <c r="OP265" s="43"/>
      <c r="OQ265" s="43"/>
      <c r="OR265" s="43"/>
      <c r="OS265" s="43"/>
      <c r="OT265" s="43"/>
      <c r="OU265" s="43"/>
      <c r="OV265" s="43"/>
      <c r="OW265" s="43"/>
      <c r="OX265" s="43"/>
      <c r="OY265" s="43"/>
      <c r="OZ265" s="43"/>
      <c r="PA265" s="43"/>
      <c r="PB265" s="43"/>
      <c r="PC265" s="43"/>
      <c r="PD265" s="43"/>
      <c r="PE265" s="43"/>
      <c r="PF265" s="43"/>
      <c r="PG265" s="43"/>
      <c r="PH265" s="43"/>
      <c r="PI265" s="43"/>
      <c r="PJ265" s="43"/>
      <c r="PK265" s="43"/>
      <c r="PL265" s="43"/>
      <c r="PM265" s="43"/>
      <c r="PN265" s="43"/>
      <c r="PO265" s="43"/>
      <c r="PP265" s="43"/>
      <c r="PQ265" s="43"/>
      <c r="PR265" s="43"/>
      <c r="PS265" s="43"/>
      <c r="PT265" s="43"/>
      <c r="PU265" s="43"/>
      <c r="PV265" s="43"/>
      <c r="PW265" s="43"/>
      <c r="PX265" s="43"/>
      <c r="PY265" s="43"/>
      <c r="PZ265" s="43"/>
      <c r="QA265" s="43"/>
      <c r="QB265" s="43"/>
      <c r="QC265" s="43"/>
      <c r="QD265" s="43"/>
      <c r="QE265" s="43"/>
      <c r="QF265" s="43"/>
      <c r="QG265" s="43"/>
      <c r="QH265" s="43"/>
      <c r="QI265" s="43"/>
      <c r="QJ265" s="43"/>
      <c r="QK265" s="43"/>
      <c r="QL265" s="43"/>
      <c r="QM265" s="43"/>
      <c r="QN265" s="43"/>
      <c r="QO265" s="43"/>
      <c r="QP265" s="43"/>
      <c r="QQ265" s="43"/>
      <c r="QR265" s="43"/>
      <c r="QS265" s="43"/>
      <c r="QT265" s="43"/>
      <c r="QU265" s="43"/>
      <c r="QV265" s="43"/>
      <c r="QW265" s="43"/>
      <c r="QX265" s="43"/>
      <c r="QY265" s="43"/>
      <c r="QZ265" s="43"/>
      <c r="RA265" s="43"/>
      <c r="RB265" s="43"/>
      <c r="RC265" s="43"/>
      <c r="RD265" s="43"/>
      <c r="RE265" s="43"/>
      <c r="RF265" s="43"/>
      <c r="RG265" s="43"/>
      <c r="RH265" s="43"/>
      <c r="RI265" s="43"/>
      <c r="RJ265" s="43"/>
      <c r="RK265" s="43"/>
      <c r="RL265" s="43"/>
      <c r="RM265" s="43"/>
      <c r="RN265" s="43"/>
      <c r="RO265" s="43"/>
      <c r="RP265" s="43"/>
      <c r="RQ265" s="43"/>
      <c r="RR265" s="43"/>
      <c r="RS265" s="43"/>
      <c r="RT265" s="43"/>
      <c r="RU265" s="43"/>
      <c r="RV265" s="43"/>
      <c r="RW265" s="43"/>
      <c r="RX265" s="43"/>
      <c r="RY265" s="43"/>
      <c r="RZ265" s="43"/>
      <c r="SA265" s="43"/>
      <c r="SB265" s="43"/>
      <c r="SC265" s="43"/>
      <c r="SD265" s="43"/>
      <c r="SE265" s="43"/>
      <c r="SF265" s="43"/>
      <c r="SG265" s="43"/>
      <c r="SH265" s="43"/>
      <c r="SI265" s="43"/>
      <c r="SJ265" s="43"/>
      <c r="SK265" s="43"/>
      <c r="SL265" s="43"/>
      <c r="SM265" s="43"/>
      <c r="SN265" s="43"/>
      <c r="SO265" s="43"/>
      <c r="SP265" s="43"/>
      <c r="SQ265" s="43"/>
      <c r="SR265" s="43"/>
      <c r="SS265" s="43"/>
      <c r="ST265" s="43"/>
      <c r="SU265" s="43"/>
      <c r="SV265" s="43"/>
      <c r="SW265" s="43"/>
      <c r="SX265" s="43"/>
      <c r="SY265" s="43"/>
      <c r="SZ265" s="43"/>
      <c r="TA265" s="43"/>
      <c r="TB265" s="43"/>
      <c r="TC265" s="43"/>
      <c r="TD265" s="43"/>
      <c r="TE265" s="43"/>
      <c r="TF265" s="43"/>
      <c r="TG265" s="43"/>
      <c r="TH265" s="43"/>
      <c r="TI265" s="43"/>
      <c r="TJ265" s="43"/>
      <c r="TK265" s="43"/>
      <c r="TL265" s="43"/>
      <c r="TM265" s="43"/>
      <c r="TN265" s="43"/>
      <c r="TO265" s="43"/>
      <c r="TP265" s="43"/>
      <c r="TQ265" s="43"/>
      <c r="TR265" s="43"/>
      <c r="TS265" s="43"/>
      <c r="TT265" s="43"/>
      <c r="TU265" s="43"/>
      <c r="TV265" s="43"/>
      <c r="TW265" s="43"/>
      <c r="TX265" s="43"/>
      <c r="TY265" s="43"/>
      <c r="TZ265" s="43"/>
      <c r="UA265" s="43"/>
      <c r="UB265" s="43"/>
      <c r="UC265" s="43"/>
      <c r="UD265" s="43"/>
      <c r="UE265" s="43"/>
      <c r="UF265" s="43"/>
      <c r="UG265" s="43"/>
      <c r="UH265" s="43"/>
      <c r="UI265" s="43"/>
      <c r="UJ265" s="43"/>
      <c r="UK265" s="43"/>
      <c r="UL265" s="43"/>
      <c r="UM265" s="43"/>
      <c r="UN265" s="43"/>
      <c r="UO265" s="43"/>
      <c r="UP265" s="43"/>
      <c r="UQ265" s="43"/>
      <c r="UR265" s="43"/>
      <c r="US265" s="43"/>
      <c r="UT265" s="43"/>
      <c r="UU265" s="43"/>
      <c r="UV265" s="43"/>
      <c r="UW265" s="43"/>
      <c r="UX265" s="43"/>
      <c r="UY265" s="43"/>
      <c r="UZ265" s="43"/>
      <c r="VA265" s="43"/>
      <c r="VB265" s="43"/>
      <c r="VC265" s="43"/>
      <c r="VD265" s="43"/>
      <c r="VE265" s="43"/>
      <c r="VF265" s="43"/>
      <c r="VG265" s="43"/>
      <c r="VH265" s="43"/>
      <c r="VI265" s="43"/>
      <c r="VJ265" s="43"/>
      <c r="VK265" s="43"/>
      <c r="VL265" s="43"/>
      <c r="VM265" s="43"/>
      <c r="VN265" s="43"/>
      <c r="VO265" s="43"/>
      <c r="VP265" s="43"/>
      <c r="VQ265" s="43"/>
      <c r="VR265" s="43"/>
      <c r="VS265" s="43"/>
      <c r="VT265" s="43"/>
      <c r="VU265" s="43"/>
      <c r="VV265" s="43"/>
      <c r="VW265" s="43"/>
      <c r="VX265" s="43"/>
      <c r="VY265" s="43"/>
      <c r="VZ265" s="43"/>
      <c r="WA265" s="43"/>
      <c r="WB265" s="43"/>
      <c r="WC265" s="43"/>
      <c r="WD265" s="43"/>
      <c r="WE265" s="43"/>
      <c r="WF265" s="43"/>
      <c r="WG265" s="43"/>
      <c r="WH265" s="43"/>
      <c r="WI265" s="43"/>
      <c r="WJ265" s="43"/>
      <c r="WK265" s="43"/>
      <c r="WL265" s="43"/>
      <c r="WM265" s="43"/>
      <c r="WN265" s="43"/>
      <c r="WO265" s="43"/>
      <c r="WP265" s="43"/>
      <c r="WQ265" s="43"/>
      <c r="WR265" s="43"/>
      <c r="WS265" s="43"/>
      <c r="WT265" s="43"/>
      <c r="WU265" s="43"/>
      <c r="WV265" s="43"/>
      <c r="WW265" s="43"/>
      <c r="WX265" s="43"/>
      <c r="WY265" s="43"/>
      <c r="WZ265" s="43"/>
      <c r="XA265" s="43"/>
      <c r="XB265" s="43"/>
      <c r="XC265" s="43"/>
      <c r="XD265" s="43"/>
      <c r="XE265" s="43"/>
      <c r="XF265" s="43"/>
      <c r="XG265" s="43"/>
      <c r="XH265" s="43"/>
      <c r="XI265" s="43"/>
      <c r="XJ265" s="43"/>
      <c r="XK265" s="43"/>
      <c r="XL265" s="43"/>
      <c r="XM265" s="43"/>
      <c r="XN265" s="43"/>
      <c r="XO265" s="43"/>
      <c r="XP265" s="43"/>
      <c r="XQ265" s="43"/>
      <c r="XR265" s="43"/>
      <c r="XS265" s="43"/>
      <c r="XT265" s="43"/>
      <c r="XU265" s="43"/>
      <c r="XV265" s="43"/>
      <c r="XW265" s="43"/>
      <c r="XX265" s="43"/>
      <c r="XY265" s="43"/>
      <c r="XZ265" s="43"/>
      <c r="YA265" s="43"/>
      <c r="YB265" s="43"/>
      <c r="YC265" s="43"/>
      <c r="YD265" s="43"/>
      <c r="YE265" s="43"/>
      <c r="YF265" s="43"/>
      <c r="YG265" s="43"/>
      <c r="YH265" s="43"/>
      <c r="YI265" s="43"/>
      <c r="YJ265" s="43"/>
      <c r="YK265" s="43"/>
      <c r="YL265" s="43"/>
      <c r="YM265" s="43"/>
      <c r="YN265" s="43"/>
      <c r="YO265" s="43"/>
      <c r="YP265" s="43"/>
      <c r="YQ265" s="43"/>
      <c r="YR265" s="43"/>
    </row>
    <row r="266" spans="1:668" s="56" customFormat="1" ht="15.75" x14ac:dyDescent="0.25">
      <c r="A266" s="43"/>
      <c r="B266" s="2"/>
      <c r="C266" s="2"/>
      <c r="D266" s="1"/>
      <c r="E266" s="1"/>
      <c r="F266" s="47"/>
      <c r="G266" s="65"/>
      <c r="H266" s="47"/>
      <c r="I266" s="47"/>
      <c r="J266" s="47"/>
      <c r="K266" s="47"/>
      <c r="L266" s="65"/>
      <c r="O266" s="43"/>
      <c r="P266" s="43"/>
      <c r="Q266" s="43"/>
      <c r="R266" s="43"/>
      <c r="S266" s="43"/>
      <c r="T266" s="43"/>
      <c r="U266" s="43"/>
      <c r="V266" s="43"/>
      <c r="W266" s="43"/>
      <c r="X266" s="43"/>
      <c r="Y266" s="43"/>
      <c r="Z266" s="43"/>
      <c r="AA266" s="43"/>
      <c r="AB266" s="43"/>
      <c r="AC266" s="43"/>
      <c r="AD266" s="43"/>
      <c r="AE266" s="43"/>
      <c r="AF266" s="43"/>
      <c r="AG266" s="43"/>
      <c r="AH266" s="43"/>
      <c r="AI266" s="43"/>
      <c r="AJ266" s="43"/>
      <c r="AK266" s="43"/>
      <c r="AL266" s="43"/>
      <c r="AM266" s="43"/>
      <c r="AN266" s="43"/>
      <c r="AO266" s="43"/>
      <c r="AP266" s="43"/>
      <c r="AQ266" s="43"/>
      <c r="AR266" s="43"/>
      <c r="AS266" s="43"/>
      <c r="AT266" s="43"/>
      <c r="AU266" s="43"/>
      <c r="AV266" s="43"/>
      <c r="AW266" s="43"/>
      <c r="AX266" s="43"/>
      <c r="AY266" s="43"/>
      <c r="AZ266" s="43"/>
      <c r="BA266" s="43"/>
      <c r="BB266" s="43"/>
      <c r="BC266" s="43"/>
      <c r="BD266" s="43"/>
      <c r="BE266" s="43"/>
      <c r="BF266" s="43"/>
      <c r="BG266" s="43"/>
      <c r="BH266" s="43"/>
      <c r="BI266" s="43"/>
      <c r="BJ266" s="43"/>
      <c r="BK266" s="43"/>
      <c r="BL266" s="43"/>
      <c r="BM266" s="43"/>
      <c r="BN266" s="43"/>
      <c r="BO266" s="43"/>
      <c r="BP266" s="43"/>
      <c r="BQ266" s="43"/>
      <c r="BR266" s="43"/>
      <c r="BS266" s="43"/>
      <c r="BT266" s="43"/>
      <c r="BU266" s="43"/>
      <c r="BV266" s="43"/>
      <c r="BW266" s="43"/>
      <c r="BX266" s="43"/>
      <c r="BY266" s="43"/>
      <c r="BZ266" s="43"/>
      <c r="CA266" s="43"/>
      <c r="CB266" s="43"/>
      <c r="CC266" s="43"/>
      <c r="CD266" s="43"/>
      <c r="CE266" s="43"/>
      <c r="CF266" s="43"/>
      <c r="CG266" s="43"/>
      <c r="CH266" s="43"/>
      <c r="CI266" s="43"/>
      <c r="CJ266" s="43"/>
      <c r="CK266" s="43"/>
      <c r="CL266" s="43"/>
      <c r="CM266" s="43"/>
      <c r="CN266" s="43"/>
      <c r="CO266" s="43"/>
      <c r="CP266" s="43"/>
      <c r="CQ266" s="43"/>
      <c r="CR266" s="43"/>
      <c r="CS266" s="43"/>
      <c r="CT266" s="43"/>
      <c r="CU266" s="43"/>
      <c r="CV266" s="43"/>
      <c r="CW266" s="43"/>
      <c r="CX266" s="43"/>
      <c r="CY266" s="43"/>
      <c r="CZ266" s="43"/>
      <c r="DA266" s="43"/>
      <c r="DB266" s="43"/>
      <c r="DC266" s="43"/>
      <c r="DD266" s="43"/>
      <c r="DE266" s="43"/>
      <c r="DF266" s="43"/>
      <c r="DG266" s="43"/>
      <c r="DH266" s="43"/>
      <c r="DI266" s="43"/>
      <c r="DJ266" s="43"/>
      <c r="DK266" s="43"/>
      <c r="DL266" s="43"/>
      <c r="DM266" s="43"/>
      <c r="DN266" s="43"/>
      <c r="DO266" s="43"/>
      <c r="DP266" s="43"/>
      <c r="DQ266" s="43"/>
      <c r="DR266" s="43"/>
      <c r="DS266" s="43"/>
      <c r="DT266" s="43"/>
      <c r="DU266" s="43"/>
      <c r="DV266" s="43"/>
      <c r="DW266" s="43"/>
      <c r="DX266" s="43"/>
      <c r="DY266" s="43"/>
      <c r="DZ266" s="43"/>
      <c r="EA266" s="43"/>
      <c r="EB266" s="43"/>
      <c r="EC266" s="43"/>
      <c r="ED266" s="43"/>
      <c r="EE266" s="43"/>
      <c r="EF266" s="43"/>
      <c r="EG266" s="43"/>
      <c r="EH266" s="43"/>
      <c r="EI266" s="43"/>
      <c r="EJ266" s="43"/>
      <c r="EK266" s="43"/>
      <c r="EL266" s="43"/>
      <c r="EM266" s="43"/>
      <c r="EN266" s="43"/>
      <c r="EO266" s="43"/>
      <c r="EP266" s="43"/>
      <c r="EQ266" s="43"/>
      <c r="ER266" s="43"/>
      <c r="ES266" s="43"/>
      <c r="ET266" s="43"/>
      <c r="EU266" s="43"/>
      <c r="EV266" s="43"/>
      <c r="EW266" s="43"/>
      <c r="EX266" s="43"/>
      <c r="EY266" s="43"/>
      <c r="EZ266" s="43"/>
      <c r="FA266" s="43"/>
      <c r="FB266" s="43"/>
      <c r="FC266" s="43"/>
      <c r="FD266" s="43"/>
      <c r="FE266" s="43"/>
      <c r="FF266" s="43"/>
      <c r="FG266" s="43"/>
      <c r="FH266" s="43"/>
      <c r="FI266" s="43"/>
      <c r="FJ266" s="43"/>
      <c r="FK266" s="43"/>
      <c r="FL266" s="43"/>
      <c r="FM266" s="43"/>
      <c r="FN266" s="43"/>
      <c r="FO266" s="43"/>
      <c r="FP266" s="43"/>
      <c r="FQ266" s="43"/>
      <c r="FR266" s="43"/>
      <c r="FS266" s="43"/>
      <c r="FT266" s="43"/>
      <c r="FU266" s="43"/>
      <c r="FV266" s="43"/>
      <c r="FW266" s="43"/>
      <c r="FX266" s="43"/>
      <c r="FY266" s="43"/>
      <c r="FZ266" s="43"/>
      <c r="GA266" s="43"/>
      <c r="GB266" s="43"/>
      <c r="GC266" s="43"/>
      <c r="GD266" s="43"/>
      <c r="GE266" s="43"/>
      <c r="GF266" s="43"/>
      <c r="GG266" s="43"/>
      <c r="GH266" s="43"/>
      <c r="GI266" s="43"/>
      <c r="GJ266" s="43"/>
      <c r="GK266" s="43"/>
      <c r="GL266" s="43"/>
      <c r="GM266" s="43"/>
      <c r="GN266" s="43"/>
      <c r="GO266" s="43"/>
      <c r="GP266" s="43"/>
      <c r="GQ266" s="43"/>
      <c r="GR266" s="43"/>
      <c r="GS266" s="43"/>
      <c r="GT266" s="43"/>
      <c r="GU266" s="43"/>
      <c r="GV266" s="43"/>
      <c r="GW266" s="43"/>
      <c r="GX266" s="43"/>
      <c r="GY266" s="43"/>
      <c r="GZ266" s="43"/>
      <c r="HA266" s="43"/>
      <c r="HB266" s="43"/>
      <c r="HC266" s="43"/>
      <c r="HD266" s="43"/>
      <c r="HE266" s="43"/>
      <c r="HF266" s="43"/>
      <c r="HG266" s="43"/>
      <c r="HH266" s="43"/>
      <c r="HI266" s="43"/>
      <c r="HJ266" s="43"/>
      <c r="HK266" s="43"/>
      <c r="HL266" s="43"/>
      <c r="HM266" s="43"/>
      <c r="HN266" s="43"/>
      <c r="HO266" s="43"/>
      <c r="HP266" s="43"/>
      <c r="HQ266" s="43"/>
      <c r="HR266" s="43"/>
      <c r="HS266" s="43"/>
      <c r="HT266" s="43"/>
      <c r="HU266" s="43"/>
      <c r="HV266" s="43"/>
      <c r="HW266" s="43"/>
      <c r="HX266" s="43"/>
      <c r="HY266" s="43"/>
      <c r="HZ266" s="43"/>
      <c r="IA266" s="43"/>
      <c r="IB266" s="43"/>
      <c r="IC266" s="43"/>
      <c r="ID266" s="43"/>
      <c r="IE266" s="43"/>
      <c r="IF266" s="43"/>
      <c r="IG266" s="43"/>
      <c r="IH266" s="43"/>
      <c r="II266" s="43"/>
      <c r="IJ266" s="43"/>
      <c r="IK266" s="43"/>
      <c r="IL266" s="43"/>
      <c r="IM266" s="43"/>
      <c r="IN266" s="43"/>
      <c r="IO266" s="43"/>
      <c r="IP266" s="43"/>
      <c r="IQ266" s="43"/>
      <c r="IR266" s="43"/>
      <c r="IS266" s="43"/>
      <c r="IT266" s="43"/>
      <c r="IU266" s="43"/>
      <c r="IV266" s="43"/>
      <c r="IW266" s="43"/>
      <c r="IX266" s="43"/>
      <c r="IY266" s="43"/>
      <c r="IZ266" s="43"/>
      <c r="JA266" s="43"/>
      <c r="JB266" s="43"/>
      <c r="JC266" s="43"/>
      <c r="JD266" s="43"/>
      <c r="JE266" s="43"/>
      <c r="JF266" s="43"/>
      <c r="JG266" s="43"/>
      <c r="JH266" s="43"/>
      <c r="JI266" s="43"/>
      <c r="JJ266" s="43"/>
      <c r="JK266" s="43"/>
      <c r="JL266" s="43"/>
      <c r="JM266" s="43"/>
      <c r="JN266" s="43"/>
      <c r="JO266" s="43"/>
      <c r="JP266" s="43"/>
      <c r="JQ266" s="43"/>
      <c r="JR266" s="43"/>
      <c r="JS266" s="43"/>
      <c r="JT266" s="43"/>
      <c r="JU266" s="43"/>
      <c r="JV266" s="43"/>
      <c r="JW266" s="43"/>
      <c r="JX266" s="43"/>
      <c r="JY266" s="43"/>
      <c r="JZ266" s="43"/>
      <c r="KA266" s="43"/>
      <c r="KB266" s="43"/>
      <c r="KC266" s="43"/>
      <c r="KD266" s="43"/>
      <c r="KE266" s="43"/>
      <c r="KF266" s="43"/>
      <c r="KG266" s="43"/>
      <c r="KH266" s="43"/>
      <c r="KI266" s="43"/>
      <c r="KJ266" s="43"/>
      <c r="KK266" s="43"/>
      <c r="KL266" s="43"/>
      <c r="KM266" s="43"/>
      <c r="KN266" s="43"/>
      <c r="KO266" s="43"/>
      <c r="KP266" s="43"/>
      <c r="KQ266" s="43"/>
      <c r="KR266" s="43"/>
      <c r="KS266" s="43"/>
      <c r="KT266" s="43"/>
      <c r="KU266" s="43"/>
      <c r="KV266" s="43"/>
      <c r="KW266" s="43"/>
      <c r="KX266" s="43"/>
      <c r="KY266" s="43"/>
      <c r="KZ266" s="43"/>
      <c r="LA266" s="43"/>
      <c r="LB266" s="43"/>
      <c r="LC266" s="43"/>
      <c r="LD266" s="43"/>
      <c r="LE266" s="43"/>
      <c r="LF266" s="43"/>
      <c r="LG266" s="43"/>
      <c r="LH266" s="43"/>
      <c r="LI266" s="43"/>
      <c r="LJ266" s="43"/>
      <c r="LK266" s="43"/>
      <c r="LL266" s="43"/>
      <c r="LM266" s="43"/>
      <c r="LN266" s="43"/>
      <c r="LO266" s="43"/>
      <c r="LP266" s="43"/>
      <c r="LQ266" s="43"/>
      <c r="LR266" s="43"/>
      <c r="LS266" s="43"/>
      <c r="LT266" s="43"/>
      <c r="LU266" s="43"/>
      <c r="LV266" s="43"/>
      <c r="LW266" s="43"/>
      <c r="LX266" s="43"/>
      <c r="LY266" s="43"/>
      <c r="LZ266" s="43"/>
      <c r="MA266" s="43"/>
      <c r="MB266" s="43"/>
      <c r="MC266" s="43"/>
      <c r="MD266" s="43"/>
      <c r="ME266" s="43"/>
      <c r="MF266" s="43"/>
      <c r="MG266" s="43"/>
      <c r="MH266" s="43"/>
      <c r="MI266" s="43"/>
      <c r="MJ266" s="43"/>
      <c r="MK266" s="43"/>
      <c r="ML266" s="43"/>
      <c r="MM266" s="43"/>
      <c r="MN266" s="43"/>
      <c r="MO266" s="43"/>
      <c r="MP266" s="43"/>
      <c r="MQ266" s="43"/>
      <c r="MR266" s="43"/>
      <c r="MS266" s="43"/>
      <c r="MT266" s="43"/>
      <c r="MU266" s="43"/>
      <c r="MV266" s="43"/>
      <c r="MW266" s="43"/>
      <c r="MX266" s="43"/>
      <c r="MY266" s="43"/>
      <c r="MZ266" s="43"/>
      <c r="NA266" s="43"/>
      <c r="NB266" s="43"/>
      <c r="NC266" s="43"/>
      <c r="ND266" s="43"/>
      <c r="NE266" s="43"/>
      <c r="NF266" s="43"/>
      <c r="NG266" s="43"/>
      <c r="NH266" s="43"/>
      <c r="NI266" s="43"/>
      <c r="NJ266" s="43"/>
      <c r="NK266" s="43"/>
      <c r="NL266" s="43"/>
      <c r="NM266" s="43"/>
      <c r="NN266" s="43"/>
      <c r="NO266" s="43"/>
      <c r="NP266" s="43"/>
      <c r="NQ266" s="43"/>
      <c r="NR266" s="43"/>
      <c r="NS266" s="43"/>
      <c r="NT266" s="43"/>
      <c r="NU266" s="43"/>
      <c r="NV266" s="43"/>
      <c r="NW266" s="43"/>
      <c r="NX266" s="43"/>
      <c r="NY266" s="43"/>
      <c r="NZ266" s="43"/>
      <c r="OA266" s="43"/>
      <c r="OB266" s="43"/>
      <c r="OC266" s="43"/>
      <c r="OD266" s="43"/>
      <c r="OE266" s="43"/>
      <c r="OF266" s="43"/>
      <c r="OG266" s="43"/>
      <c r="OH266" s="43"/>
      <c r="OI266" s="43"/>
      <c r="OJ266" s="43"/>
      <c r="OK266" s="43"/>
      <c r="OL266" s="43"/>
      <c r="OM266" s="43"/>
      <c r="ON266" s="43"/>
      <c r="OO266" s="43"/>
      <c r="OP266" s="43"/>
      <c r="OQ266" s="43"/>
      <c r="OR266" s="43"/>
      <c r="OS266" s="43"/>
      <c r="OT266" s="43"/>
      <c r="OU266" s="43"/>
      <c r="OV266" s="43"/>
      <c r="OW266" s="43"/>
      <c r="OX266" s="43"/>
      <c r="OY266" s="43"/>
      <c r="OZ266" s="43"/>
      <c r="PA266" s="43"/>
      <c r="PB266" s="43"/>
      <c r="PC266" s="43"/>
      <c r="PD266" s="43"/>
      <c r="PE266" s="43"/>
      <c r="PF266" s="43"/>
      <c r="PG266" s="43"/>
      <c r="PH266" s="43"/>
      <c r="PI266" s="43"/>
      <c r="PJ266" s="43"/>
      <c r="PK266" s="43"/>
      <c r="PL266" s="43"/>
      <c r="PM266" s="43"/>
      <c r="PN266" s="43"/>
      <c r="PO266" s="43"/>
      <c r="PP266" s="43"/>
      <c r="PQ266" s="43"/>
      <c r="PR266" s="43"/>
      <c r="PS266" s="43"/>
      <c r="PT266" s="43"/>
      <c r="PU266" s="43"/>
      <c r="PV266" s="43"/>
      <c r="PW266" s="43"/>
      <c r="PX266" s="43"/>
      <c r="PY266" s="43"/>
      <c r="PZ266" s="43"/>
      <c r="QA266" s="43"/>
      <c r="QB266" s="43"/>
      <c r="QC266" s="43"/>
      <c r="QD266" s="43"/>
      <c r="QE266" s="43"/>
      <c r="QF266" s="43"/>
      <c r="QG266" s="43"/>
      <c r="QH266" s="43"/>
      <c r="QI266" s="43"/>
      <c r="QJ266" s="43"/>
      <c r="QK266" s="43"/>
      <c r="QL266" s="43"/>
      <c r="QM266" s="43"/>
      <c r="QN266" s="43"/>
      <c r="QO266" s="43"/>
      <c r="QP266" s="43"/>
      <c r="QQ266" s="43"/>
      <c r="QR266" s="43"/>
      <c r="QS266" s="43"/>
      <c r="QT266" s="43"/>
      <c r="QU266" s="43"/>
      <c r="QV266" s="43"/>
      <c r="QW266" s="43"/>
      <c r="QX266" s="43"/>
      <c r="QY266" s="43"/>
      <c r="QZ266" s="43"/>
      <c r="RA266" s="43"/>
      <c r="RB266" s="43"/>
      <c r="RC266" s="43"/>
      <c r="RD266" s="43"/>
      <c r="RE266" s="43"/>
      <c r="RF266" s="43"/>
      <c r="RG266" s="43"/>
      <c r="RH266" s="43"/>
      <c r="RI266" s="43"/>
      <c r="RJ266" s="43"/>
      <c r="RK266" s="43"/>
      <c r="RL266" s="43"/>
      <c r="RM266" s="43"/>
      <c r="RN266" s="43"/>
      <c r="RO266" s="43"/>
      <c r="RP266" s="43"/>
      <c r="RQ266" s="43"/>
      <c r="RR266" s="43"/>
      <c r="RS266" s="43"/>
      <c r="RT266" s="43"/>
      <c r="RU266" s="43"/>
      <c r="RV266" s="43"/>
      <c r="RW266" s="43"/>
      <c r="RX266" s="43"/>
      <c r="RY266" s="43"/>
      <c r="RZ266" s="43"/>
      <c r="SA266" s="43"/>
      <c r="SB266" s="43"/>
      <c r="SC266" s="43"/>
      <c r="SD266" s="43"/>
      <c r="SE266" s="43"/>
      <c r="SF266" s="43"/>
      <c r="SG266" s="43"/>
      <c r="SH266" s="43"/>
      <c r="SI266" s="43"/>
      <c r="SJ266" s="43"/>
      <c r="SK266" s="43"/>
      <c r="SL266" s="43"/>
      <c r="SM266" s="43"/>
      <c r="SN266" s="43"/>
      <c r="SO266" s="43"/>
      <c r="SP266" s="43"/>
      <c r="SQ266" s="43"/>
      <c r="SR266" s="43"/>
      <c r="SS266" s="43"/>
      <c r="ST266" s="43"/>
      <c r="SU266" s="43"/>
      <c r="SV266" s="43"/>
      <c r="SW266" s="43"/>
      <c r="SX266" s="43"/>
      <c r="SY266" s="43"/>
      <c r="SZ266" s="43"/>
      <c r="TA266" s="43"/>
      <c r="TB266" s="43"/>
      <c r="TC266" s="43"/>
      <c r="TD266" s="43"/>
      <c r="TE266" s="43"/>
      <c r="TF266" s="43"/>
      <c r="TG266" s="43"/>
      <c r="TH266" s="43"/>
      <c r="TI266" s="43"/>
      <c r="TJ266" s="43"/>
      <c r="TK266" s="43"/>
      <c r="TL266" s="43"/>
      <c r="TM266" s="43"/>
      <c r="TN266" s="43"/>
      <c r="TO266" s="43"/>
      <c r="TP266" s="43"/>
      <c r="TQ266" s="43"/>
      <c r="TR266" s="43"/>
      <c r="TS266" s="43"/>
      <c r="TT266" s="43"/>
      <c r="TU266" s="43"/>
      <c r="TV266" s="43"/>
      <c r="TW266" s="43"/>
      <c r="TX266" s="43"/>
      <c r="TY266" s="43"/>
      <c r="TZ266" s="43"/>
      <c r="UA266" s="43"/>
      <c r="UB266" s="43"/>
      <c r="UC266" s="43"/>
      <c r="UD266" s="43"/>
      <c r="UE266" s="43"/>
      <c r="UF266" s="43"/>
      <c r="UG266" s="43"/>
      <c r="UH266" s="43"/>
      <c r="UI266" s="43"/>
      <c r="UJ266" s="43"/>
      <c r="UK266" s="43"/>
      <c r="UL266" s="43"/>
      <c r="UM266" s="43"/>
      <c r="UN266" s="43"/>
      <c r="UO266" s="43"/>
      <c r="UP266" s="43"/>
      <c r="UQ266" s="43"/>
      <c r="UR266" s="43"/>
      <c r="US266" s="43"/>
      <c r="UT266" s="43"/>
      <c r="UU266" s="43"/>
      <c r="UV266" s="43"/>
      <c r="UW266" s="43"/>
      <c r="UX266" s="43"/>
      <c r="UY266" s="43"/>
      <c r="UZ266" s="43"/>
      <c r="VA266" s="43"/>
      <c r="VB266" s="43"/>
      <c r="VC266" s="43"/>
      <c r="VD266" s="43"/>
      <c r="VE266" s="43"/>
      <c r="VF266" s="43"/>
      <c r="VG266" s="43"/>
      <c r="VH266" s="43"/>
      <c r="VI266" s="43"/>
      <c r="VJ266" s="43"/>
      <c r="VK266" s="43"/>
      <c r="VL266" s="43"/>
      <c r="VM266" s="43"/>
      <c r="VN266" s="43"/>
      <c r="VO266" s="43"/>
      <c r="VP266" s="43"/>
      <c r="VQ266" s="43"/>
      <c r="VR266" s="43"/>
      <c r="VS266" s="43"/>
      <c r="VT266" s="43"/>
      <c r="VU266" s="43"/>
      <c r="VV266" s="43"/>
      <c r="VW266" s="43"/>
      <c r="VX266" s="43"/>
      <c r="VY266" s="43"/>
      <c r="VZ266" s="43"/>
      <c r="WA266" s="43"/>
      <c r="WB266" s="43"/>
      <c r="WC266" s="43"/>
      <c r="WD266" s="43"/>
      <c r="WE266" s="43"/>
      <c r="WF266" s="43"/>
      <c r="WG266" s="43"/>
      <c r="WH266" s="43"/>
      <c r="WI266" s="43"/>
      <c r="WJ266" s="43"/>
      <c r="WK266" s="43"/>
      <c r="WL266" s="43"/>
      <c r="WM266" s="43"/>
      <c r="WN266" s="43"/>
      <c r="WO266" s="43"/>
      <c r="WP266" s="43"/>
      <c r="WQ266" s="43"/>
      <c r="WR266" s="43"/>
      <c r="WS266" s="43"/>
      <c r="WT266" s="43"/>
      <c r="WU266" s="43"/>
      <c r="WV266" s="43"/>
      <c r="WW266" s="43"/>
      <c r="WX266" s="43"/>
      <c r="WY266" s="43"/>
      <c r="WZ266" s="43"/>
      <c r="XA266" s="43"/>
      <c r="XB266" s="43"/>
      <c r="XC266" s="43"/>
      <c r="XD266" s="43"/>
      <c r="XE266" s="43"/>
      <c r="XF266" s="43"/>
      <c r="XG266" s="43"/>
      <c r="XH266" s="43"/>
      <c r="XI266" s="43"/>
      <c r="XJ266" s="43"/>
      <c r="XK266" s="43"/>
      <c r="XL266" s="43"/>
      <c r="XM266" s="43"/>
      <c r="XN266" s="43"/>
      <c r="XO266" s="43"/>
      <c r="XP266" s="43"/>
      <c r="XQ266" s="43"/>
      <c r="XR266" s="43"/>
      <c r="XS266" s="43"/>
      <c r="XT266" s="43"/>
      <c r="XU266" s="43"/>
      <c r="XV266" s="43"/>
      <c r="XW266" s="43"/>
      <c r="XX266" s="43"/>
      <c r="XY266" s="43"/>
      <c r="XZ266" s="43"/>
      <c r="YA266" s="43"/>
      <c r="YB266" s="43"/>
      <c r="YC266" s="43"/>
      <c r="YD266" s="43"/>
      <c r="YE266" s="43"/>
      <c r="YF266" s="43"/>
      <c r="YG266" s="43"/>
      <c r="YH266" s="43"/>
      <c r="YI266" s="43"/>
      <c r="YJ266" s="43"/>
      <c r="YK266" s="43"/>
      <c r="YL266" s="43"/>
      <c r="YM266" s="43"/>
      <c r="YN266" s="43"/>
      <c r="YO266" s="43"/>
      <c r="YP266" s="43"/>
      <c r="YQ266" s="43"/>
      <c r="YR266" s="43"/>
    </row>
    <row r="267" spans="1:668" s="56" customFormat="1" ht="15.75" x14ac:dyDescent="0.25">
      <c r="A267" s="43"/>
      <c r="B267" s="2"/>
      <c r="C267" s="2"/>
      <c r="D267" s="1"/>
      <c r="E267" s="1"/>
      <c r="F267" s="47"/>
      <c r="G267" s="65"/>
      <c r="H267" s="47"/>
      <c r="I267" s="47"/>
      <c r="J267" s="47"/>
      <c r="K267" s="47"/>
      <c r="L267" s="65"/>
      <c r="O267" s="43"/>
      <c r="P267" s="43"/>
      <c r="Q267" s="43"/>
      <c r="R267" s="43"/>
      <c r="S267" s="43"/>
      <c r="T267" s="43"/>
      <c r="U267" s="43"/>
      <c r="V267" s="43"/>
      <c r="W267" s="43"/>
      <c r="X267" s="43"/>
      <c r="Y267" s="43"/>
      <c r="Z267" s="43"/>
      <c r="AA267" s="43"/>
      <c r="AB267" s="43"/>
      <c r="AC267" s="43"/>
      <c r="AD267" s="43"/>
      <c r="AE267" s="43"/>
      <c r="AF267" s="43"/>
      <c r="AG267" s="43"/>
      <c r="AH267" s="43"/>
      <c r="AI267" s="43"/>
      <c r="AJ267" s="43"/>
      <c r="AK267" s="43"/>
      <c r="AL267" s="43"/>
      <c r="AM267" s="43"/>
      <c r="AN267" s="43"/>
      <c r="AO267" s="43"/>
      <c r="AP267" s="43"/>
      <c r="AQ267" s="43"/>
      <c r="AR267" s="43"/>
      <c r="AS267" s="43"/>
      <c r="AT267" s="43"/>
      <c r="AU267" s="43"/>
      <c r="AV267" s="43"/>
      <c r="AW267" s="43"/>
      <c r="AX267" s="43"/>
      <c r="AY267" s="43"/>
      <c r="AZ267" s="43"/>
      <c r="BA267" s="43"/>
      <c r="BB267" s="43"/>
      <c r="BC267" s="43"/>
      <c r="BD267" s="43"/>
      <c r="BE267" s="43"/>
      <c r="BF267" s="43"/>
      <c r="BG267" s="43"/>
      <c r="BH267" s="43"/>
      <c r="BI267" s="43"/>
      <c r="BJ267" s="43"/>
      <c r="BK267" s="43"/>
      <c r="BL267" s="43"/>
      <c r="BM267" s="43"/>
      <c r="BN267" s="43"/>
      <c r="BO267" s="43"/>
      <c r="BP267" s="43"/>
      <c r="BQ267" s="43"/>
      <c r="BR267" s="43"/>
      <c r="BS267" s="43"/>
      <c r="BT267" s="43"/>
      <c r="BU267" s="43"/>
      <c r="BV267" s="43"/>
      <c r="BW267" s="43"/>
      <c r="BX267" s="43"/>
      <c r="BY267" s="43"/>
      <c r="BZ267" s="43"/>
      <c r="CA267" s="43"/>
      <c r="CB267" s="43"/>
      <c r="CC267" s="43"/>
      <c r="CD267" s="43"/>
      <c r="CE267" s="43"/>
      <c r="CF267" s="43"/>
      <c r="CG267" s="43"/>
      <c r="CH267" s="43"/>
      <c r="CI267" s="43"/>
      <c r="CJ267" s="43"/>
      <c r="CK267" s="43"/>
      <c r="CL267" s="43"/>
      <c r="CM267" s="43"/>
      <c r="CN267" s="43"/>
      <c r="CO267" s="43"/>
      <c r="CP267" s="43"/>
      <c r="CQ267" s="43"/>
      <c r="CR267" s="43"/>
      <c r="CS267" s="43"/>
      <c r="CT267" s="43"/>
      <c r="CU267" s="43"/>
      <c r="CV267" s="43"/>
      <c r="CW267" s="43"/>
      <c r="CX267" s="43"/>
      <c r="CY267" s="43"/>
      <c r="CZ267" s="43"/>
      <c r="DA267" s="43"/>
      <c r="DB267" s="43"/>
      <c r="DC267" s="43"/>
      <c r="DD267" s="43"/>
      <c r="DE267" s="43"/>
      <c r="DF267" s="43"/>
      <c r="DG267" s="43"/>
      <c r="DH267" s="43"/>
      <c r="DI267" s="43"/>
      <c r="DJ267" s="43"/>
      <c r="DK267" s="43"/>
      <c r="DL267" s="43"/>
      <c r="DM267" s="43"/>
      <c r="DN267" s="43"/>
      <c r="DO267" s="43"/>
      <c r="DP267" s="43"/>
      <c r="DQ267" s="43"/>
      <c r="DR267" s="43"/>
      <c r="DS267" s="43"/>
      <c r="DT267" s="43"/>
      <c r="DU267" s="43"/>
      <c r="DV267" s="43"/>
      <c r="DW267" s="43"/>
      <c r="DX267" s="43"/>
      <c r="DY267" s="43"/>
      <c r="DZ267" s="43"/>
      <c r="EA267" s="43"/>
      <c r="EB267" s="43"/>
      <c r="EC267" s="43"/>
      <c r="ED267" s="43"/>
      <c r="EE267" s="43"/>
      <c r="EF267" s="43"/>
      <c r="EG267" s="43"/>
      <c r="EH267" s="43"/>
      <c r="EI267" s="43"/>
      <c r="EJ267" s="43"/>
      <c r="EK267" s="43"/>
      <c r="EL267" s="43"/>
      <c r="EM267" s="43"/>
      <c r="EN267" s="43"/>
      <c r="EO267" s="43"/>
      <c r="EP267" s="43"/>
      <c r="EQ267" s="43"/>
      <c r="ER267" s="43"/>
      <c r="ES267" s="43"/>
      <c r="ET267" s="43"/>
      <c r="EU267" s="43"/>
      <c r="EV267" s="43"/>
      <c r="EW267" s="43"/>
      <c r="EX267" s="43"/>
      <c r="EY267" s="43"/>
      <c r="EZ267" s="43"/>
      <c r="FA267" s="43"/>
      <c r="FB267" s="43"/>
      <c r="FC267" s="43"/>
      <c r="FD267" s="43"/>
      <c r="FE267" s="43"/>
      <c r="FF267" s="43"/>
      <c r="FG267" s="43"/>
      <c r="FH267" s="43"/>
      <c r="FI267" s="43"/>
      <c r="FJ267" s="43"/>
      <c r="FK267" s="43"/>
      <c r="FL267" s="43"/>
      <c r="FM267" s="43"/>
      <c r="FN267" s="43"/>
      <c r="FO267" s="43"/>
      <c r="FP267" s="43"/>
      <c r="FQ267" s="43"/>
      <c r="FR267" s="43"/>
      <c r="FS267" s="43"/>
      <c r="FT267" s="43"/>
      <c r="FU267" s="43"/>
      <c r="FV267" s="43"/>
      <c r="FW267" s="43"/>
      <c r="FX267" s="43"/>
      <c r="FY267" s="43"/>
      <c r="FZ267" s="43"/>
      <c r="GA267" s="43"/>
      <c r="GB267" s="43"/>
      <c r="GC267" s="43"/>
      <c r="GD267" s="43"/>
      <c r="GE267" s="43"/>
      <c r="GF267" s="43"/>
      <c r="GG267" s="43"/>
      <c r="GH267" s="43"/>
      <c r="GI267" s="43"/>
      <c r="GJ267" s="43"/>
      <c r="GK267" s="43"/>
      <c r="GL267" s="43"/>
      <c r="GM267" s="43"/>
      <c r="GN267" s="43"/>
      <c r="GO267" s="43"/>
      <c r="GP267" s="43"/>
      <c r="GQ267" s="43"/>
      <c r="GR267" s="43"/>
      <c r="GS267" s="43"/>
      <c r="GT267" s="43"/>
      <c r="GU267" s="43"/>
      <c r="GV267" s="43"/>
      <c r="GW267" s="43"/>
      <c r="GX267" s="43"/>
      <c r="GY267" s="43"/>
      <c r="GZ267" s="43"/>
      <c r="HA267" s="43"/>
      <c r="HB267" s="43"/>
      <c r="HC267" s="43"/>
      <c r="HD267" s="43"/>
      <c r="HE267" s="43"/>
      <c r="HF267" s="43"/>
      <c r="HG267" s="43"/>
      <c r="HH267" s="43"/>
      <c r="HI267" s="43"/>
      <c r="HJ267" s="43"/>
      <c r="HK267" s="43"/>
      <c r="HL267" s="43"/>
      <c r="HM267" s="43"/>
      <c r="HN267" s="43"/>
      <c r="HO267" s="43"/>
      <c r="HP267" s="43"/>
      <c r="HQ267" s="43"/>
      <c r="HR267" s="43"/>
      <c r="HS267" s="43"/>
      <c r="HT267" s="43"/>
      <c r="HU267" s="43"/>
      <c r="HV267" s="43"/>
      <c r="HW267" s="43"/>
      <c r="HX267" s="43"/>
      <c r="HY267" s="43"/>
      <c r="HZ267" s="43"/>
      <c r="IA267" s="43"/>
      <c r="IB267" s="43"/>
      <c r="IC267" s="43"/>
      <c r="ID267" s="43"/>
      <c r="IE267" s="43"/>
      <c r="IF267" s="43"/>
      <c r="IG267" s="43"/>
      <c r="IH267" s="43"/>
      <c r="II267" s="43"/>
      <c r="IJ267" s="43"/>
      <c r="IK267" s="43"/>
      <c r="IL267" s="43"/>
      <c r="IM267" s="43"/>
      <c r="IN267" s="43"/>
      <c r="IO267" s="43"/>
      <c r="IP267" s="43"/>
      <c r="IQ267" s="43"/>
      <c r="IR267" s="43"/>
      <c r="IS267" s="43"/>
      <c r="IT267" s="43"/>
      <c r="IU267" s="43"/>
      <c r="IV267" s="43"/>
      <c r="IW267" s="43"/>
      <c r="IX267" s="43"/>
      <c r="IY267" s="43"/>
      <c r="IZ267" s="43"/>
      <c r="JA267" s="43"/>
      <c r="JB267" s="43"/>
      <c r="JC267" s="43"/>
      <c r="JD267" s="43"/>
      <c r="JE267" s="43"/>
      <c r="JF267" s="43"/>
      <c r="JG267" s="43"/>
      <c r="JH267" s="43"/>
      <c r="JI267" s="43"/>
      <c r="JJ267" s="43"/>
      <c r="JK267" s="43"/>
      <c r="JL267" s="43"/>
      <c r="JM267" s="43"/>
      <c r="JN267" s="43"/>
      <c r="JO267" s="43"/>
      <c r="JP267" s="43"/>
      <c r="JQ267" s="43"/>
      <c r="JR267" s="43"/>
      <c r="JS267" s="43"/>
      <c r="JT267" s="43"/>
      <c r="JU267" s="43"/>
      <c r="JV267" s="43"/>
      <c r="JW267" s="43"/>
      <c r="JX267" s="43"/>
      <c r="JY267" s="43"/>
      <c r="JZ267" s="43"/>
      <c r="KA267" s="43"/>
      <c r="KB267" s="43"/>
      <c r="KC267" s="43"/>
      <c r="KD267" s="43"/>
      <c r="KE267" s="43"/>
      <c r="KF267" s="43"/>
      <c r="KG267" s="43"/>
      <c r="KH267" s="43"/>
      <c r="KI267" s="43"/>
      <c r="KJ267" s="43"/>
      <c r="KK267" s="43"/>
      <c r="KL267" s="43"/>
      <c r="KM267" s="43"/>
      <c r="KN267" s="43"/>
      <c r="KO267" s="43"/>
      <c r="KP267" s="43"/>
      <c r="KQ267" s="43"/>
      <c r="KR267" s="43"/>
      <c r="KS267" s="43"/>
      <c r="KT267" s="43"/>
      <c r="KU267" s="43"/>
      <c r="KV267" s="43"/>
      <c r="KW267" s="43"/>
      <c r="KX267" s="43"/>
      <c r="KY267" s="43"/>
      <c r="KZ267" s="43"/>
      <c r="LA267" s="43"/>
      <c r="LB267" s="43"/>
      <c r="LC267" s="43"/>
      <c r="LD267" s="43"/>
      <c r="LE267" s="43"/>
      <c r="LF267" s="43"/>
      <c r="LG267" s="43"/>
      <c r="LH267" s="43"/>
      <c r="LI267" s="43"/>
      <c r="LJ267" s="43"/>
      <c r="LK267" s="43"/>
      <c r="LL267" s="43"/>
      <c r="LM267" s="43"/>
      <c r="LN267" s="43"/>
      <c r="LO267" s="43"/>
      <c r="LP267" s="43"/>
      <c r="LQ267" s="43"/>
      <c r="LR267" s="43"/>
      <c r="LS267" s="43"/>
      <c r="LT267" s="43"/>
      <c r="LU267" s="43"/>
      <c r="LV267" s="43"/>
      <c r="LW267" s="43"/>
      <c r="LX267" s="43"/>
      <c r="LY267" s="43"/>
      <c r="LZ267" s="43"/>
      <c r="MA267" s="43"/>
      <c r="MB267" s="43"/>
      <c r="MC267" s="43"/>
      <c r="MD267" s="43"/>
      <c r="ME267" s="43"/>
      <c r="MF267" s="43"/>
      <c r="MG267" s="43"/>
      <c r="MH267" s="43"/>
      <c r="MI267" s="43"/>
      <c r="MJ267" s="43"/>
      <c r="MK267" s="43"/>
      <c r="ML267" s="43"/>
      <c r="MM267" s="43"/>
      <c r="MN267" s="43"/>
      <c r="MO267" s="43"/>
      <c r="MP267" s="43"/>
      <c r="MQ267" s="43"/>
      <c r="MR267" s="43"/>
      <c r="MS267" s="43"/>
      <c r="MT267" s="43"/>
      <c r="MU267" s="43"/>
      <c r="MV267" s="43"/>
      <c r="MW267" s="43"/>
      <c r="MX267" s="43"/>
      <c r="MY267" s="43"/>
      <c r="MZ267" s="43"/>
      <c r="NA267" s="43"/>
      <c r="NB267" s="43"/>
      <c r="NC267" s="43"/>
      <c r="ND267" s="43"/>
      <c r="NE267" s="43"/>
      <c r="NF267" s="43"/>
      <c r="NG267" s="43"/>
      <c r="NH267" s="43"/>
      <c r="NI267" s="43"/>
      <c r="NJ267" s="43"/>
      <c r="NK267" s="43"/>
      <c r="NL267" s="43"/>
      <c r="NM267" s="43"/>
      <c r="NN267" s="43"/>
      <c r="NO267" s="43"/>
      <c r="NP267" s="43"/>
      <c r="NQ267" s="43"/>
      <c r="NR267" s="43"/>
      <c r="NS267" s="43"/>
      <c r="NT267" s="43"/>
      <c r="NU267" s="43"/>
      <c r="NV267" s="43"/>
      <c r="NW267" s="43"/>
      <c r="NX267" s="43"/>
      <c r="NY267" s="43"/>
      <c r="NZ267" s="43"/>
      <c r="OA267" s="43"/>
      <c r="OB267" s="43"/>
      <c r="OC267" s="43"/>
      <c r="OD267" s="43"/>
      <c r="OE267" s="43"/>
      <c r="OF267" s="43"/>
      <c r="OG267" s="43"/>
      <c r="OH267" s="43"/>
      <c r="OI267" s="43"/>
      <c r="OJ267" s="43"/>
      <c r="OK267" s="43"/>
      <c r="OL267" s="43"/>
      <c r="OM267" s="43"/>
      <c r="ON267" s="43"/>
      <c r="OO267" s="43"/>
      <c r="OP267" s="43"/>
      <c r="OQ267" s="43"/>
      <c r="OR267" s="43"/>
      <c r="OS267" s="43"/>
      <c r="OT267" s="43"/>
      <c r="OU267" s="43"/>
      <c r="OV267" s="43"/>
      <c r="OW267" s="43"/>
      <c r="OX267" s="43"/>
      <c r="OY267" s="43"/>
      <c r="OZ267" s="43"/>
      <c r="PA267" s="43"/>
      <c r="PB267" s="43"/>
      <c r="PC267" s="43"/>
      <c r="PD267" s="43"/>
      <c r="PE267" s="43"/>
      <c r="PF267" s="43"/>
      <c r="PG267" s="43"/>
      <c r="PH267" s="43"/>
      <c r="PI267" s="43"/>
      <c r="PJ267" s="43"/>
      <c r="PK267" s="43"/>
      <c r="PL267" s="43"/>
      <c r="PM267" s="43"/>
      <c r="PN267" s="43"/>
      <c r="PO267" s="43"/>
      <c r="PP267" s="43"/>
      <c r="PQ267" s="43"/>
      <c r="PR267" s="43"/>
      <c r="PS267" s="43"/>
      <c r="PT267" s="43"/>
      <c r="PU267" s="43"/>
      <c r="PV267" s="43"/>
      <c r="PW267" s="43"/>
      <c r="PX267" s="43"/>
      <c r="PY267" s="43"/>
      <c r="PZ267" s="43"/>
      <c r="QA267" s="43"/>
      <c r="QB267" s="43"/>
      <c r="QC267" s="43"/>
      <c r="QD267" s="43"/>
      <c r="QE267" s="43"/>
      <c r="QF267" s="43"/>
      <c r="QG267" s="43"/>
      <c r="QH267" s="43"/>
      <c r="QI267" s="43"/>
      <c r="QJ267" s="43"/>
      <c r="QK267" s="43"/>
      <c r="QL267" s="43"/>
      <c r="QM267" s="43"/>
      <c r="QN267" s="43"/>
      <c r="QO267" s="43"/>
      <c r="QP267" s="43"/>
      <c r="QQ267" s="43"/>
      <c r="QR267" s="43"/>
      <c r="QS267" s="43"/>
      <c r="QT267" s="43"/>
      <c r="QU267" s="43"/>
      <c r="QV267" s="43"/>
      <c r="QW267" s="43"/>
      <c r="QX267" s="43"/>
      <c r="QY267" s="43"/>
      <c r="QZ267" s="43"/>
      <c r="RA267" s="43"/>
      <c r="RB267" s="43"/>
      <c r="RC267" s="43"/>
      <c r="RD267" s="43"/>
      <c r="RE267" s="43"/>
      <c r="RF267" s="43"/>
      <c r="RG267" s="43"/>
      <c r="RH267" s="43"/>
      <c r="RI267" s="43"/>
      <c r="RJ267" s="43"/>
      <c r="RK267" s="43"/>
      <c r="RL267" s="43"/>
      <c r="RM267" s="43"/>
      <c r="RN267" s="43"/>
      <c r="RO267" s="43"/>
      <c r="RP267" s="43"/>
      <c r="RQ267" s="43"/>
      <c r="RR267" s="43"/>
      <c r="RS267" s="43"/>
      <c r="RT267" s="43"/>
      <c r="RU267" s="43"/>
      <c r="RV267" s="43"/>
      <c r="RW267" s="43"/>
      <c r="RX267" s="43"/>
      <c r="RY267" s="43"/>
      <c r="RZ267" s="43"/>
      <c r="SA267" s="43"/>
      <c r="SB267" s="43"/>
      <c r="SC267" s="43"/>
      <c r="SD267" s="43"/>
      <c r="SE267" s="43"/>
      <c r="SF267" s="43"/>
      <c r="SG267" s="43"/>
      <c r="SH267" s="43"/>
      <c r="SI267" s="43"/>
      <c r="SJ267" s="43"/>
      <c r="SK267" s="43"/>
      <c r="SL267" s="43"/>
      <c r="SM267" s="43"/>
      <c r="SN267" s="43"/>
      <c r="SO267" s="43"/>
      <c r="SP267" s="43"/>
      <c r="SQ267" s="43"/>
      <c r="SR267" s="43"/>
      <c r="SS267" s="43"/>
      <c r="ST267" s="43"/>
      <c r="SU267" s="43"/>
      <c r="SV267" s="43"/>
      <c r="SW267" s="43"/>
      <c r="SX267" s="43"/>
      <c r="SY267" s="43"/>
      <c r="SZ267" s="43"/>
      <c r="TA267" s="43"/>
      <c r="TB267" s="43"/>
      <c r="TC267" s="43"/>
      <c r="TD267" s="43"/>
      <c r="TE267" s="43"/>
      <c r="TF267" s="43"/>
      <c r="TG267" s="43"/>
      <c r="TH267" s="43"/>
      <c r="TI267" s="43"/>
      <c r="TJ267" s="43"/>
      <c r="TK267" s="43"/>
      <c r="TL267" s="43"/>
      <c r="TM267" s="43"/>
      <c r="TN267" s="43"/>
      <c r="TO267" s="43"/>
      <c r="TP267" s="43"/>
      <c r="TQ267" s="43"/>
      <c r="TR267" s="43"/>
      <c r="TS267" s="43"/>
      <c r="TT267" s="43"/>
      <c r="TU267" s="43"/>
      <c r="TV267" s="43"/>
      <c r="TW267" s="43"/>
      <c r="TX267" s="43"/>
      <c r="TY267" s="43"/>
      <c r="TZ267" s="43"/>
      <c r="UA267" s="43"/>
      <c r="UB267" s="43"/>
      <c r="UC267" s="43"/>
      <c r="UD267" s="43"/>
      <c r="UE267" s="43"/>
      <c r="UF267" s="43"/>
      <c r="UG267" s="43"/>
      <c r="UH267" s="43"/>
      <c r="UI267" s="43"/>
      <c r="UJ267" s="43"/>
      <c r="UK267" s="43"/>
      <c r="UL267" s="43"/>
      <c r="UM267" s="43"/>
      <c r="UN267" s="43"/>
      <c r="UO267" s="43"/>
      <c r="UP267" s="43"/>
      <c r="UQ267" s="43"/>
      <c r="UR267" s="43"/>
      <c r="US267" s="43"/>
      <c r="UT267" s="43"/>
      <c r="UU267" s="43"/>
      <c r="UV267" s="43"/>
      <c r="UW267" s="43"/>
      <c r="UX267" s="43"/>
      <c r="UY267" s="43"/>
      <c r="UZ267" s="43"/>
      <c r="VA267" s="43"/>
      <c r="VB267" s="43"/>
      <c r="VC267" s="43"/>
      <c r="VD267" s="43"/>
      <c r="VE267" s="43"/>
      <c r="VF267" s="43"/>
      <c r="VG267" s="43"/>
      <c r="VH267" s="43"/>
      <c r="VI267" s="43"/>
      <c r="VJ267" s="43"/>
      <c r="VK267" s="43"/>
      <c r="VL267" s="43"/>
      <c r="VM267" s="43"/>
      <c r="VN267" s="43"/>
      <c r="VO267" s="43"/>
      <c r="VP267" s="43"/>
      <c r="VQ267" s="43"/>
      <c r="VR267" s="43"/>
      <c r="VS267" s="43"/>
      <c r="VT267" s="43"/>
      <c r="VU267" s="43"/>
      <c r="VV267" s="43"/>
      <c r="VW267" s="43"/>
      <c r="VX267" s="43"/>
      <c r="VY267" s="43"/>
      <c r="VZ267" s="43"/>
      <c r="WA267" s="43"/>
      <c r="WB267" s="43"/>
      <c r="WC267" s="43"/>
      <c r="WD267" s="43"/>
      <c r="WE267" s="43"/>
      <c r="WF267" s="43"/>
      <c r="WG267" s="43"/>
      <c r="WH267" s="43"/>
      <c r="WI267" s="43"/>
      <c r="WJ267" s="43"/>
      <c r="WK267" s="43"/>
      <c r="WL267" s="43"/>
      <c r="WM267" s="43"/>
      <c r="WN267" s="43"/>
      <c r="WO267" s="43"/>
      <c r="WP267" s="43"/>
      <c r="WQ267" s="43"/>
      <c r="WR267" s="43"/>
      <c r="WS267" s="43"/>
      <c r="WT267" s="43"/>
      <c r="WU267" s="43"/>
      <c r="WV267" s="43"/>
      <c r="WW267" s="43"/>
      <c r="WX267" s="43"/>
      <c r="WY267" s="43"/>
      <c r="WZ267" s="43"/>
      <c r="XA267" s="43"/>
      <c r="XB267" s="43"/>
      <c r="XC267" s="43"/>
      <c r="XD267" s="43"/>
      <c r="XE267" s="43"/>
      <c r="XF267" s="43"/>
      <c r="XG267" s="43"/>
      <c r="XH267" s="43"/>
      <c r="XI267" s="43"/>
      <c r="XJ267" s="43"/>
      <c r="XK267" s="43"/>
      <c r="XL267" s="43"/>
      <c r="XM267" s="43"/>
      <c r="XN267" s="43"/>
      <c r="XO267" s="43"/>
      <c r="XP267" s="43"/>
      <c r="XQ267" s="43"/>
      <c r="XR267" s="43"/>
      <c r="XS267" s="43"/>
      <c r="XT267" s="43"/>
      <c r="XU267" s="43"/>
      <c r="XV267" s="43"/>
      <c r="XW267" s="43"/>
      <c r="XX267" s="43"/>
      <c r="XY267" s="43"/>
      <c r="XZ267" s="43"/>
      <c r="YA267" s="43"/>
      <c r="YB267" s="43"/>
      <c r="YC267" s="43"/>
      <c r="YD267" s="43"/>
      <c r="YE267" s="43"/>
      <c r="YF267" s="43"/>
      <c r="YG267" s="43"/>
      <c r="YH267" s="43"/>
      <c r="YI267" s="43"/>
      <c r="YJ267" s="43"/>
      <c r="YK267" s="43"/>
      <c r="YL267" s="43"/>
      <c r="YM267" s="43"/>
      <c r="YN267" s="43"/>
      <c r="YO267" s="43"/>
      <c r="YP267" s="43"/>
      <c r="YQ267" s="43"/>
      <c r="YR267" s="43"/>
    </row>
    <row r="268" spans="1:668" s="56" customFormat="1" ht="15.75" x14ac:dyDescent="0.25">
      <c r="A268" s="43"/>
      <c r="B268" s="2"/>
      <c r="C268" s="2"/>
      <c r="D268" s="1"/>
      <c r="E268" s="1"/>
      <c r="F268" s="47"/>
      <c r="G268" s="65"/>
      <c r="H268" s="47"/>
      <c r="I268" s="47"/>
      <c r="J268" s="47"/>
      <c r="K268" s="47"/>
      <c r="L268" s="65"/>
      <c r="O268" s="43"/>
      <c r="P268" s="43"/>
      <c r="Q268" s="43"/>
      <c r="R268" s="43"/>
      <c r="S268" s="43"/>
      <c r="T268" s="43"/>
      <c r="U268" s="43"/>
      <c r="V268" s="43"/>
      <c r="W268" s="43"/>
      <c r="X268" s="43"/>
      <c r="Y268" s="43"/>
      <c r="Z268" s="43"/>
      <c r="AA268" s="43"/>
      <c r="AB268" s="43"/>
      <c r="AC268" s="43"/>
      <c r="AD268" s="43"/>
      <c r="AE268" s="43"/>
      <c r="AF268" s="43"/>
      <c r="AG268" s="43"/>
      <c r="AH268" s="43"/>
      <c r="AI268" s="43"/>
      <c r="AJ268" s="43"/>
      <c r="AK268" s="43"/>
      <c r="AL268" s="43"/>
      <c r="AM268" s="43"/>
      <c r="AN268" s="43"/>
      <c r="AO268" s="43"/>
      <c r="AP268" s="43"/>
      <c r="AQ268" s="43"/>
      <c r="AR268" s="43"/>
      <c r="AS268" s="43"/>
      <c r="AT268" s="43"/>
      <c r="AU268" s="43"/>
      <c r="AV268" s="43"/>
      <c r="AW268" s="43"/>
      <c r="AX268" s="43"/>
      <c r="AY268" s="43"/>
      <c r="AZ268" s="43"/>
      <c r="BA268" s="43"/>
      <c r="BB268" s="43"/>
      <c r="BC268" s="43"/>
      <c r="BD268" s="43"/>
      <c r="BE268" s="43"/>
      <c r="BF268" s="43"/>
      <c r="BG268" s="43"/>
      <c r="BH268" s="43"/>
      <c r="BI268" s="43"/>
      <c r="BJ268" s="43"/>
      <c r="BK268" s="43"/>
      <c r="BL268" s="43"/>
      <c r="BM268" s="43"/>
      <c r="BN268" s="43"/>
      <c r="BO268" s="43"/>
      <c r="BP268" s="43"/>
      <c r="BQ268" s="43"/>
      <c r="BR268" s="43"/>
      <c r="BS268" s="43"/>
      <c r="BT268" s="43"/>
      <c r="BU268" s="43"/>
      <c r="BV268" s="43"/>
      <c r="BW268" s="43"/>
      <c r="BX268" s="43"/>
      <c r="BY268" s="43"/>
      <c r="BZ268" s="43"/>
      <c r="CA268" s="43"/>
      <c r="CB268" s="43"/>
      <c r="CC268" s="43"/>
      <c r="CD268" s="43"/>
      <c r="CE268" s="43"/>
      <c r="CF268" s="43"/>
      <c r="CG268" s="43"/>
      <c r="CH268" s="43"/>
      <c r="CI268" s="43"/>
      <c r="CJ268" s="43"/>
      <c r="CK268" s="43"/>
      <c r="CL268" s="43"/>
      <c r="CM268" s="43"/>
      <c r="CN268" s="43"/>
      <c r="CO268" s="43"/>
      <c r="CP268" s="43"/>
      <c r="CQ268" s="43"/>
      <c r="CR268" s="43"/>
      <c r="CS268" s="43"/>
      <c r="CT268" s="43"/>
      <c r="CU268" s="43"/>
      <c r="CV268" s="43"/>
      <c r="CW268" s="43"/>
      <c r="CX268" s="43"/>
      <c r="CY268" s="43"/>
      <c r="CZ268" s="43"/>
      <c r="DA268" s="43"/>
      <c r="DB268" s="43"/>
      <c r="DC268" s="43"/>
      <c r="DD268" s="43"/>
      <c r="DE268" s="43"/>
      <c r="DF268" s="43"/>
      <c r="DG268" s="43"/>
      <c r="DH268" s="43"/>
      <c r="DI268" s="43"/>
      <c r="DJ268" s="43"/>
      <c r="DK268" s="43"/>
      <c r="DL268" s="43"/>
      <c r="DM268" s="43"/>
      <c r="DN268" s="43"/>
      <c r="DO268" s="43"/>
      <c r="DP268" s="43"/>
      <c r="DQ268" s="43"/>
      <c r="DR268" s="43"/>
      <c r="DS268" s="43"/>
      <c r="DT268" s="43"/>
      <c r="DU268" s="43"/>
      <c r="DV268" s="43"/>
      <c r="DW268" s="43"/>
      <c r="DX268" s="43"/>
      <c r="DY268" s="43"/>
      <c r="DZ268" s="43"/>
      <c r="EA268" s="43"/>
      <c r="EB268" s="43"/>
      <c r="EC268" s="43"/>
      <c r="ED268" s="43"/>
      <c r="EE268" s="43"/>
      <c r="EF268" s="43"/>
      <c r="EG268" s="43"/>
      <c r="EH268" s="43"/>
      <c r="EI268" s="43"/>
      <c r="EJ268" s="43"/>
      <c r="EK268" s="43"/>
      <c r="EL268" s="43"/>
      <c r="EM268" s="43"/>
      <c r="EN268" s="43"/>
      <c r="EO268" s="43"/>
      <c r="EP268" s="43"/>
      <c r="EQ268" s="43"/>
      <c r="ER268" s="43"/>
      <c r="ES268" s="43"/>
      <c r="ET268" s="43"/>
      <c r="EU268" s="43"/>
      <c r="EV268" s="43"/>
      <c r="EW268" s="43"/>
      <c r="EX268" s="43"/>
      <c r="EY268" s="43"/>
      <c r="EZ268" s="43"/>
      <c r="FA268" s="43"/>
      <c r="FB268" s="43"/>
      <c r="FC268" s="43"/>
      <c r="FD268" s="43"/>
      <c r="FE268" s="43"/>
      <c r="FF268" s="43"/>
      <c r="FG268" s="43"/>
      <c r="FH268" s="43"/>
      <c r="FI268" s="43"/>
      <c r="FJ268" s="43"/>
      <c r="FK268" s="43"/>
      <c r="FL268" s="43"/>
      <c r="FM268" s="43"/>
      <c r="FN268" s="43"/>
      <c r="FO268" s="43"/>
      <c r="FP268" s="43"/>
      <c r="FQ268" s="43"/>
      <c r="FR268" s="43"/>
      <c r="FS268" s="43"/>
      <c r="FT268" s="43"/>
      <c r="FU268" s="43"/>
      <c r="FV268" s="43"/>
      <c r="FW268" s="43"/>
      <c r="FX268" s="43"/>
      <c r="FY268" s="43"/>
      <c r="FZ268" s="43"/>
      <c r="GA268" s="43"/>
      <c r="GB268" s="43"/>
      <c r="GC268" s="43"/>
      <c r="GD268" s="43"/>
      <c r="GE268" s="43"/>
      <c r="GF268" s="43"/>
      <c r="GG268" s="43"/>
      <c r="GH268" s="43"/>
      <c r="GI268" s="43"/>
      <c r="GJ268" s="43"/>
      <c r="GK268" s="43"/>
      <c r="GL268" s="43"/>
      <c r="GM268" s="43"/>
      <c r="GN268" s="43"/>
      <c r="GO268" s="43"/>
      <c r="GP268" s="43"/>
      <c r="GQ268" s="43"/>
      <c r="GR268" s="43"/>
      <c r="GS268" s="43"/>
      <c r="GT268" s="43"/>
      <c r="GU268" s="43"/>
      <c r="GV268" s="43"/>
      <c r="GW268" s="43"/>
      <c r="GX268" s="43"/>
      <c r="GY268" s="43"/>
      <c r="GZ268" s="43"/>
      <c r="HA268" s="43"/>
      <c r="HB268" s="43"/>
      <c r="HC268" s="43"/>
      <c r="HD268" s="43"/>
      <c r="HE268" s="43"/>
      <c r="HF268" s="43"/>
      <c r="HG268" s="43"/>
      <c r="HH268" s="43"/>
      <c r="HI268" s="43"/>
      <c r="HJ268" s="43"/>
      <c r="HK268" s="43"/>
      <c r="HL268" s="43"/>
      <c r="HM268" s="43"/>
      <c r="HN268" s="43"/>
      <c r="HO268" s="43"/>
      <c r="HP268" s="43"/>
      <c r="HQ268" s="43"/>
      <c r="HR268" s="43"/>
      <c r="HS268" s="43"/>
      <c r="HT268" s="43"/>
      <c r="HU268" s="43"/>
      <c r="HV268" s="43"/>
      <c r="HW268" s="43"/>
      <c r="HX268" s="43"/>
      <c r="HY268" s="43"/>
      <c r="HZ268" s="43"/>
      <c r="IA268" s="43"/>
      <c r="IB268" s="43"/>
      <c r="IC268" s="43"/>
      <c r="ID268" s="43"/>
      <c r="IE268" s="43"/>
      <c r="IF268" s="43"/>
      <c r="IG268" s="43"/>
      <c r="IH268" s="43"/>
      <c r="II268" s="43"/>
      <c r="IJ268" s="43"/>
      <c r="IK268" s="43"/>
      <c r="IL268" s="43"/>
      <c r="IM268" s="43"/>
      <c r="IN268" s="43"/>
      <c r="IO268" s="43"/>
      <c r="IP268" s="43"/>
      <c r="IQ268" s="43"/>
      <c r="IR268" s="43"/>
      <c r="IS268" s="43"/>
      <c r="IT268" s="43"/>
      <c r="IU268" s="43"/>
      <c r="IV268" s="43"/>
      <c r="IW268" s="43"/>
      <c r="IX268" s="43"/>
      <c r="IY268" s="43"/>
      <c r="IZ268" s="43"/>
      <c r="JA268" s="43"/>
      <c r="JB268" s="43"/>
      <c r="JC268" s="43"/>
      <c r="JD268" s="43"/>
      <c r="JE268" s="43"/>
      <c r="JF268" s="43"/>
      <c r="JG268" s="43"/>
      <c r="JH268" s="43"/>
      <c r="JI268" s="43"/>
      <c r="JJ268" s="43"/>
      <c r="JK268" s="43"/>
      <c r="JL268" s="43"/>
      <c r="JM268" s="43"/>
      <c r="JN268" s="43"/>
      <c r="JO268" s="43"/>
      <c r="JP268" s="43"/>
      <c r="JQ268" s="43"/>
      <c r="JR268" s="43"/>
      <c r="JS268" s="43"/>
      <c r="JT268" s="43"/>
      <c r="JU268" s="43"/>
      <c r="JV268" s="43"/>
      <c r="JW268" s="43"/>
      <c r="JX268" s="43"/>
      <c r="JY268" s="43"/>
      <c r="JZ268" s="43"/>
      <c r="KA268" s="43"/>
      <c r="KB268" s="43"/>
      <c r="KC268" s="43"/>
      <c r="KD268" s="43"/>
      <c r="KE268" s="43"/>
      <c r="KF268" s="43"/>
      <c r="KG268" s="43"/>
      <c r="KH268" s="43"/>
      <c r="KI268" s="43"/>
      <c r="KJ268" s="43"/>
      <c r="KK268" s="43"/>
      <c r="KL268" s="43"/>
      <c r="KM268" s="43"/>
      <c r="KN268" s="43"/>
      <c r="KO268" s="43"/>
      <c r="KP268" s="43"/>
      <c r="KQ268" s="43"/>
      <c r="KR268" s="43"/>
      <c r="KS268" s="43"/>
      <c r="KT268" s="43"/>
      <c r="KU268" s="43"/>
      <c r="KV268" s="43"/>
      <c r="KW268" s="43"/>
      <c r="KX268" s="43"/>
      <c r="KY268" s="43"/>
      <c r="KZ268" s="43"/>
      <c r="LA268" s="43"/>
      <c r="LB268" s="43"/>
      <c r="LC268" s="43"/>
      <c r="LD268" s="43"/>
      <c r="LE268" s="43"/>
      <c r="LF268" s="43"/>
      <c r="LG268" s="43"/>
      <c r="LH268" s="43"/>
      <c r="LI268" s="43"/>
      <c r="LJ268" s="43"/>
      <c r="LK268" s="43"/>
      <c r="LL268" s="43"/>
      <c r="LM268" s="43"/>
      <c r="LN268" s="43"/>
      <c r="LO268" s="43"/>
      <c r="LP268" s="43"/>
      <c r="LQ268" s="43"/>
      <c r="LR268" s="43"/>
      <c r="LS268" s="43"/>
      <c r="LT268" s="43"/>
      <c r="LU268" s="43"/>
      <c r="LV268" s="43"/>
      <c r="LW268" s="43"/>
      <c r="LX268" s="43"/>
      <c r="LY268" s="43"/>
      <c r="LZ268" s="43"/>
      <c r="MA268" s="43"/>
      <c r="MB268" s="43"/>
      <c r="MC268" s="43"/>
      <c r="MD268" s="43"/>
      <c r="ME268" s="43"/>
      <c r="MF268" s="43"/>
      <c r="MG268" s="43"/>
      <c r="MH268" s="43"/>
      <c r="MI268" s="43"/>
      <c r="MJ268" s="43"/>
      <c r="MK268" s="43"/>
      <c r="ML268" s="43"/>
      <c r="MM268" s="43"/>
      <c r="MN268" s="43"/>
      <c r="MO268" s="43"/>
      <c r="MP268" s="43"/>
      <c r="MQ268" s="43"/>
      <c r="MR268" s="43"/>
      <c r="MS268" s="43"/>
      <c r="MT268" s="43"/>
      <c r="MU268" s="43"/>
      <c r="MV268" s="43"/>
      <c r="MW268" s="43"/>
      <c r="MX268" s="43"/>
      <c r="MY268" s="43"/>
      <c r="MZ268" s="43"/>
      <c r="NA268" s="43"/>
      <c r="NB268" s="43"/>
      <c r="NC268" s="43"/>
      <c r="ND268" s="43"/>
      <c r="NE268" s="43"/>
      <c r="NF268" s="43"/>
      <c r="NG268" s="43"/>
      <c r="NH268" s="43"/>
      <c r="NI268" s="43"/>
      <c r="NJ268" s="43"/>
      <c r="NK268" s="43"/>
      <c r="NL268" s="43"/>
      <c r="NM268" s="43"/>
      <c r="NN268" s="43"/>
      <c r="NO268" s="43"/>
      <c r="NP268" s="43"/>
      <c r="NQ268" s="43"/>
      <c r="NR268" s="43"/>
      <c r="NS268" s="43"/>
      <c r="NT268" s="43"/>
      <c r="NU268" s="43"/>
      <c r="NV268" s="43"/>
      <c r="NW268" s="43"/>
      <c r="NX268" s="43"/>
      <c r="NY268" s="43"/>
      <c r="NZ268" s="43"/>
      <c r="OA268" s="43"/>
      <c r="OB268" s="43"/>
      <c r="OC268" s="43"/>
      <c r="OD268" s="43"/>
      <c r="OE268" s="43"/>
      <c r="OF268" s="43"/>
      <c r="OG268" s="43"/>
      <c r="OH268" s="43"/>
      <c r="OI268" s="43"/>
      <c r="OJ268" s="43"/>
      <c r="OK268" s="43"/>
      <c r="OL268" s="43"/>
      <c r="OM268" s="43"/>
      <c r="ON268" s="43"/>
      <c r="OO268" s="43"/>
      <c r="OP268" s="43"/>
      <c r="OQ268" s="43"/>
      <c r="OR268" s="43"/>
      <c r="OS268" s="43"/>
      <c r="OT268" s="43"/>
      <c r="OU268" s="43"/>
      <c r="OV268" s="43"/>
      <c r="OW268" s="43"/>
      <c r="OX268" s="43"/>
      <c r="OY268" s="43"/>
      <c r="OZ268" s="43"/>
      <c r="PA268" s="43"/>
      <c r="PB268" s="43"/>
      <c r="PC268" s="43"/>
      <c r="PD268" s="43"/>
      <c r="PE268" s="43"/>
      <c r="PF268" s="43"/>
      <c r="PG268" s="43"/>
      <c r="PH268" s="43"/>
      <c r="PI268" s="43"/>
      <c r="PJ268" s="43"/>
      <c r="PK268" s="43"/>
      <c r="PL268" s="43"/>
      <c r="PM268" s="43"/>
      <c r="PN268" s="43"/>
      <c r="PO268" s="43"/>
      <c r="PP268" s="43"/>
      <c r="PQ268" s="43"/>
      <c r="PR268" s="43"/>
      <c r="PS268" s="43"/>
      <c r="PT268" s="43"/>
      <c r="PU268" s="43"/>
      <c r="PV268" s="43"/>
      <c r="PW268" s="43"/>
      <c r="PX268" s="43"/>
      <c r="PY268" s="43"/>
      <c r="PZ268" s="43"/>
      <c r="QA268" s="43"/>
      <c r="QB268" s="43"/>
      <c r="QC268" s="43"/>
      <c r="QD268" s="43"/>
      <c r="QE268" s="43"/>
      <c r="QF268" s="43"/>
      <c r="QG268" s="43"/>
      <c r="QH268" s="43"/>
      <c r="QI268" s="43"/>
      <c r="QJ268" s="43"/>
      <c r="QK268" s="43"/>
      <c r="QL268" s="43"/>
      <c r="QM268" s="43"/>
      <c r="QN268" s="43"/>
      <c r="QO268" s="43"/>
      <c r="QP268" s="43"/>
      <c r="QQ268" s="43"/>
      <c r="QR268" s="43"/>
      <c r="QS268" s="43"/>
      <c r="QT268" s="43"/>
      <c r="QU268" s="43"/>
      <c r="QV268" s="43"/>
      <c r="QW268" s="43"/>
      <c r="QX268" s="43"/>
      <c r="QY268" s="43"/>
      <c r="QZ268" s="43"/>
      <c r="RA268" s="43"/>
      <c r="RB268" s="43"/>
      <c r="RC268" s="43"/>
      <c r="RD268" s="43"/>
      <c r="RE268" s="43"/>
      <c r="RF268" s="43"/>
      <c r="RG268" s="43"/>
      <c r="RH268" s="43"/>
      <c r="RI268" s="43"/>
      <c r="RJ268" s="43"/>
      <c r="RK268" s="43"/>
      <c r="RL268" s="43"/>
      <c r="RM268" s="43"/>
      <c r="RN268" s="43"/>
      <c r="RO268" s="43"/>
      <c r="RP268" s="43"/>
      <c r="RQ268" s="43"/>
      <c r="RR268" s="43"/>
      <c r="RS268" s="43"/>
      <c r="RT268" s="43"/>
      <c r="RU268" s="43"/>
      <c r="RV268" s="43"/>
      <c r="RW268" s="43"/>
      <c r="RX268" s="43"/>
      <c r="RY268" s="43"/>
      <c r="RZ268" s="43"/>
      <c r="SA268" s="43"/>
      <c r="SB268" s="43"/>
      <c r="SC268" s="43"/>
      <c r="SD268" s="43"/>
      <c r="SE268" s="43"/>
      <c r="SF268" s="43"/>
      <c r="SG268" s="43"/>
      <c r="SH268" s="43"/>
      <c r="SI268" s="43"/>
      <c r="SJ268" s="43"/>
      <c r="SK268" s="43"/>
      <c r="SL268" s="43"/>
      <c r="SM268" s="43"/>
      <c r="SN268" s="43"/>
      <c r="SO268" s="43"/>
      <c r="SP268" s="43"/>
      <c r="SQ268" s="43"/>
      <c r="SR268" s="43"/>
      <c r="SS268" s="43"/>
      <c r="ST268" s="43"/>
      <c r="SU268" s="43"/>
      <c r="SV268" s="43"/>
      <c r="SW268" s="43"/>
      <c r="SX268" s="43"/>
      <c r="SY268" s="43"/>
      <c r="SZ268" s="43"/>
      <c r="TA268" s="43"/>
      <c r="TB268" s="43"/>
      <c r="TC268" s="43"/>
      <c r="TD268" s="43"/>
      <c r="TE268" s="43"/>
      <c r="TF268" s="43"/>
      <c r="TG268" s="43"/>
      <c r="TH268" s="43"/>
      <c r="TI268" s="43"/>
      <c r="TJ268" s="43"/>
      <c r="TK268" s="43"/>
      <c r="TL268" s="43"/>
      <c r="TM268" s="43"/>
      <c r="TN268" s="43"/>
      <c r="TO268" s="43"/>
      <c r="TP268" s="43"/>
      <c r="TQ268" s="43"/>
      <c r="TR268" s="43"/>
      <c r="TS268" s="43"/>
      <c r="TT268" s="43"/>
      <c r="TU268" s="43"/>
      <c r="TV268" s="43"/>
      <c r="TW268" s="43"/>
      <c r="TX268" s="43"/>
      <c r="TY268" s="43"/>
      <c r="TZ268" s="43"/>
      <c r="UA268" s="43"/>
      <c r="UB268" s="43"/>
      <c r="UC268" s="43"/>
      <c r="UD268" s="43"/>
      <c r="UE268" s="43"/>
      <c r="UF268" s="43"/>
      <c r="UG268" s="43"/>
      <c r="UH268" s="43"/>
      <c r="UI268" s="43"/>
      <c r="UJ268" s="43"/>
      <c r="UK268" s="43"/>
      <c r="UL268" s="43"/>
      <c r="UM268" s="43"/>
      <c r="UN268" s="43"/>
      <c r="UO268" s="43"/>
      <c r="UP268" s="43"/>
      <c r="UQ268" s="43"/>
      <c r="UR268" s="43"/>
      <c r="US268" s="43"/>
      <c r="UT268" s="43"/>
      <c r="UU268" s="43"/>
      <c r="UV268" s="43"/>
      <c r="UW268" s="43"/>
      <c r="UX268" s="43"/>
      <c r="UY268" s="43"/>
      <c r="UZ268" s="43"/>
      <c r="VA268" s="43"/>
      <c r="VB268" s="43"/>
      <c r="VC268" s="43"/>
      <c r="VD268" s="43"/>
      <c r="VE268" s="43"/>
      <c r="VF268" s="43"/>
      <c r="VG268" s="43"/>
      <c r="VH268" s="43"/>
      <c r="VI268" s="43"/>
      <c r="VJ268" s="43"/>
      <c r="VK268" s="43"/>
      <c r="VL268" s="43"/>
      <c r="VM268" s="43"/>
      <c r="VN268" s="43"/>
      <c r="VO268" s="43"/>
      <c r="VP268" s="43"/>
      <c r="VQ268" s="43"/>
      <c r="VR268" s="43"/>
      <c r="VS268" s="43"/>
      <c r="VT268" s="43"/>
      <c r="VU268" s="43"/>
      <c r="VV268" s="43"/>
      <c r="VW268" s="43"/>
      <c r="VX268" s="43"/>
      <c r="VY268" s="43"/>
      <c r="VZ268" s="43"/>
      <c r="WA268" s="43"/>
      <c r="WB268" s="43"/>
      <c r="WC268" s="43"/>
      <c r="WD268" s="43"/>
      <c r="WE268" s="43"/>
      <c r="WF268" s="43"/>
      <c r="WG268" s="43"/>
      <c r="WH268" s="43"/>
      <c r="WI268" s="43"/>
      <c r="WJ268" s="43"/>
      <c r="WK268" s="43"/>
      <c r="WL268" s="43"/>
      <c r="WM268" s="43"/>
      <c r="WN268" s="43"/>
      <c r="WO268" s="43"/>
      <c r="WP268" s="43"/>
      <c r="WQ268" s="43"/>
      <c r="WR268" s="43"/>
      <c r="WS268" s="43"/>
      <c r="WT268" s="43"/>
      <c r="WU268" s="43"/>
      <c r="WV268" s="43"/>
      <c r="WW268" s="43"/>
      <c r="WX268" s="43"/>
      <c r="WY268" s="43"/>
      <c r="WZ268" s="43"/>
      <c r="XA268" s="43"/>
      <c r="XB268" s="43"/>
      <c r="XC268" s="43"/>
      <c r="XD268" s="43"/>
      <c r="XE268" s="43"/>
      <c r="XF268" s="43"/>
      <c r="XG268" s="43"/>
      <c r="XH268" s="43"/>
      <c r="XI268" s="43"/>
      <c r="XJ268" s="43"/>
      <c r="XK268" s="43"/>
      <c r="XL268" s="43"/>
      <c r="XM268" s="43"/>
      <c r="XN268" s="43"/>
      <c r="XO268" s="43"/>
      <c r="XP268" s="43"/>
      <c r="XQ268" s="43"/>
      <c r="XR268" s="43"/>
      <c r="XS268" s="43"/>
      <c r="XT268" s="43"/>
      <c r="XU268" s="43"/>
      <c r="XV268" s="43"/>
      <c r="XW268" s="43"/>
      <c r="XX268" s="43"/>
      <c r="XY268" s="43"/>
      <c r="XZ268" s="43"/>
      <c r="YA268" s="43"/>
      <c r="YB268" s="43"/>
      <c r="YC268" s="43"/>
      <c r="YD268" s="43"/>
      <c r="YE268" s="43"/>
      <c r="YF268" s="43"/>
      <c r="YG268" s="43"/>
      <c r="YH268" s="43"/>
      <c r="YI268" s="43"/>
      <c r="YJ268" s="43"/>
      <c r="YK268" s="43"/>
      <c r="YL268" s="43"/>
      <c r="YM268" s="43"/>
      <c r="YN268" s="43"/>
      <c r="YO268" s="43"/>
      <c r="YP268" s="43"/>
      <c r="YQ268" s="43"/>
      <c r="YR268" s="43"/>
    </row>
    <row r="269" spans="1:668" s="56" customFormat="1" ht="15.75" x14ac:dyDescent="0.25">
      <c r="A269" s="43"/>
      <c r="B269" s="2"/>
      <c r="C269" s="2"/>
      <c r="D269" s="1"/>
      <c r="E269" s="1"/>
      <c r="F269" s="47"/>
      <c r="G269" s="65"/>
      <c r="H269" s="47"/>
      <c r="I269" s="47"/>
      <c r="J269" s="47"/>
      <c r="K269" s="47"/>
      <c r="L269" s="65"/>
      <c r="O269" s="43"/>
      <c r="P269" s="43"/>
      <c r="Q269" s="43"/>
      <c r="R269" s="43"/>
      <c r="S269" s="43"/>
      <c r="T269" s="43"/>
      <c r="U269" s="43"/>
      <c r="V269" s="43"/>
      <c r="W269" s="43"/>
      <c r="X269" s="43"/>
      <c r="Y269" s="43"/>
      <c r="Z269" s="43"/>
      <c r="AA269" s="43"/>
      <c r="AB269" s="43"/>
      <c r="AC269" s="43"/>
      <c r="AD269" s="43"/>
      <c r="AE269" s="43"/>
      <c r="AF269" s="43"/>
      <c r="AG269" s="43"/>
      <c r="AH269" s="43"/>
      <c r="AI269" s="43"/>
      <c r="AJ269" s="43"/>
      <c r="AK269" s="43"/>
      <c r="AL269" s="43"/>
      <c r="AM269" s="43"/>
      <c r="AN269" s="43"/>
      <c r="AO269" s="43"/>
      <c r="AP269" s="43"/>
      <c r="AQ269" s="43"/>
      <c r="AR269" s="43"/>
      <c r="AS269" s="43"/>
      <c r="AT269" s="43"/>
      <c r="AU269" s="43"/>
      <c r="AV269" s="43"/>
      <c r="AW269" s="43"/>
      <c r="AX269" s="43"/>
      <c r="AY269" s="43"/>
      <c r="AZ269" s="43"/>
      <c r="BA269" s="43"/>
      <c r="BB269" s="43"/>
      <c r="BC269" s="43"/>
      <c r="BD269" s="43"/>
      <c r="BE269" s="43"/>
      <c r="BF269" s="43"/>
      <c r="BG269" s="43"/>
      <c r="BH269" s="43"/>
      <c r="BI269" s="43"/>
      <c r="BJ269" s="43"/>
      <c r="BK269" s="43"/>
      <c r="BL269" s="43"/>
      <c r="BM269" s="43"/>
      <c r="BN269" s="43"/>
      <c r="BO269" s="43"/>
      <c r="BP269" s="43"/>
      <c r="BQ269" s="43"/>
      <c r="BR269" s="43"/>
      <c r="BS269" s="43"/>
      <c r="BT269" s="43"/>
      <c r="BU269" s="43"/>
      <c r="BV269" s="43"/>
      <c r="BW269" s="43"/>
      <c r="BX269" s="43"/>
      <c r="BY269" s="43"/>
      <c r="BZ269" s="43"/>
      <c r="CA269" s="43"/>
      <c r="CB269" s="43"/>
      <c r="CC269" s="43"/>
      <c r="CD269" s="43"/>
      <c r="CE269" s="43"/>
      <c r="CF269" s="43"/>
      <c r="CG269" s="43"/>
      <c r="CH269" s="43"/>
      <c r="CI269" s="43"/>
      <c r="CJ269" s="43"/>
      <c r="CK269" s="43"/>
      <c r="CL269" s="43"/>
      <c r="CM269" s="43"/>
      <c r="CN269" s="43"/>
      <c r="CO269" s="43"/>
      <c r="CP269" s="43"/>
      <c r="CQ269" s="43"/>
      <c r="CR269" s="43"/>
      <c r="CS269" s="43"/>
      <c r="CT269" s="43"/>
      <c r="CU269" s="43"/>
      <c r="CV269" s="43"/>
      <c r="CW269" s="43"/>
      <c r="CX269" s="43"/>
      <c r="CY269" s="43"/>
      <c r="CZ269" s="43"/>
      <c r="DA269" s="43"/>
      <c r="DB269" s="43"/>
      <c r="DC269" s="43"/>
      <c r="DD269" s="43"/>
      <c r="DE269" s="43"/>
      <c r="DF269" s="43"/>
      <c r="DG269" s="43"/>
      <c r="DH269" s="43"/>
      <c r="DI269" s="43"/>
      <c r="DJ269" s="43"/>
      <c r="DK269" s="43"/>
      <c r="DL269" s="43"/>
      <c r="DM269" s="43"/>
      <c r="DN269" s="43"/>
      <c r="DO269" s="43"/>
      <c r="DP269" s="43"/>
      <c r="DQ269" s="43"/>
      <c r="DR269" s="43"/>
      <c r="DS269" s="43"/>
      <c r="DT269" s="43"/>
      <c r="DU269" s="43"/>
      <c r="DV269" s="43"/>
      <c r="DW269" s="43"/>
      <c r="DX269" s="43"/>
      <c r="DY269" s="43"/>
      <c r="DZ269" s="43"/>
      <c r="EA269" s="43"/>
      <c r="EB269" s="43"/>
      <c r="EC269" s="43"/>
      <c r="ED269" s="43"/>
      <c r="EE269" s="43"/>
      <c r="EF269" s="43"/>
      <c r="EG269" s="43"/>
      <c r="EH269" s="43"/>
      <c r="EI269" s="43"/>
      <c r="EJ269" s="43"/>
      <c r="EK269" s="43"/>
      <c r="EL269" s="43"/>
      <c r="EM269" s="43"/>
      <c r="EN269" s="43"/>
      <c r="EO269" s="43"/>
      <c r="EP269" s="43"/>
      <c r="EQ269" s="43"/>
      <c r="ER269" s="43"/>
      <c r="ES269" s="43"/>
      <c r="ET269" s="43"/>
      <c r="EU269" s="43"/>
      <c r="EV269" s="43"/>
      <c r="EW269" s="43"/>
      <c r="EX269" s="43"/>
      <c r="EY269" s="43"/>
      <c r="EZ269" s="43"/>
      <c r="FA269" s="43"/>
      <c r="FB269" s="43"/>
      <c r="FC269" s="43"/>
      <c r="FD269" s="43"/>
      <c r="FE269" s="43"/>
      <c r="FF269" s="43"/>
      <c r="FG269" s="43"/>
      <c r="FH269" s="43"/>
      <c r="FI269" s="43"/>
      <c r="FJ269" s="43"/>
      <c r="FK269" s="43"/>
      <c r="FL269" s="43"/>
      <c r="FM269" s="43"/>
      <c r="FN269" s="43"/>
      <c r="FO269" s="43"/>
      <c r="FP269" s="43"/>
      <c r="FQ269" s="43"/>
      <c r="FR269" s="43"/>
      <c r="FS269" s="43"/>
      <c r="FT269" s="43"/>
      <c r="FU269" s="43"/>
      <c r="FV269" s="43"/>
      <c r="FW269" s="43"/>
      <c r="FX269" s="43"/>
      <c r="FY269" s="43"/>
      <c r="FZ269" s="43"/>
      <c r="GA269" s="43"/>
      <c r="GB269" s="43"/>
      <c r="GC269" s="43"/>
      <c r="GD269" s="43"/>
      <c r="GE269" s="43"/>
      <c r="GF269" s="43"/>
      <c r="GG269" s="43"/>
      <c r="GH269" s="43"/>
      <c r="GI269" s="43"/>
      <c r="GJ269" s="43"/>
      <c r="GK269" s="43"/>
      <c r="GL269" s="43"/>
      <c r="GM269" s="43"/>
      <c r="GN269" s="43"/>
      <c r="GO269" s="43"/>
      <c r="GP269" s="43"/>
      <c r="GQ269" s="43"/>
      <c r="GR269" s="43"/>
      <c r="GS269" s="43"/>
      <c r="GT269" s="43"/>
      <c r="GU269" s="43"/>
      <c r="GV269" s="43"/>
      <c r="GW269" s="43"/>
      <c r="GX269" s="43"/>
      <c r="GY269" s="43"/>
      <c r="GZ269" s="43"/>
      <c r="HA269" s="43"/>
      <c r="HB269" s="43"/>
      <c r="HC269" s="43"/>
      <c r="HD269" s="43"/>
      <c r="HE269" s="43"/>
      <c r="HF269" s="43"/>
      <c r="HG269" s="43"/>
      <c r="HH269" s="43"/>
      <c r="HI269" s="43"/>
      <c r="HJ269" s="43"/>
      <c r="HK269" s="43"/>
      <c r="HL269" s="43"/>
      <c r="HM269" s="43"/>
      <c r="HN269" s="43"/>
      <c r="HO269" s="43"/>
      <c r="HP269" s="43"/>
      <c r="HQ269" s="43"/>
      <c r="HR269" s="43"/>
      <c r="HS269" s="43"/>
      <c r="HT269" s="43"/>
      <c r="HU269" s="43"/>
      <c r="HV269" s="43"/>
      <c r="HW269" s="43"/>
      <c r="HX269" s="43"/>
      <c r="HY269" s="43"/>
      <c r="HZ269" s="43"/>
      <c r="IA269" s="43"/>
      <c r="IB269" s="43"/>
      <c r="IC269" s="43"/>
      <c r="ID269" s="43"/>
      <c r="IE269" s="43"/>
      <c r="IF269" s="43"/>
      <c r="IG269" s="43"/>
      <c r="IH269" s="43"/>
      <c r="II269" s="43"/>
      <c r="IJ269" s="43"/>
      <c r="IK269" s="43"/>
      <c r="IL269" s="43"/>
      <c r="IM269" s="43"/>
      <c r="IN269" s="43"/>
      <c r="IO269" s="43"/>
      <c r="IP269" s="43"/>
      <c r="IQ269" s="43"/>
      <c r="IR269" s="43"/>
      <c r="IS269" s="43"/>
      <c r="IT269" s="43"/>
      <c r="IU269" s="43"/>
      <c r="IV269" s="43"/>
      <c r="IW269" s="43"/>
      <c r="IX269" s="43"/>
      <c r="IY269" s="43"/>
      <c r="IZ269" s="43"/>
      <c r="JA269" s="43"/>
      <c r="JB269" s="43"/>
      <c r="JC269" s="43"/>
      <c r="JD269" s="43"/>
      <c r="JE269" s="43"/>
      <c r="JF269" s="43"/>
      <c r="JG269" s="43"/>
      <c r="JH269" s="43"/>
      <c r="JI269" s="43"/>
      <c r="JJ269" s="43"/>
      <c r="JK269" s="43"/>
      <c r="JL269" s="43"/>
      <c r="JM269" s="43"/>
      <c r="JN269" s="43"/>
      <c r="JO269" s="43"/>
      <c r="JP269" s="43"/>
      <c r="JQ269" s="43"/>
      <c r="JR269" s="43"/>
      <c r="JS269" s="43"/>
      <c r="JT269" s="43"/>
      <c r="JU269" s="43"/>
      <c r="JV269" s="43"/>
      <c r="JW269" s="43"/>
      <c r="JX269" s="43"/>
      <c r="JY269" s="43"/>
      <c r="JZ269" s="43"/>
      <c r="KA269" s="43"/>
      <c r="KB269" s="43"/>
      <c r="KC269" s="43"/>
      <c r="KD269" s="43"/>
      <c r="KE269" s="43"/>
      <c r="KF269" s="43"/>
      <c r="KG269" s="43"/>
      <c r="KH269" s="43"/>
      <c r="KI269" s="43"/>
      <c r="KJ269" s="43"/>
      <c r="KK269" s="43"/>
      <c r="KL269" s="43"/>
      <c r="KM269" s="43"/>
      <c r="KN269" s="43"/>
      <c r="KO269" s="43"/>
      <c r="KP269" s="43"/>
      <c r="KQ269" s="43"/>
      <c r="KR269" s="43"/>
      <c r="KS269" s="43"/>
      <c r="KT269" s="43"/>
      <c r="KU269" s="43"/>
      <c r="KV269" s="43"/>
      <c r="KW269" s="43"/>
      <c r="KX269" s="43"/>
      <c r="KY269" s="43"/>
      <c r="KZ269" s="43"/>
      <c r="LA269" s="43"/>
      <c r="LB269" s="43"/>
      <c r="LC269" s="43"/>
      <c r="LD269" s="43"/>
      <c r="LE269" s="43"/>
      <c r="LF269" s="43"/>
      <c r="LG269" s="43"/>
      <c r="LH269" s="43"/>
      <c r="LI269" s="43"/>
      <c r="LJ269" s="43"/>
      <c r="LK269" s="43"/>
      <c r="LL269" s="43"/>
      <c r="LM269" s="43"/>
      <c r="LN269" s="43"/>
      <c r="LO269" s="43"/>
      <c r="LP269" s="43"/>
      <c r="LQ269" s="43"/>
      <c r="LR269" s="43"/>
      <c r="LS269" s="43"/>
      <c r="LT269" s="43"/>
      <c r="LU269" s="43"/>
      <c r="LV269" s="43"/>
      <c r="LW269" s="43"/>
      <c r="LX269" s="43"/>
      <c r="LY269" s="43"/>
      <c r="LZ269" s="43"/>
      <c r="MA269" s="43"/>
      <c r="MB269" s="43"/>
      <c r="MC269" s="43"/>
      <c r="MD269" s="43"/>
      <c r="ME269" s="43"/>
      <c r="MF269" s="43"/>
      <c r="MG269" s="43"/>
      <c r="MH269" s="43"/>
      <c r="MI269" s="43"/>
      <c r="MJ269" s="43"/>
      <c r="MK269" s="43"/>
      <c r="ML269" s="43"/>
      <c r="MM269" s="43"/>
      <c r="MN269" s="43"/>
      <c r="MO269" s="43"/>
      <c r="MP269" s="43"/>
      <c r="MQ269" s="43"/>
      <c r="MR269" s="43"/>
      <c r="MS269" s="43"/>
      <c r="MT269" s="43"/>
      <c r="MU269" s="43"/>
      <c r="MV269" s="43"/>
      <c r="MW269" s="43"/>
      <c r="MX269" s="43"/>
      <c r="MY269" s="43"/>
      <c r="MZ269" s="43"/>
      <c r="NA269" s="43"/>
      <c r="NB269" s="43"/>
      <c r="NC269" s="43"/>
      <c r="ND269" s="43"/>
      <c r="NE269" s="43"/>
      <c r="NF269" s="43"/>
      <c r="NG269" s="43"/>
      <c r="NH269" s="43"/>
      <c r="NI269" s="43"/>
      <c r="NJ269" s="43"/>
      <c r="NK269" s="43"/>
      <c r="NL269" s="43"/>
      <c r="NM269" s="43"/>
      <c r="NN269" s="43"/>
      <c r="NO269" s="43"/>
      <c r="NP269" s="43"/>
      <c r="NQ269" s="43"/>
      <c r="NR269" s="43"/>
      <c r="NS269" s="43"/>
      <c r="NT269" s="43"/>
      <c r="NU269" s="43"/>
      <c r="NV269" s="43"/>
      <c r="NW269" s="43"/>
      <c r="NX269" s="43"/>
      <c r="NY269" s="43"/>
      <c r="NZ269" s="43"/>
      <c r="OA269" s="43"/>
      <c r="OB269" s="43"/>
      <c r="OC269" s="43"/>
      <c r="OD269" s="43"/>
      <c r="OE269" s="43"/>
      <c r="OF269" s="43"/>
      <c r="OG269" s="43"/>
      <c r="OH269" s="43"/>
      <c r="OI269" s="43"/>
      <c r="OJ269" s="43"/>
      <c r="OK269" s="43"/>
      <c r="OL269" s="43"/>
      <c r="OM269" s="43"/>
      <c r="ON269" s="43"/>
      <c r="OO269" s="43"/>
      <c r="OP269" s="43"/>
      <c r="OQ269" s="43"/>
      <c r="OR269" s="43"/>
      <c r="OS269" s="43"/>
      <c r="OT269" s="43"/>
      <c r="OU269" s="43"/>
      <c r="OV269" s="43"/>
      <c r="OW269" s="43"/>
      <c r="OX269" s="43"/>
      <c r="OY269" s="43"/>
      <c r="OZ269" s="43"/>
      <c r="PA269" s="43"/>
      <c r="PB269" s="43"/>
      <c r="PC269" s="43"/>
      <c r="PD269" s="43"/>
      <c r="PE269" s="43"/>
      <c r="PF269" s="43"/>
      <c r="PG269" s="43"/>
      <c r="PH269" s="43"/>
      <c r="PI269" s="43"/>
      <c r="PJ269" s="43"/>
      <c r="PK269" s="43"/>
      <c r="PL269" s="43"/>
      <c r="PM269" s="43"/>
      <c r="PN269" s="43"/>
      <c r="PO269" s="43"/>
      <c r="PP269" s="43"/>
      <c r="PQ269" s="43"/>
      <c r="PR269" s="43"/>
      <c r="PS269" s="43"/>
      <c r="PT269" s="43"/>
      <c r="PU269" s="43"/>
      <c r="PV269" s="43"/>
      <c r="PW269" s="43"/>
      <c r="PX269" s="43"/>
      <c r="PY269" s="43"/>
      <c r="PZ269" s="43"/>
      <c r="QA269" s="43"/>
      <c r="QB269" s="43"/>
      <c r="QC269" s="43"/>
      <c r="QD269" s="43"/>
      <c r="QE269" s="43"/>
      <c r="QF269" s="43"/>
      <c r="QG269" s="43"/>
      <c r="QH269" s="43"/>
      <c r="QI269" s="43"/>
      <c r="QJ269" s="43"/>
      <c r="QK269" s="43"/>
      <c r="QL269" s="43"/>
      <c r="QM269" s="43"/>
      <c r="QN269" s="43"/>
      <c r="QO269" s="43"/>
      <c r="QP269" s="43"/>
      <c r="QQ269" s="43"/>
      <c r="QR269" s="43"/>
      <c r="QS269" s="43"/>
      <c r="QT269" s="43"/>
      <c r="QU269" s="43"/>
      <c r="QV269" s="43"/>
      <c r="QW269" s="43"/>
      <c r="QX269" s="43"/>
      <c r="QY269" s="43"/>
      <c r="QZ269" s="43"/>
      <c r="RA269" s="43"/>
      <c r="RB269" s="43"/>
      <c r="RC269" s="43"/>
      <c r="RD269" s="43"/>
      <c r="RE269" s="43"/>
      <c r="RF269" s="43"/>
      <c r="RG269" s="43"/>
      <c r="RH269" s="43"/>
      <c r="RI269" s="43"/>
      <c r="RJ269" s="43"/>
      <c r="RK269" s="43"/>
      <c r="RL269" s="43"/>
      <c r="RM269" s="43"/>
      <c r="RN269" s="43"/>
      <c r="RO269" s="43"/>
      <c r="RP269" s="43"/>
      <c r="RQ269" s="43"/>
      <c r="RR269" s="43"/>
      <c r="RS269" s="43"/>
      <c r="RT269" s="43"/>
      <c r="RU269" s="43"/>
      <c r="RV269" s="43"/>
      <c r="RW269" s="43"/>
      <c r="RX269" s="43"/>
      <c r="RY269" s="43"/>
      <c r="RZ269" s="43"/>
      <c r="SA269" s="43"/>
      <c r="SB269" s="43"/>
      <c r="SC269" s="43"/>
      <c r="SD269" s="43"/>
      <c r="SE269" s="43"/>
      <c r="SF269" s="43"/>
      <c r="SG269" s="43"/>
      <c r="SH269" s="43"/>
      <c r="SI269" s="43"/>
      <c r="SJ269" s="43"/>
      <c r="SK269" s="43"/>
      <c r="SL269" s="43"/>
      <c r="SM269" s="43"/>
      <c r="SN269" s="43"/>
      <c r="SO269" s="43"/>
      <c r="SP269" s="43"/>
      <c r="SQ269" s="43"/>
      <c r="SR269" s="43"/>
      <c r="SS269" s="43"/>
      <c r="ST269" s="43"/>
      <c r="SU269" s="43"/>
      <c r="SV269" s="43"/>
      <c r="SW269" s="43"/>
      <c r="SX269" s="43"/>
      <c r="SY269" s="43"/>
      <c r="SZ269" s="43"/>
      <c r="TA269" s="43"/>
      <c r="TB269" s="43"/>
      <c r="TC269" s="43"/>
      <c r="TD269" s="43"/>
      <c r="TE269" s="43"/>
      <c r="TF269" s="43"/>
      <c r="TG269" s="43"/>
      <c r="TH269" s="43"/>
      <c r="TI269" s="43"/>
      <c r="TJ269" s="43"/>
      <c r="TK269" s="43"/>
      <c r="TL269" s="43"/>
      <c r="TM269" s="43"/>
      <c r="TN269" s="43"/>
      <c r="TO269" s="43"/>
      <c r="TP269" s="43"/>
      <c r="TQ269" s="43"/>
      <c r="TR269" s="43"/>
      <c r="TS269" s="43"/>
      <c r="TT269" s="43"/>
      <c r="TU269" s="43"/>
      <c r="TV269" s="43"/>
      <c r="TW269" s="43"/>
      <c r="TX269" s="43"/>
      <c r="TY269" s="43"/>
      <c r="TZ269" s="43"/>
      <c r="UA269" s="43"/>
      <c r="UB269" s="43"/>
      <c r="UC269" s="43"/>
      <c r="UD269" s="43"/>
      <c r="UE269" s="43"/>
      <c r="UF269" s="43"/>
      <c r="UG269" s="43"/>
      <c r="UH269" s="43"/>
      <c r="UI269" s="43"/>
      <c r="UJ269" s="43"/>
      <c r="UK269" s="43"/>
      <c r="UL269" s="43"/>
      <c r="UM269" s="43"/>
      <c r="UN269" s="43"/>
      <c r="UO269" s="43"/>
      <c r="UP269" s="43"/>
      <c r="UQ269" s="43"/>
      <c r="UR269" s="43"/>
      <c r="US269" s="43"/>
      <c r="UT269" s="43"/>
      <c r="UU269" s="43"/>
      <c r="UV269" s="43"/>
      <c r="UW269" s="43"/>
      <c r="UX269" s="43"/>
      <c r="UY269" s="43"/>
      <c r="UZ269" s="43"/>
      <c r="VA269" s="43"/>
      <c r="VB269" s="43"/>
      <c r="VC269" s="43"/>
      <c r="VD269" s="43"/>
      <c r="VE269" s="43"/>
      <c r="VF269" s="43"/>
      <c r="VG269" s="43"/>
      <c r="VH269" s="43"/>
      <c r="VI269" s="43"/>
      <c r="VJ269" s="43"/>
      <c r="VK269" s="43"/>
      <c r="VL269" s="43"/>
      <c r="VM269" s="43"/>
      <c r="VN269" s="43"/>
      <c r="VO269" s="43"/>
      <c r="VP269" s="43"/>
      <c r="VQ269" s="43"/>
      <c r="VR269" s="43"/>
      <c r="VS269" s="43"/>
      <c r="VT269" s="43"/>
      <c r="VU269" s="43"/>
      <c r="VV269" s="43"/>
      <c r="VW269" s="43"/>
      <c r="VX269" s="43"/>
      <c r="VY269" s="43"/>
      <c r="VZ269" s="43"/>
      <c r="WA269" s="43"/>
      <c r="WB269" s="43"/>
      <c r="WC269" s="43"/>
      <c r="WD269" s="43"/>
      <c r="WE269" s="43"/>
      <c r="WF269" s="43"/>
      <c r="WG269" s="43"/>
      <c r="WH269" s="43"/>
      <c r="WI269" s="43"/>
      <c r="WJ269" s="43"/>
      <c r="WK269" s="43"/>
      <c r="WL269" s="43"/>
      <c r="WM269" s="43"/>
      <c r="WN269" s="43"/>
      <c r="WO269" s="43"/>
      <c r="WP269" s="43"/>
      <c r="WQ269" s="43"/>
      <c r="WR269" s="43"/>
      <c r="WS269" s="43"/>
      <c r="WT269" s="43"/>
      <c r="WU269" s="43"/>
      <c r="WV269" s="43"/>
      <c r="WW269" s="43"/>
      <c r="WX269" s="43"/>
      <c r="WY269" s="43"/>
      <c r="WZ269" s="43"/>
      <c r="XA269" s="43"/>
      <c r="XB269" s="43"/>
      <c r="XC269" s="43"/>
      <c r="XD269" s="43"/>
      <c r="XE269" s="43"/>
      <c r="XF269" s="43"/>
      <c r="XG269" s="43"/>
      <c r="XH269" s="43"/>
      <c r="XI269" s="43"/>
      <c r="XJ269" s="43"/>
      <c r="XK269" s="43"/>
      <c r="XL269" s="43"/>
      <c r="XM269" s="43"/>
      <c r="XN269" s="43"/>
      <c r="XO269" s="43"/>
      <c r="XP269" s="43"/>
      <c r="XQ269" s="43"/>
      <c r="XR269" s="43"/>
      <c r="XS269" s="43"/>
      <c r="XT269" s="43"/>
      <c r="XU269" s="43"/>
      <c r="XV269" s="43"/>
      <c r="XW269" s="43"/>
      <c r="XX269" s="43"/>
      <c r="XY269" s="43"/>
      <c r="XZ269" s="43"/>
      <c r="YA269" s="43"/>
      <c r="YB269" s="43"/>
      <c r="YC269" s="43"/>
      <c r="YD269" s="43"/>
      <c r="YE269" s="43"/>
      <c r="YF269" s="43"/>
      <c r="YG269" s="43"/>
      <c r="YH269" s="43"/>
      <c r="YI269" s="43"/>
      <c r="YJ269" s="43"/>
      <c r="YK269" s="43"/>
      <c r="YL269" s="43"/>
      <c r="YM269" s="43"/>
      <c r="YN269" s="43"/>
      <c r="YO269" s="43"/>
      <c r="YP269" s="43"/>
      <c r="YQ269" s="43"/>
      <c r="YR269" s="43"/>
    </row>
    <row r="270" spans="1:668" s="56" customFormat="1" ht="15.75" x14ac:dyDescent="0.25">
      <c r="A270" s="43"/>
      <c r="B270" s="2"/>
      <c r="C270" s="2"/>
      <c r="D270" s="1"/>
      <c r="E270" s="1"/>
      <c r="F270" s="47"/>
      <c r="G270" s="65"/>
      <c r="H270" s="47"/>
      <c r="I270" s="47"/>
      <c r="J270" s="47"/>
      <c r="K270" s="47"/>
      <c r="L270" s="65"/>
      <c r="O270" s="43"/>
      <c r="P270" s="43"/>
      <c r="Q270" s="43"/>
      <c r="R270" s="43"/>
      <c r="S270" s="43"/>
      <c r="T270" s="43"/>
      <c r="U270" s="43"/>
      <c r="V270" s="43"/>
      <c r="W270" s="43"/>
      <c r="X270" s="43"/>
      <c r="Y270" s="43"/>
      <c r="Z270" s="43"/>
      <c r="AA270" s="43"/>
      <c r="AB270" s="43"/>
      <c r="AC270" s="43"/>
      <c r="AD270" s="43"/>
      <c r="AE270" s="43"/>
      <c r="AF270" s="43"/>
      <c r="AG270" s="43"/>
      <c r="AH270" s="43"/>
      <c r="AI270" s="43"/>
      <c r="AJ270" s="43"/>
      <c r="AK270" s="43"/>
      <c r="AL270" s="43"/>
      <c r="AM270" s="43"/>
      <c r="AN270" s="43"/>
      <c r="AO270" s="43"/>
      <c r="AP270" s="43"/>
      <c r="AQ270" s="43"/>
      <c r="AR270" s="43"/>
      <c r="AS270" s="43"/>
      <c r="AT270" s="43"/>
      <c r="AU270" s="43"/>
      <c r="AV270" s="43"/>
      <c r="AW270" s="43"/>
      <c r="AX270" s="43"/>
      <c r="AY270" s="43"/>
      <c r="AZ270" s="43"/>
      <c r="BA270" s="43"/>
      <c r="BB270" s="43"/>
      <c r="BC270" s="43"/>
      <c r="BD270" s="43"/>
      <c r="BE270" s="43"/>
      <c r="BF270" s="43"/>
      <c r="BG270" s="43"/>
      <c r="BH270" s="43"/>
      <c r="BI270" s="43"/>
      <c r="BJ270" s="43"/>
      <c r="BK270" s="43"/>
      <c r="BL270" s="43"/>
      <c r="BM270" s="43"/>
      <c r="BN270" s="43"/>
      <c r="BO270" s="43"/>
      <c r="BP270" s="43"/>
      <c r="BQ270" s="43"/>
      <c r="BR270" s="43"/>
      <c r="BS270" s="43"/>
      <c r="BT270" s="43"/>
      <c r="BU270" s="43"/>
      <c r="BV270" s="43"/>
      <c r="BW270" s="43"/>
      <c r="BX270" s="43"/>
      <c r="BY270" s="43"/>
      <c r="BZ270" s="43"/>
      <c r="CA270" s="43"/>
      <c r="CB270" s="43"/>
      <c r="CC270" s="43"/>
      <c r="CD270" s="43"/>
      <c r="CE270" s="43"/>
      <c r="CF270" s="43"/>
      <c r="CG270" s="43"/>
      <c r="CH270" s="43"/>
      <c r="CI270" s="43"/>
      <c r="CJ270" s="43"/>
      <c r="CK270" s="43"/>
      <c r="CL270" s="43"/>
      <c r="CM270" s="43"/>
      <c r="CN270" s="43"/>
      <c r="CO270" s="43"/>
      <c r="CP270" s="43"/>
      <c r="CQ270" s="43"/>
      <c r="CR270" s="43"/>
      <c r="CS270" s="43"/>
      <c r="CT270" s="43"/>
      <c r="CU270" s="43"/>
      <c r="CV270" s="43"/>
      <c r="CW270" s="43"/>
      <c r="CX270" s="43"/>
      <c r="CY270" s="43"/>
      <c r="CZ270" s="43"/>
      <c r="DA270" s="43"/>
      <c r="DB270" s="43"/>
      <c r="DC270" s="43"/>
      <c r="DD270" s="43"/>
      <c r="DE270" s="43"/>
      <c r="DF270" s="43"/>
      <c r="DG270" s="43"/>
      <c r="DH270" s="43"/>
      <c r="DI270" s="43"/>
      <c r="DJ270" s="43"/>
      <c r="DK270" s="43"/>
      <c r="DL270" s="43"/>
      <c r="DM270" s="43"/>
      <c r="DN270" s="43"/>
      <c r="DO270" s="43"/>
      <c r="DP270" s="43"/>
      <c r="DQ270" s="43"/>
      <c r="DR270" s="43"/>
      <c r="DS270" s="43"/>
      <c r="DT270" s="43"/>
      <c r="DU270" s="43"/>
      <c r="DV270" s="43"/>
      <c r="DW270" s="43"/>
      <c r="DX270" s="43"/>
      <c r="DY270" s="43"/>
      <c r="DZ270" s="43"/>
      <c r="EA270" s="43"/>
      <c r="EB270" s="43"/>
      <c r="EC270" s="43"/>
      <c r="ED270" s="43"/>
      <c r="EE270" s="43"/>
      <c r="EF270" s="43"/>
      <c r="EG270" s="43"/>
      <c r="EH270" s="43"/>
      <c r="EI270" s="43"/>
      <c r="EJ270" s="43"/>
      <c r="EK270" s="43"/>
      <c r="EL270" s="43"/>
      <c r="EM270" s="43"/>
      <c r="EN270" s="43"/>
      <c r="EO270" s="43"/>
      <c r="EP270" s="43"/>
      <c r="EQ270" s="43"/>
      <c r="ER270" s="43"/>
      <c r="ES270" s="43"/>
      <c r="ET270" s="43"/>
      <c r="EU270" s="43"/>
      <c r="EV270" s="43"/>
      <c r="EW270" s="43"/>
      <c r="EX270" s="43"/>
      <c r="EY270" s="43"/>
      <c r="EZ270" s="43"/>
      <c r="FA270" s="43"/>
      <c r="FB270" s="43"/>
      <c r="FC270" s="43"/>
      <c r="FD270" s="43"/>
      <c r="FE270" s="43"/>
      <c r="FF270" s="43"/>
      <c r="FG270" s="43"/>
      <c r="FH270" s="43"/>
      <c r="FI270" s="43"/>
      <c r="FJ270" s="43"/>
      <c r="FK270" s="43"/>
      <c r="FL270" s="43"/>
      <c r="FM270" s="43"/>
      <c r="FN270" s="43"/>
      <c r="FO270" s="43"/>
      <c r="FP270" s="43"/>
      <c r="FQ270" s="43"/>
      <c r="FR270" s="43"/>
      <c r="FS270" s="43"/>
      <c r="FT270" s="43"/>
      <c r="FU270" s="43"/>
      <c r="FV270" s="43"/>
      <c r="FW270" s="43"/>
      <c r="FX270" s="43"/>
      <c r="FY270" s="43"/>
      <c r="FZ270" s="43"/>
      <c r="GA270" s="43"/>
      <c r="GB270" s="43"/>
      <c r="GC270" s="43"/>
      <c r="GD270" s="43"/>
      <c r="GE270" s="43"/>
      <c r="GF270" s="43"/>
      <c r="GG270" s="43"/>
      <c r="GH270" s="43"/>
      <c r="GI270" s="43"/>
      <c r="GJ270" s="43"/>
      <c r="GK270" s="43"/>
      <c r="GL270" s="43"/>
      <c r="GM270" s="43"/>
      <c r="GN270" s="43"/>
      <c r="GO270" s="43"/>
      <c r="GP270" s="43"/>
      <c r="GQ270" s="43"/>
      <c r="GR270" s="43"/>
      <c r="GS270" s="43"/>
      <c r="GT270" s="43"/>
      <c r="GU270" s="43"/>
      <c r="GV270" s="43"/>
      <c r="GW270" s="43"/>
      <c r="GX270" s="43"/>
      <c r="GY270" s="43"/>
      <c r="GZ270" s="43"/>
      <c r="HA270" s="43"/>
      <c r="HB270" s="43"/>
      <c r="HC270" s="43"/>
      <c r="HD270" s="43"/>
      <c r="HE270" s="43"/>
      <c r="HF270" s="43"/>
      <c r="HG270" s="43"/>
      <c r="HH270" s="43"/>
      <c r="HI270" s="43"/>
      <c r="HJ270" s="43"/>
      <c r="HK270" s="43"/>
      <c r="HL270" s="43"/>
      <c r="HM270" s="43"/>
      <c r="HN270" s="43"/>
      <c r="HO270" s="43"/>
      <c r="HP270" s="43"/>
      <c r="HQ270" s="43"/>
      <c r="HR270" s="43"/>
      <c r="HS270" s="43"/>
      <c r="HT270" s="43"/>
      <c r="HU270" s="43"/>
      <c r="HV270" s="43"/>
      <c r="HW270" s="43"/>
      <c r="HX270" s="43"/>
      <c r="HY270" s="43"/>
      <c r="HZ270" s="43"/>
      <c r="IA270" s="43"/>
      <c r="IB270" s="43"/>
      <c r="IC270" s="43"/>
      <c r="ID270" s="43"/>
      <c r="IE270" s="43"/>
      <c r="IF270" s="43"/>
      <c r="IG270" s="43"/>
      <c r="IH270" s="43"/>
      <c r="II270" s="43"/>
      <c r="IJ270" s="43"/>
      <c r="IK270" s="43"/>
      <c r="IL270" s="43"/>
      <c r="IM270" s="43"/>
      <c r="IN270" s="43"/>
      <c r="IO270" s="43"/>
      <c r="IP270" s="43"/>
      <c r="IQ270" s="43"/>
      <c r="IR270" s="43"/>
      <c r="IS270" s="43"/>
      <c r="IT270" s="43"/>
      <c r="IU270" s="43"/>
      <c r="IV270" s="43"/>
      <c r="IW270" s="43"/>
      <c r="IX270" s="43"/>
      <c r="IY270" s="43"/>
      <c r="IZ270" s="43"/>
      <c r="JA270" s="43"/>
      <c r="JB270" s="43"/>
      <c r="JC270" s="43"/>
      <c r="JD270" s="43"/>
      <c r="JE270" s="43"/>
      <c r="JF270" s="43"/>
      <c r="JG270" s="43"/>
      <c r="JH270" s="43"/>
      <c r="JI270" s="43"/>
      <c r="JJ270" s="43"/>
      <c r="JK270" s="43"/>
      <c r="JL270" s="43"/>
      <c r="JM270" s="43"/>
      <c r="JN270" s="43"/>
      <c r="JO270" s="43"/>
      <c r="JP270" s="43"/>
      <c r="JQ270" s="43"/>
      <c r="JR270" s="43"/>
      <c r="JS270" s="43"/>
      <c r="JT270" s="43"/>
      <c r="JU270" s="43"/>
      <c r="JV270" s="43"/>
      <c r="JW270" s="43"/>
      <c r="JX270" s="43"/>
      <c r="JY270" s="43"/>
      <c r="JZ270" s="43"/>
      <c r="KA270" s="43"/>
      <c r="KB270" s="43"/>
      <c r="KC270" s="43"/>
      <c r="KD270" s="43"/>
      <c r="KE270" s="43"/>
      <c r="KF270" s="43"/>
      <c r="KG270" s="43"/>
      <c r="KH270" s="43"/>
      <c r="KI270" s="43"/>
      <c r="KJ270" s="43"/>
      <c r="KK270" s="43"/>
      <c r="KL270" s="43"/>
      <c r="KM270" s="43"/>
      <c r="KN270" s="43"/>
      <c r="KO270" s="43"/>
      <c r="KP270" s="43"/>
      <c r="KQ270" s="43"/>
      <c r="KR270" s="43"/>
      <c r="KS270" s="43"/>
      <c r="KT270" s="43"/>
      <c r="KU270" s="43"/>
      <c r="KV270" s="43"/>
      <c r="KW270" s="43"/>
      <c r="KX270" s="43"/>
      <c r="KY270" s="43"/>
      <c r="KZ270" s="43"/>
      <c r="LA270" s="43"/>
      <c r="LB270" s="43"/>
      <c r="LC270" s="43"/>
      <c r="LD270" s="43"/>
      <c r="LE270" s="43"/>
      <c r="LF270" s="43"/>
      <c r="LG270" s="43"/>
      <c r="LH270" s="43"/>
      <c r="LI270" s="43"/>
      <c r="LJ270" s="43"/>
      <c r="LK270" s="43"/>
      <c r="LL270" s="43"/>
      <c r="LM270" s="43"/>
      <c r="LN270" s="43"/>
      <c r="LO270" s="43"/>
      <c r="LP270" s="43"/>
      <c r="LQ270" s="43"/>
      <c r="LR270" s="43"/>
      <c r="LS270" s="43"/>
      <c r="LT270" s="43"/>
      <c r="LU270" s="43"/>
      <c r="LV270" s="43"/>
      <c r="LW270" s="43"/>
      <c r="LX270" s="43"/>
      <c r="LY270" s="43"/>
      <c r="LZ270" s="43"/>
      <c r="MA270" s="43"/>
      <c r="MB270" s="43"/>
      <c r="MC270" s="43"/>
      <c r="MD270" s="43"/>
      <c r="ME270" s="43"/>
      <c r="MF270" s="43"/>
      <c r="MG270" s="43"/>
      <c r="MH270" s="43"/>
      <c r="MI270" s="43"/>
      <c r="MJ270" s="43"/>
      <c r="MK270" s="43"/>
      <c r="ML270" s="43"/>
      <c r="MM270" s="43"/>
      <c r="MN270" s="43"/>
      <c r="MO270" s="43"/>
      <c r="MP270" s="43"/>
      <c r="MQ270" s="43"/>
      <c r="MR270" s="43"/>
      <c r="MS270" s="43"/>
      <c r="MT270" s="43"/>
      <c r="MU270" s="43"/>
      <c r="MV270" s="43"/>
      <c r="MW270" s="43"/>
      <c r="MX270" s="43"/>
      <c r="MY270" s="43"/>
      <c r="MZ270" s="43"/>
      <c r="NA270" s="43"/>
      <c r="NB270" s="43"/>
      <c r="NC270" s="43"/>
      <c r="ND270" s="43"/>
      <c r="NE270" s="43"/>
      <c r="NF270" s="43"/>
      <c r="NG270" s="43"/>
      <c r="NH270" s="43"/>
      <c r="NI270" s="43"/>
      <c r="NJ270" s="43"/>
      <c r="NK270" s="43"/>
      <c r="NL270" s="43"/>
      <c r="NM270" s="43"/>
      <c r="NN270" s="43"/>
      <c r="NO270" s="43"/>
      <c r="NP270" s="43"/>
      <c r="NQ270" s="43"/>
      <c r="NR270" s="43"/>
      <c r="NS270" s="43"/>
      <c r="NT270" s="43"/>
      <c r="NU270" s="43"/>
      <c r="NV270" s="43"/>
      <c r="NW270" s="43"/>
      <c r="NX270" s="43"/>
      <c r="NY270" s="43"/>
      <c r="NZ270" s="43"/>
      <c r="OA270" s="43"/>
      <c r="OB270" s="43"/>
      <c r="OC270" s="43"/>
      <c r="OD270" s="43"/>
      <c r="OE270" s="43"/>
      <c r="OF270" s="43"/>
      <c r="OG270" s="43"/>
      <c r="OH270" s="43"/>
      <c r="OI270" s="43"/>
      <c r="OJ270" s="43"/>
      <c r="OK270" s="43"/>
      <c r="OL270" s="43"/>
      <c r="OM270" s="43"/>
      <c r="ON270" s="43"/>
      <c r="OO270" s="43"/>
      <c r="OP270" s="43"/>
      <c r="OQ270" s="43"/>
      <c r="OR270" s="43"/>
      <c r="OS270" s="43"/>
      <c r="OT270" s="43"/>
      <c r="OU270" s="43"/>
      <c r="OV270" s="43"/>
      <c r="OW270" s="43"/>
      <c r="OX270" s="43"/>
      <c r="OY270" s="43"/>
      <c r="OZ270" s="43"/>
      <c r="PA270" s="43"/>
      <c r="PB270" s="43"/>
      <c r="PC270" s="43"/>
      <c r="PD270" s="43"/>
      <c r="PE270" s="43"/>
      <c r="PF270" s="43"/>
      <c r="PG270" s="43"/>
      <c r="PH270" s="43"/>
      <c r="PI270" s="43"/>
      <c r="PJ270" s="43"/>
      <c r="PK270" s="43"/>
      <c r="PL270" s="43"/>
      <c r="PM270" s="43"/>
      <c r="PN270" s="43"/>
      <c r="PO270" s="43"/>
      <c r="PP270" s="43"/>
      <c r="PQ270" s="43"/>
      <c r="PR270" s="43"/>
      <c r="PS270" s="43"/>
      <c r="PT270" s="43"/>
      <c r="PU270" s="43"/>
      <c r="PV270" s="43"/>
      <c r="PW270" s="43"/>
      <c r="PX270" s="43"/>
      <c r="PY270" s="43"/>
      <c r="PZ270" s="43"/>
      <c r="QA270" s="43"/>
      <c r="QB270" s="43"/>
      <c r="QC270" s="43"/>
      <c r="QD270" s="43"/>
      <c r="QE270" s="43"/>
      <c r="QF270" s="43"/>
      <c r="QG270" s="43"/>
      <c r="QH270" s="43"/>
      <c r="QI270" s="43"/>
      <c r="QJ270" s="43"/>
      <c r="QK270" s="43"/>
      <c r="QL270" s="43"/>
      <c r="QM270" s="43"/>
      <c r="QN270" s="43"/>
      <c r="QO270" s="43"/>
      <c r="QP270" s="43"/>
      <c r="QQ270" s="43"/>
      <c r="QR270" s="43"/>
      <c r="QS270" s="43"/>
      <c r="QT270" s="43"/>
      <c r="QU270" s="43"/>
      <c r="QV270" s="43"/>
      <c r="QW270" s="43"/>
      <c r="QX270" s="43"/>
      <c r="QY270" s="43"/>
      <c r="QZ270" s="43"/>
      <c r="RA270" s="43"/>
      <c r="RB270" s="43"/>
      <c r="RC270" s="43"/>
      <c r="RD270" s="43"/>
      <c r="RE270" s="43"/>
      <c r="RF270" s="43"/>
      <c r="RG270" s="43"/>
      <c r="RH270" s="43"/>
      <c r="RI270" s="43"/>
      <c r="RJ270" s="43"/>
      <c r="RK270" s="43"/>
      <c r="RL270" s="43"/>
      <c r="RM270" s="43"/>
      <c r="RN270" s="43"/>
      <c r="RO270" s="43"/>
      <c r="RP270" s="43"/>
      <c r="RQ270" s="43"/>
      <c r="RR270" s="43"/>
      <c r="RS270" s="43"/>
      <c r="RT270" s="43"/>
      <c r="RU270" s="43"/>
      <c r="RV270" s="43"/>
      <c r="RW270" s="43"/>
      <c r="RX270" s="43"/>
      <c r="RY270" s="43"/>
      <c r="RZ270" s="43"/>
      <c r="SA270" s="43"/>
      <c r="SB270" s="43"/>
      <c r="SC270" s="43"/>
      <c r="SD270" s="43"/>
      <c r="SE270" s="43"/>
      <c r="SF270" s="43"/>
      <c r="SG270" s="43"/>
      <c r="SH270" s="43"/>
      <c r="SI270" s="43"/>
      <c r="SJ270" s="43"/>
      <c r="SK270" s="43"/>
      <c r="SL270" s="43"/>
      <c r="SM270" s="43"/>
      <c r="SN270" s="43"/>
      <c r="SO270" s="43"/>
      <c r="SP270" s="43"/>
      <c r="SQ270" s="43"/>
      <c r="SR270" s="43"/>
      <c r="SS270" s="43"/>
      <c r="ST270" s="43"/>
      <c r="SU270" s="43"/>
      <c r="SV270" s="43"/>
      <c r="SW270" s="43"/>
      <c r="SX270" s="43"/>
      <c r="SY270" s="43"/>
      <c r="SZ270" s="43"/>
      <c r="TA270" s="43"/>
      <c r="TB270" s="43"/>
      <c r="TC270" s="43"/>
      <c r="TD270" s="43"/>
      <c r="TE270" s="43"/>
      <c r="TF270" s="43"/>
      <c r="TG270" s="43"/>
      <c r="TH270" s="43"/>
      <c r="TI270" s="43"/>
      <c r="TJ270" s="43"/>
      <c r="TK270" s="43"/>
      <c r="TL270" s="43"/>
      <c r="TM270" s="43"/>
      <c r="TN270" s="43"/>
      <c r="TO270" s="43"/>
      <c r="TP270" s="43"/>
      <c r="TQ270" s="43"/>
      <c r="TR270" s="43"/>
      <c r="TS270" s="43"/>
      <c r="TT270" s="43"/>
      <c r="TU270" s="43"/>
      <c r="TV270" s="43"/>
      <c r="TW270" s="43"/>
      <c r="TX270" s="43"/>
      <c r="TY270" s="43"/>
      <c r="TZ270" s="43"/>
      <c r="UA270" s="43"/>
      <c r="UB270" s="43"/>
      <c r="UC270" s="43"/>
      <c r="UD270" s="43"/>
      <c r="UE270" s="43"/>
      <c r="UF270" s="43"/>
      <c r="UG270" s="43"/>
      <c r="UH270" s="43"/>
      <c r="UI270" s="43"/>
      <c r="UJ270" s="43"/>
      <c r="UK270" s="43"/>
      <c r="UL270" s="43"/>
      <c r="UM270" s="43"/>
      <c r="UN270" s="43"/>
      <c r="UO270" s="43"/>
      <c r="UP270" s="43"/>
      <c r="UQ270" s="43"/>
      <c r="UR270" s="43"/>
      <c r="US270" s="43"/>
      <c r="UT270" s="43"/>
      <c r="UU270" s="43"/>
      <c r="UV270" s="43"/>
      <c r="UW270" s="43"/>
      <c r="UX270" s="43"/>
      <c r="UY270" s="43"/>
      <c r="UZ270" s="43"/>
      <c r="VA270" s="43"/>
      <c r="VB270" s="43"/>
      <c r="VC270" s="43"/>
      <c r="VD270" s="43"/>
      <c r="VE270" s="43"/>
      <c r="VF270" s="43"/>
      <c r="VG270" s="43"/>
      <c r="VH270" s="43"/>
      <c r="VI270" s="43"/>
      <c r="VJ270" s="43"/>
      <c r="VK270" s="43"/>
      <c r="VL270" s="43"/>
      <c r="VM270" s="43"/>
      <c r="VN270" s="43"/>
      <c r="VO270" s="43"/>
      <c r="VP270" s="43"/>
      <c r="VQ270" s="43"/>
      <c r="VR270" s="43"/>
      <c r="VS270" s="43"/>
      <c r="VT270" s="43"/>
      <c r="VU270" s="43"/>
      <c r="VV270" s="43"/>
      <c r="VW270" s="43"/>
      <c r="VX270" s="43"/>
      <c r="VY270" s="43"/>
      <c r="VZ270" s="43"/>
      <c r="WA270" s="43"/>
      <c r="WB270" s="43"/>
      <c r="WC270" s="43"/>
      <c r="WD270" s="43"/>
      <c r="WE270" s="43"/>
      <c r="WF270" s="43"/>
      <c r="WG270" s="43"/>
      <c r="WH270" s="43"/>
      <c r="WI270" s="43"/>
      <c r="WJ270" s="43"/>
      <c r="WK270" s="43"/>
      <c r="WL270" s="43"/>
      <c r="WM270" s="43"/>
      <c r="WN270" s="43"/>
      <c r="WO270" s="43"/>
      <c r="WP270" s="43"/>
      <c r="WQ270" s="43"/>
      <c r="WR270" s="43"/>
      <c r="WS270" s="43"/>
      <c r="WT270" s="43"/>
      <c r="WU270" s="43"/>
      <c r="WV270" s="43"/>
      <c r="WW270" s="43"/>
      <c r="WX270" s="43"/>
      <c r="WY270" s="43"/>
      <c r="WZ270" s="43"/>
      <c r="XA270" s="43"/>
      <c r="XB270" s="43"/>
      <c r="XC270" s="43"/>
      <c r="XD270" s="43"/>
      <c r="XE270" s="43"/>
      <c r="XF270" s="43"/>
      <c r="XG270" s="43"/>
      <c r="XH270" s="43"/>
      <c r="XI270" s="43"/>
      <c r="XJ270" s="43"/>
      <c r="XK270" s="43"/>
      <c r="XL270" s="43"/>
      <c r="XM270" s="43"/>
      <c r="XN270" s="43"/>
      <c r="XO270" s="43"/>
      <c r="XP270" s="43"/>
      <c r="XQ270" s="43"/>
      <c r="XR270" s="43"/>
      <c r="XS270" s="43"/>
      <c r="XT270" s="43"/>
      <c r="XU270" s="43"/>
      <c r="XV270" s="43"/>
      <c r="XW270" s="43"/>
      <c r="XX270" s="43"/>
      <c r="XY270" s="43"/>
      <c r="XZ270" s="43"/>
      <c r="YA270" s="43"/>
      <c r="YB270" s="43"/>
      <c r="YC270" s="43"/>
      <c r="YD270" s="43"/>
      <c r="YE270" s="43"/>
      <c r="YF270" s="43"/>
      <c r="YG270" s="43"/>
      <c r="YH270" s="43"/>
      <c r="YI270" s="43"/>
      <c r="YJ270" s="43"/>
      <c r="YK270" s="43"/>
      <c r="YL270" s="43"/>
      <c r="YM270" s="43"/>
      <c r="YN270" s="43"/>
      <c r="YO270" s="43"/>
      <c r="YP270" s="43"/>
      <c r="YQ270" s="43"/>
      <c r="YR270" s="43"/>
    </row>
    <row r="271" spans="1:668" x14ac:dyDescent="0.25">
      <c r="B271" s="2"/>
      <c r="C271" s="2"/>
      <c r="D271" s="1"/>
      <c r="E271" s="1"/>
    </row>
    <row r="272" spans="1:668" x14ac:dyDescent="0.25">
      <c r="B272" s="2"/>
      <c r="C272" s="2"/>
      <c r="D272" s="1"/>
      <c r="E272" s="1"/>
    </row>
    <row r="273" spans="2:5" x14ac:dyDescent="0.25">
      <c r="B273" s="2"/>
      <c r="C273" s="2"/>
      <c r="D273" s="1"/>
      <c r="E273" s="1"/>
    </row>
    <row r="274" spans="2:5" x14ac:dyDescent="0.25">
      <c r="B274" s="2"/>
      <c r="C274" s="2"/>
      <c r="D274" s="1"/>
      <c r="E274" s="1"/>
    </row>
    <row r="275" spans="2:5" x14ac:dyDescent="0.25">
      <c r="B275" s="2"/>
      <c r="C275" s="2"/>
      <c r="D275" s="1"/>
      <c r="E275" s="1"/>
    </row>
    <row r="276" spans="2:5" x14ac:dyDescent="0.25">
      <c r="B276" s="2"/>
      <c r="C276" s="2"/>
      <c r="D276" s="1"/>
      <c r="E276" s="1"/>
    </row>
    <row r="277" spans="2:5" x14ac:dyDescent="0.25">
      <c r="B277" s="2"/>
      <c r="C277" s="2"/>
      <c r="D277" s="1"/>
      <c r="E277" s="1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18">
    <mergeCell ref="A9:L9"/>
    <mergeCell ref="C7:C8"/>
    <mergeCell ref="A6:L6"/>
    <mergeCell ref="A7:A8"/>
    <mergeCell ref="B7:B8"/>
    <mergeCell ref="F7:F8"/>
    <mergeCell ref="G7:G8"/>
    <mergeCell ref="H7:H8"/>
    <mergeCell ref="I7:I8"/>
    <mergeCell ref="J7:J8"/>
    <mergeCell ref="K7:K8"/>
    <mergeCell ref="L7:L8"/>
    <mergeCell ref="D7:D8"/>
    <mergeCell ref="E7:E8"/>
    <mergeCell ref="A2:L2"/>
    <mergeCell ref="A3:L3"/>
    <mergeCell ref="A4:L4"/>
    <mergeCell ref="A5:L5"/>
  </mergeCells>
  <pageMargins left="0.70866141732283461" right="0.70866141732283461" top="0.74803149606299213" bottom="0.74803149606299213" header="0.31496062992125984" footer="0.31496062992125984"/>
  <pageSetup paperSize="8" scale="68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2022-01-03T18:14:17Z</cp:lastPrinted>
  <dcterms:created xsi:type="dcterms:W3CDTF">2017-01-31T14:28:02Z</dcterms:created>
  <dcterms:modified xsi:type="dcterms:W3CDTF">2022-06-08T15:01:08Z</dcterms:modified>
</cp:coreProperties>
</file>