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NOMINA PARA LA PAGINA\NOMINAS 2022\MES DE OCTUBRE 2022\"/>
    </mc:Choice>
  </mc:AlternateContent>
  <xr:revisionPtr revIDLastSave="0" documentId="13_ncr:1_{7852DF21-3AEA-4CCD-A839-D69E21C2EFF8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Document'!$A$9:$M$324</definedName>
    <definedName name="_xlnm.Print_Area" localSheetId="0">'New Text Document'!$A$1:$M$273</definedName>
    <definedName name="_xlnm.Print_Titles" localSheetId="0">'New Text Document'!$1:$8</definedName>
    <definedName name="Z_204BDDCD_F0EA_4D68_8827_ED13C8623E2D_.wvu.Cols" localSheetId="0" hidden="1">'New Text Document'!$AZ:$AZ</definedName>
    <definedName name="Z_204BDDCD_F0EA_4D68_8827_ED13C8623E2D_.wvu.FilterData" localSheetId="0" hidden="1">'New Text Document'!$A$9:$M$324</definedName>
    <definedName name="Z_204BDDCD_F0EA_4D68_8827_ED13C8623E2D_.wvu.PrintArea" localSheetId="0" hidden="1">'New Text Document'!$A$1:$M$273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0" i="1" l="1"/>
  <c r="M228" i="1" l="1"/>
  <c r="L228" i="1"/>
  <c r="K228" i="1"/>
  <c r="J228" i="1"/>
  <c r="I228" i="1"/>
  <c r="H228" i="1"/>
  <c r="G228" i="1"/>
  <c r="I27" i="1" l="1"/>
  <c r="B255" i="1"/>
  <c r="M27" i="1"/>
  <c r="L27" i="1"/>
  <c r="K27" i="1"/>
  <c r="J27" i="1"/>
  <c r="H27" i="1"/>
  <c r="G27" i="1"/>
  <c r="G35" i="1" l="1"/>
  <c r="I35" i="1" l="1"/>
  <c r="K35" i="1"/>
  <c r="L35" i="1"/>
  <c r="M35" i="1"/>
  <c r="M44" i="1"/>
  <c r="L44" i="1"/>
  <c r="K44" i="1"/>
  <c r="I44" i="1"/>
  <c r="G44" i="1"/>
  <c r="K64" i="1" l="1"/>
  <c r="I64" i="1"/>
  <c r="G64" i="1"/>
  <c r="L59" i="1"/>
  <c r="K59" i="1"/>
  <c r="M85" i="1"/>
  <c r="L85" i="1"/>
  <c r="K85" i="1"/>
  <c r="J85" i="1"/>
  <c r="I85" i="1"/>
  <c r="H85" i="1"/>
  <c r="G85" i="1"/>
  <c r="L20" i="1" l="1"/>
  <c r="G205" i="1" l="1"/>
  <c r="M144" i="1"/>
  <c r="L144" i="1"/>
  <c r="K144" i="1"/>
  <c r="J144" i="1"/>
  <c r="I144" i="1"/>
  <c r="H144" i="1"/>
  <c r="G144" i="1"/>
  <c r="M112" i="1"/>
  <c r="L112" i="1"/>
  <c r="K112" i="1"/>
  <c r="J112" i="1"/>
  <c r="I112" i="1"/>
  <c r="H112" i="1"/>
  <c r="G112" i="1"/>
  <c r="M216" i="1" l="1"/>
  <c r="L216" i="1"/>
  <c r="K216" i="1"/>
  <c r="J216" i="1"/>
  <c r="I216" i="1"/>
  <c r="H216" i="1" l="1"/>
  <c r="G216" i="1"/>
  <c r="M234" i="1"/>
  <c r="L234" i="1"/>
  <c r="K234" i="1"/>
  <c r="J234" i="1"/>
  <c r="I234" i="1"/>
  <c r="H234" i="1"/>
  <c r="G234" i="1"/>
  <c r="M249" i="1"/>
  <c r="L249" i="1"/>
  <c r="K249" i="1"/>
  <c r="J249" i="1"/>
  <c r="I249" i="1"/>
  <c r="H249" i="1"/>
  <c r="G249" i="1"/>
  <c r="M149" i="1" l="1"/>
  <c r="L157" i="1"/>
  <c r="K77" i="1" l="1"/>
  <c r="G93" i="1"/>
  <c r="L187" i="1"/>
  <c r="M187" i="1"/>
  <c r="K187" i="1"/>
  <c r="J187" i="1"/>
  <c r="I187" i="1"/>
  <c r="H187" i="1"/>
  <c r="G187" i="1"/>
  <c r="M157" i="1"/>
  <c r="K157" i="1"/>
  <c r="J157" i="1"/>
  <c r="I157" i="1"/>
  <c r="H157" i="1"/>
  <c r="G157" i="1"/>
  <c r="K40" i="1" l="1"/>
  <c r="M123" i="1" l="1"/>
  <c r="L123" i="1"/>
  <c r="K123" i="1"/>
  <c r="I123" i="1"/>
  <c r="L212" i="1"/>
  <c r="M212" i="1"/>
  <c r="K212" i="1"/>
  <c r="J212" i="1"/>
  <c r="I212" i="1"/>
  <c r="H212" i="1"/>
  <c r="G212" i="1"/>
  <c r="M166" i="1"/>
  <c r="L166" i="1"/>
  <c r="K166" i="1"/>
  <c r="J166" i="1"/>
  <c r="I166" i="1"/>
  <c r="H166" i="1"/>
  <c r="G166" i="1"/>
  <c r="G123" i="1"/>
  <c r="L73" i="1"/>
  <c r="K73" i="1"/>
  <c r="I73" i="1"/>
  <c r="G73" i="1"/>
  <c r="L205" i="1" l="1"/>
  <c r="I136" i="1"/>
  <c r="G253" i="1" l="1"/>
  <c r="G246" i="1"/>
  <c r="G220" i="1"/>
  <c r="G178" i="1"/>
  <c r="G140" i="1"/>
  <c r="G136" i="1"/>
  <c r="G115" i="1"/>
  <c r="G108" i="1"/>
  <c r="G104" i="1"/>
  <c r="G30" i="1"/>
  <c r="G24" i="1"/>
  <c r="G20" i="1"/>
  <c r="G14" i="1"/>
  <c r="G11" i="1"/>
  <c r="H129" i="1"/>
  <c r="G182" i="1" l="1"/>
  <c r="G174" i="1"/>
  <c r="G149" i="1"/>
  <c r="G129" i="1"/>
  <c r="K205" i="1"/>
  <c r="I205" i="1"/>
  <c r="M204" i="1"/>
  <c r="H204" i="1"/>
  <c r="J204" i="1"/>
  <c r="J193" i="1"/>
  <c r="L193" i="1"/>
  <c r="M193" i="1"/>
  <c r="K193" i="1"/>
  <c r="I193" i="1"/>
  <c r="H193" i="1"/>
  <c r="G193" i="1"/>
  <c r="M129" i="1"/>
  <c r="L129" i="1"/>
  <c r="K129" i="1"/>
  <c r="J129" i="1"/>
  <c r="I129" i="1"/>
  <c r="M246" i="1" l="1"/>
  <c r="L246" i="1"/>
  <c r="K246" i="1"/>
  <c r="J246" i="1"/>
  <c r="I246" i="1"/>
  <c r="H246" i="1"/>
  <c r="M104" i="1"/>
  <c r="L104" i="1"/>
  <c r="K104" i="1"/>
  <c r="J104" i="1"/>
  <c r="I104" i="1"/>
  <c r="K24" i="1" l="1"/>
  <c r="I97" i="1"/>
  <c r="H119" i="1" l="1"/>
  <c r="H253" i="1"/>
  <c r="I253" i="1"/>
  <c r="J253" i="1"/>
  <c r="K253" i="1"/>
  <c r="L253" i="1"/>
  <c r="H220" i="1"/>
  <c r="I220" i="1"/>
  <c r="J220" i="1"/>
  <c r="K220" i="1"/>
  <c r="L220" i="1"/>
  <c r="M220" i="1"/>
  <c r="I178" i="1"/>
  <c r="K178" i="1"/>
  <c r="L178" i="1"/>
  <c r="M178" i="1"/>
  <c r="I174" i="1"/>
  <c r="K174" i="1"/>
  <c r="L174" i="1"/>
  <c r="M172" i="1"/>
  <c r="M171" i="1"/>
  <c r="M136" i="1"/>
  <c r="L136" i="1"/>
  <c r="K136" i="1"/>
  <c r="H133" i="1"/>
  <c r="H136" i="1" s="1"/>
  <c r="H115" i="1"/>
  <c r="I115" i="1"/>
  <c r="J115" i="1"/>
  <c r="K115" i="1"/>
  <c r="L115" i="1"/>
  <c r="M115" i="1"/>
  <c r="K93" i="1"/>
  <c r="I59" i="1"/>
  <c r="G59" i="1"/>
  <c r="J136" i="1" l="1"/>
  <c r="L29" i="1"/>
  <c r="K149" i="1" l="1"/>
  <c r="I149" i="1"/>
  <c r="K140" i="1"/>
  <c r="L149" i="1"/>
  <c r="J148" i="1"/>
  <c r="J149" i="1" s="1"/>
  <c r="M20" i="1" l="1"/>
  <c r="H203" i="1" l="1"/>
  <c r="J203" i="1"/>
  <c r="H202" i="1"/>
  <c r="J202" i="1"/>
  <c r="M71" i="1"/>
  <c r="M73" i="1" s="1"/>
  <c r="M48" i="1"/>
  <c r="K20" i="1"/>
  <c r="J20" i="1"/>
  <c r="I20" i="1"/>
  <c r="H20" i="1"/>
  <c r="M14" i="1"/>
  <c r="L14" i="1"/>
  <c r="K14" i="1"/>
  <c r="J14" i="1"/>
  <c r="I14" i="1"/>
  <c r="H14" i="1"/>
  <c r="L30" i="1"/>
  <c r="K30" i="1"/>
  <c r="J30" i="1"/>
  <c r="I30" i="1"/>
  <c r="H30" i="1"/>
  <c r="M203" i="1" l="1"/>
  <c r="M97" i="1"/>
  <c r="L97" i="1"/>
  <c r="K97" i="1"/>
  <c r="J97" i="1"/>
  <c r="G97" i="1"/>
  <c r="H24" i="1"/>
  <c r="I24" i="1"/>
  <c r="J24" i="1"/>
  <c r="L24" i="1"/>
  <c r="M24" i="1"/>
  <c r="M182" i="1" l="1"/>
  <c r="M88" i="1"/>
  <c r="M40" i="1"/>
  <c r="M52" i="1"/>
  <c r="M68" i="1" l="1"/>
  <c r="M140" i="1"/>
  <c r="M107" i="1"/>
  <c r="M108" i="1" s="1"/>
  <c r="L108" i="1"/>
  <c r="K108" i="1"/>
  <c r="J108" i="1"/>
  <c r="I108" i="1"/>
  <c r="H108" i="1"/>
  <c r="M173" i="1"/>
  <c r="M251" i="1"/>
  <c r="M253" i="1" s="1"/>
  <c r="H118" i="1" l="1"/>
  <c r="H123" i="1" s="1"/>
  <c r="H101" i="1" l="1"/>
  <c r="H100" i="1"/>
  <c r="H102" i="1"/>
  <c r="J34" i="1"/>
  <c r="J35" i="1" s="1"/>
  <c r="H34" i="1"/>
  <c r="H35" i="1" s="1"/>
  <c r="H104" i="1" l="1"/>
  <c r="L182" i="1"/>
  <c r="K182" i="1"/>
  <c r="J182" i="1"/>
  <c r="I182" i="1"/>
  <c r="H182" i="1"/>
  <c r="L88" i="1"/>
  <c r="K88" i="1"/>
  <c r="J88" i="1"/>
  <c r="I88" i="1"/>
  <c r="H88" i="1"/>
  <c r="G88" i="1"/>
  <c r="K52" i="1" l="1"/>
  <c r="J52" i="1"/>
  <c r="I52" i="1"/>
  <c r="H52" i="1"/>
  <c r="G52" i="1"/>
  <c r="I93" i="1" l="1"/>
  <c r="I11" i="1" l="1"/>
  <c r="K11" i="1"/>
  <c r="K255" i="1" s="1"/>
  <c r="I40" i="1"/>
  <c r="I48" i="1"/>
  <c r="K48" i="1"/>
  <c r="J68" i="1"/>
  <c r="K68" i="1"/>
  <c r="H77" i="1"/>
  <c r="I77" i="1"/>
  <c r="I255" i="1" s="1"/>
  <c r="J77" i="1"/>
  <c r="I81" i="1"/>
  <c r="K81" i="1"/>
  <c r="G81" i="1"/>
  <c r="G77" i="1"/>
  <c r="G68" i="1"/>
  <c r="G48" i="1"/>
  <c r="G40" i="1"/>
  <c r="J197" i="1"/>
  <c r="H197" i="1"/>
  <c r="J198" i="1"/>
  <c r="H198" i="1"/>
  <c r="J200" i="1"/>
  <c r="H200" i="1"/>
  <c r="J199" i="1"/>
  <c r="H199" i="1"/>
  <c r="J201" i="1"/>
  <c r="H201" i="1"/>
  <c r="J196" i="1"/>
  <c r="H196" i="1"/>
  <c r="L77" i="1"/>
  <c r="J71" i="1"/>
  <c r="H71" i="1"/>
  <c r="J63" i="1"/>
  <c r="J64" i="1" s="1"/>
  <c r="H63" i="1"/>
  <c r="H64" i="1" s="1"/>
  <c r="J55" i="1"/>
  <c r="J59" i="1" s="1"/>
  <c r="H55" i="1"/>
  <c r="H59" i="1" s="1"/>
  <c r="H39" i="1"/>
  <c r="G255" i="1" l="1"/>
  <c r="H205" i="1"/>
  <c r="J205" i="1"/>
  <c r="M201" i="1"/>
  <c r="M199" i="1"/>
  <c r="M200" i="1"/>
  <c r="M198" i="1"/>
  <c r="L63" i="1"/>
  <c r="J170" i="1"/>
  <c r="H170" i="1"/>
  <c r="H43" i="1"/>
  <c r="H44" i="1" s="1"/>
  <c r="J43" i="1"/>
  <c r="J44" i="1" s="1"/>
  <c r="H10" i="1"/>
  <c r="H11" i="1" s="1"/>
  <c r="M63" i="1" l="1"/>
  <c r="M64" i="1" s="1"/>
  <c r="L64" i="1"/>
  <c r="M197" i="1"/>
  <c r="M205" i="1" s="1"/>
  <c r="M55" i="1"/>
  <c r="M59" i="1" s="1"/>
  <c r="J169" i="1"/>
  <c r="J174" i="1" s="1"/>
  <c r="H169" i="1"/>
  <c r="H174" i="1" s="1"/>
  <c r="M174" i="1" l="1"/>
  <c r="H146" i="1"/>
  <c r="J91" i="1"/>
  <c r="J93" i="1" s="1"/>
  <c r="H93" i="1"/>
  <c r="H38" i="1"/>
  <c r="J40" i="1"/>
  <c r="J177" i="1"/>
  <c r="J178" i="1" s="1"/>
  <c r="H177" i="1"/>
  <c r="H178" i="1" s="1"/>
  <c r="H147" i="1"/>
  <c r="M77" i="1"/>
  <c r="J72" i="1"/>
  <c r="J73" i="1" s="1"/>
  <c r="H72" i="1"/>
  <c r="H73" i="1" s="1"/>
  <c r="H67" i="1"/>
  <c r="H68" i="1" s="1"/>
  <c r="H96" i="1"/>
  <c r="H40" i="1" l="1"/>
  <c r="H149" i="1"/>
  <c r="H97" i="1"/>
  <c r="L11" i="1"/>
  <c r="J11" i="1"/>
  <c r="L93" i="1"/>
  <c r="L40" i="1"/>
  <c r="L68" i="1"/>
  <c r="M11" i="1" l="1"/>
  <c r="M93" i="1"/>
  <c r="J118" i="1" l="1"/>
  <c r="J119" i="1"/>
  <c r="J80" i="1"/>
  <c r="J81" i="1" s="1"/>
  <c r="H80" i="1"/>
  <c r="H81" i="1" s="1"/>
  <c r="H255" i="1" s="1"/>
  <c r="J48" i="1"/>
  <c r="H47" i="1"/>
  <c r="H48" i="1" s="1"/>
  <c r="J123" i="1" l="1"/>
  <c r="J255" i="1" s="1"/>
  <c r="L81" i="1"/>
  <c r="L48" i="1"/>
  <c r="L255" i="1" s="1"/>
  <c r="M81" i="1" l="1"/>
  <c r="M255" i="1" s="1"/>
  <c r="M8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<sst xmlns="http://schemas.openxmlformats.org/spreadsheetml/2006/main" count="703" uniqueCount="239">
  <si>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</si>
  <si>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</si>
  <si>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</si>
  <si>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</si>
  <si>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</si>
  <si>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</si>
  <si>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</si>
  <si>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</si>
  <si>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</si>
  <si>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</si>
  <si>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</si>
  <si>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</si>
  <si>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</si>
  <si>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</si>
  <si>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</si>
  <si>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</si>
  <si>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</si>
  <si>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</si>
  <si>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</si>
  <si>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</si>
  <si>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</si>
  <si>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</si>
  <si>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</si>
  <si>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</si>
  <si>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</si>
  <si>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</si>
  <si>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</si>
  <si>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</si>
  <si>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</si>
  <si>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</si>
  <si>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</si>
  <si>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</si>
  <si>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</si>
  <si>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</si>
  <si>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</si>
  <si>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</si>
  <si>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</si>
  <si>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</si>
  <si>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</si>
  <si>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</si>
  <si>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</si>
  <si>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</si>
  <si>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</si>
  <si>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</si>
  <si>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</si>
  <si>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</si>
  <si>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</si>
  <si>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</si>
  <si>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</si>
  <si>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</si>
  <si>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</si>
  <si>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</si>
  <si>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</si>
  <si>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</si>
  <si>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</si>
  <si>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</si>
  <si>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</si>
  <si>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</si>
  <si>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</si>
  <si>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</si>
  <si>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</si>
  <si>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</si>
  <si>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</si>
  <si>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</si>
  <si>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</si>
  <si>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</si>
  <si>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</si>
  <si>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</si>
  <si>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</si>
  <si>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</si>
  <si>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</si>
  <si>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</si>
  <si>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</si>
  <si>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</si>
  <si>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</si>
  <si>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</si>
  <si>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</si>
  <si>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</si>
  <si>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</si>
  <si>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</si>
  <si>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</si>
  <si>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</si>
  <si>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</si>
  <si>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</si>
  <si>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</si>
  <si>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</si>
  <si>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</si>
  <si>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 xml:space="preserve">         TECNICO ADMINISTRATIVO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</si>
  <si>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</si>
  <si>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</si>
  <si>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</si>
  <si>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</si>
  <si>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</si>
  <si>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</si>
  <si>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</si>
  <si>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</si>
  <si>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</si>
  <si>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</si>
  <si>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</si>
  <si>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</si>
  <si>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>DIVISION DE OPERACIONES DE ENCUESTA-ONE</t>
  </si>
  <si>
    <t>COORDINADOR DE CAMPO</t>
  </si>
  <si>
    <t>EDUARDO MIGUEL CACERES ROQUE</t>
  </si>
  <si>
    <t>Subtotal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</si>
  <si>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</si>
  <si>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</si>
  <si>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</si>
  <si>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</si>
  <si>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</si>
  <si>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</si>
  <si>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</si>
  <si>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</si>
  <si>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</si>
  <si>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</si>
  <si>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</si>
  <si>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</si>
  <si>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</si>
  <si>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</si>
  <si>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</si>
  <si>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</si>
  <si>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</si>
  <si>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</si>
  <si>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</si>
  <si>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</si>
  <si>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</si>
  <si>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SORILENNY CLARIBEL CUSTODIO BRITO </t>
  </si>
  <si>
    <t xml:space="preserve">            1/2/2022</t>
  </si>
  <si>
    <t xml:space="preserve">COORDINADOR </t>
  </si>
  <si>
    <t>MERILAYNE DEL CARMEN COLLADO RODRIG</t>
  </si>
  <si>
    <t>TECNICO DE ACCESO A LA INFORM</t>
  </si>
  <si>
    <t xml:space="preserve">PERLA PALOMA CASTILLO PUJOLS </t>
  </si>
  <si>
    <t>COORDINADORA</t>
  </si>
  <si>
    <t xml:space="preserve">KARMYGUERHO ANTOINE CORPORAN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</si>
  <si>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</si>
  <si>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</si>
  <si>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</si>
  <si>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</si>
  <si>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ANALISTA DE ESTADISTICAS ESTR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</si>
  <si>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</si>
  <si>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</si>
  <si>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</si>
  <si>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</si>
  <si>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</si>
  <si>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 xml:space="preserve">NATHANIEL FRANCISCO DE JESUS REYES </t>
  </si>
  <si>
    <t>YULEIKA INES BERIGUETE RAMIREZ</t>
  </si>
  <si>
    <t>LAURA INOEMA RODRIGUEZ CRUZ</t>
  </si>
  <si>
    <t>TENICO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</si>
  <si>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</si>
  <si>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</si>
  <si>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</si>
  <si>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</si>
  <si>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NICODEL SANTANA GALVA</t>
  </si>
  <si>
    <t>TECNICO SECTORIAL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</si>
  <si>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</si>
  <si>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</si>
  <si>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</si>
  <si>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</si>
  <si>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</si>
  <si>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</si>
  <si>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</si>
  <si>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</si>
  <si>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</si>
  <si>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</si>
  <si>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</si>
  <si>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</si>
  <si>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</si>
  <si>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</si>
  <si>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</si>
  <si>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ARNALDO ANDRES CASTILLO MANDE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</si>
  <si>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</si>
  <si>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</si>
  <si>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</si>
  <si>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</si>
  <si>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</si>
  <si>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</si>
  <si>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</si>
  <si>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</si>
  <si>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</si>
  <si>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</si>
  <si>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MILTON ELIAS MATEO MOYA</t>
  </si>
  <si>
    <t>JEISSY ELIZABETH PUELLO VASQUEZ</t>
  </si>
  <si>
    <t>DIOMY ALEXANDRA PEREYRA MORA</t>
  </si>
  <si>
    <t xml:space="preserve">DIEGO ARMANDO GOMEZ FERNANDEZ </t>
  </si>
  <si>
    <t xml:space="preserve">OELYS GARCIA DIAZ </t>
  </si>
  <si>
    <t>PERLA MASSIEL ARIAS ARAGONES</t>
  </si>
  <si>
    <t>PATRICIA MARIA CRUZ CORNELIO</t>
  </si>
  <si>
    <t xml:space="preserve">PAOLA MELISSA ORTEGA BURGOS </t>
  </si>
  <si>
    <t>MERCEDES INES DE LOS SANTOS DIAZ</t>
  </si>
  <si>
    <t>GABRIEL ANTONIO ASCENCIO SANTOS</t>
  </si>
  <si>
    <t>ANALISTA DE ESTADISTICA SECTO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</si>
  <si>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</si>
  <si>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</si>
  <si>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</si>
  <si>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</si>
  <si>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CRISMAIRY MALENNY JIMENEZ MENA</t>
  </si>
  <si>
    <t xml:space="preserve">                                    </t>
  </si>
  <si>
    <t xml:space="preserve">                                                                                                          </t>
  </si>
  <si>
    <t>LEONARDO JOSE EVE NUÑEZ</t>
  </si>
  <si>
    <t>LEIDY DARIHANA ZABALA DE LOS SANTOS</t>
  </si>
  <si>
    <t>COORDINADORA ADMINISTRATIVA</t>
  </si>
  <si>
    <t xml:space="preserve">KATTY MATILDE REYES PEREZ </t>
  </si>
  <si>
    <t>COORDINADOR ADMINISTRATIVO</t>
  </si>
  <si>
    <t>CRISTIAN PAREDES SILVERIO</t>
  </si>
  <si>
    <t>ANALISTA DE INVESTIGACIONES</t>
  </si>
  <si>
    <t>ROSIBEL DACIEL RAMIREZ</t>
  </si>
  <si>
    <t>WISMEYRI ALTAGRACIA RODIGUEZ MOTA</t>
  </si>
  <si>
    <t>DESARROLLADOR DE SISTEMAS II</t>
  </si>
  <si>
    <t>SOPORTE TECNICO INFORMATICO</t>
  </si>
  <si>
    <t xml:space="preserve">DIRECTOR DE TECNOLOGIA </t>
  </si>
  <si>
    <t>DIRECCION DE NORMATIVAS Y METODOLOGIA-ONE</t>
  </si>
  <si>
    <t>DEPARTAMENTO DE METODOLOGIA- 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</si>
  <si>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</si>
  <si>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</si>
  <si>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</si>
  <si>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</si>
  <si>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</si>
  <si>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</si>
  <si>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 xml:space="preserve">DIVISION DE ACCESO A LA INFORMACION PUBLICA -ONE </t>
  </si>
  <si>
    <t>DIVISION DE RELACIONES INTERNACIONALES -ONE</t>
  </si>
  <si>
    <t>Nómina de Empleados  Temporales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</si>
  <si>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</si>
  <si>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</si>
  <si>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</si>
  <si>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</si>
  <si>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</si>
  <si>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</si>
  <si>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</si>
  <si>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</si>
  <si>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</si>
  <si>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 xml:space="preserve">               ANALISTA DE RECLUTAMIENTO Y SELECCIÓN</t>
  </si>
  <si>
    <t>ANALISTA DE SERVICIO AL PERSONAL</t>
  </si>
  <si>
    <t>Mes de Octubre 2022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</si>
  <si>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</si>
  <si>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</si>
  <si>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</si>
  <si>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</si>
  <si>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</si>
  <si>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</si>
  <si>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 xml:space="preserve">ANALISTA DE REGISTRO Y CONTROL Y NOMINAS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</si>
</sst>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47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0" fillId="0" borderId="0" xfId="0" applyFont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14" fontId="0" fillId="0" borderId="0" xfId="0" applyNumberFormat="1" applyFill="1" applyAlignment="1"/>
    <xf numFmtId="4" fontId="19" fillId="0" borderId="0" xfId="0" applyNumberFormat="1" applyFont="1" applyAlignment="1"/>
    <xf numFmtId="43" fontId="0" fillId="37" borderId="0" xfId="1" applyFont="1" applyFill="1" applyAlignment="1">
      <alignment wrapText="1"/>
    </xf>
    <xf numFmtId="43" fontId="0" fillId="0" borderId="0" xfId="1" applyFont="1" applyFill="1" applyAlignment="1">
      <alignment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14" fontId="16" fillId="37" borderId="0" xfId="0" applyNumberFormat="1" applyFont="1" applyFill="1" applyAlignment="1">
      <alignment horizontal="center"/>
    </xf>
    <xf numFmtId="0" fontId="16" fillId="37" borderId="0" xfId="0" applyFont="1" applyFill="1" applyAlignment="1">
      <alignment horizontal="center" vertical="center"/>
    </xf>
    <xf numFmtId="0" fontId="16" fillId="37" borderId="0" xfId="0" applyNumberFormat="1" applyFont="1" applyFill="1" applyAlignment="1">
      <alignment horizontal="center"/>
    </xf>
    <xf numFmtId="0" fontId="16" fillId="37" borderId="0" xfId="0" applyNumberFormat="1" applyFont="1" applyFill="1" applyAlignment="1"/>
    <xf numFmtId="0" fontId="16" fillId="0" borderId="0" xfId="0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Alignment="1"/>
    <xf numFmtId="43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0" borderId="0" xfId="1" applyNumberFormat="1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Alignment="1">
      <alignment vertical="center"/>
    </xf>
    <xf numFmtId="14" fontId="0" fillId="38" borderId="0" xfId="0" applyNumberFormat="1" applyFont="1" applyFill="1" applyAlignment="1">
      <alignment horizontal="center" vertical="top"/>
    </xf>
    <xf numFmtId="0" fontId="0" fillId="38" borderId="0" xfId="0" applyFont="1" applyFill="1" applyAlignment="1">
      <alignment horizontal="center" vertical="top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vertical="top"/>
    </xf>
    <xf numFmtId="4" fontId="0" fillId="0" borderId="0" xfId="0" applyNumberFormat="1" applyAlignment="1">
      <alignment vertical="top" wrapText="1"/>
    </xf>
    <xf numFmtId="0" fontId="0" fillId="0" borderId="0" xfId="0" applyNumberFormat="1" applyAlignment="1">
      <alignment horizontal="center" vertical="top"/>
    </xf>
    <xf numFmtId="14" fontId="16" fillId="37" borderId="0" xfId="0" applyNumberFormat="1" applyFont="1" applyFill="1" applyAlignment="1">
      <alignment horizontal="center" vertical="top"/>
    </xf>
    <xf numFmtId="0" fontId="16" fillId="37" borderId="0" xfId="0" applyNumberFormat="1" applyFont="1" applyFill="1" applyAlignment="1">
      <alignment horizontal="center" vertical="top"/>
    </xf>
    <xf numFmtId="43" fontId="1" fillId="0" borderId="0" xfId="1" applyFont="1" applyFill="1" applyAlignment="1">
      <alignment vertical="top" wrapText="1"/>
    </xf>
    <xf numFmtId="2" fontId="1" fillId="0" borderId="0" xfId="1" applyNumberFormat="1" applyFont="1" applyFill="1" applyAlignment="1">
      <alignment vertical="top" wrapText="1"/>
    </xf>
    <xf numFmtId="43" fontId="1" fillId="38" borderId="0" xfId="1" applyFont="1" applyFill="1" applyAlignment="1">
      <alignment vertical="top" wrapText="1"/>
    </xf>
    <xf numFmtId="0" fontId="0" fillId="36" borderId="20" xfId="0" applyFill="1" applyBorder="1" applyAlignment="1">
      <alignment vertical="top"/>
    </xf>
    <xf numFmtId="0" fontId="16" fillId="0" borderId="0" xfId="0" applyFont="1" applyFill="1" applyAlignment="1">
      <alignment vertical="top"/>
    </xf>
    <xf numFmtId="0" fontId="0" fillId="0" borderId="0" xfId="0" applyAlignment="1">
      <alignment vertical="top"/>
    </xf>
    <xf numFmtId="43" fontId="16" fillId="0" borderId="0" xfId="1" applyFont="1" applyFill="1" applyAlignment="1">
      <alignment vertical="top" wrapText="1"/>
    </xf>
    <xf numFmtId="43" fontId="24" fillId="0" borderId="0" xfId="1" applyFont="1" applyBorder="1" applyAlignment="1">
      <alignment vertical="top"/>
    </xf>
    <xf numFmtId="43" fontId="0" fillId="0" borderId="0" xfId="1" applyFont="1" applyFill="1" applyAlignment="1">
      <alignment vertical="top"/>
    </xf>
    <xf numFmtId="4" fontId="0" fillId="0" borderId="0" xfId="0" applyNumberFormat="1" applyFill="1" applyAlignment="1">
      <alignment vertical="top"/>
    </xf>
    <xf numFmtId="4" fontId="16" fillId="0" borderId="0" xfId="0" applyNumberFormat="1" applyFont="1" applyFill="1" applyAlignment="1">
      <alignment vertical="top"/>
    </xf>
    <xf numFmtId="4" fontId="16" fillId="33" borderId="0" xfId="0" applyNumberFormat="1" applyFont="1" applyFill="1" applyAlignment="1">
      <alignment vertical="top"/>
    </xf>
    <xf numFmtId="4" fontId="0" fillId="0" borderId="0" xfId="0" applyNumberFormat="1" applyFont="1" applyFill="1" applyAlignment="1">
      <alignment vertical="top"/>
    </xf>
    <xf numFmtId="0" fontId="16" fillId="0" borderId="0" xfId="0" applyFont="1" applyBorder="1" applyAlignment="1">
      <alignment vertical="top"/>
    </xf>
    <xf numFmtId="2" fontId="0" fillId="0" borderId="0" xfId="1" applyNumberFormat="1" applyFont="1" applyBorder="1" applyAlignment="1">
      <alignment vertical="top"/>
    </xf>
    <xf numFmtId="4" fontId="16" fillId="37" borderId="0" xfId="0" applyNumberFormat="1" applyFont="1" applyFill="1" applyAlignment="1">
      <alignment vertical="top"/>
    </xf>
    <xf numFmtId="4" fontId="16" fillId="38" borderId="0" xfId="0" applyNumberFormat="1" applyFont="1" applyFill="1" applyAlignment="1">
      <alignment vertical="top"/>
    </xf>
    <xf numFmtId="4" fontId="0" fillId="38" borderId="0" xfId="0" applyNumberFormat="1" applyFont="1" applyFill="1" applyAlignment="1">
      <alignment vertical="top"/>
    </xf>
    <xf numFmtId="0" fontId="0" fillId="0" borderId="0" xfId="0" applyFont="1" applyBorder="1" applyAlignment="1">
      <alignment vertical="top"/>
    </xf>
    <xf numFmtId="0" fontId="16" fillId="0" borderId="0" xfId="0" applyFont="1" applyFill="1" applyBorder="1" applyAlignment="1">
      <alignment vertical="top"/>
    </xf>
    <xf numFmtId="4" fontId="16" fillId="38" borderId="0" xfId="0" applyNumberFormat="1" applyFont="1" applyFill="1" applyAlignment="1">
      <alignment vertical="top" wrapText="1"/>
    </xf>
    <xf numFmtId="4" fontId="0" fillId="38" borderId="0" xfId="0" applyNumberFormat="1" applyFont="1" applyFill="1" applyAlignment="1">
      <alignment vertical="top" wrapText="1"/>
    </xf>
    <xf numFmtId="4" fontId="16" fillId="37" borderId="0" xfId="0" applyNumberFormat="1" applyFont="1" applyFill="1" applyAlignment="1">
      <alignment vertical="top" wrapText="1"/>
    </xf>
    <xf numFmtId="43" fontId="16" fillId="0" borderId="0" xfId="1" applyFont="1" applyFill="1" applyBorder="1" applyAlignment="1">
      <alignment vertical="top"/>
    </xf>
    <xf numFmtId="43" fontId="0" fillId="0" borderId="0" xfId="1" applyFont="1" applyAlignment="1">
      <alignment vertical="top" wrapText="1"/>
    </xf>
    <xf numFmtId="43" fontId="16" fillId="37" borderId="0" xfId="1" applyFont="1" applyFill="1" applyAlignment="1">
      <alignment vertical="top" wrapText="1"/>
    </xf>
    <xf numFmtId="4" fontId="16" fillId="33" borderId="0" xfId="0" applyNumberFormat="1" applyFont="1" applyFill="1" applyAlignment="1">
      <alignment vertical="top" wrapText="1"/>
    </xf>
    <xf numFmtId="0" fontId="16" fillId="0" borderId="0" xfId="0" applyFont="1" applyBorder="1" applyAlignment="1">
      <alignment vertical="top" wrapText="1"/>
    </xf>
    <xf numFmtId="4" fontId="16" fillId="11" borderId="0" xfId="21" applyNumberFormat="1" applyFont="1" applyAlignment="1">
      <alignment vertical="top" wrapText="1"/>
    </xf>
    <xf numFmtId="4" fontId="16" fillId="0" borderId="0" xfId="0" applyNumberFormat="1" applyFont="1" applyFill="1" applyAlignment="1">
      <alignment vertical="top" wrapText="1"/>
    </xf>
    <xf numFmtId="4" fontId="0" fillId="0" borderId="0" xfId="0" applyNumberFormat="1" applyFont="1" applyFill="1" applyAlignment="1">
      <alignment vertical="top" wrapText="1"/>
    </xf>
    <xf numFmtId="43" fontId="16" fillId="33" borderId="0" xfId="1" applyFont="1" applyFill="1" applyAlignment="1">
      <alignment vertical="top" wrapText="1"/>
    </xf>
    <xf numFmtId="43" fontId="25" fillId="35" borderId="0" xfId="1" applyFont="1" applyFill="1" applyAlignment="1">
      <alignment vertical="top" wrapText="1"/>
    </xf>
    <xf numFmtId="0" fontId="0" fillId="36" borderId="20" xfId="0" applyFill="1" applyBorder="1" applyAlignment="1">
      <alignment vertical="top" wrapText="1"/>
    </xf>
    <xf numFmtId="0" fontId="16" fillId="0" borderId="0" xfId="0" applyFont="1" applyFill="1" applyAlignment="1">
      <alignment vertical="top" wrapText="1"/>
    </xf>
    <xf numFmtId="0" fontId="0" fillId="0" borderId="0" xfId="0" applyAlignment="1">
      <alignment vertical="top" wrapText="1"/>
    </xf>
    <xf numFmtId="43" fontId="24" fillId="0" borderId="0" xfId="1" applyFont="1" applyBorder="1" applyAlignment="1">
      <alignment vertical="top" wrapText="1"/>
    </xf>
    <xf numFmtId="43" fontId="0" fillId="0" borderId="0" xfId="1" applyFont="1" applyFill="1" applyAlignment="1">
      <alignment vertical="top" wrapText="1"/>
    </xf>
    <xf numFmtId="4" fontId="0" fillId="0" borderId="0" xfId="0" applyNumberFormat="1" applyFill="1" applyAlignment="1">
      <alignment vertical="top" wrapText="1"/>
    </xf>
    <xf numFmtId="4" fontId="0" fillId="0" borderId="0" xfId="0" applyNumberFormat="1" applyFont="1" applyBorder="1" applyAlignment="1">
      <alignment vertical="top" wrapText="1"/>
    </xf>
    <xf numFmtId="2" fontId="0" fillId="0" borderId="0" xfId="0" applyNumberFormat="1" applyFont="1" applyBorder="1" applyAlignment="1">
      <alignment vertical="top" wrapText="1"/>
    </xf>
    <xf numFmtId="0" fontId="0" fillId="0" borderId="0" xfId="0" applyFont="1" applyBorder="1" applyAlignment="1">
      <alignment vertical="top" wrapText="1"/>
    </xf>
    <xf numFmtId="0" fontId="16" fillId="0" borderId="0" xfId="0" applyFont="1" applyFill="1" applyBorder="1" applyAlignment="1">
      <alignment vertical="top" wrapText="1"/>
    </xf>
    <xf numFmtId="43" fontId="16" fillId="0" borderId="0" xfId="1" applyFont="1" applyFill="1" applyBorder="1" applyAlignment="1">
      <alignment vertical="top" wrapText="1"/>
    </xf>
    <xf numFmtId="43" fontId="0" fillId="0" borderId="0" xfId="1" applyFont="1" applyBorder="1" applyAlignment="1">
      <alignment vertical="top" wrapText="1"/>
    </xf>
    <xf numFmtId="43" fontId="16" fillId="0" borderId="0" xfId="1" applyFont="1" applyAlignment="1">
      <alignment vertical="top" wrapText="1"/>
    </xf>
    <xf numFmtId="4" fontId="0" fillId="0" borderId="0" xfId="0" applyNumberFormat="1" applyFont="1" applyBorder="1" applyAlignment="1">
      <alignment vertical="top"/>
    </xf>
    <xf numFmtId="2" fontId="0" fillId="0" borderId="0" xfId="0" applyNumberFormat="1" applyFont="1" applyBorder="1" applyAlignment="1">
      <alignment vertical="top"/>
    </xf>
    <xf numFmtId="4" fontId="16" fillId="11" borderId="0" xfId="21" applyNumberFormat="1" applyFont="1" applyAlignment="1">
      <alignment vertical="top"/>
    </xf>
    <xf numFmtId="2" fontId="1" fillId="0" borderId="0" xfId="1" applyNumberFormat="1" applyFont="1" applyBorder="1" applyAlignment="1">
      <alignment vertical="top"/>
    </xf>
    <xf numFmtId="164" fontId="0" fillId="0" borderId="0" xfId="0" applyNumberFormat="1" applyFont="1" applyBorder="1" applyAlignment="1">
      <alignment vertical="top"/>
    </xf>
    <xf numFmtId="43" fontId="16" fillId="0" borderId="0" xfId="1" applyFont="1" applyAlignment="1">
      <alignment vertical="top"/>
    </xf>
    <xf numFmtId="0" fontId="0" fillId="36" borderId="21" xfId="0" applyFill="1" applyBorder="1" applyAlignment="1">
      <alignment vertical="top" wrapText="1"/>
    </xf>
    <xf numFmtId="2" fontId="16" fillId="0" borderId="0" xfId="1" applyNumberFormat="1" applyFont="1" applyFill="1" applyAlignment="1">
      <alignment vertical="top" wrapText="1"/>
    </xf>
    <xf numFmtId="2" fontId="0" fillId="0" borderId="0" xfId="1" applyNumberFormat="1" applyFont="1" applyBorder="1" applyAlignment="1">
      <alignment vertical="top" wrapText="1"/>
    </xf>
    <xf numFmtId="2" fontId="16" fillId="37" borderId="0" xfId="1" applyNumberFormat="1" applyFont="1" applyFill="1" applyAlignment="1">
      <alignment vertical="top" wrapText="1"/>
    </xf>
    <xf numFmtId="2" fontId="1" fillId="38" borderId="0" xfId="1" applyNumberFormat="1" applyFont="1" applyFill="1" applyAlignment="1">
      <alignment vertical="top" wrapText="1"/>
    </xf>
    <xf numFmtId="2" fontId="16" fillId="33" borderId="0" xfId="1" applyNumberFormat="1" applyFont="1" applyFill="1" applyAlignment="1">
      <alignment vertical="top" wrapText="1"/>
    </xf>
    <xf numFmtId="2" fontId="0" fillId="0" borderId="0" xfId="1" applyNumberFormat="1" applyFont="1" applyAlignment="1">
      <alignment vertical="top" wrapText="1"/>
    </xf>
    <xf numFmtId="4" fontId="0" fillId="38" borderId="0" xfId="0" applyNumberFormat="1" applyFont="1" applyFill="1" applyBorder="1" applyAlignment="1">
      <alignment vertical="top"/>
    </xf>
    <xf numFmtId="0" fontId="25" fillId="38" borderId="0" xfId="0" applyFont="1" applyFill="1" applyAlignment="1"/>
    <xf numFmtId="0" fontId="16" fillId="0" borderId="0" xfId="0" applyFont="1" applyBorder="1" applyAlignment="1">
      <alignment horizontal="left" vertic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4" fontId="0" fillId="0" borderId="0" xfId="0" applyNumberFormat="1" applyFont="1" applyAlignment="1"/>
    <xf numFmtId="4" fontId="0" fillId="0" borderId="0" xfId="0" applyNumberFormat="1" applyFont="1" applyAlignment="1">
      <alignment vertical="top"/>
    </xf>
    <xf numFmtId="4" fontId="0" fillId="0" borderId="0" xfId="0" applyNumberFormat="1" applyFont="1" applyAlignment="1">
      <alignment vertical="top" wrapText="1"/>
    </xf>
    <xf numFmtId="0" fontId="16" fillId="39" borderId="0" xfId="0" applyFont="1" applyFill="1" applyAlignment="1"/>
    <xf numFmtId="0" fontId="16" fillId="0" borderId="0" xfId="0" applyFont="1" applyBorder="1" applyAlignment="1">
      <alignment horizontal="left" vertical="center"/>
    </xf>
    <xf numFmtId="0" fontId="0" fillId="38" borderId="0" xfId="0" applyFont="1" applyFill="1" applyBorder="1" applyAlignment="1">
      <alignment horizontal="center" vertical="center"/>
    </xf>
    <xf numFmtId="4" fontId="0" fillId="38" borderId="0" xfId="0" applyNumberFormat="1" applyFont="1" applyFill="1" applyBorder="1" applyAlignment="1">
      <alignment horizontal="center" vertical="center"/>
    </xf>
    <xf numFmtId="43" fontId="16" fillId="38" borderId="0" xfId="1" applyFont="1" applyFill="1" applyAlignment="1"/>
    <xf numFmtId="0" fontId="16" fillId="38" borderId="0" xfId="1" applyNumberFormat="1" applyFont="1" applyFill="1" applyAlignment="1">
      <alignment horizontal="center"/>
    </xf>
    <xf numFmtId="14" fontId="0" fillId="38" borderId="0" xfId="1" applyNumberFormat="1" applyFont="1" applyFill="1" applyAlignment="1">
      <alignment wrapText="1"/>
    </xf>
    <xf numFmtId="43" fontId="16" fillId="38" borderId="0" xfId="1" applyFont="1" applyFill="1" applyAlignment="1">
      <alignment vertical="top" wrapText="1"/>
    </xf>
    <xf numFmtId="2" fontId="16" fillId="38" borderId="0" xfId="1" applyNumberFormat="1" applyFont="1" applyFill="1" applyAlignment="1">
      <alignment vertical="top" wrapText="1"/>
    </xf>
    <xf numFmtId="43" fontId="0" fillId="33" borderId="0" xfId="1" applyFont="1" applyFill="1" applyAlignment="1">
      <alignment wrapText="1"/>
    </xf>
    <xf numFmtId="0" fontId="16" fillId="38" borderId="0" xfId="0" applyFont="1" applyFill="1" applyAlignment="1">
      <alignment horizontal="center" vertical="center"/>
    </xf>
    <xf numFmtId="0" fontId="0" fillId="38" borderId="0" xfId="0" applyFill="1" applyAlignment="1">
      <alignment horizontal="right"/>
    </xf>
    <xf numFmtId="43" fontId="0" fillId="38" borderId="0" xfId="1" applyFont="1" applyFill="1" applyAlignment="1">
      <alignment horizontal="center" vertical="center" wrapText="1"/>
    </xf>
    <xf numFmtId="0" fontId="14" fillId="0" borderId="0" xfId="0" applyFont="1" applyFill="1" applyAlignment="1"/>
    <xf numFmtId="0" fontId="23" fillId="0" borderId="0" xfId="0" applyFont="1" applyFill="1" applyAlignment="1">
      <alignment horizontal="center"/>
    </xf>
    <xf numFmtId="14" fontId="0" fillId="0" borderId="0" xfId="0" applyNumberFormat="1" applyFont="1" applyFill="1" applyAlignment="1">
      <alignment horizontal="center" vertical="center"/>
    </xf>
    <xf numFmtId="0" fontId="16" fillId="33" borderId="0" xfId="0" applyNumberFormat="1" applyFont="1" applyFill="1" applyAlignment="1">
      <alignment horizontal="center"/>
    </xf>
    <xf numFmtId="0" fontId="16" fillId="33" borderId="0" xfId="0" applyNumberFormat="1" applyFont="1" applyFill="1" applyAlignment="1"/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Border="1" applyAlignment="1">
      <alignment horizontal="center"/>
    </xf>
    <xf numFmtId="0" fontId="26" fillId="36" borderId="22" xfId="0" applyFont="1" applyFill="1" applyBorder="1" applyAlignment="1">
      <alignment horizont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vertical="top"/>
    </xf>
    <xf numFmtId="4" fontId="18" fillId="34" borderId="16" xfId="1" applyNumberFormat="1" applyFont="1" applyFill="1" applyBorder="1" applyAlignment="1">
      <alignment vertical="top"/>
    </xf>
    <xf numFmtId="4" fontId="18" fillId="34" borderId="13" xfId="1" applyNumberFormat="1" applyFont="1" applyFill="1" applyBorder="1" applyAlignment="1">
      <alignment vertical="top" wrapText="1"/>
    </xf>
    <xf numFmtId="4" fontId="18" fillId="34" borderId="17" xfId="1" applyNumberFormat="1" applyFont="1" applyFill="1" applyBorder="1" applyAlignment="1">
      <alignment vertical="top" wrapText="1"/>
    </xf>
    <xf numFmtId="4" fontId="18" fillId="34" borderId="13" xfId="1" applyNumberFormat="1" applyFont="1" applyFill="1" applyBorder="1" applyAlignment="1">
      <alignment vertical="top"/>
    </xf>
    <xf numFmtId="4" fontId="18" fillId="34" borderId="17" xfId="1" applyNumberFormat="1" applyFont="1" applyFill="1" applyBorder="1" applyAlignment="1">
      <alignment vertical="top"/>
    </xf>
    <xf numFmtId="4" fontId="18" fillId="34" borderId="14" xfId="1" applyNumberFormat="1" applyFont="1" applyFill="1" applyBorder="1" applyAlignment="1">
      <alignment vertical="top" wrapText="1"/>
    </xf>
    <xf numFmtId="4" fontId="18" fillId="34" borderId="18" xfId="1" applyNumberFormat="1" applyFont="1" applyFill="1" applyBorder="1" applyAlignment="1">
      <alignment vertical="top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11</xdr:col>
      <xdr:colOff>147297</xdr:colOff>
      <xdr:row>0</xdr:row>
      <xdr:rowOff>82916</xdr:rowOff>
    </xdr:from>
    <xdr:to>
      <xdr:col>12</xdr:col>
      <xdr:colOff>1262781</xdr:colOff>
      <xdr:row>4</xdr:row>
      <xdr:rowOff>162320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33274" y="82916"/>
          <a:ext cx="2350758" cy="118073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2113360</xdr:colOff>
      <xdr:row>265</xdr:row>
      <xdr:rowOff>89295</xdr:rowOff>
    </xdr:from>
    <xdr:to>
      <xdr:col>6</xdr:col>
      <xdr:colOff>504362</xdr:colOff>
      <xdr:row>297</xdr:row>
      <xdr:rowOff>174241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13360" y="52179139"/>
          <a:ext cx="9718476" cy="639525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S404"/>
  <sheetViews>
    <sheetView showGridLines="0" tabSelected="1" showWhiteSpace="0" zoomScale="90" zoomScaleNormal="90" zoomScaleSheetLayoutView="57" zoomScalePageLayoutView="70" workbookViewId="0">
      <selection activeCell="B47" sqref="B47"/>
    </sheetView>
  </sheetViews>
  <sheetFormatPr baseColWidth="10" defaultColWidth="11.42578125" defaultRowHeight="15" x14ac:dyDescent="0.25"/>
  <cols>
    <col min="1" max="1" width="68.28515625" style="38" customWidth="1"/>
    <col min="2" max="2" width="41.42578125" style="14" customWidth="1"/>
    <col min="3" max="4" width="11.42578125" style="14" customWidth="1"/>
    <col min="5" max="5" width="19.140625" style="43" customWidth="1"/>
    <col min="6" max="6" width="18" style="43" customWidth="1"/>
    <col min="7" max="7" width="20.7109375" style="130" customWidth="1"/>
    <col min="8" max="8" width="16.85546875" style="131" customWidth="1"/>
    <col min="9" max="9" width="17.42578125" style="130" customWidth="1"/>
    <col min="10" max="10" width="17.28515625" style="130" customWidth="1"/>
    <col min="11" max="11" width="16.42578125" style="130" customWidth="1"/>
    <col min="12" max="12" width="18.42578125" style="130" customWidth="1"/>
    <col min="13" max="13" width="19.85546875" style="131" customWidth="1"/>
    <col min="14" max="14" width="17.7109375" style="38" customWidth="1"/>
    <col min="15" max="41" width="11.42578125" style="38"/>
    <col min="42" max="51" width="11.42578125" style="38" customWidth="1"/>
    <col min="52" max="52" width="11.42578125" style="38" hidden="1" customWidth="1"/>
    <col min="53" max="16384" width="11.42578125" style="38"/>
  </cols>
  <sheetData>
    <row r="1" spans="1:237" x14ac:dyDescent="0.25">
      <c r="A1" s="33"/>
      <c r="B1" s="34"/>
      <c r="C1" s="34"/>
      <c r="D1" s="34"/>
      <c r="E1" s="34"/>
      <c r="F1" s="34"/>
      <c r="G1" s="138"/>
      <c r="H1" s="168"/>
      <c r="I1" s="138"/>
      <c r="J1" s="138"/>
      <c r="K1" s="138"/>
      <c r="L1" s="138"/>
      <c r="M1" s="187"/>
    </row>
    <row r="2" spans="1:237" ht="26.25" x14ac:dyDescent="0.4">
      <c r="A2" s="220" t="s">
        <v>10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2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  <c r="IC2" s="39"/>
    </row>
    <row r="3" spans="1:237" ht="26.25" x14ac:dyDescent="0.4">
      <c r="A3" s="220" t="s">
        <v>8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2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  <c r="IC3" s="39"/>
    </row>
    <row r="4" spans="1:237" ht="20.25" x14ac:dyDescent="0.3">
      <c r="A4" s="223" t="s">
        <v>9</v>
      </c>
      <c r="B4" s="224"/>
      <c r="C4" s="224"/>
      <c r="D4" s="224"/>
      <c r="E4" s="224"/>
      <c r="F4" s="224"/>
      <c r="G4" s="224"/>
      <c r="H4" s="224"/>
      <c r="I4" s="224"/>
      <c r="J4" s="224"/>
      <c r="K4" s="224"/>
      <c r="L4" s="224"/>
      <c r="M4" s="225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</row>
    <row r="5" spans="1:237" ht="20.25" x14ac:dyDescent="0.3">
      <c r="A5" s="226" t="s">
        <v>219</v>
      </c>
      <c r="B5" s="227"/>
      <c r="C5" s="227"/>
      <c r="D5" s="227"/>
      <c r="E5" s="227"/>
      <c r="F5" s="227"/>
      <c r="G5" s="227"/>
      <c r="H5" s="227"/>
      <c r="I5" s="227"/>
      <c r="J5" s="227"/>
      <c r="K5" s="227"/>
      <c r="L5" s="227"/>
      <c r="M5" s="228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</row>
    <row r="6" spans="1:237" ht="21" thickBot="1" x14ac:dyDescent="0.35">
      <c r="A6" s="234" t="s">
        <v>231</v>
      </c>
      <c r="B6" s="235"/>
      <c r="C6" s="235"/>
      <c r="D6" s="235"/>
      <c r="E6" s="235"/>
      <c r="F6" s="235"/>
      <c r="G6" s="235"/>
      <c r="H6" s="235"/>
      <c r="I6" s="235"/>
      <c r="J6" s="235"/>
      <c r="K6" s="235"/>
      <c r="L6" s="235"/>
      <c r="M6" s="236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</row>
    <row r="7" spans="1:237" x14ac:dyDescent="0.25">
      <c r="A7" s="237" t="s">
        <v>13</v>
      </c>
      <c r="B7" s="232" t="s">
        <v>0</v>
      </c>
      <c r="C7" s="232" t="s">
        <v>97</v>
      </c>
      <c r="D7" s="229" t="s">
        <v>220</v>
      </c>
      <c r="E7" s="229" t="s">
        <v>11</v>
      </c>
      <c r="F7" s="229" t="s">
        <v>12</v>
      </c>
      <c r="G7" s="239" t="s">
        <v>7</v>
      </c>
      <c r="H7" s="241" t="s">
        <v>1</v>
      </c>
      <c r="I7" s="239" t="s">
        <v>2</v>
      </c>
      <c r="J7" s="243" t="s">
        <v>3</v>
      </c>
      <c r="K7" s="239" t="s">
        <v>4</v>
      </c>
      <c r="L7" s="239" t="s">
        <v>5</v>
      </c>
      <c r="M7" s="245" t="s">
        <v>6</v>
      </c>
      <c r="P7" s="39"/>
      <c r="Q7" s="40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</row>
    <row r="8" spans="1:237" ht="15.75" thickBot="1" x14ac:dyDescent="0.3">
      <c r="A8" s="238"/>
      <c r="B8" s="233"/>
      <c r="C8" s="233"/>
      <c r="D8" s="230"/>
      <c r="E8" s="230"/>
      <c r="F8" s="230"/>
      <c r="G8" s="240"/>
      <c r="H8" s="242"/>
      <c r="I8" s="240"/>
      <c r="J8" s="244"/>
      <c r="K8" s="240"/>
      <c r="L8" s="240"/>
      <c r="M8" s="246"/>
    </row>
    <row r="9" spans="1:237" x14ac:dyDescent="0.25">
      <c r="A9" s="231" t="s">
        <v>217</v>
      </c>
      <c r="B9" s="231"/>
      <c r="C9" s="231"/>
      <c r="D9" s="231"/>
      <c r="E9" s="231"/>
      <c r="F9" s="231"/>
      <c r="G9" s="231"/>
      <c r="H9" s="231"/>
      <c r="I9" s="231"/>
      <c r="J9" s="231"/>
      <c r="K9" s="231"/>
      <c r="L9" s="231"/>
      <c r="M9" s="231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</row>
    <row r="10" spans="1:237" x14ac:dyDescent="0.25">
      <c r="A10" s="38" t="s">
        <v>33</v>
      </c>
      <c r="B10" s="3" t="s">
        <v>34</v>
      </c>
      <c r="C10" s="6" t="s">
        <v>71</v>
      </c>
      <c r="D10" s="6" t="s">
        <v>221</v>
      </c>
      <c r="E10" s="10">
        <v>44470</v>
      </c>
      <c r="F10" s="10" t="s">
        <v>107</v>
      </c>
      <c r="G10" s="130">
        <v>89500</v>
      </c>
      <c r="H10" s="174">
        <f>G10*0.0287</f>
        <v>2568.65</v>
      </c>
      <c r="I10" s="181">
        <v>8879.2800000000007</v>
      </c>
      <c r="J10" s="181">
        <v>2720.8</v>
      </c>
      <c r="K10" s="181">
        <v>3049.9</v>
      </c>
      <c r="L10" s="185">
        <v>17218.63</v>
      </c>
      <c r="M10" s="174">
        <v>72281.37</v>
      </c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</row>
    <row r="11" spans="1:237" x14ac:dyDescent="0.25">
      <c r="A11" s="41" t="s">
        <v>14</v>
      </c>
      <c r="B11" s="12">
        <v>1</v>
      </c>
      <c r="C11" s="7"/>
      <c r="D11" s="7"/>
      <c r="E11" s="41"/>
      <c r="F11" s="41"/>
      <c r="G11" s="146">
        <f>SUM(G10:G10)</f>
        <v>89500</v>
      </c>
      <c r="H11" s="161">
        <f t="shared" ref="H11:L11" si="0">SUM(H10:H10)</f>
        <v>2568.65</v>
      </c>
      <c r="I11" s="146">
        <f t="shared" si="0"/>
        <v>8879.2800000000007</v>
      </c>
      <c r="J11" s="146">
        <f t="shared" si="0"/>
        <v>2720.8</v>
      </c>
      <c r="K11" s="146">
        <f t="shared" si="0"/>
        <v>3049.9</v>
      </c>
      <c r="L11" s="146">
        <f t="shared" si="0"/>
        <v>17218.63</v>
      </c>
      <c r="M11" s="161">
        <f>G11-L11</f>
        <v>72281.37</v>
      </c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</row>
    <row r="12" spans="1:237" s="47" customFormat="1" x14ac:dyDescent="0.25">
      <c r="A12" s="39" t="s">
        <v>119</v>
      </c>
      <c r="B12" s="13"/>
      <c r="C12" s="11"/>
      <c r="D12" s="11"/>
      <c r="E12" s="39"/>
      <c r="F12" s="39"/>
      <c r="G12" s="145"/>
      <c r="H12" s="164"/>
      <c r="I12" s="145"/>
      <c r="J12" s="145"/>
      <c r="K12" s="145"/>
      <c r="L12" s="145"/>
      <c r="M12" s="164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  <c r="IC12" s="39"/>
    </row>
    <row r="13" spans="1:237" s="44" customFormat="1" x14ac:dyDescent="0.25">
      <c r="A13" s="44" t="s">
        <v>120</v>
      </c>
      <c r="B13" s="22" t="s">
        <v>54</v>
      </c>
      <c r="C13" s="23" t="s">
        <v>71</v>
      </c>
      <c r="D13" s="23" t="s">
        <v>221</v>
      </c>
      <c r="E13" s="24">
        <v>44409</v>
      </c>
      <c r="F13" s="111" t="s">
        <v>107</v>
      </c>
      <c r="G13" s="147">
        <v>133000</v>
      </c>
      <c r="H13" s="165">
        <v>3817.1</v>
      </c>
      <c r="I13" s="147">
        <v>19867.79</v>
      </c>
      <c r="J13" s="147">
        <v>4043.2</v>
      </c>
      <c r="K13" s="147">
        <v>12925</v>
      </c>
      <c r="L13" s="147">
        <v>40653.089999999997</v>
      </c>
      <c r="M13" s="165">
        <v>92346.91</v>
      </c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6"/>
      <c r="AG13" s="46"/>
      <c r="AH13" s="46"/>
      <c r="AI13" s="46"/>
      <c r="AJ13" s="46"/>
      <c r="AK13" s="46"/>
      <c r="AL13" s="46"/>
      <c r="AM13" s="46"/>
      <c r="AN13" s="46"/>
      <c r="AO13" s="46"/>
      <c r="AP13" s="46"/>
      <c r="AQ13" s="46"/>
      <c r="BZ13" s="46"/>
      <c r="CA13" s="46"/>
      <c r="CB13" s="46"/>
      <c r="CC13" s="46"/>
      <c r="CD13" s="46"/>
      <c r="CE13" s="46"/>
      <c r="CF13" s="46"/>
      <c r="CG13" s="46"/>
      <c r="CH13" s="46"/>
      <c r="CI13" s="46"/>
      <c r="CJ13" s="46"/>
      <c r="CK13" s="46"/>
      <c r="CL13" s="46"/>
      <c r="CM13" s="46"/>
      <c r="CN13" s="46"/>
      <c r="CO13" s="46"/>
      <c r="CP13" s="46"/>
      <c r="CQ13" s="46"/>
      <c r="CR13" s="46"/>
      <c r="CS13" s="46"/>
      <c r="CT13" s="46"/>
      <c r="CU13" s="46"/>
      <c r="CV13" s="46"/>
      <c r="CW13" s="46"/>
      <c r="CX13" s="46"/>
      <c r="CY13" s="46"/>
      <c r="CZ13" s="46"/>
      <c r="DA13" s="46"/>
      <c r="DB13" s="46"/>
      <c r="DC13" s="46"/>
      <c r="DD13" s="46"/>
      <c r="DE13" s="46"/>
      <c r="DF13" s="46"/>
      <c r="DG13" s="46"/>
      <c r="DH13" s="46"/>
      <c r="DI13" s="46"/>
      <c r="DJ13" s="46"/>
      <c r="DK13" s="46"/>
      <c r="DL13" s="46"/>
      <c r="DM13" s="46"/>
      <c r="DN13" s="46"/>
      <c r="DO13" s="46"/>
      <c r="DP13" s="46"/>
      <c r="DQ13" s="46"/>
      <c r="DR13" s="46"/>
      <c r="DS13" s="46"/>
      <c r="DT13" s="46"/>
      <c r="DU13" s="46"/>
      <c r="DV13" s="46"/>
      <c r="DW13" s="46"/>
      <c r="DX13" s="46"/>
      <c r="DY13" s="46"/>
      <c r="DZ13" s="46"/>
      <c r="EA13" s="46"/>
      <c r="EB13" s="46"/>
      <c r="EC13" s="46"/>
      <c r="ED13" s="46"/>
      <c r="EE13" s="46"/>
      <c r="EF13" s="46"/>
      <c r="EG13" s="46"/>
      <c r="EH13" s="46"/>
      <c r="EI13" s="46"/>
      <c r="EJ13" s="46"/>
      <c r="EK13" s="46"/>
      <c r="EL13" s="46"/>
      <c r="EM13" s="46"/>
      <c r="EN13" s="46"/>
      <c r="EO13" s="46"/>
      <c r="EP13" s="46"/>
      <c r="EQ13" s="46"/>
      <c r="ER13" s="46"/>
      <c r="ES13" s="46"/>
      <c r="ET13" s="46"/>
      <c r="EU13" s="46"/>
      <c r="EV13" s="46"/>
      <c r="EW13" s="46"/>
      <c r="EX13" s="46"/>
      <c r="EY13" s="46"/>
      <c r="EZ13" s="46"/>
      <c r="FA13" s="46"/>
      <c r="FB13" s="46"/>
      <c r="FC13" s="46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</row>
    <row r="14" spans="1:237" s="41" customFormat="1" x14ac:dyDescent="0.25">
      <c r="A14" s="41" t="s">
        <v>14</v>
      </c>
      <c r="B14" s="12">
        <v>1</v>
      </c>
      <c r="C14" s="7"/>
      <c r="D14" s="7"/>
      <c r="E14" s="110"/>
      <c r="G14" s="146">
        <f>G13</f>
        <v>133000</v>
      </c>
      <c r="H14" s="161">
        <f t="shared" ref="H14:M14" si="1">H13</f>
        <v>3817.1</v>
      </c>
      <c r="I14" s="146">
        <f t="shared" si="1"/>
        <v>19867.79</v>
      </c>
      <c r="J14" s="146">
        <f t="shared" si="1"/>
        <v>4043.2</v>
      </c>
      <c r="K14" s="146">
        <f t="shared" si="1"/>
        <v>12925</v>
      </c>
      <c r="L14" s="146">
        <f t="shared" si="1"/>
        <v>40653.089999999997</v>
      </c>
      <c r="M14" s="161">
        <f t="shared" si="1"/>
        <v>92346.91</v>
      </c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40"/>
      <c r="AU14" s="40"/>
      <c r="AV14" s="40"/>
      <c r="AW14" s="40"/>
      <c r="AX14" s="40"/>
      <c r="AY14" s="40"/>
      <c r="AZ14" s="40"/>
      <c r="BA14" s="40"/>
      <c r="BB14" s="40"/>
      <c r="BC14" s="40"/>
      <c r="BD14" s="40"/>
      <c r="BE14" s="40"/>
      <c r="BF14" s="40"/>
      <c r="BG14" s="40"/>
      <c r="BH14" s="40"/>
      <c r="BI14" s="40"/>
      <c r="BJ14" s="40"/>
      <c r="BK14" s="40"/>
      <c r="BL14" s="40"/>
      <c r="BM14" s="40"/>
      <c r="BN14" s="40"/>
      <c r="BO14" s="40"/>
      <c r="BP14" s="40"/>
      <c r="BQ14" s="40"/>
      <c r="BR14" s="40"/>
      <c r="BS14" s="40"/>
      <c r="BT14" s="40"/>
      <c r="BU14" s="40"/>
      <c r="BV14" s="40"/>
      <c r="BW14" s="40"/>
      <c r="BX14" s="40"/>
      <c r="BY14" s="40"/>
      <c r="BZ14" s="40"/>
      <c r="CA14" s="40"/>
      <c r="CB14" s="40"/>
      <c r="CC14" s="40"/>
      <c r="CD14" s="40"/>
      <c r="CE14" s="40"/>
      <c r="CF14" s="40"/>
      <c r="CG14" s="40"/>
      <c r="CH14" s="40"/>
      <c r="CI14" s="40"/>
      <c r="CJ14" s="40"/>
      <c r="CK14" s="40"/>
      <c r="CL14" s="40"/>
      <c r="CM14" s="40"/>
      <c r="CN14" s="40"/>
      <c r="CO14" s="40"/>
      <c r="CP14" s="40"/>
      <c r="CQ14" s="40"/>
      <c r="CR14" s="40"/>
      <c r="CS14" s="40"/>
      <c r="CT14" s="40"/>
      <c r="CU14" s="40"/>
      <c r="CV14" s="40"/>
      <c r="CW14" s="40"/>
      <c r="CX14" s="40"/>
      <c r="CY14" s="40"/>
      <c r="CZ14" s="40"/>
      <c r="DA14" s="40"/>
      <c r="DB14" s="40"/>
      <c r="DC14" s="40"/>
      <c r="DD14" s="40"/>
      <c r="DE14" s="40"/>
      <c r="DF14" s="40"/>
      <c r="DG14" s="40"/>
      <c r="DH14" s="40"/>
      <c r="DI14" s="40"/>
      <c r="DJ14" s="40"/>
      <c r="DK14" s="40"/>
      <c r="DL14" s="40"/>
      <c r="DM14" s="40"/>
      <c r="DN14" s="40"/>
      <c r="DO14" s="40"/>
      <c r="DP14" s="40"/>
      <c r="DQ14" s="40"/>
      <c r="DR14" s="40"/>
      <c r="DS14" s="40"/>
      <c r="DT14" s="40"/>
      <c r="DU14" s="40"/>
      <c r="DV14" s="40"/>
      <c r="DW14" s="40"/>
      <c r="DX14" s="40"/>
      <c r="DY14" s="40"/>
      <c r="DZ14" s="40"/>
      <c r="EA14" s="40"/>
      <c r="EB14" s="40"/>
      <c r="EC14" s="40"/>
      <c r="ED14" s="40"/>
      <c r="EE14" s="40"/>
      <c r="EF14" s="40"/>
      <c r="EG14" s="40"/>
      <c r="EH14" s="40"/>
      <c r="EI14" s="40"/>
      <c r="EJ14" s="40"/>
      <c r="EK14" s="40"/>
      <c r="EL14" s="40"/>
      <c r="EM14" s="40"/>
      <c r="EN14" s="40"/>
      <c r="EO14" s="40"/>
      <c r="EP14" s="40"/>
      <c r="EQ14" s="40"/>
      <c r="ER14" s="40"/>
      <c r="ES14" s="40"/>
      <c r="ET14" s="40"/>
      <c r="EU14" s="40"/>
      <c r="EV14" s="40"/>
      <c r="EW14" s="40"/>
      <c r="EX14" s="40"/>
      <c r="EY14" s="40"/>
      <c r="EZ14" s="40"/>
      <c r="FA14" s="40"/>
      <c r="FB14" s="40"/>
      <c r="FC14" s="40"/>
      <c r="FD14" s="40"/>
      <c r="FE14" s="40"/>
      <c r="FF14" s="40"/>
      <c r="FG14" s="40"/>
      <c r="FH14" s="40"/>
      <c r="FI14" s="40"/>
      <c r="FJ14" s="40"/>
      <c r="FK14" s="40"/>
      <c r="FL14" s="40"/>
      <c r="FM14" s="40"/>
      <c r="FN14" s="40"/>
      <c r="FO14" s="40"/>
      <c r="FP14" s="40"/>
      <c r="FQ14" s="40"/>
      <c r="FR14" s="40"/>
      <c r="FS14" s="40"/>
      <c r="FT14" s="40"/>
      <c r="FU14" s="40"/>
      <c r="FV14" s="40"/>
      <c r="FW14" s="40"/>
      <c r="FX14" s="40"/>
      <c r="FY14" s="40"/>
      <c r="FZ14" s="40"/>
      <c r="GA14" s="40"/>
    </row>
    <row r="15" spans="1:237" x14ac:dyDescent="0.25"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5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</row>
    <row r="16" spans="1:237" ht="11.25" customHeight="1" x14ac:dyDescent="0.25">
      <c r="A16" s="37" t="s">
        <v>44</v>
      </c>
      <c r="B16" s="37"/>
      <c r="C16" s="37"/>
      <c r="D16" s="203"/>
      <c r="E16" s="59"/>
      <c r="F16" s="37"/>
      <c r="G16" s="148"/>
      <c r="H16" s="162"/>
      <c r="I16" s="148"/>
      <c r="J16" s="148"/>
      <c r="K16" s="148"/>
      <c r="L16" s="148"/>
      <c r="M16" s="162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s="39"/>
      <c r="EA16" s="39"/>
      <c r="EB16" s="39"/>
      <c r="EC16" s="39"/>
      <c r="ED16" s="39"/>
      <c r="EE16" s="39"/>
      <c r="EF16" s="39"/>
      <c r="EG16" s="39"/>
      <c r="EH16" s="39"/>
      <c r="EI16" s="39"/>
      <c r="EJ16" s="39"/>
      <c r="EK16" s="39"/>
      <c r="EL16" s="39"/>
      <c r="EM16" s="39"/>
      <c r="EN16" s="39"/>
      <c r="EO16" s="39"/>
      <c r="EP16" s="39"/>
      <c r="EQ16" s="39"/>
      <c r="ER16" s="39"/>
      <c r="ES16" s="39"/>
      <c r="ET16" s="39"/>
      <c r="EU16" s="39"/>
      <c r="EV16" s="39"/>
      <c r="EW16" s="39"/>
      <c r="EX16" s="39"/>
      <c r="EY16" s="39"/>
      <c r="EZ16" s="39"/>
      <c r="FA16" s="39"/>
      <c r="FB16" s="39"/>
      <c r="FC16" s="39"/>
      <c r="FD16" s="39"/>
      <c r="FE16" s="39"/>
      <c r="FF16" s="39"/>
      <c r="FG16" s="39"/>
      <c r="FH16" s="39"/>
      <c r="FI16" s="39"/>
      <c r="FJ16" s="39"/>
      <c r="FK16" s="39"/>
      <c r="FL16" s="39"/>
      <c r="FM16" s="39"/>
      <c r="FN16" s="39"/>
      <c r="FO16" s="39"/>
      <c r="FP16" s="39"/>
      <c r="FQ16" s="39"/>
      <c r="FR16" s="39"/>
      <c r="FS16" s="39"/>
      <c r="FT16" s="39"/>
      <c r="FU16" s="39"/>
      <c r="FV16" s="39"/>
      <c r="FW16" s="39"/>
      <c r="FX16" s="39"/>
      <c r="FY16" s="39"/>
      <c r="FZ16" s="39"/>
      <c r="GA16" s="39"/>
      <c r="GB16" s="39"/>
      <c r="GC16" s="39"/>
      <c r="GD16" s="39"/>
      <c r="GE16" s="39"/>
      <c r="GF16" s="39"/>
      <c r="GG16" s="39"/>
      <c r="GH16" s="39"/>
      <c r="GI16" s="39"/>
      <c r="GJ16" s="39"/>
      <c r="GK16" s="39"/>
      <c r="GL16" s="39"/>
      <c r="GM16" s="39"/>
      <c r="GN16" s="39"/>
      <c r="GO16" s="39"/>
      <c r="GP16" s="39"/>
      <c r="GQ16" s="39"/>
      <c r="GR16" s="39"/>
      <c r="GS16" s="39"/>
      <c r="GT16" s="39"/>
      <c r="GU16" s="39"/>
      <c r="GV16" s="39"/>
      <c r="GW16" s="39"/>
      <c r="GX16" s="39"/>
      <c r="GY16" s="39"/>
      <c r="GZ16" s="39"/>
      <c r="HA16" s="39"/>
      <c r="HB16" s="39"/>
      <c r="HC16" s="39"/>
      <c r="HD16" s="39"/>
      <c r="HE16" s="39"/>
      <c r="HF16" s="39"/>
      <c r="HG16" s="39"/>
      <c r="HH16" s="39"/>
      <c r="HI16" s="39"/>
      <c r="HJ16" s="39"/>
      <c r="HK16" s="39"/>
      <c r="HL16" s="39"/>
      <c r="HM16" s="39"/>
      <c r="HN16" s="39"/>
      <c r="HO16" s="39"/>
      <c r="HP16" s="39"/>
      <c r="HQ16" s="39"/>
      <c r="HR16" s="39"/>
      <c r="HS16" s="39"/>
      <c r="HT16" s="39"/>
      <c r="HU16" s="39"/>
      <c r="HV16" s="39"/>
      <c r="HW16" s="39"/>
      <c r="HX16" s="39"/>
      <c r="HY16" s="39"/>
      <c r="HZ16" s="39"/>
      <c r="IA16" s="39"/>
      <c r="IB16" s="39"/>
      <c r="IC16" s="39"/>
    </row>
    <row r="17" spans="1:237" s="32" customFormat="1" ht="11.25" customHeight="1" x14ac:dyDescent="0.25">
      <c r="A17" s="4" t="s">
        <v>75</v>
      </c>
      <c r="B17" s="5" t="s">
        <v>87</v>
      </c>
      <c r="C17" s="5" t="s">
        <v>71</v>
      </c>
      <c r="D17" s="5" t="s">
        <v>221</v>
      </c>
      <c r="E17" s="104" t="s">
        <v>95</v>
      </c>
      <c r="F17" s="10" t="s">
        <v>107</v>
      </c>
      <c r="G17" s="149">
        <v>40000</v>
      </c>
      <c r="H17" s="175">
        <v>1148</v>
      </c>
      <c r="I17" s="182">
        <v>442.65</v>
      </c>
      <c r="J17" s="182">
        <v>1216</v>
      </c>
      <c r="K17" s="182">
        <v>5009</v>
      </c>
      <c r="L17" s="182">
        <v>10766.88</v>
      </c>
      <c r="M17" s="189">
        <v>32184.36</v>
      </c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  <c r="IC17" s="39"/>
    </row>
    <row r="18" spans="1:237" s="32" customFormat="1" ht="11.25" customHeight="1" x14ac:dyDescent="0.25">
      <c r="A18" s="4" t="s">
        <v>125</v>
      </c>
      <c r="B18" s="5" t="s">
        <v>127</v>
      </c>
      <c r="C18" s="5" t="s">
        <v>71</v>
      </c>
      <c r="D18" s="5" t="s">
        <v>221</v>
      </c>
      <c r="E18" s="104" t="s">
        <v>126</v>
      </c>
      <c r="F18" s="10" t="s">
        <v>107</v>
      </c>
      <c r="G18" s="149">
        <v>87500</v>
      </c>
      <c r="H18" s="175">
        <v>2511.25</v>
      </c>
      <c r="I18" s="182">
        <v>8786.94</v>
      </c>
      <c r="J18" s="182">
        <v>2660</v>
      </c>
      <c r="K18" s="182">
        <v>7077.45</v>
      </c>
      <c r="L18" s="182">
        <v>21035.64</v>
      </c>
      <c r="M18" s="189">
        <v>66464.36</v>
      </c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  <c r="IC18" s="39"/>
    </row>
    <row r="19" spans="1:237" x14ac:dyDescent="0.25">
      <c r="A19" s="4" t="s">
        <v>68</v>
      </c>
      <c r="B19" s="5" t="s">
        <v>69</v>
      </c>
      <c r="C19" s="6" t="s">
        <v>70</v>
      </c>
      <c r="D19" s="6" t="s">
        <v>221</v>
      </c>
      <c r="E19" s="4" t="s">
        <v>96</v>
      </c>
      <c r="F19" s="10" t="s">
        <v>107</v>
      </c>
      <c r="G19" s="130">
        <v>75000</v>
      </c>
      <c r="H19" s="174">
        <v>2152.5</v>
      </c>
      <c r="I19" s="181">
        <v>6309.38</v>
      </c>
      <c r="J19" s="181">
        <v>2280</v>
      </c>
      <c r="K19" s="181">
        <v>25</v>
      </c>
      <c r="L19" s="181">
        <v>7815.65</v>
      </c>
      <c r="M19" s="174">
        <v>64233.120000000003</v>
      </c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39"/>
      <c r="DO19" s="39"/>
      <c r="DP19" s="39"/>
      <c r="DQ19" s="39"/>
      <c r="DR19" s="39"/>
      <c r="DS19" s="39"/>
      <c r="DT19" s="39"/>
      <c r="DU19" s="39"/>
      <c r="DV19" s="39"/>
      <c r="DW19" s="39"/>
      <c r="DX19" s="39"/>
      <c r="DY19" s="39"/>
      <c r="DZ19" s="39"/>
      <c r="EA19" s="39"/>
      <c r="EB19" s="39"/>
      <c r="EC19" s="39"/>
      <c r="ED19" s="39"/>
      <c r="EE19" s="39"/>
      <c r="EF19" s="39"/>
      <c r="EG19" s="39"/>
      <c r="EH19" s="39"/>
      <c r="EI19" s="39"/>
      <c r="EJ19" s="39"/>
      <c r="EK19" s="39"/>
      <c r="EL19" s="39"/>
      <c r="EM19" s="39"/>
      <c r="EN19" s="39"/>
      <c r="EO19" s="39"/>
      <c r="EP19" s="39"/>
      <c r="EQ19" s="39"/>
      <c r="ER19" s="39"/>
      <c r="ES19" s="39"/>
      <c r="ET19" s="39"/>
      <c r="EU19" s="39"/>
      <c r="EV19" s="39"/>
      <c r="EW19" s="39"/>
      <c r="EX19" s="39"/>
      <c r="EY19" s="39"/>
      <c r="EZ19" s="39"/>
      <c r="FA19" s="39"/>
      <c r="FB19" s="39"/>
      <c r="FC19" s="39"/>
      <c r="FD19" s="39"/>
      <c r="FE19" s="39"/>
      <c r="FF19" s="39"/>
      <c r="FG19" s="39"/>
      <c r="FH19" s="39"/>
      <c r="FI19" s="39"/>
      <c r="FJ19" s="39"/>
      <c r="FK19" s="39"/>
      <c r="FL19" s="39"/>
      <c r="FM19" s="39"/>
      <c r="FN19" s="39"/>
      <c r="FO19" s="39"/>
      <c r="FP19" s="39"/>
      <c r="FQ19" s="39"/>
      <c r="FR19" s="39"/>
      <c r="FS19" s="39"/>
      <c r="FT19" s="39"/>
      <c r="FU19" s="39"/>
      <c r="FV19" s="39"/>
      <c r="FW19" s="39"/>
      <c r="FX19" s="39"/>
      <c r="FY19" s="39"/>
      <c r="FZ19" s="39"/>
      <c r="GA19" s="39"/>
      <c r="GB19" s="39"/>
      <c r="GC19" s="39"/>
      <c r="GD19" s="39"/>
      <c r="GE19" s="39"/>
      <c r="GF19" s="39"/>
      <c r="GG19" s="39"/>
      <c r="GH19" s="39"/>
      <c r="GI19" s="39"/>
      <c r="GJ19" s="39"/>
      <c r="GK19" s="39"/>
      <c r="GL19" s="39"/>
      <c r="GM19" s="39"/>
      <c r="GN19" s="39"/>
      <c r="GO19" s="39"/>
      <c r="GP19" s="39"/>
      <c r="GQ19" s="39"/>
      <c r="GR19" s="39"/>
      <c r="GS19" s="39"/>
      <c r="GT19" s="39"/>
      <c r="GU19" s="39"/>
      <c r="GV19" s="39"/>
      <c r="GW19" s="39"/>
      <c r="GX19" s="39"/>
      <c r="GY19" s="39"/>
      <c r="GZ19" s="39"/>
      <c r="HA19" s="39"/>
      <c r="HB19" s="39"/>
      <c r="HC19" s="39"/>
      <c r="HD19" s="39"/>
      <c r="HE19" s="39"/>
      <c r="HF19" s="39"/>
      <c r="HG19" s="39"/>
      <c r="HH19" s="39"/>
      <c r="HI19" s="39"/>
      <c r="HJ19" s="39"/>
      <c r="HK19" s="39"/>
      <c r="HL19" s="39"/>
      <c r="HM19" s="39"/>
      <c r="HN19" s="39"/>
      <c r="HO19" s="39"/>
      <c r="HP19" s="39"/>
      <c r="HQ19" s="39"/>
      <c r="HR19" s="39"/>
      <c r="HS19" s="39"/>
      <c r="HT19" s="39"/>
      <c r="HU19" s="39"/>
      <c r="HV19" s="39"/>
      <c r="HW19" s="39"/>
      <c r="HX19" s="39"/>
      <c r="HY19" s="39"/>
      <c r="HZ19" s="39"/>
      <c r="IA19" s="39"/>
      <c r="IB19" s="39"/>
      <c r="IC19" s="39"/>
    </row>
    <row r="20" spans="1:237" x14ac:dyDescent="0.25">
      <c r="A20" s="41" t="s">
        <v>14</v>
      </c>
      <c r="B20" s="12">
        <v>3</v>
      </c>
      <c r="C20" s="7"/>
      <c r="D20" s="7"/>
      <c r="E20" s="41"/>
      <c r="F20" s="41"/>
      <c r="G20" s="146">
        <f>G18+G17+G19</f>
        <v>202500</v>
      </c>
      <c r="H20" s="161">
        <f>SUM(H17:H19)</f>
        <v>5811.75</v>
      </c>
      <c r="I20" s="146">
        <f>SUM(I17:I19)</f>
        <v>15538.970000000001</v>
      </c>
      <c r="J20" s="146">
        <f>SUM(J17:J19)</f>
        <v>6156</v>
      </c>
      <c r="K20" s="146">
        <f>SUM(K17:K19)</f>
        <v>12111.45</v>
      </c>
      <c r="L20" s="146">
        <f>SUM(L17:L19)</f>
        <v>39618.17</v>
      </c>
      <c r="M20" s="161">
        <f>M18+M17+M19</f>
        <v>162881.84</v>
      </c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39"/>
      <c r="DO20" s="39"/>
      <c r="DP20" s="39"/>
      <c r="DQ20" s="39"/>
      <c r="DR20" s="39"/>
      <c r="DS20" s="39"/>
      <c r="DT20" s="39"/>
      <c r="DU20" s="39"/>
      <c r="DV20" s="39"/>
      <c r="DW20" s="39"/>
      <c r="DX20" s="39"/>
      <c r="DY20" s="39"/>
      <c r="DZ20" s="39"/>
      <c r="EA20" s="39"/>
      <c r="EB20" s="39"/>
      <c r="EC20" s="39"/>
      <c r="ED20" s="39"/>
      <c r="EE20" s="39"/>
      <c r="EF20" s="39"/>
      <c r="EG20" s="39"/>
      <c r="EH20" s="39"/>
      <c r="EI20" s="39"/>
      <c r="EJ20" s="39"/>
      <c r="EK20" s="39"/>
      <c r="EL20" s="39"/>
      <c r="EM20" s="39"/>
      <c r="EN20" s="39"/>
      <c r="EO20" s="39"/>
      <c r="EP20" s="39"/>
      <c r="EQ20" s="39"/>
      <c r="ER20" s="39"/>
      <c r="ES20" s="39"/>
      <c r="ET20" s="39"/>
      <c r="EU20" s="39"/>
      <c r="EV20" s="39"/>
      <c r="EW20" s="39"/>
      <c r="EX20" s="39"/>
      <c r="EY20" s="39"/>
      <c r="EZ20" s="39"/>
      <c r="FA20" s="39"/>
      <c r="FB20" s="39"/>
      <c r="FC20" s="39"/>
      <c r="FD20" s="39"/>
      <c r="FE20" s="39"/>
      <c r="FF20" s="39"/>
      <c r="FG20" s="39"/>
      <c r="FH20" s="39"/>
      <c r="FI20" s="39"/>
      <c r="FJ20" s="39"/>
      <c r="FK20" s="39"/>
      <c r="FL20" s="39"/>
      <c r="FM20" s="39"/>
      <c r="FN20" s="39"/>
      <c r="FO20" s="39"/>
      <c r="FP20" s="39"/>
      <c r="FQ20" s="39"/>
      <c r="FR20" s="39"/>
      <c r="FS20" s="39"/>
      <c r="FT20" s="39"/>
      <c r="FU20" s="39"/>
      <c r="FV20" s="39"/>
      <c r="FW20" s="39"/>
      <c r="FX20" s="39"/>
      <c r="FY20" s="39"/>
      <c r="FZ20" s="39"/>
      <c r="GA20" s="39"/>
      <c r="GB20" s="39"/>
      <c r="GC20" s="39"/>
      <c r="GD20" s="39"/>
      <c r="GE20" s="39"/>
      <c r="GF20" s="39"/>
      <c r="GG20" s="39"/>
      <c r="GH20" s="39"/>
      <c r="GI20" s="39"/>
      <c r="GJ20" s="39"/>
      <c r="GK20" s="39"/>
      <c r="GL20" s="39"/>
      <c r="GM20" s="39"/>
      <c r="GN20" s="39"/>
      <c r="GO20" s="39"/>
      <c r="GP20" s="39"/>
      <c r="GQ20" s="39"/>
      <c r="GR20" s="39"/>
      <c r="GS20" s="39"/>
      <c r="GT20" s="39"/>
      <c r="GU20" s="39"/>
      <c r="GV20" s="39"/>
      <c r="GW20" s="39"/>
      <c r="GX20" s="39"/>
      <c r="GY20" s="39"/>
      <c r="GZ20" s="39"/>
      <c r="HA20" s="39"/>
      <c r="HB20" s="39"/>
      <c r="HC20" s="39"/>
      <c r="HD20" s="39"/>
      <c r="HE20" s="39"/>
      <c r="HF20" s="39"/>
      <c r="HG20" s="39"/>
      <c r="HH20" s="39"/>
      <c r="HI20" s="39"/>
      <c r="HJ20" s="39"/>
      <c r="HK20" s="39"/>
      <c r="HL20" s="39"/>
      <c r="HM20" s="39"/>
      <c r="HN20" s="39"/>
      <c r="HO20" s="39"/>
      <c r="HP20" s="39"/>
      <c r="HQ20" s="39"/>
      <c r="HR20" s="39"/>
      <c r="HS20" s="39"/>
      <c r="HT20" s="39"/>
      <c r="HU20" s="39"/>
      <c r="HV20" s="39"/>
      <c r="HW20" s="39"/>
      <c r="HX20" s="39"/>
      <c r="HY20" s="39"/>
      <c r="HZ20" s="39"/>
      <c r="IA20" s="39"/>
      <c r="IB20" s="39"/>
      <c r="IC20" s="39"/>
    </row>
    <row r="21" spans="1:237" s="47" customFormat="1" x14ac:dyDescent="0.25">
      <c r="A21" s="39" t="s">
        <v>218</v>
      </c>
      <c r="B21" s="13"/>
      <c r="C21" s="11"/>
      <c r="D21" s="11"/>
      <c r="E21" s="39"/>
      <c r="F21" s="39"/>
      <c r="G21" s="147"/>
      <c r="H21" s="165"/>
      <c r="I21" s="147"/>
      <c r="J21" s="147"/>
      <c r="K21" s="147"/>
      <c r="L21" s="147"/>
      <c r="M21" s="165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38"/>
      <c r="BY21" s="38"/>
      <c r="BZ21" s="38"/>
      <c r="CA21" s="38"/>
      <c r="CB21" s="38"/>
      <c r="CC21" s="38"/>
      <c r="CD21" s="38"/>
      <c r="CE21" s="38"/>
      <c r="CF21" s="38"/>
      <c r="CG21" s="38"/>
      <c r="CH21" s="38"/>
      <c r="CI21" s="38"/>
      <c r="CJ21" s="38"/>
      <c r="CK21" s="38"/>
      <c r="CL21" s="38"/>
      <c r="CM21" s="38"/>
      <c r="CN21" s="38"/>
      <c r="CO21" s="38"/>
      <c r="CP21" s="38"/>
      <c r="CQ21" s="38"/>
      <c r="CR21" s="38"/>
      <c r="CS21" s="38"/>
      <c r="CT21" s="38"/>
      <c r="CU21" s="38"/>
      <c r="CV21" s="38"/>
      <c r="CW21" s="38"/>
      <c r="CX21" s="38"/>
      <c r="CY21" s="38"/>
      <c r="CZ21" s="38"/>
      <c r="DA21" s="38"/>
      <c r="DB21" s="38"/>
      <c r="DC21" s="38"/>
      <c r="DD21" s="38"/>
      <c r="DE21" s="38"/>
      <c r="DF21" s="38"/>
      <c r="DG21" s="38"/>
      <c r="DH21" s="38"/>
      <c r="DI21" s="38"/>
      <c r="DJ21" s="38"/>
      <c r="DK21" s="38"/>
      <c r="DL21" s="38"/>
      <c r="DM21" s="38"/>
      <c r="DN21" s="38"/>
      <c r="DO21" s="38"/>
      <c r="DP21" s="38"/>
      <c r="DQ21" s="38"/>
      <c r="DR21" s="38"/>
      <c r="DS21" s="38"/>
      <c r="DT21" s="38"/>
      <c r="DU21" s="38"/>
      <c r="DV21" s="38"/>
      <c r="DW21" s="38"/>
      <c r="DX21" s="38"/>
      <c r="DY21" s="38"/>
      <c r="DZ21" s="38"/>
      <c r="EA21" s="38"/>
      <c r="EB21" s="38"/>
      <c r="EC21" s="38"/>
      <c r="ED21" s="38"/>
      <c r="EE21" s="38"/>
      <c r="EF21" s="38"/>
      <c r="EG21" s="38"/>
      <c r="EH21" s="38"/>
      <c r="EI21" s="38"/>
      <c r="EJ21" s="38"/>
      <c r="EK21" s="38"/>
      <c r="EL21" s="38"/>
      <c r="EM21" s="38"/>
      <c r="EN21" s="38"/>
      <c r="EO21" s="38"/>
      <c r="EP21" s="38"/>
      <c r="EQ21" s="38"/>
      <c r="ER21" s="38"/>
      <c r="ES21" s="38"/>
      <c r="ET21" s="38"/>
      <c r="EU21" s="38"/>
      <c r="EV21" s="38"/>
      <c r="EW21" s="38"/>
      <c r="EX21" s="38"/>
      <c r="EY21" s="38"/>
      <c r="EZ21" s="38"/>
      <c r="FA21" s="38"/>
      <c r="FB21" s="38"/>
      <c r="FC21" s="38"/>
      <c r="FD21" s="38"/>
      <c r="FE21" s="38"/>
      <c r="FF21" s="38"/>
      <c r="FG21" s="38"/>
      <c r="FH21" s="38"/>
      <c r="FI21" s="38"/>
      <c r="FJ21" s="38"/>
      <c r="FK21" s="38"/>
      <c r="FL21" s="38"/>
      <c r="FM21" s="38"/>
      <c r="FN21" s="38"/>
      <c r="FO21" s="38"/>
      <c r="FP21" s="38"/>
      <c r="FQ21" s="38"/>
      <c r="FR21" s="38"/>
      <c r="FS21" s="38"/>
      <c r="FT21" s="38"/>
      <c r="FU21" s="38"/>
      <c r="FV21" s="38"/>
      <c r="FW21" s="38"/>
      <c r="FX21" s="38"/>
      <c r="FY21" s="38"/>
      <c r="FZ21" s="38"/>
      <c r="GA21" s="38"/>
      <c r="GB21" s="38"/>
      <c r="GC21" s="38"/>
      <c r="GD21" s="38"/>
      <c r="GE21" s="38"/>
      <c r="GF21" s="38"/>
      <c r="GG21" s="38"/>
      <c r="GH21" s="38"/>
      <c r="GI21" s="38"/>
      <c r="GJ21" s="38"/>
      <c r="GK21" s="38"/>
      <c r="GL21" s="38"/>
      <c r="GM21" s="38"/>
      <c r="GN21" s="38"/>
      <c r="GO21" s="38"/>
      <c r="GP21" s="38"/>
      <c r="GQ21" s="38"/>
      <c r="GR21" s="38"/>
      <c r="GS21" s="38"/>
      <c r="GT21" s="38"/>
      <c r="GU21" s="38"/>
      <c r="GV21" s="38"/>
      <c r="GW21" s="38"/>
      <c r="GX21" s="38"/>
      <c r="GY21" s="38"/>
      <c r="GZ21" s="38"/>
      <c r="HA21" s="38"/>
      <c r="HB21" s="38"/>
      <c r="HC21" s="38"/>
      <c r="HD21" s="38"/>
      <c r="HE21" s="38"/>
      <c r="HF21" s="38"/>
      <c r="HG21" s="38"/>
      <c r="HH21" s="38"/>
      <c r="HI21" s="38"/>
      <c r="HJ21" s="38"/>
      <c r="HK21" s="38"/>
      <c r="HL21" s="38"/>
      <c r="HM21" s="38"/>
      <c r="HN21" s="38"/>
      <c r="HO21" s="38"/>
      <c r="HP21" s="38"/>
      <c r="HQ21" s="38"/>
      <c r="HR21" s="38"/>
      <c r="HS21" s="38"/>
      <c r="HT21" s="38"/>
      <c r="HU21" s="38"/>
      <c r="HV21" s="38"/>
      <c r="HW21" s="38"/>
      <c r="HX21" s="38"/>
      <c r="HY21" s="38"/>
      <c r="HZ21" s="38"/>
      <c r="IA21" s="38"/>
      <c r="IB21" s="38"/>
      <c r="IC21" s="38"/>
    </row>
    <row r="22" spans="1:237" s="47" customFormat="1" x14ac:dyDescent="0.25">
      <c r="A22" s="46" t="s">
        <v>76</v>
      </c>
      <c r="B22" s="22" t="s">
        <v>16</v>
      </c>
      <c r="C22" s="23" t="s">
        <v>71</v>
      </c>
      <c r="D22" s="23" t="s">
        <v>221</v>
      </c>
      <c r="E22" s="24">
        <v>44348</v>
      </c>
      <c r="F22" s="10" t="s">
        <v>107</v>
      </c>
      <c r="G22" s="147">
        <v>76000</v>
      </c>
      <c r="H22" s="165">
        <v>2181.1999999999998</v>
      </c>
      <c r="I22" s="147">
        <v>6497.56</v>
      </c>
      <c r="J22" s="147">
        <v>2310.4</v>
      </c>
      <c r="K22" s="147">
        <v>25</v>
      </c>
      <c r="L22" s="147">
        <v>11014.16</v>
      </c>
      <c r="M22" s="165">
        <v>64985.84</v>
      </c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  <c r="CA22" s="38"/>
      <c r="CB22" s="38"/>
      <c r="CC22" s="38"/>
      <c r="CD22" s="38"/>
      <c r="CE22" s="38"/>
      <c r="CF22" s="38"/>
      <c r="CG22" s="38"/>
      <c r="CH22" s="38"/>
      <c r="CI22" s="38"/>
      <c r="CJ22" s="38"/>
      <c r="CK22" s="38"/>
      <c r="CL22" s="38"/>
      <c r="CM22" s="38"/>
      <c r="CN22" s="38"/>
      <c r="CO22" s="38"/>
      <c r="CP22" s="38"/>
      <c r="CQ22" s="38"/>
      <c r="CR22" s="38"/>
      <c r="CS22" s="38"/>
      <c r="CT22" s="38"/>
      <c r="CU22" s="38"/>
      <c r="CV22" s="38"/>
      <c r="CW22" s="38"/>
      <c r="CX22" s="38"/>
      <c r="CY22" s="38"/>
      <c r="CZ22" s="38"/>
      <c r="DA22" s="38"/>
      <c r="DB22" s="38"/>
      <c r="DC22" s="38"/>
      <c r="DD22" s="38"/>
      <c r="DE22" s="38"/>
      <c r="DF22" s="38"/>
      <c r="DG22" s="38"/>
      <c r="DH22" s="38"/>
      <c r="DI22" s="38"/>
      <c r="DJ22" s="38"/>
      <c r="DK22" s="38"/>
      <c r="DL22" s="38"/>
      <c r="DM22" s="38"/>
      <c r="DN22" s="38"/>
      <c r="DO22" s="38"/>
      <c r="DP22" s="38"/>
      <c r="DQ22" s="38"/>
      <c r="DR22" s="38"/>
      <c r="DS22" s="38"/>
      <c r="DT22" s="38"/>
      <c r="DU22" s="38"/>
      <c r="DV22" s="38"/>
      <c r="DW22" s="38"/>
      <c r="DX22" s="38"/>
      <c r="DY22" s="38"/>
      <c r="DZ22" s="38"/>
      <c r="EA22" s="38"/>
      <c r="EB22" s="38"/>
      <c r="EC22" s="38"/>
      <c r="ED22" s="38"/>
      <c r="EE22" s="38"/>
      <c r="EF22" s="38"/>
      <c r="EG22" s="38"/>
      <c r="EH22" s="38"/>
      <c r="EI22" s="38"/>
      <c r="EJ22" s="38"/>
      <c r="EK22" s="38"/>
      <c r="EL22" s="38"/>
      <c r="EM22" s="38"/>
      <c r="EN22" s="38"/>
      <c r="EO22" s="38"/>
      <c r="EP22" s="38"/>
      <c r="EQ22" s="38"/>
      <c r="ER22" s="38"/>
      <c r="ES22" s="38"/>
      <c r="ET22" s="38"/>
      <c r="EU22" s="38"/>
      <c r="EV22" s="38"/>
      <c r="EW22" s="38"/>
      <c r="EX22" s="38"/>
      <c r="EY22" s="38"/>
      <c r="EZ22" s="38"/>
      <c r="FA22" s="38"/>
      <c r="FB22" s="38"/>
      <c r="FC22" s="38"/>
      <c r="FD22" s="38"/>
      <c r="FE22" s="38"/>
      <c r="FF22" s="38"/>
      <c r="FG22" s="38"/>
      <c r="FH22" s="38"/>
      <c r="FI22" s="38"/>
      <c r="FJ22" s="38"/>
      <c r="FK22" s="38"/>
      <c r="FL22" s="38"/>
      <c r="FM22" s="38"/>
      <c r="FN22" s="38"/>
      <c r="FO22" s="38"/>
      <c r="FP22" s="38"/>
      <c r="FQ22" s="38"/>
      <c r="FR22" s="38"/>
      <c r="FS22" s="38"/>
      <c r="FT22" s="38"/>
      <c r="FU22" s="38"/>
      <c r="FV22" s="38"/>
      <c r="FW22" s="38"/>
      <c r="FX22" s="38"/>
      <c r="FY22" s="38"/>
      <c r="FZ22" s="38"/>
      <c r="GA22" s="38"/>
      <c r="GB22" s="38"/>
      <c r="GC22" s="38"/>
      <c r="GD22" s="38"/>
      <c r="GE22" s="38"/>
      <c r="GF22" s="38"/>
      <c r="GG22" s="38"/>
      <c r="GH22" s="38"/>
      <c r="GI22" s="38"/>
      <c r="GJ22" s="38"/>
      <c r="GK22" s="38"/>
      <c r="GL22" s="38"/>
      <c r="GM22" s="38"/>
      <c r="GN22" s="38"/>
      <c r="GO22" s="38"/>
      <c r="GP22" s="38"/>
      <c r="GQ22" s="38"/>
      <c r="GR22" s="38"/>
      <c r="GS22" s="38"/>
      <c r="GT22" s="38"/>
      <c r="GU22" s="38"/>
      <c r="GV22" s="38"/>
      <c r="GW22" s="38"/>
      <c r="GX22" s="38"/>
      <c r="GY22" s="38"/>
      <c r="GZ22" s="38"/>
      <c r="HA22" s="38"/>
      <c r="HB22" s="38"/>
      <c r="HC22" s="38"/>
      <c r="HD22" s="38"/>
      <c r="HE22" s="38"/>
      <c r="HF22" s="38"/>
      <c r="HG22" s="38"/>
      <c r="HH22" s="38"/>
      <c r="HI22" s="38"/>
      <c r="HJ22" s="38"/>
      <c r="HK22" s="38"/>
      <c r="HL22" s="38"/>
      <c r="HM22" s="38"/>
      <c r="HN22" s="38"/>
      <c r="HO22" s="38"/>
      <c r="HP22" s="38"/>
      <c r="HQ22" s="38"/>
      <c r="HR22" s="38"/>
      <c r="HS22" s="38"/>
      <c r="HT22" s="38"/>
      <c r="HU22" s="38"/>
      <c r="HV22" s="38"/>
      <c r="HW22" s="38"/>
      <c r="HX22" s="38"/>
      <c r="HY22" s="38"/>
      <c r="HZ22" s="38"/>
      <c r="IA22" s="38"/>
      <c r="IB22" s="38"/>
      <c r="IC22" s="38"/>
    </row>
    <row r="23" spans="1:237" s="47" customFormat="1" x14ac:dyDescent="0.25">
      <c r="A23" s="44" t="s">
        <v>112</v>
      </c>
      <c r="B23" s="22" t="s">
        <v>113</v>
      </c>
      <c r="C23" s="23" t="s">
        <v>70</v>
      </c>
      <c r="D23" s="23" t="s">
        <v>221</v>
      </c>
      <c r="E23" s="24">
        <v>44542</v>
      </c>
      <c r="F23" s="10" t="s">
        <v>107</v>
      </c>
      <c r="G23" s="147">
        <v>60000</v>
      </c>
      <c r="H23" s="165">
        <v>1722</v>
      </c>
      <c r="I23" s="147">
        <v>3486.68</v>
      </c>
      <c r="J23" s="147">
        <v>1824</v>
      </c>
      <c r="K23" s="147">
        <v>25</v>
      </c>
      <c r="L23" s="147">
        <v>7057.68</v>
      </c>
      <c r="M23" s="165">
        <v>52942.32</v>
      </c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8"/>
      <c r="CS23" s="38"/>
      <c r="CT23" s="38"/>
      <c r="CU23" s="38"/>
      <c r="CV23" s="38"/>
      <c r="CW23" s="38"/>
      <c r="CX23" s="38"/>
      <c r="CY23" s="38"/>
      <c r="CZ23" s="38"/>
      <c r="DA23" s="38"/>
      <c r="DB23" s="38"/>
      <c r="DC23" s="38"/>
      <c r="DD23" s="38"/>
      <c r="DE23" s="38"/>
      <c r="DF23" s="38"/>
      <c r="DG23" s="38"/>
      <c r="DH23" s="38"/>
      <c r="DI23" s="38"/>
      <c r="DJ23" s="38"/>
      <c r="DK23" s="38"/>
      <c r="DL23" s="38"/>
      <c r="DM23" s="38"/>
      <c r="DN23" s="38"/>
      <c r="DO23" s="38"/>
      <c r="DP23" s="38"/>
      <c r="DQ23" s="38"/>
      <c r="DR23" s="38"/>
      <c r="DS23" s="38"/>
      <c r="DT23" s="38"/>
      <c r="DU23" s="38"/>
      <c r="DV23" s="38"/>
      <c r="DW23" s="38"/>
      <c r="DX23" s="38"/>
      <c r="DY23" s="38"/>
      <c r="DZ23" s="38"/>
      <c r="EA23" s="38"/>
      <c r="EB23" s="38"/>
      <c r="EC23" s="38"/>
      <c r="ED23" s="38"/>
      <c r="EE23" s="38"/>
      <c r="EF23" s="38"/>
      <c r="EG23" s="38"/>
      <c r="EH23" s="38"/>
      <c r="EI23" s="38"/>
      <c r="EJ23" s="38"/>
      <c r="EK23" s="38"/>
      <c r="EL23" s="38"/>
      <c r="EM23" s="38"/>
      <c r="EN23" s="38"/>
      <c r="EO23" s="38"/>
      <c r="EP23" s="38"/>
      <c r="EQ23" s="38"/>
      <c r="ER23" s="38"/>
      <c r="ES23" s="38"/>
      <c r="ET23" s="38"/>
      <c r="EU23" s="38"/>
      <c r="EV23" s="38"/>
      <c r="EW23" s="38"/>
      <c r="EX23" s="38"/>
      <c r="EY23" s="38"/>
      <c r="EZ23" s="38"/>
      <c r="FA23" s="38"/>
      <c r="FB23" s="38"/>
      <c r="FC23" s="38"/>
      <c r="FD23" s="38"/>
      <c r="FE23" s="38"/>
      <c r="FF23" s="38"/>
      <c r="FG23" s="38"/>
      <c r="FH23" s="38"/>
      <c r="FI23" s="38"/>
      <c r="FJ23" s="38"/>
      <c r="FK23" s="38"/>
      <c r="FL23" s="38"/>
      <c r="FM23" s="38"/>
      <c r="FN23" s="38"/>
      <c r="FO23" s="38"/>
      <c r="FP23" s="38"/>
      <c r="FQ23" s="38"/>
      <c r="FR23" s="38"/>
      <c r="FS23" s="38"/>
      <c r="FT23" s="38"/>
      <c r="FU23" s="38"/>
      <c r="FV23" s="38"/>
      <c r="FW23" s="38"/>
      <c r="FX23" s="38"/>
      <c r="FY23" s="38"/>
      <c r="FZ23" s="38"/>
      <c r="GA23" s="38"/>
      <c r="GB23" s="38"/>
      <c r="GC23" s="38"/>
      <c r="GD23" s="38"/>
      <c r="GE23" s="38"/>
      <c r="GF23" s="38"/>
      <c r="GG23" s="38"/>
      <c r="GH23" s="38"/>
      <c r="GI23" s="38"/>
      <c r="GJ23" s="38"/>
      <c r="GK23" s="38"/>
      <c r="GL23" s="38"/>
      <c r="GM23" s="38"/>
      <c r="GN23" s="38"/>
      <c r="GO23" s="38"/>
      <c r="GP23" s="38"/>
      <c r="GQ23" s="38"/>
      <c r="GR23" s="38"/>
      <c r="GS23" s="38"/>
      <c r="GT23" s="38"/>
      <c r="GU23" s="38"/>
      <c r="GV23" s="38"/>
      <c r="GW23" s="38"/>
      <c r="GX23" s="38"/>
      <c r="GY23" s="38"/>
      <c r="GZ23" s="38"/>
      <c r="HA23" s="38"/>
      <c r="HB23" s="38"/>
      <c r="HC23" s="38"/>
      <c r="HD23" s="38"/>
      <c r="HE23" s="38"/>
      <c r="HF23" s="38"/>
      <c r="HG23" s="38"/>
      <c r="HH23" s="38"/>
      <c r="HI23" s="38"/>
      <c r="HJ23" s="38"/>
      <c r="HK23" s="38"/>
      <c r="HL23" s="38"/>
      <c r="HM23" s="38"/>
      <c r="HN23" s="38"/>
      <c r="HO23" s="38"/>
      <c r="HP23" s="38"/>
      <c r="HQ23" s="38"/>
      <c r="HR23" s="38"/>
      <c r="HS23" s="38"/>
      <c r="HT23" s="38"/>
      <c r="HU23" s="38"/>
      <c r="HV23" s="38"/>
      <c r="HW23" s="38"/>
      <c r="HX23" s="38"/>
      <c r="HY23" s="38"/>
      <c r="HZ23" s="38"/>
      <c r="IA23" s="38"/>
      <c r="IB23" s="38"/>
      <c r="IC23" s="38"/>
    </row>
    <row r="24" spans="1:237" s="39" customFormat="1" x14ac:dyDescent="0.25">
      <c r="A24" s="41" t="s">
        <v>14</v>
      </c>
      <c r="B24" s="12">
        <v>2</v>
      </c>
      <c r="C24" s="7"/>
      <c r="D24" s="7"/>
      <c r="E24" s="41"/>
      <c r="F24" s="41"/>
      <c r="G24" s="146">
        <f>G22+G23</f>
        <v>136000</v>
      </c>
      <c r="H24" s="161">
        <f>H22+H23</f>
        <v>3903.2</v>
      </c>
      <c r="I24" s="146">
        <f>I22+I23</f>
        <v>9984.24</v>
      </c>
      <c r="J24" s="146">
        <f>J22+J23</f>
        <v>4134.3999999999996</v>
      </c>
      <c r="K24" s="146">
        <f>K22+K23</f>
        <v>50</v>
      </c>
      <c r="L24" s="146">
        <f>L23+L22</f>
        <v>18071.84</v>
      </c>
      <c r="M24" s="161">
        <f>M22+M23</f>
        <v>117928.16</v>
      </c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5"/>
      <c r="AV24" s="45"/>
      <c r="AW24" s="45"/>
      <c r="AX24" s="45"/>
      <c r="AY24" s="45"/>
      <c r="AZ24" s="45"/>
      <c r="BA24" s="45"/>
      <c r="BB24" s="45"/>
      <c r="BC24" s="45"/>
      <c r="BD24" s="45"/>
      <c r="BE24" s="45"/>
      <c r="BF24" s="45"/>
      <c r="BG24" s="45"/>
      <c r="BH24" s="45"/>
      <c r="BI24" s="45"/>
      <c r="BJ24" s="45"/>
      <c r="BK24" s="45"/>
      <c r="BL24" s="45"/>
      <c r="BM24" s="45"/>
      <c r="BN24" s="45"/>
      <c r="BO24" s="45"/>
      <c r="BP24" s="45"/>
      <c r="BQ24" s="45"/>
      <c r="BR24" s="45"/>
      <c r="BS24" s="45"/>
      <c r="BT24" s="45"/>
      <c r="BU24" s="45"/>
      <c r="BV24" s="45"/>
      <c r="BW24" s="45"/>
      <c r="BX24" s="45"/>
      <c r="BY24" s="45"/>
      <c r="BZ24" s="45"/>
      <c r="CA24" s="45"/>
      <c r="CB24" s="45"/>
      <c r="CC24" s="45"/>
      <c r="CD24" s="45"/>
      <c r="CE24" s="45"/>
      <c r="CF24" s="45"/>
      <c r="CG24" s="45"/>
      <c r="CH24" s="45"/>
      <c r="CI24" s="45"/>
      <c r="CJ24" s="45"/>
      <c r="CK24" s="45"/>
      <c r="CL24" s="45"/>
      <c r="CM24" s="45"/>
      <c r="CN24" s="45"/>
      <c r="CO24" s="45"/>
      <c r="CP24" s="45"/>
      <c r="CQ24" s="45"/>
      <c r="CR24" s="45"/>
      <c r="CS24" s="45"/>
      <c r="CT24" s="45"/>
      <c r="CU24" s="45"/>
      <c r="CV24" s="45"/>
      <c r="CW24" s="45"/>
      <c r="CX24" s="45"/>
      <c r="CY24" s="45"/>
      <c r="CZ24" s="45"/>
      <c r="DA24" s="45"/>
      <c r="DB24" s="45"/>
      <c r="DC24" s="45"/>
      <c r="DD24" s="45"/>
      <c r="DE24" s="45"/>
      <c r="DF24" s="45"/>
      <c r="DG24" s="45"/>
      <c r="DH24" s="45"/>
      <c r="DI24" s="45"/>
      <c r="DJ24" s="45"/>
      <c r="DK24" s="45"/>
      <c r="DL24" s="45"/>
      <c r="DM24" s="45"/>
      <c r="DN24" s="45"/>
      <c r="DO24" s="45"/>
      <c r="DP24" s="45"/>
      <c r="DQ24" s="45"/>
      <c r="DR24" s="45"/>
      <c r="DS24" s="45"/>
      <c r="DT24" s="45"/>
      <c r="DU24" s="45"/>
      <c r="DV24" s="45"/>
      <c r="DW24" s="45"/>
      <c r="DX24" s="45"/>
      <c r="DY24" s="45"/>
      <c r="DZ24" s="45"/>
      <c r="EA24" s="45"/>
      <c r="EB24" s="45"/>
      <c r="EC24" s="45"/>
      <c r="ED24" s="45"/>
      <c r="EE24" s="45"/>
      <c r="EF24" s="45"/>
      <c r="EG24" s="45"/>
      <c r="EH24" s="45"/>
      <c r="EI24" s="45"/>
      <c r="EJ24" s="45"/>
      <c r="EK24" s="45"/>
      <c r="EL24" s="45"/>
      <c r="EM24" s="45"/>
      <c r="EN24" s="45"/>
      <c r="EO24" s="45"/>
      <c r="EP24" s="45"/>
      <c r="EQ24" s="45"/>
      <c r="ER24" s="45"/>
      <c r="ES24" s="45"/>
      <c r="ET24" s="45"/>
      <c r="EU24" s="45"/>
      <c r="EV24" s="45"/>
      <c r="EW24" s="45"/>
      <c r="EX24" s="45"/>
      <c r="EY24" s="45"/>
      <c r="EZ24" s="45"/>
      <c r="FA24" s="45"/>
      <c r="FB24" s="45"/>
      <c r="FC24" s="45"/>
      <c r="FD24" s="45"/>
      <c r="FE24" s="45"/>
      <c r="FF24" s="45"/>
      <c r="FG24" s="45"/>
      <c r="FH24" s="45"/>
      <c r="FI24" s="45"/>
      <c r="FJ24" s="45"/>
      <c r="FK24" s="45"/>
      <c r="FL24" s="45"/>
      <c r="FM24" s="45"/>
      <c r="FN24" s="45"/>
      <c r="FO24" s="45"/>
      <c r="FP24" s="45"/>
      <c r="FQ24" s="45"/>
      <c r="FR24" s="45"/>
      <c r="FS24" s="45"/>
      <c r="FT24" s="45"/>
      <c r="FU24" s="45"/>
      <c r="FV24" s="45"/>
      <c r="FW24" s="45"/>
      <c r="FX24" s="45"/>
      <c r="FY24" s="45"/>
      <c r="FZ24" s="45"/>
      <c r="GA24" s="45"/>
      <c r="GB24" s="45"/>
      <c r="GC24" s="45"/>
      <c r="GD24" s="45"/>
      <c r="GE24" s="45"/>
      <c r="GF24" s="45"/>
      <c r="GG24" s="45"/>
      <c r="GH24" s="45"/>
      <c r="GI24" s="45"/>
      <c r="GJ24" s="45"/>
      <c r="GK24" s="45"/>
      <c r="GL24" s="45"/>
      <c r="GM24" s="45"/>
      <c r="GN24" s="45"/>
      <c r="GO24" s="45"/>
      <c r="GP24" s="45"/>
      <c r="GQ24" s="45"/>
      <c r="GR24" s="45"/>
      <c r="GS24" s="45"/>
      <c r="GT24" s="45"/>
      <c r="GU24" s="45"/>
      <c r="GV24" s="45"/>
      <c r="GW24" s="45"/>
      <c r="GX24" s="45"/>
      <c r="GY24" s="45"/>
      <c r="GZ24" s="45"/>
      <c r="HA24" s="45"/>
      <c r="HB24" s="45"/>
      <c r="HC24" s="45"/>
      <c r="HD24" s="45"/>
      <c r="HE24" s="45"/>
      <c r="HF24" s="45"/>
      <c r="HG24" s="45"/>
      <c r="HH24" s="45"/>
      <c r="HI24" s="45"/>
      <c r="HJ24" s="45"/>
      <c r="HK24" s="45"/>
      <c r="HL24" s="45"/>
      <c r="HM24" s="45"/>
      <c r="HN24" s="45"/>
      <c r="HO24" s="45"/>
      <c r="HP24" s="45"/>
      <c r="HQ24" s="45"/>
      <c r="HR24" s="45"/>
      <c r="HS24" s="45"/>
      <c r="HT24" s="45"/>
      <c r="HU24" s="45"/>
      <c r="HV24" s="45"/>
      <c r="HW24" s="45"/>
      <c r="HX24" s="45"/>
      <c r="HY24" s="45"/>
      <c r="HZ24" s="45"/>
      <c r="IA24" s="45"/>
      <c r="IB24" s="45"/>
      <c r="IC24" s="45"/>
    </row>
    <row r="25" spans="1:237" s="40" customFormat="1" x14ac:dyDescent="0.25">
      <c r="A25" s="40" t="s">
        <v>232</v>
      </c>
      <c r="B25" s="16"/>
      <c r="C25" s="17"/>
      <c r="D25" s="17"/>
      <c r="G25" s="151"/>
      <c r="H25" s="155"/>
      <c r="I25" s="151"/>
      <c r="J25" s="151"/>
      <c r="K25" s="151"/>
      <c r="L25" s="151"/>
      <c r="M25" s="155"/>
      <c r="AU25" s="45"/>
      <c r="AV25" s="45"/>
      <c r="AW25" s="45"/>
      <c r="AX25" s="45"/>
      <c r="AY25" s="45"/>
      <c r="AZ25" s="45"/>
      <c r="BA25" s="45"/>
      <c r="BB25" s="45"/>
      <c r="BC25" s="45"/>
      <c r="BD25" s="45"/>
      <c r="BE25" s="45"/>
      <c r="BF25" s="45"/>
      <c r="BG25" s="45"/>
      <c r="BH25" s="45"/>
      <c r="BI25" s="45"/>
      <c r="BJ25" s="45"/>
      <c r="BK25" s="45"/>
      <c r="BL25" s="45"/>
      <c r="BM25" s="45"/>
      <c r="BN25" s="45"/>
      <c r="BO25" s="45"/>
      <c r="BP25" s="45"/>
      <c r="BQ25" s="45"/>
      <c r="BR25" s="45"/>
      <c r="BS25" s="45"/>
      <c r="BT25" s="45"/>
      <c r="BU25" s="45"/>
      <c r="BV25" s="45"/>
      <c r="BW25" s="45"/>
      <c r="BX25" s="45"/>
      <c r="BY25" s="45"/>
      <c r="BZ25" s="45"/>
      <c r="CA25" s="45"/>
      <c r="CB25" s="45"/>
      <c r="CC25" s="45"/>
      <c r="CD25" s="45"/>
      <c r="CE25" s="45"/>
      <c r="CF25" s="45"/>
      <c r="CG25" s="45"/>
      <c r="CH25" s="45"/>
      <c r="CI25" s="45"/>
      <c r="CJ25" s="45"/>
      <c r="CK25" s="45"/>
      <c r="CL25" s="45"/>
      <c r="CM25" s="45"/>
      <c r="CN25" s="45"/>
      <c r="CO25" s="45"/>
      <c r="CP25" s="45"/>
      <c r="CQ25" s="45"/>
      <c r="CR25" s="45"/>
      <c r="CS25" s="45"/>
      <c r="CT25" s="45"/>
      <c r="CU25" s="45"/>
      <c r="CV25" s="45"/>
      <c r="CW25" s="45"/>
      <c r="CX25" s="45"/>
      <c r="CY25" s="45"/>
      <c r="CZ25" s="45"/>
      <c r="DA25" s="45"/>
      <c r="DB25" s="45"/>
      <c r="DC25" s="45"/>
      <c r="DD25" s="45"/>
      <c r="DE25" s="45"/>
      <c r="DF25" s="45"/>
      <c r="DG25" s="45"/>
      <c r="DH25" s="45"/>
      <c r="DI25" s="45"/>
      <c r="DJ25" s="45"/>
      <c r="DK25" s="45"/>
      <c r="DL25" s="45"/>
      <c r="DM25" s="45"/>
      <c r="DN25" s="45"/>
      <c r="DO25" s="45"/>
      <c r="DP25" s="45"/>
      <c r="DQ25" s="45"/>
      <c r="DR25" s="45"/>
      <c r="DS25" s="45"/>
      <c r="DT25" s="45"/>
      <c r="DU25" s="45"/>
      <c r="DV25" s="45"/>
      <c r="DW25" s="45"/>
      <c r="DX25" s="45"/>
      <c r="DY25" s="45"/>
      <c r="DZ25" s="45"/>
      <c r="EA25" s="45"/>
      <c r="EB25" s="45"/>
      <c r="EC25" s="45"/>
      <c r="ED25" s="45"/>
      <c r="EE25" s="45"/>
      <c r="EF25" s="45"/>
      <c r="EG25" s="45"/>
      <c r="EH25" s="45"/>
      <c r="EI25" s="45"/>
      <c r="EJ25" s="45"/>
      <c r="EK25" s="45"/>
      <c r="EL25" s="45"/>
      <c r="EM25" s="45"/>
      <c r="EN25" s="45"/>
      <c r="EO25" s="45"/>
      <c r="EP25" s="45"/>
      <c r="EQ25" s="45"/>
      <c r="ER25" s="45"/>
      <c r="ES25" s="45"/>
      <c r="ET25" s="45"/>
      <c r="EU25" s="45"/>
      <c r="EV25" s="45"/>
      <c r="EW25" s="45"/>
      <c r="EX25" s="45"/>
      <c r="EY25" s="45"/>
      <c r="EZ25" s="45"/>
      <c r="FA25" s="45"/>
      <c r="FB25" s="45"/>
      <c r="FC25" s="45"/>
      <c r="FD25" s="45"/>
      <c r="FE25" s="45"/>
      <c r="FF25" s="45"/>
      <c r="FG25" s="45"/>
      <c r="FH25" s="45"/>
      <c r="FI25" s="45"/>
      <c r="FJ25" s="45"/>
      <c r="FK25" s="45"/>
      <c r="FL25" s="45"/>
      <c r="FM25" s="45"/>
      <c r="FN25" s="45"/>
      <c r="FO25" s="45"/>
      <c r="FP25" s="45"/>
      <c r="FQ25" s="45"/>
      <c r="FR25" s="45"/>
      <c r="FS25" s="45"/>
      <c r="FT25" s="45"/>
      <c r="FU25" s="45"/>
      <c r="FV25" s="45"/>
      <c r="FW25" s="45"/>
      <c r="FX25" s="45"/>
      <c r="FY25" s="45"/>
      <c r="FZ25" s="45"/>
      <c r="GA25" s="45"/>
      <c r="GB25" s="45"/>
      <c r="GC25" s="45"/>
      <c r="GD25" s="45"/>
      <c r="GE25" s="45"/>
      <c r="GF25" s="45"/>
      <c r="GG25" s="45"/>
      <c r="GH25" s="45"/>
      <c r="GI25" s="45"/>
      <c r="GJ25" s="45"/>
      <c r="GK25" s="45"/>
      <c r="GL25" s="45"/>
      <c r="GM25" s="45"/>
      <c r="GN25" s="45"/>
      <c r="GO25" s="45"/>
      <c r="GP25" s="45"/>
      <c r="GQ25" s="45"/>
      <c r="GR25" s="45"/>
      <c r="GS25" s="45"/>
      <c r="GT25" s="45"/>
      <c r="GU25" s="45"/>
      <c r="GV25" s="45"/>
      <c r="GW25" s="45"/>
      <c r="GX25" s="45"/>
      <c r="GY25" s="45"/>
      <c r="GZ25" s="45"/>
      <c r="HA25" s="45"/>
      <c r="HB25" s="45"/>
      <c r="HC25" s="45"/>
      <c r="HD25" s="45"/>
      <c r="HE25" s="45"/>
      <c r="HF25" s="45"/>
      <c r="HG25" s="45"/>
      <c r="HH25" s="45"/>
      <c r="HI25" s="45"/>
      <c r="HJ25" s="45"/>
      <c r="HK25" s="45"/>
      <c r="HL25" s="45"/>
      <c r="HM25" s="45"/>
      <c r="HN25" s="45"/>
      <c r="HO25" s="45"/>
      <c r="HP25" s="45"/>
      <c r="HQ25" s="45"/>
      <c r="HR25" s="45"/>
      <c r="HS25" s="45"/>
      <c r="HT25" s="45"/>
      <c r="HU25" s="45"/>
      <c r="HV25" s="45"/>
      <c r="HW25" s="45"/>
      <c r="HX25" s="45"/>
      <c r="HY25" s="45"/>
      <c r="HZ25" s="45"/>
      <c r="IA25" s="45"/>
      <c r="IB25" s="45"/>
      <c r="IC25" s="45"/>
    </row>
    <row r="26" spans="1:237" s="46" customFormat="1" x14ac:dyDescent="0.25">
      <c r="A26" s="46" t="s">
        <v>233</v>
      </c>
      <c r="B26" s="18" t="s">
        <v>54</v>
      </c>
      <c r="C26" s="19" t="s">
        <v>71</v>
      </c>
      <c r="D26" s="19" t="s">
        <v>221</v>
      </c>
      <c r="E26" s="20">
        <v>44805</v>
      </c>
      <c r="F26" s="113" t="s">
        <v>107</v>
      </c>
      <c r="G26" s="152">
        <v>89500</v>
      </c>
      <c r="H26" s="156">
        <v>2568.65</v>
      </c>
      <c r="I26" s="152">
        <v>9635.51</v>
      </c>
      <c r="J26" s="152">
        <v>2720.8</v>
      </c>
      <c r="K26" s="152">
        <v>25</v>
      </c>
      <c r="L26" s="152">
        <v>14949.96</v>
      </c>
      <c r="M26" s="156">
        <v>74550.039999999994</v>
      </c>
    </row>
    <row r="27" spans="1:237" s="41" customFormat="1" x14ac:dyDescent="0.25">
      <c r="A27" s="41" t="s">
        <v>14</v>
      </c>
      <c r="B27" s="218">
        <v>1</v>
      </c>
      <c r="C27" s="218"/>
      <c r="D27" s="218"/>
      <c r="E27" s="219"/>
      <c r="F27" s="219"/>
      <c r="G27" s="146">
        <f t="shared" ref="G27:M27" si="2">G26</f>
        <v>89500</v>
      </c>
      <c r="H27" s="161">
        <f t="shared" si="2"/>
        <v>2568.65</v>
      </c>
      <c r="I27" s="146">
        <f t="shared" si="2"/>
        <v>9635.51</v>
      </c>
      <c r="J27" s="146">
        <f t="shared" si="2"/>
        <v>2720.8</v>
      </c>
      <c r="K27" s="146">
        <f t="shared" si="2"/>
        <v>25</v>
      </c>
      <c r="L27" s="146">
        <f t="shared" si="2"/>
        <v>14949.96</v>
      </c>
      <c r="M27" s="161">
        <f t="shared" si="2"/>
        <v>74550.039999999994</v>
      </c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40"/>
      <c r="AN27" s="40"/>
      <c r="AO27" s="40"/>
      <c r="AP27" s="40"/>
      <c r="AQ27" s="40"/>
      <c r="AR27" s="40"/>
      <c r="AS27" s="40"/>
      <c r="AT27" s="40"/>
      <c r="AU27" s="40"/>
      <c r="AV27" s="40"/>
      <c r="AW27" s="40"/>
      <c r="AX27" s="40"/>
      <c r="AY27" s="40"/>
      <c r="AZ27" s="40"/>
      <c r="BA27" s="40"/>
      <c r="BB27" s="40"/>
      <c r="BC27" s="40"/>
      <c r="BD27" s="40"/>
      <c r="BE27" s="40"/>
      <c r="BF27" s="40"/>
      <c r="BG27" s="40"/>
      <c r="BH27" s="40"/>
      <c r="BI27" s="40"/>
      <c r="BJ27" s="40"/>
      <c r="BK27" s="40"/>
      <c r="BL27" s="40"/>
      <c r="BM27" s="40"/>
      <c r="BN27" s="40"/>
      <c r="BO27" s="40"/>
      <c r="BP27" s="40"/>
      <c r="BQ27" s="40"/>
      <c r="BR27" s="40"/>
      <c r="BS27" s="40"/>
      <c r="BT27" s="40"/>
    </row>
    <row r="28" spans="1:237" s="40" customFormat="1" x14ac:dyDescent="0.25">
      <c r="A28" s="40" t="s">
        <v>22</v>
      </c>
      <c r="B28" s="16"/>
      <c r="C28" s="17"/>
      <c r="D28" s="17"/>
      <c r="G28" s="151"/>
      <c r="H28" s="155"/>
      <c r="I28" s="151"/>
      <c r="J28" s="151"/>
      <c r="K28" s="151"/>
      <c r="L28" s="151"/>
      <c r="M28" s="155"/>
      <c r="AU28" s="45"/>
      <c r="AV28" s="45"/>
      <c r="AW28" s="45"/>
      <c r="AX28" s="45"/>
      <c r="AY28" s="45"/>
      <c r="AZ28" s="45"/>
      <c r="BA28" s="45"/>
      <c r="BB28" s="45"/>
      <c r="BC28" s="45"/>
      <c r="BD28" s="45"/>
      <c r="BE28" s="45"/>
      <c r="BF28" s="45"/>
      <c r="BG28" s="45"/>
      <c r="BH28" s="45"/>
      <c r="BI28" s="45"/>
      <c r="BJ28" s="45"/>
      <c r="BK28" s="45"/>
      <c r="BL28" s="45"/>
      <c r="BM28" s="45"/>
      <c r="BN28" s="45"/>
      <c r="BO28" s="45"/>
      <c r="BP28" s="45"/>
      <c r="BQ28" s="45"/>
      <c r="BR28" s="45"/>
      <c r="BS28" s="45"/>
      <c r="BT28" s="45"/>
      <c r="BU28" s="45"/>
      <c r="BV28" s="45"/>
      <c r="BW28" s="45"/>
      <c r="BX28" s="45"/>
      <c r="BY28" s="45"/>
      <c r="BZ28" s="45"/>
      <c r="CA28" s="45"/>
      <c r="CB28" s="45"/>
      <c r="CC28" s="45"/>
      <c r="CD28" s="45"/>
      <c r="CE28" s="45"/>
      <c r="CF28" s="45"/>
      <c r="CG28" s="45"/>
      <c r="CH28" s="45"/>
      <c r="CI28" s="45"/>
      <c r="CJ28" s="45"/>
      <c r="CK28" s="45"/>
      <c r="CL28" s="45"/>
      <c r="CM28" s="45"/>
      <c r="CN28" s="45"/>
      <c r="CO28" s="45"/>
      <c r="CP28" s="45"/>
      <c r="CQ28" s="45"/>
      <c r="CR28" s="45"/>
      <c r="CS28" s="45"/>
      <c r="CT28" s="45"/>
      <c r="CU28" s="45"/>
      <c r="CV28" s="45"/>
      <c r="CW28" s="45"/>
      <c r="CX28" s="45"/>
      <c r="CY28" s="45"/>
      <c r="CZ28" s="45"/>
      <c r="DA28" s="45"/>
      <c r="DB28" s="45"/>
      <c r="DC28" s="45"/>
      <c r="DD28" s="45"/>
      <c r="DE28" s="45"/>
      <c r="DF28" s="45"/>
      <c r="DG28" s="45"/>
      <c r="DH28" s="45"/>
      <c r="DI28" s="45"/>
      <c r="DJ28" s="45"/>
      <c r="DK28" s="45"/>
      <c r="DL28" s="45"/>
      <c r="DM28" s="45"/>
      <c r="DN28" s="45"/>
      <c r="DO28" s="45"/>
      <c r="DP28" s="45"/>
      <c r="DQ28" s="45"/>
      <c r="DR28" s="45"/>
      <c r="DS28" s="45"/>
      <c r="DT28" s="45"/>
      <c r="DU28" s="45"/>
      <c r="DV28" s="45"/>
      <c r="DW28" s="45"/>
      <c r="DX28" s="45"/>
      <c r="DY28" s="45"/>
      <c r="DZ28" s="45"/>
      <c r="EA28" s="45"/>
      <c r="EB28" s="45"/>
      <c r="EC28" s="45"/>
      <c r="ED28" s="45"/>
      <c r="EE28" s="45"/>
      <c r="EF28" s="45"/>
      <c r="EG28" s="45"/>
      <c r="EH28" s="45"/>
      <c r="EI28" s="45"/>
      <c r="EJ28" s="45"/>
      <c r="EK28" s="45"/>
      <c r="EL28" s="45"/>
      <c r="EM28" s="45"/>
      <c r="EN28" s="45"/>
      <c r="EO28" s="45"/>
      <c r="EP28" s="45"/>
      <c r="EQ28" s="45"/>
      <c r="ER28" s="45"/>
      <c r="ES28" s="45"/>
      <c r="ET28" s="45"/>
      <c r="EU28" s="45"/>
      <c r="EV28" s="45"/>
      <c r="EW28" s="45"/>
      <c r="EX28" s="45"/>
      <c r="EY28" s="45"/>
      <c r="EZ28" s="45"/>
      <c r="FA28" s="45"/>
      <c r="FB28" s="45"/>
      <c r="FC28" s="45"/>
      <c r="FD28" s="45"/>
      <c r="FE28" s="45"/>
      <c r="FF28" s="45"/>
      <c r="FG28" s="45"/>
      <c r="FH28" s="45"/>
      <c r="FI28" s="45"/>
      <c r="FJ28" s="45"/>
      <c r="FK28" s="45"/>
      <c r="FL28" s="45"/>
      <c r="FM28" s="45"/>
      <c r="FN28" s="45"/>
      <c r="FO28" s="45"/>
      <c r="FP28" s="45"/>
      <c r="FQ28" s="45"/>
      <c r="FR28" s="45"/>
      <c r="FS28" s="45"/>
      <c r="FT28" s="45"/>
      <c r="FU28" s="45"/>
      <c r="FV28" s="45"/>
      <c r="FW28" s="45"/>
      <c r="FX28" s="45"/>
      <c r="FY28" s="45"/>
      <c r="FZ28" s="45"/>
      <c r="GA28" s="45"/>
      <c r="GB28" s="45"/>
      <c r="GC28" s="45"/>
      <c r="GD28" s="45"/>
      <c r="GE28" s="45"/>
      <c r="GF28" s="45"/>
      <c r="GG28" s="45"/>
      <c r="GH28" s="45"/>
      <c r="GI28" s="45"/>
      <c r="GJ28" s="45"/>
      <c r="GK28" s="45"/>
      <c r="GL28" s="45"/>
      <c r="GM28" s="45"/>
      <c r="GN28" s="45"/>
      <c r="GO28" s="45"/>
      <c r="GP28" s="45"/>
      <c r="GQ28" s="45"/>
      <c r="GR28" s="45"/>
      <c r="GS28" s="45"/>
      <c r="GT28" s="45"/>
      <c r="GU28" s="45"/>
      <c r="GV28" s="45"/>
      <c r="GW28" s="45"/>
      <c r="GX28" s="45"/>
      <c r="GY28" s="45"/>
      <c r="GZ28" s="45"/>
      <c r="HA28" s="45"/>
      <c r="HB28" s="45"/>
      <c r="HC28" s="45"/>
      <c r="HD28" s="45"/>
      <c r="HE28" s="45"/>
      <c r="HF28" s="45"/>
      <c r="HG28" s="45"/>
      <c r="HH28" s="45"/>
      <c r="HI28" s="45"/>
      <c r="HJ28" s="45"/>
      <c r="HK28" s="45"/>
      <c r="HL28" s="45"/>
      <c r="HM28" s="45"/>
      <c r="HN28" s="45"/>
      <c r="HO28" s="45"/>
      <c r="HP28" s="45"/>
      <c r="HQ28" s="45"/>
      <c r="HR28" s="45"/>
      <c r="HS28" s="45"/>
      <c r="HT28" s="45"/>
      <c r="HU28" s="45"/>
      <c r="HV28" s="45"/>
      <c r="HW28" s="45"/>
      <c r="HX28" s="45"/>
      <c r="HY28" s="45"/>
      <c r="HZ28" s="45"/>
      <c r="IA28" s="45"/>
      <c r="IB28" s="45"/>
      <c r="IC28" s="45"/>
    </row>
    <row r="29" spans="1:237" s="46" customFormat="1" x14ac:dyDescent="0.25">
      <c r="A29" s="46" t="s">
        <v>53</v>
      </c>
      <c r="B29" s="18" t="s">
        <v>54</v>
      </c>
      <c r="C29" s="19" t="s">
        <v>71</v>
      </c>
      <c r="D29" s="19" t="s">
        <v>221</v>
      </c>
      <c r="E29" s="24">
        <v>44244</v>
      </c>
      <c r="F29" s="24" t="s">
        <v>107</v>
      </c>
      <c r="G29" s="152">
        <v>133000</v>
      </c>
      <c r="H29" s="156">
        <v>3817.1</v>
      </c>
      <c r="I29" s="152">
        <v>19111.57</v>
      </c>
      <c r="J29" s="152">
        <v>4043.2</v>
      </c>
      <c r="K29" s="152">
        <v>19271.88</v>
      </c>
      <c r="L29" s="152">
        <f>+H29+I29+J29+K29</f>
        <v>46243.75</v>
      </c>
      <c r="M29" s="156">
        <v>86756.25</v>
      </c>
    </row>
    <row r="30" spans="1:237" x14ac:dyDescent="0.25">
      <c r="A30" s="41" t="s">
        <v>14</v>
      </c>
      <c r="B30" s="12">
        <v>1</v>
      </c>
      <c r="C30" s="7"/>
      <c r="D30" s="7"/>
      <c r="E30" s="41"/>
      <c r="F30" s="41" t="s">
        <v>196</v>
      </c>
      <c r="G30" s="146">
        <f>G29</f>
        <v>133000</v>
      </c>
      <c r="H30" s="161">
        <f t="shared" ref="H30:M30" si="3">H29</f>
        <v>3817.1</v>
      </c>
      <c r="I30" s="146">
        <f t="shared" si="3"/>
        <v>19111.57</v>
      </c>
      <c r="J30" s="146">
        <f t="shared" si="3"/>
        <v>4043.2</v>
      </c>
      <c r="K30" s="146">
        <f t="shared" si="3"/>
        <v>19271.88</v>
      </c>
      <c r="L30" s="146">
        <f t="shared" si="3"/>
        <v>46243.75</v>
      </c>
      <c r="M30" s="161">
        <f t="shared" si="3"/>
        <v>86756.25</v>
      </c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39"/>
      <c r="CT30" s="39"/>
      <c r="CU30" s="39"/>
      <c r="CV30" s="39"/>
      <c r="CW30" s="39"/>
      <c r="CX30" s="39"/>
      <c r="CY30" s="39"/>
      <c r="CZ30" s="39"/>
      <c r="DA30" s="39"/>
      <c r="DB30" s="39"/>
      <c r="DC30" s="39"/>
      <c r="DD30" s="39"/>
      <c r="DE30" s="39"/>
      <c r="DF30" s="39"/>
      <c r="DG30" s="39"/>
      <c r="DH30" s="39"/>
      <c r="DI30" s="39"/>
      <c r="DJ30" s="39"/>
      <c r="DK30" s="39"/>
      <c r="DL30" s="39"/>
      <c r="DM30" s="39"/>
      <c r="DN30" s="39"/>
      <c r="DO30" s="39"/>
      <c r="DP30" s="39"/>
      <c r="DQ30" s="39"/>
      <c r="DR30" s="39"/>
      <c r="DS30" s="39"/>
      <c r="DT30" s="39"/>
      <c r="DU30" s="39"/>
      <c r="DV30" s="39"/>
      <c r="DW30" s="39"/>
      <c r="DX30" s="39"/>
      <c r="DY30" s="39"/>
      <c r="DZ30" s="39"/>
      <c r="EA30" s="39"/>
      <c r="EB30" s="39"/>
      <c r="EC30" s="39"/>
      <c r="ED30" s="39"/>
      <c r="EE30" s="39"/>
      <c r="EF30" s="39"/>
      <c r="EG30" s="39"/>
      <c r="EH30" s="39"/>
      <c r="EI30" s="39"/>
      <c r="EJ30" s="39"/>
      <c r="EK30" s="39"/>
      <c r="EL30" s="39"/>
      <c r="EM30" s="39"/>
      <c r="EN30" s="39"/>
      <c r="EO30" s="39"/>
      <c r="EP30" s="39"/>
      <c r="EQ30" s="39"/>
      <c r="ER30" s="39"/>
      <c r="ES30" s="39"/>
      <c r="ET30" s="39"/>
      <c r="EU30" s="39"/>
      <c r="EV30" s="39"/>
      <c r="EW30" s="39"/>
      <c r="EX30" s="39"/>
      <c r="EY30" s="39"/>
      <c r="EZ30" s="39"/>
      <c r="FA30" s="39"/>
      <c r="FB30" s="39"/>
      <c r="FC30" s="39"/>
      <c r="FD30" s="39"/>
      <c r="FE30" s="39"/>
      <c r="FF30" s="39"/>
      <c r="FG30" s="39"/>
      <c r="FH30" s="39"/>
      <c r="FI30" s="39"/>
      <c r="FJ30" s="39"/>
      <c r="FK30" s="39"/>
      <c r="FL30" s="39"/>
      <c r="FM30" s="39"/>
      <c r="FN30" s="39"/>
      <c r="FO30" s="39"/>
      <c r="FP30" s="39"/>
      <c r="FQ30" s="39"/>
      <c r="FR30" s="39"/>
      <c r="FS30" s="39"/>
      <c r="FT30" s="39"/>
      <c r="FU30" s="39"/>
      <c r="FV30" s="39"/>
      <c r="FW30" s="39"/>
      <c r="FX30" s="39"/>
      <c r="FY30" s="39"/>
      <c r="FZ30" s="39"/>
      <c r="GA30" s="39"/>
      <c r="GB30" s="39"/>
      <c r="GC30" s="39"/>
      <c r="GD30" s="39"/>
      <c r="GE30" s="39"/>
      <c r="GF30" s="39"/>
      <c r="GG30" s="39"/>
      <c r="GH30" s="39"/>
      <c r="GI30" s="39"/>
      <c r="GJ30" s="39"/>
      <c r="GK30" s="39"/>
      <c r="GL30" s="39"/>
      <c r="GM30" s="39"/>
      <c r="GN30" s="39"/>
      <c r="GO30" s="39"/>
      <c r="GP30" s="39"/>
      <c r="GQ30" s="39"/>
      <c r="GR30" s="39"/>
      <c r="GS30" s="39"/>
      <c r="GT30" s="39"/>
      <c r="GU30" s="39"/>
      <c r="GV30" s="39"/>
      <c r="GW30" s="39"/>
      <c r="GX30" s="39"/>
      <c r="GY30" s="39"/>
      <c r="GZ30" s="39"/>
      <c r="HA30" s="39"/>
      <c r="HB30" s="39"/>
      <c r="HC30" s="39"/>
      <c r="HD30" s="39"/>
      <c r="HE30" s="39"/>
      <c r="HF30" s="39"/>
      <c r="HG30" s="39"/>
      <c r="HH30" s="39"/>
      <c r="HI30" s="39"/>
      <c r="HJ30" s="39"/>
      <c r="HK30" s="39"/>
      <c r="HL30" s="39"/>
      <c r="HM30" s="39"/>
      <c r="HN30" s="39"/>
      <c r="HO30" s="39"/>
      <c r="HP30" s="39"/>
      <c r="HQ30" s="39"/>
      <c r="HR30" s="39"/>
      <c r="HS30" s="39"/>
      <c r="HT30" s="39"/>
      <c r="HU30" s="39"/>
      <c r="HV30" s="39"/>
      <c r="HW30" s="39"/>
      <c r="HX30" s="39"/>
      <c r="HY30" s="39"/>
      <c r="HZ30" s="39"/>
      <c r="IA30" s="39"/>
      <c r="IB30" s="39"/>
      <c r="IC30" s="39"/>
    </row>
    <row r="32" spans="1:237" s="45" customFormat="1" x14ac:dyDescent="0.25">
      <c r="A32" s="40" t="s">
        <v>158</v>
      </c>
      <c r="B32" s="16"/>
      <c r="C32" s="17"/>
      <c r="D32" s="17"/>
      <c r="E32" s="40"/>
      <c r="F32" s="40"/>
      <c r="G32" s="151"/>
      <c r="H32" s="155"/>
      <c r="I32" s="151"/>
      <c r="J32" s="151"/>
      <c r="K32" s="151"/>
      <c r="L32" s="151"/>
      <c r="M32" s="155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  <c r="CV32" s="40"/>
      <c r="CW32" s="40"/>
      <c r="CX32" s="40"/>
      <c r="CY32" s="40"/>
      <c r="CZ32" s="40"/>
      <c r="DA32" s="40"/>
      <c r="DB32" s="40"/>
      <c r="DC32" s="40"/>
      <c r="DD32" s="40"/>
      <c r="DE32" s="40"/>
      <c r="DF32" s="40"/>
      <c r="DG32" s="40"/>
      <c r="DH32" s="40"/>
      <c r="DI32" s="40"/>
      <c r="DJ32" s="40"/>
      <c r="DK32" s="40"/>
      <c r="DL32" s="40"/>
      <c r="DM32" s="40"/>
      <c r="DN32" s="40"/>
      <c r="DO32" s="40"/>
      <c r="DP32" s="40"/>
      <c r="DQ32" s="40"/>
      <c r="DR32" s="40"/>
      <c r="DS32" s="40"/>
      <c r="DT32" s="40"/>
      <c r="DU32" s="40"/>
      <c r="DV32" s="40"/>
      <c r="DW32" s="40"/>
      <c r="DX32" s="40"/>
      <c r="DY32" s="40"/>
      <c r="DZ32" s="40"/>
      <c r="EA32" s="40"/>
      <c r="EB32" s="40"/>
      <c r="EC32" s="40"/>
      <c r="ED32" s="40"/>
      <c r="EE32" s="40"/>
      <c r="EF32" s="40"/>
      <c r="EG32" s="40"/>
      <c r="EH32" s="40"/>
      <c r="EI32" s="40"/>
      <c r="EJ32" s="40"/>
      <c r="EK32" s="40"/>
      <c r="EL32" s="40"/>
      <c r="EM32" s="40"/>
      <c r="EN32" s="40"/>
      <c r="EO32" s="40"/>
      <c r="EP32" s="40"/>
      <c r="EQ32" s="40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  <c r="FO32" s="40"/>
      <c r="FP32" s="40"/>
      <c r="FQ32" s="40"/>
      <c r="FR32" s="40"/>
      <c r="FS32" s="40"/>
      <c r="FT32" s="40"/>
      <c r="FU32" s="40"/>
      <c r="FV32" s="40"/>
      <c r="FW32" s="40"/>
      <c r="FX32" s="40"/>
      <c r="FY32" s="40"/>
      <c r="FZ32" s="40"/>
      <c r="GA32" s="40"/>
      <c r="GB32" s="40"/>
      <c r="GC32" s="40"/>
      <c r="GD32" s="40"/>
      <c r="GE32" s="40"/>
      <c r="GF32" s="40"/>
      <c r="GG32" s="40"/>
      <c r="GH32" s="40"/>
      <c r="GI32" s="40"/>
      <c r="GJ32" s="40"/>
      <c r="GK32" s="40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  <c r="IC32" s="40"/>
    </row>
    <row r="33" spans="1:237" s="47" customFormat="1" x14ac:dyDescent="0.25">
      <c r="A33" s="44" t="s">
        <v>77</v>
      </c>
      <c r="B33" s="22" t="s">
        <v>78</v>
      </c>
      <c r="C33" s="23" t="s">
        <v>70</v>
      </c>
      <c r="D33" s="23" t="s">
        <v>221</v>
      </c>
      <c r="E33" s="24">
        <v>44287</v>
      </c>
      <c r="F33" s="10" t="s">
        <v>107</v>
      </c>
      <c r="G33" s="147">
        <v>44000</v>
      </c>
      <c r="H33" s="165">
        <v>1262.8</v>
      </c>
      <c r="I33" s="147">
        <v>1007.19</v>
      </c>
      <c r="J33" s="147">
        <v>1337.6</v>
      </c>
      <c r="K33" s="147">
        <v>25</v>
      </c>
      <c r="L33" s="147">
        <v>3632.59</v>
      </c>
      <c r="M33" s="165">
        <v>40367.410000000003</v>
      </c>
      <c r="P33" s="38"/>
      <c r="Q33" s="38"/>
      <c r="R33" s="38"/>
      <c r="S33" s="38"/>
      <c r="T33" s="38"/>
      <c r="U33" s="38"/>
      <c r="V33" s="38"/>
      <c r="W33" s="38"/>
      <c r="X33" s="45"/>
      <c r="Y33" s="45"/>
      <c r="Z33" s="45"/>
      <c r="AA33" s="45"/>
      <c r="AB33" s="45"/>
      <c r="AC33" s="45"/>
      <c r="AD33" s="45"/>
      <c r="AE33" s="45"/>
      <c r="AF33" s="45"/>
      <c r="AG33" s="45"/>
      <c r="AH33" s="45"/>
      <c r="AI33" s="45"/>
      <c r="AJ33" s="45"/>
      <c r="AK33" s="45"/>
      <c r="AL33" s="45"/>
      <c r="AM33" s="45"/>
      <c r="AN33" s="45"/>
      <c r="AO33" s="45"/>
      <c r="AP33" s="45"/>
      <c r="AQ33" s="45"/>
      <c r="AR33" s="45"/>
      <c r="AS33" s="45"/>
      <c r="AT33" s="45"/>
      <c r="AU33" s="45"/>
      <c r="AV33" s="45"/>
      <c r="AW33" s="45"/>
      <c r="AX33" s="45"/>
      <c r="AY33" s="45"/>
      <c r="AZ33" s="45"/>
      <c r="BA33" s="45"/>
      <c r="BB33" s="45"/>
      <c r="BC33" s="45"/>
      <c r="BD33" s="45"/>
      <c r="BE33" s="45"/>
      <c r="BF33" s="45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  <c r="CV33" s="38"/>
      <c r="CW33" s="38"/>
      <c r="CX33" s="38"/>
      <c r="CY33" s="38"/>
      <c r="CZ33" s="38"/>
      <c r="DA33" s="38"/>
      <c r="DB33" s="38"/>
      <c r="DC33" s="38"/>
      <c r="DD33" s="38"/>
      <c r="DE33" s="38"/>
      <c r="DF33" s="38"/>
      <c r="DG33" s="38"/>
      <c r="DH33" s="38"/>
      <c r="DI33" s="38"/>
      <c r="DJ33" s="38"/>
      <c r="DK33" s="38"/>
      <c r="DL33" s="38"/>
      <c r="DM33" s="38"/>
      <c r="DN33" s="38"/>
      <c r="DO33" s="38"/>
      <c r="DP33" s="38"/>
      <c r="DQ33" s="38"/>
      <c r="DR33" s="38"/>
      <c r="DS33" s="38"/>
      <c r="DT33" s="38"/>
      <c r="DU33" s="38"/>
      <c r="DV33" s="38"/>
      <c r="DW33" s="38"/>
      <c r="DX33" s="38"/>
      <c r="DY33" s="38"/>
      <c r="DZ33" s="38"/>
      <c r="EA33" s="38"/>
      <c r="EB33" s="38"/>
      <c r="EC33" s="38"/>
      <c r="ED33" s="38"/>
      <c r="EE33" s="38"/>
      <c r="EF33" s="38"/>
      <c r="EG33" s="38"/>
      <c r="EH33" s="38"/>
      <c r="EI33" s="38"/>
      <c r="EJ33" s="38"/>
      <c r="EK33" s="38"/>
      <c r="EL33" s="38"/>
      <c r="EM33" s="38"/>
      <c r="EN33" s="38"/>
      <c r="EO33" s="38"/>
      <c r="EP33" s="38"/>
      <c r="EQ33" s="38"/>
      <c r="ER33" s="38"/>
      <c r="ES33" s="38"/>
      <c r="ET33" s="38"/>
      <c r="EU33" s="38"/>
      <c r="EV33" s="38"/>
      <c r="EW33" s="38"/>
      <c r="EX33" s="38"/>
      <c r="EY33" s="38"/>
      <c r="EZ33" s="38"/>
      <c r="FA33" s="38"/>
      <c r="FB33" s="38"/>
      <c r="FC33" s="38"/>
      <c r="FD33" s="38"/>
      <c r="FE33" s="38"/>
      <c r="FF33" s="38"/>
      <c r="FG33" s="38"/>
      <c r="FH33" s="38"/>
      <c r="FI33" s="38"/>
      <c r="FJ33" s="38"/>
      <c r="FK33" s="38"/>
      <c r="FL33" s="38"/>
      <c r="FM33" s="38"/>
      <c r="FN33" s="38"/>
      <c r="FO33" s="38"/>
      <c r="FP33" s="38"/>
      <c r="FQ33" s="38"/>
      <c r="FR33" s="38"/>
      <c r="FS33" s="38"/>
      <c r="FT33" s="38"/>
      <c r="FU33" s="38"/>
      <c r="FV33" s="38"/>
      <c r="FW33" s="38"/>
      <c r="FX33" s="38"/>
      <c r="FY33" s="38"/>
      <c r="FZ33" s="38"/>
      <c r="GA33" s="38"/>
      <c r="GB33" s="38"/>
      <c r="GC33" s="38"/>
      <c r="GD33" s="38"/>
      <c r="GE33" s="38"/>
      <c r="GF33" s="38"/>
      <c r="GG33" s="38"/>
      <c r="GH33" s="38"/>
      <c r="GI33" s="38"/>
      <c r="GJ33" s="38"/>
      <c r="GK33" s="38"/>
      <c r="GL33" s="38"/>
      <c r="GM33" s="38"/>
      <c r="GN33" s="38"/>
      <c r="GO33" s="38"/>
      <c r="GP33" s="38"/>
      <c r="GQ33" s="38"/>
      <c r="GR33" s="38"/>
      <c r="GS33" s="38"/>
      <c r="GT33" s="38"/>
      <c r="GU33" s="38"/>
      <c r="GV33" s="38"/>
      <c r="GW33" s="38"/>
      <c r="GX33" s="38"/>
      <c r="GY33" s="38"/>
      <c r="GZ33" s="38"/>
      <c r="HA33" s="38"/>
      <c r="HB33" s="38"/>
      <c r="HC33" s="38"/>
      <c r="HD33" s="38"/>
      <c r="HE33" s="38"/>
      <c r="HF33" s="38"/>
      <c r="HG33" s="38"/>
      <c r="HH33" s="38"/>
      <c r="HI33" s="38"/>
      <c r="HJ33" s="38"/>
      <c r="HK33" s="38"/>
      <c r="HL33" s="38"/>
      <c r="HM33" s="38"/>
      <c r="HN33" s="38"/>
      <c r="HO33" s="38"/>
      <c r="HP33" s="38"/>
      <c r="HQ33" s="38"/>
      <c r="HR33" s="38"/>
      <c r="HS33" s="38"/>
      <c r="HT33" s="38"/>
      <c r="HU33" s="38"/>
      <c r="HV33" s="38"/>
      <c r="HW33" s="38"/>
      <c r="HX33" s="38"/>
      <c r="HY33" s="38"/>
      <c r="HZ33" s="38"/>
      <c r="IA33" s="38"/>
      <c r="IB33" s="38"/>
      <c r="IC33" s="38"/>
    </row>
    <row r="34" spans="1:237" s="39" customFormat="1" x14ac:dyDescent="0.25">
      <c r="A34" s="4" t="s">
        <v>89</v>
      </c>
      <c r="B34" s="22" t="s">
        <v>238</v>
      </c>
      <c r="C34" s="5" t="s">
        <v>71</v>
      </c>
      <c r="D34" s="5" t="s">
        <v>221</v>
      </c>
      <c r="E34" s="10">
        <v>44348</v>
      </c>
      <c r="F34" s="10" t="s">
        <v>107</v>
      </c>
      <c r="G34" s="130">
        <v>40000</v>
      </c>
      <c r="H34" s="174">
        <f>G34*0.0287</f>
        <v>1148</v>
      </c>
      <c r="I34" s="181">
        <v>442.65</v>
      </c>
      <c r="J34" s="181">
        <f>G34*0.0304</f>
        <v>1216</v>
      </c>
      <c r="K34" s="181">
        <v>5025</v>
      </c>
      <c r="L34" s="181">
        <v>7831.65</v>
      </c>
      <c r="M34" s="174">
        <v>32168.35</v>
      </c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8"/>
      <c r="CQ34" s="38"/>
      <c r="CR34" s="38"/>
      <c r="CS34" s="38"/>
      <c r="CT34" s="38"/>
      <c r="CU34" s="38"/>
      <c r="CV34" s="38"/>
      <c r="CW34" s="38"/>
      <c r="CX34" s="38"/>
      <c r="CY34" s="38"/>
      <c r="CZ34" s="38"/>
      <c r="DA34" s="38"/>
      <c r="DB34" s="38"/>
      <c r="DC34" s="38"/>
      <c r="DD34" s="38"/>
      <c r="DE34" s="38"/>
      <c r="DF34" s="38"/>
      <c r="DG34" s="38"/>
      <c r="DH34" s="38"/>
      <c r="DI34" s="38"/>
      <c r="DJ34" s="38"/>
      <c r="DK34" s="38"/>
      <c r="DL34" s="38"/>
      <c r="DM34" s="38"/>
      <c r="DN34" s="38"/>
      <c r="DO34" s="38"/>
      <c r="DP34" s="38"/>
      <c r="DQ34" s="38"/>
      <c r="DR34" s="38"/>
      <c r="DS34" s="38"/>
      <c r="DT34" s="38"/>
      <c r="DU34" s="38"/>
      <c r="DV34" s="38"/>
      <c r="DW34" s="38"/>
      <c r="DX34" s="38"/>
      <c r="DY34" s="38"/>
      <c r="DZ34" s="38"/>
      <c r="EA34" s="38"/>
      <c r="EB34" s="38"/>
      <c r="EC34" s="38"/>
      <c r="ED34" s="38"/>
      <c r="EE34" s="38"/>
      <c r="EF34" s="38"/>
      <c r="EG34" s="38"/>
      <c r="EH34" s="38"/>
      <c r="EI34" s="38"/>
      <c r="EJ34" s="38"/>
      <c r="EK34" s="38"/>
      <c r="EL34" s="38"/>
      <c r="EM34" s="38"/>
      <c r="EN34" s="38"/>
      <c r="EO34" s="38"/>
      <c r="EP34" s="38"/>
      <c r="EQ34" s="38"/>
      <c r="ER34" s="38"/>
      <c r="ES34" s="38"/>
      <c r="ET34" s="38"/>
      <c r="EU34" s="38"/>
      <c r="EV34" s="38"/>
      <c r="EW34" s="38"/>
      <c r="EX34" s="38"/>
      <c r="EY34" s="38"/>
      <c r="EZ34" s="38"/>
      <c r="FA34" s="38"/>
      <c r="FB34" s="38"/>
      <c r="FC34" s="38"/>
      <c r="FD34" s="38"/>
      <c r="FE34" s="38"/>
      <c r="FF34" s="38"/>
      <c r="FG34" s="38"/>
      <c r="FH34" s="38"/>
      <c r="FI34" s="38"/>
      <c r="FJ34" s="38"/>
      <c r="FK34" s="38"/>
      <c r="FL34" s="38"/>
      <c r="FM34" s="38"/>
      <c r="FN34" s="38"/>
      <c r="FO34" s="38"/>
      <c r="FP34" s="38"/>
      <c r="FQ34" s="38"/>
      <c r="FR34" s="38"/>
      <c r="FS34" s="38"/>
      <c r="FT34" s="38"/>
      <c r="FU34" s="38"/>
      <c r="FV34" s="38"/>
      <c r="FW34" s="38"/>
      <c r="FX34" s="38"/>
      <c r="FY34" s="38"/>
      <c r="FZ34" s="38"/>
      <c r="GA34" s="38"/>
      <c r="GB34" s="38"/>
      <c r="GC34" s="38"/>
      <c r="GD34" s="38"/>
      <c r="GE34" s="38"/>
      <c r="GF34" s="38"/>
      <c r="GG34" s="38"/>
      <c r="GH34" s="38"/>
      <c r="GI34" s="38"/>
      <c r="GJ34" s="38"/>
      <c r="GK34" s="38"/>
      <c r="GL34" s="38"/>
      <c r="GM34" s="38"/>
      <c r="GN34" s="38"/>
      <c r="GO34" s="38"/>
      <c r="GP34" s="38"/>
      <c r="GQ34" s="38"/>
      <c r="GR34" s="38"/>
      <c r="GS34" s="38"/>
      <c r="GT34" s="38"/>
      <c r="GU34" s="38"/>
      <c r="GV34" s="38"/>
      <c r="GW34" s="38"/>
      <c r="GX34" s="38"/>
      <c r="GY34" s="38"/>
      <c r="GZ34" s="38"/>
      <c r="HA34" s="38"/>
      <c r="HB34" s="38"/>
      <c r="HC34" s="38"/>
      <c r="HD34" s="38"/>
      <c r="HE34" s="38"/>
      <c r="HF34" s="38"/>
      <c r="HG34" s="38"/>
      <c r="HH34" s="38"/>
      <c r="HI34" s="38"/>
      <c r="HJ34" s="38"/>
      <c r="HK34" s="38"/>
      <c r="HL34" s="38"/>
      <c r="HM34" s="38"/>
      <c r="HN34" s="38"/>
      <c r="HO34" s="38"/>
      <c r="HP34" s="38"/>
      <c r="HQ34" s="38"/>
      <c r="HR34" s="38"/>
      <c r="HS34" s="38"/>
      <c r="HT34" s="38"/>
      <c r="HU34" s="38"/>
      <c r="HV34" s="38"/>
      <c r="HW34" s="38"/>
      <c r="HX34" s="38"/>
      <c r="HY34" s="38"/>
      <c r="HZ34" s="38"/>
      <c r="IA34" s="38"/>
      <c r="IB34" s="38"/>
      <c r="IC34" s="38"/>
    </row>
    <row r="35" spans="1:237" s="39" customFormat="1" x14ac:dyDescent="0.25">
      <c r="A35" s="41" t="s">
        <v>14</v>
      </c>
      <c r="B35" s="12">
        <v>2</v>
      </c>
      <c r="C35" s="7"/>
      <c r="D35" s="7"/>
      <c r="E35" s="41"/>
      <c r="F35" s="41"/>
      <c r="G35" s="146">
        <f>G33+G34</f>
        <v>84000</v>
      </c>
      <c r="H35" s="161">
        <f t="shared" ref="H35:M35" si="4">H33+H34</f>
        <v>2410.8000000000002</v>
      </c>
      <c r="I35" s="146">
        <f t="shared" si="4"/>
        <v>1449.8400000000001</v>
      </c>
      <c r="J35" s="146">
        <f t="shared" si="4"/>
        <v>2553.6</v>
      </c>
      <c r="K35" s="146">
        <f t="shared" si="4"/>
        <v>5050</v>
      </c>
      <c r="L35" s="146">
        <f t="shared" si="4"/>
        <v>11464.24</v>
      </c>
      <c r="M35" s="161">
        <f t="shared" si="4"/>
        <v>72535.760000000009</v>
      </c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</row>
    <row r="36" spans="1:237" s="39" customFormat="1" x14ac:dyDescent="0.25">
      <c r="B36" s="13"/>
      <c r="C36" s="11"/>
      <c r="D36" s="11"/>
      <c r="G36" s="145"/>
      <c r="H36" s="164"/>
      <c r="I36" s="145"/>
      <c r="J36" s="145"/>
      <c r="K36" s="145"/>
      <c r="L36" s="145"/>
      <c r="M36" s="164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</row>
    <row r="37" spans="1:237" s="39" customFormat="1" x14ac:dyDescent="0.25">
      <c r="A37" s="37" t="s">
        <v>52</v>
      </c>
      <c r="B37" s="37"/>
      <c r="C37" s="37"/>
      <c r="D37" s="203"/>
      <c r="E37" s="37"/>
      <c r="F37" s="37"/>
      <c r="G37" s="148"/>
      <c r="H37" s="162"/>
      <c r="I37" s="148"/>
      <c r="J37" s="148"/>
      <c r="K37" s="148"/>
      <c r="L37" s="148"/>
      <c r="M37" s="162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</row>
    <row r="38" spans="1:237" x14ac:dyDescent="0.25">
      <c r="A38" s="45" t="s">
        <v>35</v>
      </c>
      <c r="B38" s="3" t="s">
        <v>16</v>
      </c>
      <c r="C38" s="6" t="s">
        <v>71</v>
      </c>
      <c r="D38" s="6" t="s">
        <v>221</v>
      </c>
      <c r="E38" s="9">
        <v>44276</v>
      </c>
      <c r="F38" s="10" t="s">
        <v>107</v>
      </c>
      <c r="G38" s="130">
        <v>40000</v>
      </c>
      <c r="H38" s="174">
        <f>G38*0.0287</f>
        <v>1148</v>
      </c>
      <c r="I38" s="181">
        <v>0</v>
      </c>
      <c r="J38" s="181">
        <v>1216</v>
      </c>
      <c r="K38" s="181">
        <v>983</v>
      </c>
      <c r="L38" s="181">
        <v>3347</v>
      </c>
      <c r="M38" s="174">
        <v>36653</v>
      </c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39"/>
      <c r="CD38" s="39"/>
      <c r="CE38" s="39"/>
      <c r="CF38" s="39"/>
      <c r="CG38" s="39"/>
      <c r="CH38" s="39"/>
      <c r="CI38" s="39"/>
      <c r="CJ38" s="39"/>
      <c r="CK38" s="39"/>
      <c r="CL38" s="39"/>
      <c r="CM38" s="39"/>
      <c r="CN38" s="39"/>
      <c r="CO38" s="39"/>
      <c r="CP38" s="39"/>
      <c r="CQ38" s="39"/>
      <c r="CR38" s="39"/>
      <c r="CS38" s="39"/>
      <c r="CT38" s="39"/>
      <c r="CU38" s="39"/>
      <c r="CV38" s="39"/>
      <c r="CW38" s="39"/>
      <c r="CX38" s="39"/>
      <c r="CY38" s="39"/>
      <c r="CZ38" s="39"/>
      <c r="DA38" s="39"/>
      <c r="DB38" s="39"/>
      <c r="DC38" s="39"/>
      <c r="DD38" s="39"/>
      <c r="DE38" s="39"/>
      <c r="DF38" s="39"/>
      <c r="DG38" s="39"/>
      <c r="DH38" s="39"/>
      <c r="DI38" s="39"/>
      <c r="DJ38" s="39"/>
      <c r="DK38" s="39"/>
      <c r="DL38" s="39"/>
      <c r="DM38" s="39"/>
      <c r="DN38" s="39"/>
      <c r="DO38" s="39"/>
      <c r="DP38" s="39"/>
      <c r="DQ38" s="39"/>
      <c r="DR38" s="39"/>
      <c r="DS38" s="39"/>
      <c r="DT38" s="39"/>
      <c r="DU38" s="39"/>
      <c r="DV38" s="39"/>
      <c r="DW38" s="39"/>
      <c r="DX38" s="39"/>
      <c r="DY38" s="39"/>
      <c r="DZ38" s="39"/>
      <c r="EA38" s="39"/>
      <c r="EB38" s="39"/>
      <c r="EC38" s="39"/>
      <c r="ED38" s="39"/>
      <c r="EE38" s="39"/>
      <c r="EF38" s="39"/>
      <c r="EG38" s="39"/>
      <c r="EH38" s="39"/>
      <c r="EI38" s="39"/>
      <c r="EJ38" s="39"/>
      <c r="EK38" s="39"/>
      <c r="EL38" s="39"/>
      <c r="EM38" s="39"/>
      <c r="EN38" s="39"/>
      <c r="EO38" s="39"/>
      <c r="EP38" s="39"/>
      <c r="EQ38" s="39"/>
      <c r="ER38" s="39"/>
      <c r="ES38" s="39"/>
      <c r="ET38" s="39"/>
      <c r="EU38" s="39"/>
      <c r="EV38" s="39"/>
      <c r="EW38" s="39"/>
      <c r="EX38" s="39"/>
      <c r="EY38" s="39"/>
      <c r="EZ38" s="39"/>
      <c r="FA38" s="39"/>
      <c r="FB38" s="39"/>
      <c r="FC38" s="39"/>
      <c r="FD38" s="39"/>
      <c r="FE38" s="39"/>
      <c r="FF38" s="39"/>
      <c r="FG38" s="39"/>
      <c r="FH38" s="39"/>
      <c r="FI38" s="39"/>
      <c r="FJ38" s="39"/>
      <c r="FK38" s="39"/>
      <c r="FL38" s="39"/>
      <c r="FM38" s="39"/>
      <c r="FN38" s="39"/>
      <c r="FO38" s="39"/>
      <c r="FP38" s="39"/>
      <c r="FQ38" s="39"/>
      <c r="FR38" s="39"/>
      <c r="FS38" s="39"/>
      <c r="FT38" s="39"/>
      <c r="FU38" s="39"/>
      <c r="FV38" s="39"/>
      <c r="FW38" s="39"/>
      <c r="FX38" s="39"/>
      <c r="FY38" s="39"/>
      <c r="FZ38" s="39"/>
      <c r="GA38" s="39"/>
      <c r="GB38" s="39"/>
      <c r="GC38" s="39"/>
      <c r="GD38" s="39"/>
      <c r="GE38" s="39"/>
      <c r="GF38" s="39"/>
      <c r="GG38" s="39"/>
      <c r="GH38" s="39"/>
      <c r="GI38" s="39"/>
      <c r="GJ38" s="39"/>
      <c r="GK38" s="39"/>
      <c r="GL38" s="39"/>
      <c r="GM38" s="39"/>
      <c r="GN38" s="39"/>
      <c r="GO38" s="39"/>
      <c r="GP38" s="39"/>
      <c r="GQ38" s="39"/>
      <c r="GR38" s="39"/>
      <c r="GS38" s="39"/>
      <c r="GT38" s="39"/>
      <c r="GU38" s="39"/>
      <c r="GV38" s="39"/>
      <c r="GW38" s="39"/>
      <c r="GX38" s="39"/>
      <c r="GY38" s="39"/>
      <c r="GZ38" s="39"/>
      <c r="HA38" s="39"/>
      <c r="HB38" s="39"/>
      <c r="HC38" s="39"/>
      <c r="HD38" s="39"/>
      <c r="HE38" s="39"/>
      <c r="HF38" s="39"/>
      <c r="HG38" s="39"/>
      <c r="HH38" s="39"/>
      <c r="HI38" s="39"/>
      <c r="HJ38" s="39"/>
      <c r="HK38" s="39"/>
      <c r="HL38" s="39"/>
      <c r="HM38" s="39"/>
      <c r="HN38" s="39"/>
      <c r="HO38" s="39"/>
      <c r="HP38" s="39"/>
      <c r="HQ38" s="39"/>
      <c r="HR38" s="39"/>
      <c r="HS38" s="39"/>
      <c r="HT38" s="39"/>
      <c r="HU38" s="39"/>
      <c r="HV38" s="39"/>
      <c r="HW38" s="39"/>
      <c r="HX38" s="39"/>
      <c r="HY38" s="39"/>
      <c r="HZ38" s="39"/>
      <c r="IA38" s="39"/>
      <c r="IB38" s="39"/>
      <c r="IC38" s="39"/>
    </row>
    <row r="39" spans="1:237" s="39" customFormat="1" x14ac:dyDescent="0.25">
      <c r="A39" s="4" t="s">
        <v>38</v>
      </c>
      <c r="B39" s="65" t="s">
        <v>229</v>
      </c>
      <c r="C39" s="6" t="s">
        <v>70</v>
      </c>
      <c r="D39" s="6" t="s">
        <v>221</v>
      </c>
      <c r="E39" s="9">
        <v>44276</v>
      </c>
      <c r="F39" s="10" t="s">
        <v>107</v>
      </c>
      <c r="G39" s="130">
        <v>40000</v>
      </c>
      <c r="H39" s="174">
        <f>G39*0.0287</f>
        <v>1148</v>
      </c>
      <c r="I39" s="181">
        <v>0</v>
      </c>
      <c r="J39" s="181">
        <v>1216</v>
      </c>
      <c r="K39" s="181">
        <v>3361</v>
      </c>
      <c r="L39" s="181">
        <v>5725</v>
      </c>
      <c r="M39" s="174">
        <v>34275</v>
      </c>
      <c r="P39" s="49"/>
      <c r="Q39" s="49"/>
      <c r="R39" s="49"/>
      <c r="S39" s="49"/>
      <c r="T39" s="49"/>
      <c r="U39" s="49"/>
      <c r="V39" s="49"/>
      <c r="W39" s="49"/>
      <c r="X39" s="49"/>
      <c r="Y39" s="49"/>
      <c r="Z39" s="49"/>
      <c r="AA39" s="49"/>
      <c r="AB39" s="49"/>
      <c r="AC39" s="49"/>
      <c r="AD39" s="49"/>
      <c r="AE39" s="49"/>
      <c r="AF39" s="49"/>
      <c r="AG39" s="49"/>
      <c r="AH39" s="49"/>
      <c r="AI39" s="49"/>
      <c r="AJ39" s="49"/>
      <c r="AK39" s="49"/>
      <c r="AL39" s="49"/>
      <c r="AM39" s="49"/>
      <c r="AN39" s="49"/>
      <c r="AO39" s="49"/>
      <c r="AP39" s="49"/>
      <c r="AQ39" s="49"/>
      <c r="AR39" s="49"/>
      <c r="AS39" s="49"/>
      <c r="AT39" s="49"/>
      <c r="AU39" s="38"/>
      <c r="AV39" s="38"/>
      <c r="AW39" s="38"/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  <c r="CV39" s="38"/>
      <c r="CW39" s="38"/>
      <c r="CX39" s="38"/>
      <c r="CY39" s="38"/>
      <c r="CZ39" s="38"/>
      <c r="DA39" s="38"/>
      <c r="DB39" s="38"/>
      <c r="DC39" s="38"/>
      <c r="DD39" s="38"/>
      <c r="DE39" s="38"/>
      <c r="DF39" s="38"/>
      <c r="DG39" s="38"/>
      <c r="DH39" s="38"/>
      <c r="DI39" s="38"/>
      <c r="DJ39" s="38"/>
      <c r="DK39" s="38"/>
      <c r="DL39" s="38"/>
      <c r="DM39" s="38"/>
      <c r="DN39" s="38"/>
      <c r="DO39" s="38"/>
      <c r="DP39" s="38"/>
      <c r="DQ39" s="38"/>
      <c r="DR39" s="38"/>
      <c r="DS39" s="38"/>
      <c r="DT39" s="38"/>
      <c r="DU39" s="38"/>
      <c r="DV39" s="38"/>
      <c r="DW39" s="38"/>
      <c r="DX39" s="38"/>
      <c r="DY39" s="38"/>
      <c r="DZ39" s="38"/>
      <c r="EA39" s="38"/>
      <c r="EB39" s="38"/>
      <c r="EC39" s="38"/>
      <c r="ED39" s="38"/>
      <c r="EE39" s="38"/>
      <c r="EF39" s="38"/>
      <c r="EG39" s="38"/>
      <c r="EH39" s="38"/>
      <c r="EI39" s="38"/>
      <c r="EJ39" s="38"/>
      <c r="EK39" s="38"/>
      <c r="EL39" s="38"/>
      <c r="EM39" s="38"/>
      <c r="EN39" s="38"/>
      <c r="EO39" s="38"/>
      <c r="EP39" s="38"/>
      <c r="EQ39" s="38"/>
      <c r="ER39" s="38"/>
      <c r="ES39" s="38"/>
      <c r="ET39" s="38"/>
      <c r="EU39" s="38"/>
      <c r="EV39" s="38"/>
      <c r="EW39" s="38"/>
      <c r="EX39" s="38"/>
      <c r="EY39" s="38"/>
      <c r="EZ39" s="38"/>
      <c r="FA39" s="38"/>
      <c r="FB39" s="38"/>
      <c r="FC39" s="38"/>
      <c r="FD39" s="38"/>
      <c r="FE39" s="38"/>
      <c r="FF39" s="38"/>
      <c r="FG39" s="38"/>
      <c r="FH39" s="38"/>
      <c r="FI39" s="38"/>
      <c r="FJ39" s="38"/>
      <c r="FK39" s="38"/>
      <c r="FL39" s="38"/>
      <c r="FM39" s="38"/>
      <c r="FN39" s="38"/>
      <c r="FO39" s="38"/>
      <c r="FP39" s="38"/>
      <c r="FQ39" s="38"/>
      <c r="FR39" s="38"/>
      <c r="FS39" s="38"/>
      <c r="FT39" s="38"/>
      <c r="FU39" s="38"/>
      <c r="FV39" s="38"/>
      <c r="FW39" s="38"/>
      <c r="FX39" s="38"/>
      <c r="FY39" s="38"/>
      <c r="FZ39" s="38"/>
      <c r="GA39" s="38"/>
      <c r="GB39" s="38"/>
      <c r="GC39" s="38"/>
      <c r="GD39" s="38"/>
      <c r="GE39" s="38"/>
      <c r="GF39" s="38"/>
      <c r="GG39" s="38"/>
      <c r="GH39" s="38"/>
      <c r="GI39" s="38"/>
      <c r="GJ39" s="38"/>
      <c r="GK39" s="38"/>
      <c r="GL39" s="38"/>
      <c r="GM39" s="38"/>
      <c r="GN39" s="38"/>
      <c r="GO39" s="38"/>
      <c r="GP39" s="38"/>
      <c r="GQ39" s="38"/>
      <c r="GR39" s="38"/>
      <c r="GS39" s="38"/>
      <c r="GT39" s="38"/>
      <c r="GU39" s="38"/>
      <c r="GV39" s="38"/>
      <c r="GW39" s="38"/>
      <c r="GX39" s="38"/>
      <c r="GY39" s="38"/>
      <c r="GZ39" s="38"/>
      <c r="HA39" s="38"/>
      <c r="HB39" s="38"/>
      <c r="HC39" s="38"/>
      <c r="HD39" s="38"/>
      <c r="HE39" s="38"/>
      <c r="HF39" s="38"/>
      <c r="HG39" s="38"/>
      <c r="HH39" s="38"/>
      <c r="HI39" s="38"/>
      <c r="HJ39" s="38"/>
      <c r="HK39" s="38"/>
      <c r="HL39" s="38"/>
      <c r="HM39" s="38"/>
      <c r="HN39" s="38"/>
      <c r="HO39" s="38"/>
      <c r="HP39" s="38"/>
      <c r="HQ39" s="38"/>
      <c r="HR39" s="38"/>
      <c r="HS39" s="38"/>
      <c r="HT39" s="38"/>
      <c r="HU39" s="38"/>
      <c r="HV39" s="38"/>
      <c r="HW39" s="38"/>
      <c r="HX39" s="38"/>
      <c r="HY39" s="38"/>
      <c r="HZ39" s="38"/>
      <c r="IA39" s="38"/>
      <c r="IB39" s="38"/>
      <c r="IC39" s="38"/>
    </row>
    <row r="40" spans="1:237" s="39" customFormat="1" x14ac:dyDescent="0.25">
      <c r="A40" s="41" t="s">
        <v>14</v>
      </c>
      <c r="B40" s="12">
        <v>2</v>
      </c>
      <c r="C40" s="7"/>
      <c r="D40" s="7"/>
      <c r="E40" s="41"/>
      <c r="F40" s="41"/>
      <c r="G40" s="146">
        <f>SUM(G38:G39)</f>
        <v>80000</v>
      </c>
      <c r="H40" s="161">
        <f t="shared" ref="H40:L40" si="5">SUM(H38:H39)</f>
        <v>2296</v>
      </c>
      <c r="I40" s="146">
        <f t="shared" si="5"/>
        <v>0</v>
      </c>
      <c r="J40" s="146">
        <f t="shared" si="5"/>
        <v>2432</v>
      </c>
      <c r="K40" s="146">
        <f>K38+K39</f>
        <v>4344</v>
      </c>
      <c r="L40" s="146">
        <f t="shared" si="5"/>
        <v>9072</v>
      </c>
      <c r="M40" s="161">
        <f>SUM(M38:M39)</f>
        <v>70928</v>
      </c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  <c r="AS40" s="45"/>
      <c r="AT40" s="45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  <c r="CV40" s="38"/>
      <c r="CW40" s="38"/>
      <c r="CX40" s="38"/>
      <c r="CY40" s="38"/>
      <c r="CZ40" s="38"/>
      <c r="DA40" s="38"/>
      <c r="DB40" s="38"/>
      <c r="DC40" s="38"/>
      <c r="DD40" s="38"/>
      <c r="DE40" s="38"/>
      <c r="DF40" s="38"/>
      <c r="DG40" s="38"/>
      <c r="DH40" s="38"/>
      <c r="DI40" s="38"/>
      <c r="DJ40" s="38"/>
      <c r="DK40" s="38"/>
      <c r="DL40" s="38"/>
      <c r="DM40" s="38"/>
      <c r="DN40" s="38"/>
      <c r="DO40" s="38"/>
      <c r="DP40" s="38"/>
      <c r="DQ40" s="38"/>
      <c r="DR40" s="38"/>
      <c r="DS40" s="38"/>
      <c r="DT40" s="38"/>
      <c r="DU40" s="38"/>
      <c r="DV40" s="38"/>
      <c r="DW40" s="38"/>
      <c r="DX40" s="38"/>
      <c r="DY40" s="38"/>
      <c r="DZ40" s="38"/>
      <c r="EA40" s="38"/>
      <c r="EB40" s="38"/>
      <c r="EC40" s="38"/>
      <c r="ED40" s="38"/>
      <c r="EE40" s="38"/>
      <c r="EF40" s="38"/>
      <c r="EG40" s="38"/>
      <c r="EH40" s="38"/>
      <c r="EI40" s="38"/>
      <c r="EJ40" s="38"/>
      <c r="EK40" s="38"/>
      <c r="EL40" s="38"/>
      <c r="EM40" s="38"/>
      <c r="EN40" s="38"/>
      <c r="EO40" s="38"/>
      <c r="EP40" s="38"/>
      <c r="EQ40" s="38"/>
      <c r="ER40" s="38"/>
      <c r="ES40" s="38"/>
      <c r="ET40" s="38"/>
      <c r="EU40" s="38"/>
      <c r="EV40" s="38"/>
      <c r="EW40" s="38"/>
      <c r="EX40" s="38"/>
      <c r="EY40" s="38"/>
      <c r="EZ40" s="38"/>
      <c r="FA40" s="38"/>
      <c r="FB40" s="38"/>
      <c r="FC40" s="38"/>
      <c r="FD40" s="38"/>
      <c r="FE40" s="38"/>
      <c r="FF40" s="38"/>
      <c r="FG40" s="38"/>
      <c r="FH40" s="38"/>
      <c r="FI40" s="38"/>
      <c r="FJ40" s="38"/>
      <c r="FK40" s="38"/>
      <c r="FL40" s="38"/>
      <c r="FM40" s="38"/>
      <c r="FN40" s="38"/>
      <c r="FO40" s="38"/>
      <c r="FP40" s="38"/>
      <c r="FQ40" s="38"/>
      <c r="FR40" s="38"/>
      <c r="FS40" s="38"/>
      <c r="FT40" s="38"/>
      <c r="FU40" s="38"/>
      <c r="FV40" s="38"/>
      <c r="FW40" s="38"/>
      <c r="FX40" s="38"/>
      <c r="FY40" s="38"/>
      <c r="FZ40" s="38"/>
      <c r="GA40" s="38"/>
      <c r="GB40" s="38"/>
      <c r="GC40" s="38"/>
      <c r="GD40" s="38"/>
      <c r="GE40" s="38"/>
      <c r="GF40" s="38"/>
      <c r="GG40" s="38"/>
      <c r="GH40" s="38"/>
      <c r="GI40" s="38"/>
      <c r="GJ40" s="38"/>
      <c r="GK40" s="38"/>
      <c r="GL40" s="38"/>
      <c r="GM40" s="38"/>
      <c r="GN40" s="38"/>
      <c r="GO40" s="38"/>
      <c r="GP40" s="38"/>
      <c r="GQ40" s="38"/>
      <c r="GR40" s="38"/>
      <c r="GS40" s="38"/>
      <c r="GT40" s="38"/>
      <c r="GU40" s="38"/>
      <c r="GV40" s="38"/>
      <c r="GW40" s="38"/>
      <c r="GX40" s="38"/>
      <c r="GY40" s="38"/>
      <c r="GZ40" s="38"/>
      <c r="HA40" s="38"/>
      <c r="HB40" s="38"/>
      <c r="HC40" s="38"/>
      <c r="HD40" s="38"/>
      <c r="HE40" s="38"/>
      <c r="HF40" s="38"/>
      <c r="HG40" s="38"/>
      <c r="HH40" s="38"/>
      <c r="HI40" s="38"/>
      <c r="HJ40" s="38"/>
      <c r="HK40" s="38"/>
      <c r="HL40" s="38"/>
      <c r="HM40" s="38"/>
      <c r="HN40" s="38"/>
      <c r="HO40" s="38"/>
      <c r="HP40" s="38"/>
      <c r="HQ40" s="38"/>
      <c r="HR40" s="38"/>
      <c r="HS40" s="38"/>
      <c r="HT40" s="38"/>
      <c r="HU40" s="38"/>
      <c r="HV40" s="38"/>
      <c r="HW40" s="38"/>
      <c r="HX40" s="38"/>
      <c r="HY40" s="38"/>
      <c r="HZ40" s="38"/>
      <c r="IA40" s="38"/>
      <c r="IB40" s="38"/>
      <c r="IC40" s="38"/>
    </row>
    <row r="41" spans="1:237" s="39" customFormat="1" x14ac:dyDescent="0.25">
      <c r="B41" s="13"/>
      <c r="G41" s="139"/>
      <c r="H41" s="169"/>
      <c r="I41" s="139"/>
      <c r="J41" s="139"/>
      <c r="K41" s="139"/>
      <c r="L41" s="139"/>
      <c r="M41" s="169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45"/>
    </row>
    <row r="42" spans="1:237" s="22" customFormat="1" x14ac:dyDescent="0.25">
      <c r="A42" s="37" t="s">
        <v>55</v>
      </c>
      <c r="B42" s="5"/>
      <c r="C42" s="5"/>
      <c r="D42" s="5"/>
      <c r="E42" s="5"/>
      <c r="F42" s="5"/>
      <c r="G42" s="153"/>
      <c r="H42" s="176"/>
      <c r="I42" s="153"/>
      <c r="J42" s="153"/>
      <c r="K42" s="153"/>
      <c r="L42" s="153"/>
      <c r="M42" s="176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45"/>
      <c r="AH42" s="45"/>
      <c r="AI42" s="45"/>
      <c r="AJ42" s="45"/>
      <c r="AK42" s="45"/>
      <c r="AL42" s="45"/>
      <c r="AM42" s="45"/>
      <c r="AN42" s="45"/>
      <c r="AO42" s="45"/>
      <c r="AP42" s="45"/>
      <c r="AQ42" s="45"/>
      <c r="AR42" s="45"/>
      <c r="AS42" s="45"/>
      <c r="AT42" s="45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8"/>
      <c r="CM42" s="38"/>
      <c r="CN42" s="38"/>
      <c r="CO42" s="38"/>
      <c r="CP42" s="38"/>
      <c r="CQ42" s="38"/>
      <c r="CR42" s="38"/>
      <c r="CS42" s="38"/>
      <c r="CT42" s="38"/>
      <c r="CU42" s="38"/>
      <c r="CV42" s="38"/>
      <c r="CW42" s="38"/>
      <c r="CX42" s="38"/>
      <c r="CY42" s="38"/>
      <c r="CZ42" s="38"/>
      <c r="DA42" s="38"/>
      <c r="DB42" s="38"/>
      <c r="DC42" s="38"/>
      <c r="DD42" s="38"/>
      <c r="DE42" s="38"/>
      <c r="DF42" s="38"/>
      <c r="DG42" s="38"/>
      <c r="DH42" s="38"/>
      <c r="DI42" s="38"/>
      <c r="DJ42" s="38"/>
      <c r="DK42" s="38"/>
      <c r="DL42" s="38"/>
      <c r="DM42" s="38"/>
      <c r="DN42" s="38"/>
      <c r="DO42" s="38"/>
      <c r="DP42" s="38"/>
      <c r="DQ42" s="38"/>
      <c r="DR42" s="38"/>
      <c r="DS42" s="38"/>
      <c r="DT42" s="38"/>
      <c r="DU42" s="38"/>
      <c r="DV42" s="38"/>
      <c r="DW42" s="38"/>
      <c r="DX42" s="38"/>
      <c r="DY42" s="38"/>
      <c r="DZ42" s="38"/>
      <c r="EA42" s="38"/>
      <c r="EB42" s="38"/>
      <c r="EC42" s="38"/>
      <c r="ED42" s="38"/>
      <c r="EE42" s="38"/>
      <c r="EF42" s="38"/>
      <c r="EG42" s="38"/>
      <c r="EH42" s="38"/>
      <c r="EI42" s="38"/>
      <c r="EJ42" s="38"/>
      <c r="EK42" s="38"/>
      <c r="EL42" s="38"/>
      <c r="EM42" s="38"/>
      <c r="EN42" s="38"/>
      <c r="EO42" s="38"/>
      <c r="EP42" s="38"/>
      <c r="EQ42" s="38"/>
      <c r="ER42" s="38"/>
      <c r="ES42" s="38"/>
      <c r="ET42" s="38"/>
      <c r="EU42" s="38"/>
      <c r="EV42" s="38"/>
      <c r="EW42" s="38"/>
      <c r="EX42" s="38"/>
      <c r="EY42" s="38"/>
      <c r="EZ42" s="38"/>
      <c r="FA42" s="38"/>
      <c r="FB42" s="38"/>
      <c r="FC42" s="38"/>
      <c r="FD42" s="38"/>
      <c r="FE42" s="38"/>
      <c r="FF42" s="38"/>
      <c r="FG42" s="38"/>
      <c r="FH42" s="38"/>
      <c r="FI42" s="38"/>
      <c r="FJ42" s="38"/>
      <c r="FK42" s="38"/>
      <c r="FL42" s="38"/>
      <c r="FM42" s="38"/>
      <c r="FN42" s="38"/>
      <c r="FO42" s="38"/>
      <c r="FP42" s="38"/>
      <c r="FQ42" s="38"/>
      <c r="FR42" s="38"/>
      <c r="FS42" s="38"/>
      <c r="FT42" s="38"/>
      <c r="FU42" s="38"/>
      <c r="FV42" s="38"/>
      <c r="FW42" s="38"/>
      <c r="FX42" s="38"/>
      <c r="FY42" s="38"/>
      <c r="FZ42" s="38"/>
      <c r="GA42" s="38"/>
      <c r="GB42" s="38"/>
      <c r="GC42" s="38"/>
      <c r="GD42" s="38"/>
      <c r="GE42" s="38"/>
      <c r="GF42" s="38"/>
      <c r="GG42" s="38"/>
      <c r="GH42" s="38"/>
      <c r="GI42" s="38"/>
      <c r="GJ42" s="38"/>
      <c r="GK42" s="38"/>
      <c r="GL42" s="38"/>
      <c r="GM42" s="38"/>
      <c r="GN42" s="38"/>
      <c r="GO42" s="38"/>
      <c r="GP42" s="38"/>
      <c r="GQ42" s="38"/>
      <c r="GR42" s="38"/>
      <c r="GS42" s="38"/>
      <c r="GT42" s="38"/>
      <c r="GU42" s="38"/>
      <c r="GV42" s="38"/>
      <c r="GW42" s="38"/>
      <c r="GX42" s="38"/>
      <c r="GY42" s="38"/>
      <c r="GZ42" s="38"/>
      <c r="HA42" s="38"/>
      <c r="HB42" s="38"/>
      <c r="HC42" s="38"/>
      <c r="HD42" s="38"/>
      <c r="HE42" s="38"/>
      <c r="HF42" s="38"/>
      <c r="HG42" s="38"/>
      <c r="HH42" s="38"/>
      <c r="HI42" s="38"/>
      <c r="HJ42" s="38"/>
      <c r="HK42" s="38"/>
      <c r="HL42" s="38"/>
      <c r="HM42" s="38"/>
      <c r="HN42" s="38"/>
      <c r="HO42" s="38"/>
      <c r="HP42" s="38"/>
      <c r="HQ42" s="38"/>
      <c r="HR42" s="38"/>
      <c r="HS42" s="38"/>
      <c r="HT42" s="38"/>
      <c r="HU42" s="38"/>
      <c r="HV42" s="38"/>
      <c r="HW42" s="38"/>
      <c r="HX42" s="38"/>
      <c r="HY42" s="38"/>
      <c r="HZ42" s="38"/>
      <c r="IA42" s="38"/>
      <c r="IB42" s="38"/>
      <c r="IC42" s="38"/>
    </row>
    <row r="43" spans="1:237" s="39" customFormat="1" x14ac:dyDescent="0.25">
      <c r="A43" s="4" t="s">
        <v>36</v>
      </c>
      <c r="B43" s="5" t="s">
        <v>37</v>
      </c>
      <c r="C43" s="6" t="s">
        <v>71</v>
      </c>
      <c r="D43" s="6" t="s">
        <v>221</v>
      </c>
      <c r="E43" s="9">
        <v>44276</v>
      </c>
      <c r="F43" s="10" t="s">
        <v>107</v>
      </c>
      <c r="G43" s="130">
        <v>40000</v>
      </c>
      <c r="H43" s="174">
        <f>G43*0.0287</f>
        <v>1148</v>
      </c>
      <c r="I43" s="181">
        <v>0</v>
      </c>
      <c r="J43" s="181">
        <f>G43*0.0304</f>
        <v>1216</v>
      </c>
      <c r="K43" s="181">
        <v>3702.45</v>
      </c>
      <c r="L43" s="181">
        <v>6066.45</v>
      </c>
      <c r="M43" s="174">
        <v>33933.550000000003</v>
      </c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  <c r="CV43" s="38"/>
      <c r="CW43" s="38"/>
      <c r="CX43" s="38"/>
      <c r="CY43" s="38"/>
      <c r="CZ43" s="38"/>
      <c r="DA43" s="38"/>
      <c r="DB43" s="38"/>
      <c r="DC43" s="38"/>
      <c r="DD43" s="38"/>
      <c r="DE43" s="38"/>
      <c r="DF43" s="38"/>
      <c r="DG43" s="38"/>
      <c r="DH43" s="38"/>
      <c r="DI43" s="38"/>
      <c r="DJ43" s="38"/>
      <c r="DK43" s="38"/>
      <c r="DL43" s="38"/>
      <c r="DM43" s="38"/>
      <c r="DN43" s="38"/>
      <c r="DO43" s="38"/>
      <c r="DP43" s="38"/>
      <c r="DQ43" s="38"/>
      <c r="DR43" s="38"/>
      <c r="DS43" s="38"/>
      <c r="DT43" s="38"/>
      <c r="DU43" s="38"/>
      <c r="DV43" s="38"/>
      <c r="DW43" s="38"/>
      <c r="DX43" s="38"/>
      <c r="DY43" s="38"/>
      <c r="DZ43" s="38"/>
      <c r="EA43" s="38"/>
      <c r="EB43" s="38"/>
      <c r="EC43" s="38"/>
      <c r="ED43" s="38"/>
      <c r="EE43" s="38"/>
      <c r="EF43" s="38"/>
      <c r="EG43" s="38"/>
      <c r="EH43" s="38"/>
      <c r="EI43" s="38"/>
      <c r="EJ43" s="38"/>
      <c r="EK43" s="38"/>
      <c r="EL43" s="38"/>
      <c r="EM43" s="38"/>
      <c r="EN43" s="38"/>
      <c r="EO43" s="38"/>
      <c r="EP43" s="38"/>
      <c r="EQ43" s="38"/>
      <c r="ER43" s="38"/>
      <c r="ES43" s="38"/>
      <c r="ET43" s="38"/>
      <c r="EU43" s="38"/>
      <c r="EV43" s="38"/>
      <c r="EW43" s="38"/>
      <c r="EX43" s="38"/>
      <c r="EY43" s="38"/>
      <c r="EZ43" s="38"/>
      <c r="FA43" s="38"/>
      <c r="FB43" s="38"/>
      <c r="FC43" s="38"/>
      <c r="FD43" s="38"/>
      <c r="FE43" s="38"/>
      <c r="FF43" s="38"/>
      <c r="FG43" s="38"/>
      <c r="FH43" s="38"/>
      <c r="FI43" s="38"/>
      <c r="FJ43" s="38"/>
      <c r="FK43" s="38"/>
      <c r="FL43" s="38"/>
      <c r="FM43" s="38"/>
      <c r="FN43" s="38"/>
      <c r="FO43" s="38"/>
      <c r="FP43" s="38"/>
      <c r="FQ43" s="38"/>
      <c r="FR43" s="38"/>
      <c r="FS43" s="38"/>
      <c r="FT43" s="38"/>
      <c r="FU43" s="38"/>
      <c r="FV43" s="38"/>
      <c r="FW43" s="38"/>
      <c r="FX43" s="38"/>
      <c r="FY43" s="38"/>
      <c r="FZ43" s="38"/>
      <c r="GA43" s="38"/>
      <c r="GB43" s="38"/>
      <c r="GC43" s="38"/>
      <c r="GD43" s="38"/>
      <c r="GE43" s="38"/>
      <c r="GF43" s="38"/>
      <c r="GG43" s="38"/>
      <c r="GH43" s="38"/>
      <c r="GI43" s="38"/>
      <c r="GJ43" s="38"/>
      <c r="GK43" s="38"/>
      <c r="GL43" s="38"/>
      <c r="GM43" s="38"/>
      <c r="GN43" s="38"/>
      <c r="GO43" s="38"/>
      <c r="GP43" s="38"/>
      <c r="GQ43" s="38"/>
      <c r="GR43" s="38"/>
      <c r="GS43" s="38"/>
      <c r="GT43" s="38"/>
      <c r="GU43" s="38"/>
      <c r="GV43" s="38"/>
      <c r="GW43" s="38"/>
      <c r="GX43" s="38"/>
      <c r="GY43" s="38"/>
      <c r="GZ43" s="38"/>
      <c r="HA43" s="38"/>
      <c r="HB43" s="38"/>
      <c r="HC43" s="38"/>
      <c r="HD43" s="38"/>
      <c r="HE43" s="38"/>
      <c r="HF43" s="38"/>
      <c r="HG43" s="38"/>
      <c r="HH43" s="38"/>
      <c r="HI43" s="38"/>
      <c r="HJ43" s="38"/>
      <c r="HK43" s="38"/>
      <c r="HL43" s="38"/>
      <c r="HM43" s="38"/>
      <c r="HN43" s="38"/>
      <c r="HO43" s="38"/>
      <c r="HP43" s="38"/>
      <c r="HQ43" s="38"/>
      <c r="HR43" s="38"/>
      <c r="HS43" s="38"/>
      <c r="HT43" s="38"/>
      <c r="HU43" s="38"/>
      <c r="HV43" s="38"/>
      <c r="HW43" s="38"/>
      <c r="HX43" s="38"/>
      <c r="HY43" s="38"/>
      <c r="HZ43" s="38"/>
      <c r="IA43" s="38"/>
      <c r="IB43" s="38"/>
      <c r="IC43" s="38"/>
    </row>
    <row r="44" spans="1:237" s="39" customFormat="1" x14ac:dyDescent="0.25">
      <c r="A44" s="41" t="s">
        <v>14</v>
      </c>
      <c r="B44" s="12">
        <v>1</v>
      </c>
      <c r="C44" s="7"/>
      <c r="D44" s="7"/>
      <c r="E44" s="41"/>
      <c r="F44" s="41"/>
      <c r="G44" s="146">
        <f>SUM(G43)</f>
        <v>40000</v>
      </c>
      <c r="H44" s="161">
        <f>SUM(H43)</f>
        <v>1148</v>
      </c>
      <c r="I44" s="146">
        <f>SUM(I43)</f>
        <v>0</v>
      </c>
      <c r="J44" s="146">
        <f>SUM(J43)</f>
        <v>1216</v>
      </c>
      <c r="K44" s="146">
        <f>K43</f>
        <v>3702.45</v>
      </c>
      <c r="L44" s="146">
        <f>SUM(L43)</f>
        <v>6066.45</v>
      </c>
      <c r="M44" s="161">
        <f>SUM(M43:M43)</f>
        <v>33933.550000000003</v>
      </c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38"/>
      <c r="AP44" s="38"/>
      <c r="AQ44" s="38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8"/>
      <c r="CM44" s="38"/>
      <c r="CN44" s="38"/>
      <c r="CO44" s="38"/>
      <c r="CP44" s="38"/>
      <c r="CQ44" s="38"/>
      <c r="CR44" s="38"/>
      <c r="CS44" s="38"/>
      <c r="CT44" s="38"/>
      <c r="CU44" s="38"/>
      <c r="CV44" s="38"/>
      <c r="CW44" s="38"/>
      <c r="CX44" s="38"/>
      <c r="CY44" s="38"/>
      <c r="CZ44" s="38"/>
      <c r="DA44" s="38"/>
      <c r="DB44" s="38"/>
      <c r="DC44" s="38"/>
      <c r="DD44" s="38"/>
      <c r="DE44" s="38"/>
      <c r="DF44" s="38"/>
      <c r="DG44" s="38"/>
      <c r="DH44" s="38"/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N44" s="38"/>
      <c r="EO44" s="38"/>
      <c r="EP44" s="38"/>
      <c r="EQ44" s="38"/>
      <c r="ER44" s="38"/>
      <c r="ES44" s="38"/>
      <c r="ET44" s="38"/>
      <c r="EU44" s="38"/>
      <c r="EV44" s="38"/>
      <c r="EW44" s="38"/>
      <c r="EX44" s="38"/>
      <c r="EY44" s="38"/>
      <c r="EZ44" s="38"/>
      <c r="FA44" s="38"/>
      <c r="FB44" s="38"/>
      <c r="FC44" s="38"/>
      <c r="FD44" s="38"/>
      <c r="FE44" s="38"/>
      <c r="FF44" s="38"/>
      <c r="FG44" s="38"/>
      <c r="FH44" s="38"/>
      <c r="FI44" s="38"/>
      <c r="FJ44" s="38"/>
      <c r="FK44" s="38"/>
      <c r="FL44" s="38"/>
      <c r="FM44" s="38"/>
      <c r="FN44" s="38"/>
      <c r="FO44" s="38"/>
      <c r="FP44" s="38"/>
      <c r="FQ44" s="38"/>
      <c r="FR44" s="38"/>
      <c r="FS44" s="38"/>
      <c r="FT44" s="38"/>
      <c r="FU44" s="38"/>
      <c r="FV44" s="38"/>
      <c r="FW44" s="38"/>
      <c r="FX44" s="38"/>
      <c r="FY44" s="38"/>
      <c r="FZ44" s="38"/>
      <c r="GA44" s="38"/>
      <c r="GB44" s="38"/>
      <c r="GC44" s="38"/>
      <c r="GD44" s="38"/>
      <c r="GE44" s="38"/>
      <c r="GF44" s="38"/>
      <c r="GG44" s="38"/>
      <c r="GH44" s="38"/>
      <c r="GI44" s="38"/>
      <c r="GJ44" s="38"/>
      <c r="GK44" s="38"/>
      <c r="GL44" s="38"/>
      <c r="GM44" s="38"/>
      <c r="GN44" s="38"/>
      <c r="GO44" s="38"/>
      <c r="GP44" s="38"/>
      <c r="GQ44" s="38"/>
      <c r="GR44" s="38"/>
      <c r="GS44" s="38"/>
      <c r="GT44" s="38"/>
      <c r="GU44" s="38"/>
      <c r="GV44" s="38"/>
      <c r="GW44" s="38"/>
      <c r="GX44" s="38"/>
      <c r="GY44" s="38"/>
      <c r="GZ44" s="38"/>
      <c r="HA44" s="38"/>
      <c r="HB44" s="38"/>
      <c r="HC44" s="38"/>
      <c r="HD44" s="38"/>
      <c r="HE44" s="38"/>
      <c r="HF44" s="38"/>
      <c r="HG44" s="38"/>
      <c r="HH44" s="38"/>
      <c r="HI44" s="38"/>
      <c r="HJ44" s="38"/>
      <c r="HK44" s="38"/>
      <c r="HL44" s="38"/>
      <c r="HM44" s="38"/>
      <c r="HN44" s="38"/>
      <c r="HO44" s="38"/>
      <c r="HP44" s="38"/>
      <c r="HQ44" s="38"/>
      <c r="HR44" s="38"/>
      <c r="HS44" s="38"/>
      <c r="HT44" s="38"/>
      <c r="HU44" s="38"/>
      <c r="HV44" s="38"/>
      <c r="HW44" s="38"/>
      <c r="HX44" s="38"/>
      <c r="HY44" s="38"/>
      <c r="HZ44" s="38"/>
      <c r="IA44" s="38"/>
      <c r="IB44" s="38"/>
      <c r="IC44" s="38"/>
    </row>
    <row r="45" spans="1:237" s="39" customFormat="1" x14ac:dyDescent="0.25">
      <c r="B45" s="13"/>
      <c r="G45" s="139"/>
      <c r="H45" s="169"/>
      <c r="I45" s="139"/>
      <c r="J45" s="139"/>
      <c r="K45" s="139"/>
      <c r="L45" s="139"/>
      <c r="M45" s="169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  <c r="CV45" s="38"/>
      <c r="CW45" s="38"/>
      <c r="CX45" s="38"/>
      <c r="CY45" s="38"/>
      <c r="CZ45" s="38"/>
      <c r="DA45" s="38"/>
      <c r="DB45" s="38"/>
      <c r="DC45" s="38"/>
      <c r="DD45" s="38"/>
      <c r="DE45" s="38"/>
      <c r="DF45" s="38"/>
      <c r="DG45" s="38"/>
      <c r="DH45" s="38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N45" s="38"/>
      <c r="EO45" s="38"/>
      <c r="EP45" s="38"/>
      <c r="EQ45" s="38"/>
      <c r="ER45" s="38"/>
      <c r="ES45" s="38"/>
      <c r="ET45" s="38"/>
      <c r="EU45" s="38"/>
      <c r="EV45" s="38"/>
      <c r="EW45" s="38"/>
      <c r="EX45" s="38"/>
      <c r="EY45" s="38"/>
      <c r="EZ45" s="38"/>
      <c r="FA45" s="38"/>
      <c r="FB45" s="38"/>
      <c r="FC45" s="38"/>
      <c r="FD45" s="38"/>
      <c r="FE45" s="38"/>
      <c r="FF45" s="38"/>
      <c r="FG45" s="38"/>
      <c r="FH45" s="38"/>
      <c r="FI45" s="38"/>
      <c r="FJ45" s="38"/>
      <c r="FK45" s="38"/>
      <c r="FL45" s="38"/>
      <c r="FM45" s="38"/>
      <c r="FN45" s="38"/>
      <c r="FO45" s="38"/>
      <c r="FP45" s="38"/>
      <c r="FQ45" s="38"/>
      <c r="FR45" s="38"/>
      <c r="FS45" s="38"/>
      <c r="FT45" s="38"/>
      <c r="FU45" s="38"/>
      <c r="FV45" s="38"/>
      <c r="FW45" s="38"/>
      <c r="FX45" s="38"/>
      <c r="FY45" s="38"/>
      <c r="FZ45" s="38"/>
      <c r="GA45" s="38"/>
      <c r="GB45" s="38"/>
      <c r="GC45" s="38"/>
      <c r="GD45" s="38"/>
      <c r="GE45" s="38"/>
      <c r="GF45" s="38"/>
      <c r="GG45" s="38"/>
      <c r="GH45" s="38"/>
      <c r="GI45" s="38"/>
      <c r="GJ45" s="38"/>
      <c r="GK45" s="38"/>
      <c r="GL45" s="38"/>
      <c r="GM45" s="38"/>
      <c r="GN45" s="38"/>
      <c r="GO45" s="38"/>
      <c r="GP45" s="38"/>
      <c r="GQ45" s="38"/>
      <c r="GR45" s="38"/>
      <c r="GS45" s="38"/>
      <c r="GT45" s="38"/>
      <c r="GU45" s="38"/>
      <c r="GV45" s="38"/>
      <c r="GW45" s="38"/>
      <c r="GX45" s="38"/>
      <c r="GY45" s="38"/>
      <c r="GZ45" s="38"/>
      <c r="HA45" s="38"/>
      <c r="HB45" s="38"/>
      <c r="HC45" s="38"/>
      <c r="HD45" s="38"/>
      <c r="HE45" s="38"/>
      <c r="HF45" s="38"/>
      <c r="HG45" s="38"/>
      <c r="HH45" s="38"/>
      <c r="HI45" s="38"/>
      <c r="HJ45" s="38"/>
      <c r="HK45" s="38"/>
      <c r="HL45" s="38"/>
      <c r="HM45" s="38"/>
      <c r="HN45" s="38"/>
      <c r="HO45" s="38"/>
      <c r="HP45" s="38"/>
      <c r="HQ45" s="38"/>
      <c r="HR45" s="38"/>
      <c r="HS45" s="38"/>
      <c r="HT45" s="38"/>
      <c r="HU45" s="38"/>
      <c r="HV45" s="38"/>
      <c r="HW45" s="38"/>
      <c r="HX45" s="38"/>
      <c r="HY45" s="38"/>
      <c r="HZ45" s="38"/>
      <c r="IA45" s="38"/>
      <c r="IB45" s="38"/>
      <c r="IC45" s="38"/>
    </row>
    <row r="46" spans="1:237" s="39" customFormat="1" x14ac:dyDescent="0.25">
      <c r="A46" s="37" t="s">
        <v>56</v>
      </c>
      <c r="B46" s="37"/>
      <c r="C46" s="37"/>
      <c r="D46" s="203"/>
      <c r="E46" s="37"/>
      <c r="F46" s="37"/>
      <c r="G46" s="148"/>
      <c r="H46" s="162"/>
      <c r="I46" s="148"/>
      <c r="J46" s="148"/>
      <c r="K46" s="148"/>
      <c r="L46" s="148"/>
      <c r="M46" s="162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  <c r="CV46" s="38"/>
      <c r="CW46" s="38"/>
      <c r="CX46" s="38"/>
      <c r="CY46" s="38"/>
      <c r="CZ46" s="38"/>
      <c r="DA46" s="38"/>
      <c r="DB46" s="38"/>
      <c r="DC46" s="38"/>
      <c r="DD46" s="38"/>
      <c r="DE46" s="38"/>
      <c r="DF46" s="38"/>
      <c r="DG46" s="38"/>
      <c r="DH46" s="38"/>
      <c r="DI46" s="38"/>
      <c r="DJ46" s="38"/>
      <c r="DK46" s="38"/>
      <c r="DL46" s="38"/>
      <c r="DM46" s="38"/>
      <c r="DN46" s="38"/>
      <c r="DO46" s="38"/>
      <c r="DP46" s="38"/>
      <c r="DQ46" s="38"/>
      <c r="DR46" s="38"/>
      <c r="DS46" s="38"/>
      <c r="DT46" s="38"/>
      <c r="DU46" s="38"/>
      <c r="DV46" s="38"/>
      <c r="DW46" s="38"/>
      <c r="DX46" s="38"/>
      <c r="DY46" s="38"/>
      <c r="DZ46" s="38"/>
      <c r="EA46" s="38"/>
      <c r="EB46" s="38"/>
      <c r="EC46" s="38"/>
      <c r="ED46" s="38"/>
      <c r="EE46" s="38"/>
      <c r="EF46" s="38"/>
      <c r="EG46" s="38"/>
      <c r="EH46" s="38"/>
      <c r="EI46" s="38"/>
      <c r="EJ46" s="38"/>
      <c r="EK46" s="38"/>
      <c r="EL46" s="38"/>
      <c r="EM46" s="38"/>
      <c r="EN46" s="38"/>
      <c r="EO46" s="38"/>
      <c r="EP46" s="38"/>
      <c r="EQ46" s="38"/>
      <c r="ER46" s="38"/>
      <c r="ES46" s="38"/>
      <c r="ET46" s="38"/>
      <c r="EU46" s="38"/>
      <c r="EV46" s="38"/>
      <c r="EW46" s="38"/>
      <c r="EX46" s="38"/>
      <c r="EY46" s="38"/>
      <c r="EZ46" s="38"/>
      <c r="FA46" s="38"/>
      <c r="FB46" s="38"/>
      <c r="FC46" s="38"/>
      <c r="FD46" s="38"/>
      <c r="FE46" s="38"/>
      <c r="FF46" s="38"/>
      <c r="FG46" s="38"/>
      <c r="FH46" s="38"/>
      <c r="FI46" s="38"/>
      <c r="FJ46" s="38"/>
      <c r="FK46" s="38"/>
      <c r="FL46" s="38"/>
      <c r="FM46" s="38"/>
      <c r="FN46" s="38"/>
      <c r="FO46" s="38"/>
      <c r="FP46" s="38"/>
      <c r="FQ46" s="38"/>
      <c r="FR46" s="38"/>
      <c r="FS46" s="38"/>
      <c r="FT46" s="38"/>
      <c r="FU46" s="38"/>
      <c r="FV46" s="38"/>
      <c r="FW46" s="38"/>
      <c r="FX46" s="38"/>
      <c r="FY46" s="38"/>
      <c r="FZ46" s="38"/>
      <c r="GA46" s="38"/>
      <c r="GB46" s="38"/>
      <c r="GC46" s="38"/>
      <c r="GD46" s="38"/>
      <c r="GE46" s="38"/>
      <c r="GF46" s="38"/>
      <c r="GG46" s="38"/>
      <c r="GH46" s="38"/>
      <c r="GI46" s="38"/>
      <c r="GJ46" s="38"/>
      <c r="GK46" s="38"/>
      <c r="GL46" s="38"/>
      <c r="GM46" s="38"/>
      <c r="GN46" s="38"/>
      <c r="GO46" s="38"/>
      <c r="GP46" s="38"/>
      <c r="GQ46" s="38"/>
      <c r="GR46" s="38"/>
      <c r="GS46" s="38"/>
      <c r="GT46" s="38"/>
      <c r="GU46" s="38"/>
      <c r="GV46" s="38"/>
      <c r="GW46" s="38"/>
      <c r="GX46" s="38"/>
      <c r="GY46" s="38"/>
      <c r="GZ46" s="38"/>
      <c r="HA46" s="38"/>
      <c r="HB46" s="38"/>
      <c r="HC46" s="38"/>
      <c r="HD46" s="38"/>
      <c r="HE46" s="38"/>
      <c r="HF46" s="38"/>
      <c r="HG46" s="38"/>
      <c r="HH46" s="38"/>
      <c r="HI46" s="38"/>
      <c r="HJ46" s="38"/>
      <c r="HK46" s="38"/>
      <c r="HL46" s="38"/>
      <c r="HM46" s="38"/>
      <c r="HN46" s="38"/>
      <c r="HO46" s="38"/>
      <c r="HP46" s="38"/>
      <c r="HQ46" s="38"/>
      <c r="HR46" s="38"/>
      <c r="HS46" s="38"/>
      <c r="HT46" s="38"/>
      <c r="HU46" s="38"/>
      <c r="HV46" s="38"/>
      <c r="HW46" s="38"/>
      <c r="HX46" s="38"/>
      <c r="HY46" s="38"/>
      <c r="HZ46" s="38"/>
      <c r="IA46" s="38"/>
      <c r="IB46" s="38"/>
      <c r="IC46" s="38"/>
    </row>
    <row r="47" spans="1:237" s="39" customFormat="1" x14ac:dyDescent="0.25">
      <c r="A47" s="4" t="s">
        <v>18</v>
      </c>
      <c r="B47" s="65" t="s">
        <v>230</v>
      </c>
      <c r="C47" s="6" t="s">
        <v>71</v>
      </c>
      <c r="D47" s="6" t="s">
        <v>221</v>
      </c>
      <c r="E47" s="10">
        <v>44256</v>
      </c>
      <c r="F47" s="10" t="s">
        <v>107</v>
      </c>
      <c r="G47" s="130">
        <v>40000</v>
      </c>
      <c r="H47" s="174">
        <f>G47*0.0287</f>
        <v>1148</v>
      </c>
      <c r="I47" s="181">
        <v>442.65</v>
      </c>
      <c r="J47" s="181">
        <v>1216</v>
      </c>
      <c r="K47" s="181">
        <v>3824.06</v>
      </c>
      <c r="L47" s="181">
        <v>6630.71</v>
      </c>
      <c r="M47" s="174">
        <v>33369.29</v>
      </c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  <c r="CV47" s="38"/>
      <c r="CW47" s="38"/>
      <c r="CX47" s="38"/>
      <c r="CY47" s="38"/>
      <c r="CZ47" s="38"/>
      <c r="DA47" s="38"/>
      <c r="DB47" s="38"/>
      <c r="DC47" s="38"/>
      <c r="DD47" s="38"/>
      <c r="DE47" s="38"/>
      <c r="DF47" s="38"/>
      <c r="DG47" s="38"/>
      <c r="DH47" s="38"/>
      <c r="DI47" s="38"/>
      <c r="DJ47" s="38"/>
      <c r="DK47" s="38"/>
      <c r="DL47" s="38"/>
      <c r="DM47" s="38"/>
      <c r="DN47" s="38"/>
      <c r="DO47" s="38"/>
      <c r="DP47" s="38"/>
      <c r="DQ47" s="38"/>
      <c r="DR47" s="38"/>
      <c r="DS47" s="38"/>
      <c r="DT47" s="38"/>
      <c r="DU47" s="38"/>
      <c r="DV47" s="38"/>
      <c r="DW47" s="38"/>
      <c r="DX47" s="38"/>
      <c r="DY47" s="38"/>
      <c r="DZ47" s="38"/>
      <c r="EA47" s="38"/>
      <c r="EB47" s="38"/>
      <c r="EC47" s="3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38"/>
      <c r="EO47" s="38"/>
      <c r="EP47" s="38"/>
      <c r="EQ47" s="38"/>
      <c r="ER47" s="38"/>
      <c r="ES47" s="38"/>
      <c r="ET47" s="38"/>
      <c r="EU47" s="38"/>
      <c r="EV47" s="38"/>
      <c r="EW47" s="38"/>
      <c r="EX47" s="38"/>
      <c r="EY47" s="38"/>
      <c r="EZ47" s="38"/>
      <c r="FA47" s="38"/>
      <c r="FB47" s="38"/>
      <c r="FC47" s="38"/>
      <c r="FD47" s="38"/>
      <c r="FE47" s="38"/>
      <c r="FF47" s="38"/>
      <c r="FG47" s="38"/>
      <c r="FH47" s="38"/>
      <c r="FI47" s="38"/>
      <c r="FJ47" s="38"/>
      <c r="FK47" s="38"/>
      <c r="FL47" s="38"/>
      <c r="FM47" s="38"/>
      <c r="FN47" s="38"/>
      <c r="FO47" s="38"/>
      <c r="FP47" s="38"/>
      <c r="FQ47" s="38"/>
      <c r="FR47" s="38"/>
      <c r="FS47" s="38"/>
      <c r="FT47" s="38"/>
      <c r="FU47" s="38"/>
      <c r="FV47" s="38"/>
      <c r="FW47" s="38"/>
      <c r="FX47" s="38"/>
      <c r="FY47" s="38"/>
      <c r="FZ47" s="38"/>
      <c r="GA47" s="38"/>
      <c r="GB47" s="38"/>
      <c r="GC47" s="38"/>
      <c r="GD47" s="38"/>
      <c r="GE47" s="38"/>
      <c r="GF47" s="38"/>
      <c r="GG47" s="38"/>
      <c r="GH47" s="38"/>
      <c r="GI47" s="38"/>
      <c r="GJ47" s="38"/>
      <c r="GK47" s="38"/>
      <c r="GL47" s="38"/>
      <c r="GM47" s="38"/>
      <c r="GN47" s="38"/>
      <c r="GO47" s="38"/>
      <c r="GP47" s="38"/>
      <c r="GQ47" s="38"/>
      <c r="GR47" s="38"/>
      <c r="GS47" s="38"/>
      <c r="GT47" s="38"/>
      <c r="GU47" s="38"/>
      <c r="GV47" s="38"/>
      <c r="GW47" s="38"/>
      <c r="GX47" s="38"/>
      <c r="GY47" s="38"/>
      <c r="GZ47" s="38"/>
      <c r="HA47" s="38"/>
      <c r="HB47" s="38"/>
      <c r="HC47" s="38"/>
      <c r="HD47" s="38"/>
      <c r="HE47" s="38"/>
      <c r="HF47" s="38"/>
      <c r="HG47" s="38"/>
      <c r="HH47" s="38"/>
      <c r="HI47" s="38"/>
      <c r="HJ47" s="38"/>
      <c r="HK47" s="38"/>
      <c r="HL47" s="38"/>
      <c r="HM47" s="38"/>
      <c r="HN47" s="38"/>
      <c r="HO47" s="38"/>
      <c r="HP47" s="38"/>
      <c r="HQ47" s="38"/>
      <c r="HR47" s="38"/>
      <c r="HS47" s="38"/>
      <c r="HT47" s="38"/>
      <c r="HU47" s="38"/>
      <c r="HV47" s="38"/>
      <c r="HW47" s="38"/>
      <c r="HX47" s="38"/>
      <c r="HY47" s="38"/>
      <c r="HZ47" s="38"/>
      <c r="IA47" s="38"/>
      <c r="IB47" s="38"/>
      <c r="IC47" s="38"/>
    </row>
    <row r="48" spans="1:237" s="39" customFormat="1" x14ac:dyDescent="0.25">
      <c r="A48" s="41" t="s">
        <v>14</v>
      </c>
      <c r="B48" s="12">
        <v>1</v>
      </c>
      <c r="C48" s="7"/>
      <c r="D48" s="7"/>
      <c r="E48" s="41"/>
      <c r="F48" s="41"/>
      <c r="G48" s="146">
        <f>SUM(G47:G47)</f>
        <v>40000</v>
      </c>
      <c r="H48" s="161">
        <f t="shared" ref="H48:L48" si="6">SUM(H47:H47)</f>
        <v>1148</v>
      </c>
      <c r="I48" s="146">
        <f t="shared" si="6"/>
        <v>442.65</v>
      </c>
      <c r="J48" s="146">
        <f t="shared" si="6"/>
        <v>1216</v>
      </c>
      <c r="K48" s="146">
        <f t="shared" si="6"/>
        <v>3824.06</v>
      </c>
      <c r="L48" s="146">
        <f t="shared" si="6"/>
        <v>6630.71</v>
      </c>
      <c r="M48" s="161">
        <f>SUM(M47:M47)</f>
        <v>33369.29</v>
      </c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  <c r="CA48" s="38"/>
      <c r="CB48" s="38"/>
      <c r="CC48" s="38"/>
      <c r="CD48" s="38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8"/>
      <c r="CS48" s="38"/>
      <c r="CT48" s="38"/>
      <c r="CU48" s="38"/>
      <c r="CV48" s="38"/>
      <c r="CW48" s="38"/>
      <c r="CX48" s="38"/>
      <c r="CY48" s="38"/>
      <c r="CZ48" s="38"/>
      <c r="DA48" s="38"/>
      <c r="DB48" s="38"/>
      <c r="DC48" s="38"/>
      <c r="DD48" s="38"/>
      <c r="DE48" s="38"/>
      <c r="DF48" s="38"/>
      <c r="DG48" s="38"/>
      <c r="DH48" s="38"/>
      <c r="DI48" s="38"/>
      <c r="DJ48" s="38"/>
      <c r="DK48" s="38"/>
      <c r="DL48" s="38"/>
      <c r="DM48" s="38"/>
      <c r="DN48" s="38"/>
      <c r="DO48" s="38"/>
      <c r="DP48" s="38"/>
      <c r="DQ48" s="38"/>
      <c r="DR48" s="38"/>
      <c r="DS48" s="38"/>
      <c r="DT48" s="38"/>
      <c r="DU48" s="38"/>
      <c r="DV48" s="38"/>
      <c r="DW48" s="38"/>
      <c r="DX48" s="38"/>
      <c r="DY48" s="38"/>
      <c r="DZ48" s="38"/>
      <c r="EA48" s="38"/>
      <c r="EB48" s="38"/>
      <c r="EC48" s="38"/>
      <c r="ED48" s="38"/>
      <c r="EE48" s="38"/>
      <c r="EF48" s="38"/>
      <c r="EG48" s="38"/>
      <c r="EH48" s="38"/>
      <c r="EI48" s="38"/>
      <c r="EJ48" s="38"/>
      <c r="EK48" s="38"/>
      <c r="EL48" s="38"/>
      <c r="EM48" s="38"/>
      <c r="EN48" s="38"/>
      <c r="EO48" s="38"/>
      <c r="EP48" s="38"/>
      <c r="EQ48" s="38"/>
      <c r="ER48" s="38"/>
      <c r="ES48" s="38"/>
      <c r="ET48" s="38"/>
      <c r="EU48" s="38"/>
      <c r="EV48" s="38"/>
      <c r="EW48" s="38"/>
      <c r="EX48" s="38"/>
      <c r="EY48" s="38"/>
      <c r="EZ48" s="38"/>
      <c r="FA48" s="38"/>
      <c r="FB48" s="38"/>
      <c r="FC48" s="38"/>
      <c r="FD48" s="38"/>
      <c r="FE48" s="38"/>
      <c r="FF48" s="38"/>
      <c r="FG48" s="38"/>
      <c r="FH48" s="38"/>
      <c r="FI48" s="38"/>
      <c r="FJ48" s="38"/>
      <c r="FK48" s="38"/>
      <c r="FL48" s="38"/>
      <c r="FM48" s="38"/>
      <c r="FN48" s="38"/>
      <c r="FO48" s="38"/>
      <c r="FP48" s="38"/>
      <c r="FQ48" s="38"/>
      <c r="FR48" s="38"/>
      <c r="FS48" s="38"/>
      <c r="FT48" s="38"/>
      <c r="FU48" s="38"/>
      <c r="FV48" s="38"/>
      <c r="FW48" s="38"/>
      <c r="FX48" s="38"/>
      <c r="FY48" s="38"/>
      <c r="FZ48" s="38"/>
      <c r="GA48" s="38"/>
      <c r="GB48" s="38"/>
      <c r="GC48" s="38"/>
      <c r="GD48" s="38"/>
      <c r="GE48" s="38"/>
      <c r="GF48" s="38"/>
      <c r="GG48" s="38"/>
      <c r="GH48" s="38"/>
      <c r="GI48" s="38"/>
      <c r="GJ48" s="38"/>
      <c r="GK48" s="38"/>
      <c r="GL48" s="38"/>
      <c r="GM48" s="38"/>
      <c r="GN48" s="38"/>
      <c r="GO48" s="38"/>
      <c r="GP48" s="38"/>
      <c r="GQ48" s="38"/>
      <c r="GR48" s="38"/>
      <c r="GS48" s="38"/>
      <c r="GT48" s="38"/>
      <c r="GU48" s="38"/>
      <c r="GV48" s="38"/>
      <c r="GW48" s="38"/>
      <c r="GX48" s="38"/>
      <c r="GY48" s="38"/>
      <c r="GZ48" s="38"/>
      <c r="HA48" s="38"/>
      <c r="HB48" s="38"/>
      <c r="HC48" s="38"/>
      <c r="HD48" s="38"/>
      <c r="HE48" s="38"/>
      <c r="HF48" s="38"/>
      <c r="HG48" s="38"/>
      <c r="HH48" s="38"/>
      <c r="HI48" s="38"/>
      <c r="HJ48" s="38"/>
      <c r="HK48" s="38"/>
      <c r="HL48" s="38"/>
      <c r="HM48" s="38"/>
      <c r="HN48" s="38"/>
      <c r="HO48" s="38"/>
      <c r="HP48" s="38"/>
      <c r="HQ48" s="38"/>
      <c r="HR48" s="38"/>
      <c r="HS48" s="38"/>
      <c r="HT48" s="38"/>
      <c r="HU48" s="38"/>
      <c r="HV48" s="38"/>
      <c r="HW48" s="38"/>
      <c r="HX48" s="38"/>
      <c r="HY48" s="38"/>
      <c r="HZ48" s="38"/>
      <c r="IA48" s="38"/>
      <c r="IB48" s="38"/>
      <c r="IC48" s="38"/>
    </row>
    <row r="50" spans="1:175" s="39" customFormat="1" x14ac:dyDescent="0.25">
      <c r="A50" s="39" t="s">
        <v>79</v>
      </c>
      <c r="B50" s="22"/>
      <c r="C50" s="11"/>
      <c r="D50" s="11"/>
      <c r="G50" s="145"/>
      <c r="H50" s="164"/>
      <c r="I50" s="145"/>
      <c r="J50" s="145"/>
      <c r="K50" s="145"/>
      <c r="L50" s="145"/>
      <c r="M50" s="164"/>
      <c r="P50" s="38"/>
      <c r="Q50" s="38"/>
      <c r="R50" s="38"/>
      <c r="S50" s="38"/>
      <c r="T50" s="38"/>
      <c r="U50" s="38"/>
      <c r="V50" s="38"/>
      <c r="W50" s="38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</row>
    <row r="51" spans="1:175" s="39" customFormat="1" x14ac:dyDescent="0.25">
      <c r="A51" s="44" t="s">
        <v>80</v>
      </c>
      <c r="B51" s="22" t="s">
        <v>17</v>
      </c>
      <c r="C51" s="23" t="s">
        <v>70</v>
      </c>
      <c r="D51" s="23" t="s">
        <v>221</v>
      </c>
      <c r="E51" s="24">
        <v>44362</v>
      </c>
      <c r="F51" s="10" t="s">
        <v>107</v>
      </c>
      <c r="G51" s="147">
        <v>33000</v>
      </c>
      <c r="H51" s="165">
        <v>947.1</v>
      </c>
      <c r="I51" s="147">
        <v>0</v>
      </c>
      <c r="J51" s="147">
        <v>1003.2</v>
      </c>
      <c r="K51" s="147">
        <v>25</v>
      </c>
      <c r="L51" s="147">
        <v>1975.3</v>
      </c>
      <c r="M51" s="165">
        <v>31024.7</v>
      </c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/>
      <c r="AS51" s="38"/>
      <c r="AT51" s="38"/>
    </row>
    <row r="52" spans="1:175" s="39" customFormat="1" x14ac:dyDescent="0.25">
      <c r="A52" s="41" t="s">
        <v>14</v>
      </c>
      <c r="B52" s="12">
        <v>1</v>
      </c>
      <c r="C52" s="7"/>
      <c r="D52" s="7"/>
      <c r="E52" s="25"/>
      <c r="F52" s="25"/>
      <c r="G52" s="146">
        <f>G51</f>
        <v>33000</v>
      </c>
      <c r="H52" s="161">
        <f>H51</f>
        <v>947.1</v>
      </c>
      <c r="I52" s="146">
        <f>I51</f>
        <v>0</v>
      </c>
      <c r="J52" s="146">
        <f>J51</f>
        <v>1003.2</v>
      </c>
      <c r="K52" s="146">
        <f>K51</f>
        <v>25</v>
      </c>
      <c r="L52" s="146">
        <v>1975.3</v>
      </c>
      <c r="M52" s="161">
        <f>M51</f>
        <v>31024.7</v>
      </c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8"/>
      <c r="AN52" s="38"/>
      <c r="AO52" s="38"/>
      <c r="AP52" s="38"/>
      <c r="AQ52" s="38"/>
      <c r="AR52" s="38"/>
      <c r="AS52" s="38"/>
      <c r="AT52" s="38"/>
    </row>
    <row r="53" spans="1:175" x14ac:dyDescent="0.25">
      <c r="A53" s="62"/>
      <c r="B53" s="119"/>
      <c r="C53" s="119"/>
      <c r="D53" s="203"/>
      <c r="E53" s="119"/>
      <c r="F53" s="119"/>
      <c r="G53" s="148"/>
      <c r="H53" s="162"/>
      <c r="I53" s="148"/>
      <c r="J53" s="148"/>
      <c r="K53" s="148"/>
      <c r="L53" s="148"/>
      <c r="M53" s="162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7"/>
      <c r="CA53" s="47"/>
      <c r="CB53" s="47"/>
      <c r="CC53" s="47"/>
      <c r="CD53" s="47"/>
      <c r="CE53" s="47"/>
      <c r="CF53" s="47"/>
      <c r="CG53" s="47"/>
      <c r="CH53" s="47"/>
      <c r="CI53" s="47"/>
      <c r="CJ53" s="47"/>
      <c r="CK53" s="47"/>
      <c r="CL53" s="47"/>
      <c r="CM53" s="47"/>
      <c r="CN53" s="47"/>
      <c r="CO53" s="47"/>
      <c r="CP53" s="47"/>
      <c r="CQ53" s="47"/>
      <c r="CR53" s="47"/>
      <c r="CS53" s="47"/>
      <c r="CT53" s="47"/>
      <c r="CU53" s="47"/>
      <c r="CV53" s="47"/>
      <c r="CW53" s="47"/>
      <c r="CX53" s="47"/>
      <c r="CY53" s="47"/>
      <c r="CZ53" s="47"/>
      <c r="DA53" s="47"/>
      <c r="DB53" s="47"/>
      <c r="DC53" s="47"/>
      <c r="DD53" s="47"/>
      <c r="DE53" s="47"/>
      <c r="DF53" s="47"/>
      <c r="DG53" s="47"/>
      <c r="DH53" s="47"/>
      <c r="DI53" s="47"/>
      <c r="DJ53" s="47"/>
      <c r="DK53" s="47"/>
      <c r="DL53" s="47"/>
      <c r="DM53" s="47"/>
      <c r="DN53" s="47"/>
      <c r="DO53" s="47"/>
      <c r="DP53" s="47"/>
      <c r="DQ53" s="47"/>
      <c r="DR53" s="47"/>
      <c r="DS53" s="47"/>
      <c r="DT53" s="47"/>
      <c r="DU53" s="47"/>
      <c r="DV53" s="47"/>
      <c r="DW53" s="47"/>
    </row>
    <row r="54" spans="1:175" x14ac:dyDescent="0.25">
      <c r="A54" s="62" t="s">
        <v>57</v>
      </c>
      <c r="B54" s="37"/>
      <c r="C54" s="37"/>
      <c r="D54" s="203"/>
      <c r="E54" s="37"/>
      <c r="F54" s="37"/>
      <c r="G54" s="148"/>
      <c r="H54" s="162"/>
      <c r="I54" s="148"/>
      <c r="J54" s="148"/>
      <c r="K54" s="148"/>
      <c r="L54" s="148"/>
      <c r="M54" s="162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47"/>
      <c r="CO54" s="47"/>
      <c r="CP54" s="47"/>
      <c r="CQ54" s="47"/>
      <c r="CR54" s="47"/>
      <c r="CS54" s="47"/>
      <c r="CT54" s="47"/>
      <c r="CU54" s="47"/>
      <c r="CV54" s="47"/>
      <c r="CW54" s="47"/>
      <c r="CX54" s="47"/>
      <c r="CY54" s="47"/>
      <c r="CZ54" s="47"/>
      <c r="DA54" s="47"/>
      <c r="DB54" s="47"/>
      <c r="DC54" s="47"/>
      <c r="DD54" s="47"/>
      <c r="DE54" s="47"/>
      <c r="DF54" s="47"/>
      <c r="DG54" s="47"/>
      <c r="DH54" s="47"/>
      <c r="DI54" s="47"/>
      <c r="DJ54" s="47"/>
      <c r="DK54" s="47"/>
      <c r="DL54" s="47"/>
      <c r="DM54" s="47"/>
      <c r="DN54" s="47"/>
      <c r="DO54" s="47"/>
      <c r="DP54" s="47"/>
      <c r="DQ54" s="47"/>
      <c r="DR54" s="47"/>
      <c r="DS54" s="47"/>
      <c r="DT54" s="47"/>
      <c r="DU54" s="47"/>
      <c r="DV54" s="47"/>
      <c r="DW54" s="47"/>
    </row>
    <row r="55" spans="1:175" ht="12.75" customHeight="1" x14ac:dyDescent="0.25">
      <c r="A55" s="4" t="s">
        <v>27</v>
      </c>
      <c r="B55" s="5" t="s">
        <v>54</v>
      </c>
      <c r="C55" s="6" t="s">
        <v>71</v>
      </c>
      <c r="D55" s="6" t="s">
        <v>221</v>
      </c>
      <c r="E55" s="10">
        <v>44279</v>
      </c>
      <c r="F55" s="10" t="s">
        <v>107</v>
      </c>
      <c r="G55" s="130">
        <v>133000</v>
      </c>
      <c r="H55" s="174">
        <f>G55*0.0287</f>
        <v>3817.1</v>
      </c>
      <c r="I55" s="181">
        <v>19867.79</v>
      </c>
      <c r="J55" s="181">
        <f>G55*0.0304</f>
        <v>4043.2</v>
      </c>
      <c r="K55" s="181">
        <v>1895.01</v>
      </c>
      <c r="L55" s="181">
        <v>29623.1</v>
      </c>
      <c r="M55" s="174">
        <f>G55-L55</f>
        <v>103376.9</v>
      </c>
      <c r="P55" s="45"/>
      <c r="Q55" s="45"/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  <c r="AT55" s="45"/>
    </row>
    <row r="56" spans="1:175" ht="12.75" customHeight="1" x14ac:dyDescent="0.25">
      <c r="A56" s="4" t="s">
        <v>72</v>
      </c>
      <c r="B56" s="5" t="s">
        <v>16</v>
      </c>
      <c r="C56" s="6" t="s">
        <v>71</v>
      </c>
      <c r="D56" s="6" t="s">
        <v>221</v>
      </c>
      <c r="E56" s="10">
        <v>44287</v>
      </c>
      <c r="F56" s="10" t="s">
        <v>107</v>
      </c>
      <c r="G56" s="130">
        <v>60000</v>
      </c>
      <c r="H56" s="174">
        <v>1722</v>
      </c>
      <c r="I56" s="181">
        <v>3486.68</v>
      </c>
      <c r="J56" s="181">
        <v>1824</v>
      </c>
      <c r="K56" s="181">
        <v>25</v>
      </c>
      <c r="L56" s="181">
        <v>7057.68</v>
      </c>
      <c r="M56" s="174">
        <v>52942.32</v>
      </c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  <c r="AT56" s="45"/>
    </row>
    <row r="57" spans="1:175" ht="12.75" customHeight="1" x14ac:dyDescent="0.25">
      <c r="A57" s="4" t="s">
        <v>130</v>
      </c>
      <c r="B57" s="5" t="s">
        <v>131</v>
      </c>
      <c r="C57" s="6" t="s">
        <v>71</v>
      </c>
      <c r="D57" s="6" t="s">
        <v>221</v>
      </c>
      <c r="E57" s="10">
        <v>44593</v>
      </c>
      <c r="F57" s="10" t="s">
        <v>107</v>
      </c>
      <c r="G57" s="130">
        <v>85000</v>
      </c>
      <c r="H57" s="174">
        <v>2439.5</v>
      </c>
      <c r="I57" s="181">
        <v>8576.99</v>
      </c>
      <c r="J57" s="181">
        <v>2584</v>
      </c>
      <c r="K57" s="181">
        <v>25</v>
      </c>
      <c r="L57" s="181">
        <v>13625.49</v>
      </c>
      <c r="M57" s="174">
        <v>71374.509999999995</v>
      </c>
      <c r="P57" s="45"/>
      <c r="Q57" s="45"/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/>
      <c r="AS57" s="45"/>
      <c r="AT57" s="45"/>
      <c r="AU57" s="45"/>
      <c r="AV57" s="45"/>
      <c r="AW57" s="45"/>
      <c r="AX57" s="45"/>
      <c r="AY57" s="45"/>
      <c r="AZ57" s="45"/>
      <c r="BA57" s="45"/>
      <c r="BB57" s="45"/>
      <c r="BC57" s="45"/>
      <c r="BD57" s="45"/>
      <c r="BE57" s="45"/>
      <c r="BF57" s="45"/>
      <c r="BG57" s="45"/>
      <c r="BH57" s="45"/>
      <c r="BI57" s="45"/>
      <c r="BJ57" s="45"/>
      <c r="BK57" s="45"/>
      <c r="BL57" s="45"/>
      <c r="BM57" s="45"/>
      <c r="BN57" s="45"/>
      <c r="BO57" s="45"/>
      <c r="BP57" s="45"/>
      <c r="BQ57" s="45"/>
      <c r="BR57" s="45"/>
      <c r="BS57" s="45"/>
      <c r="BT57" s="45"/>
      <c r="BU57" s="45"/>
      <c r="BV57" s="45"/>
      <c r="BW57" s="45"/>
      <c r="BX57" s="45"/>
      <c r="BY57" s="45"/>
      <c r="BZ57" s="45"/>
      <c r="CA57" s="45"/>
      <c r="CB57" s="45"/>
      <c r="CC57" s="45"/>
      <c r="CD57" s="45"/>
      <c r="CE57" s="45"/>
      <c r="CF57" s="45"/>
      <c r="CG57" s="45"/>
      <c r="CH57" s="45"/>
      <c r="CI57" s="45"/>
      <c r="CJ57" s="45"/>
      <c r="CK57" s="45"/>
      <c r="CL57" s="45"/>
      <c r="CM57" s="45"/>
      <c r="CN57" s="45"/>
      <c r="CO57" s="45"/>
      <c r="CP57" s="45"/>
      <c r="CQ57" s="45"/>
      <c r="CR57" s="45"/>
      <c r="CS57" s="45"/>
      <c r="CT57" s="45"/>
      <c r="CU57" s="45"/>
      <c r="CV57" s="45"/>
      <c r="CW57" s="45"/>
      <c r="CX57" s="45"/>
      <c r="CY57" s="45"/>
      <c r="CZ57" s="45"/>
      <c r="DA57" s="45"/>
      <c r="DB57" s="45"/>
      <c r="DC57" s="45"/>
      <c r="DD57" s="45"/>
      <c r="DE57" s="45"/>
      <c r="DF57" s="45"/>
      <c r="DG57" s="45"/>
      <c r="DH57" s="45"/>
      <c r="DI57" s="45"/>
      <c r="DJ57" s="45"/>
      <c r="DK57" s="45"/>
      <c r="DL57" s="45"/>
      <c r="DM57" s="45"/>
      <c r="DN57" s="45"/>
      <c r="DO57" s="45"/>
      <c r="DP57" s="45"/>
      <c r="DQ57" s="45"/>
      <c r="DR57" s="45"/>
      <c r="DS57" s="45"/>
      <c r="DT57" s="45"/>
      <c r="DU57" s="45"/>
      <c r="DV57" s="45"/>
      <c r="DW57" s="45"/>
      <c r="DX57" s="45"/>
      <c r="DY57" s="45"/>
      <c r="DZ57" s="45"/>
      <c r="EA57" s="45"/>
      <c r="EB57" s="45"/>
      <c r="EC57" s="45"/>
      <c r="ED57" s="45"/>
      <c r="EE57" s="45"/>
      <c r="EF57" s="45"/>
      <c r="EG57" s="45"/>
      <c r="EH57" s="45"/>
      <c r="EI57" s="45"/>
      <c r="EJ57" s="45"/>
      <c r="EK57" s="45"/>
      <c r="EL57" s="45"/>
      <c r="EM57" s="45"/>
      <c r="EN57" s="45"/>
      <c r="EO57" s="45"/>
      <c r="EP57" s="45"/>
      <c r="EQ57" s="45"/>
      <c r="ER57" s="45"/>
      <c r="ES57" s="45"/>
      <c r="ET57" s="45"/>
      <c r="EU57" s="45"/>
      <c r="EV57" s="45"/>
      <c r="EW57" s="45"/>
      <c r="EX57" s="45"/>
      <c r="EY57" s="45"/>
      <c r="EZ57" s="45"/>
      <c r="FA57" s="45"/>
      <c r="FB57" s="45"/>
      <c r="FC57" s="45"/>
      <c r="FD57" s="45"/>
      <c r="FE57" s="45"/>
      <c r="FF57" s="45"/>
      <c r="FG57" s="45"/>
      <c r="FH57" s="45"/>
      <c r="FI57" s="45"/>
      <c r="FJ57" s="45"/>
      <c r="FK57" s="45"/>
      <c r="FL57" s="45"/>
      <c r="FM57" s="45"/>
      <c r="FN57" s="45"/>
      <c r="FO57" s="45"/>
      <c r="FP57" s="45"/>
      <c r="FQ57" s="45"/>
      <c r="FR57" s="45"/>
      <c r="FS57" s="45"/>
    </row>
    <row r="58" spans="1:175" ht="12.75" customHeight="1" x14ac:dyDescent="0.25">
      <c r="A58" s="4" t="s">
        <v>132</v>
      </c>
      <c r="B58" s="5" t="s">
        <v>16</v>
      </c>
      <c r="C58" s="6" t="s">
        <v>71</v>
      </c>
      <c r="D58" s="6" t="s">
        <v>221</v>
      </c>
      <c r="E58" s="10">
        <v>44594</v>
      </c>
      <c r="F58" s="10" t="s">
        <v>107</v>
      </c>
      <c r="G58" s="130">
        <v>60000</v>
      </c>
      <c r="H58" s="174">
        <v>1722</v>
      </c>
      <c r="I58" s="181">
        <v>3486.68</v>
      </c>
      <c r="J58" s="181">
        <v>1824</v>
      </c>
      <c r="K58" s="181">
        <v>25</v>
      </c>
      <c r="L58" s="181">
        <v>7057.68</v>
      </c>
      <c r="M58" s="174">
        <v>52942.32</v>
      </c>
      <c r="P58" s="45"/>
      <c r="Q58" s="45"/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45"/>
      <c r="BI58" s="45"/>
      <c r="BJ58" s="45"/>
      <c r="BK58" s="45"/>
      <c r="BL58" s="45"/>
      <c r="BM58" s="45"/>
      <c r="BN58" s="45"/>
      <c r="BO58" s="45"/>
      <c r="BP58" s="45"/>
      <c r="BQ58" s="45"/>
      <c r="BR58" s="45"/>
      <c r="BS58" s="45"/>
      <c r="BT58" s="45"/>
      <c r="BU58" s="45"/>
      <c r="BV58" s="45"/>
      <c r="BW58" s="45"/>
      <c r="BX58" s="45"/>
      <c r="BY58" s="45"/>
      <c r="BZ58" s="45"/>
      <c r="CA58" s="45"/>
      <c r="CB58" s="45"/>
      <c r="CC58" s="45"/>
      <c r="CD58" s="45"/>
      <c r="CE58" s="45"/>
      <c r="CF58" s="45"/>
      <c r="CG58" s="45"/>
      <c r="CH58" s="45"/>
      <c r="CI58" s="45"/>
      <c r="CJ58" s="45"/>
      <c r="CK58" s="45"/>
      <c r="CL58" s="45"/>
      <c r="CM58" s="45"/>
      <c r="CN58" s="45"/>
      <c r="CO58" s="45"/>
      <c r="CP58" s="45"/>
      <c r="CQ58" s="45"/>
      <c r="CR58" s="45"/>
      <c r="CS58" s="45"/>
      <c r="CT58" s="45"/>
      <c r="CU58" s="45"/>
      <c r="CV58" s="45"/>
      <c r="CW58" s="45"/>
      <c r="CX58" s="45"/>
      <c r="CY58" s="45"/>
      <c r="CZ58" s="45"/>
      <c r="DA58" s="45"/>
      <c r="DB58" s="45"/>
      <c r="DC58" s="45"/>
      <c r="DD58" s="45"/>
      <c r="DE58" s="45"/>
      <c r="DF58" s="45"/>
      <c r="DG58" s="45"/>
      <c r="DH58" s="45"/>
      <c r="DI58" s="45"/>
      <c r="DJ58" s="45"/>
      <c r="DK58" s="45"/>
      <c r="DL58" s="45"/>
      <c r="DM58" s="45"/>
      <c r="DN58" s="45"/>
      <c r="DO58" s="45"/>
      <c r="DP58" s="45"/>
      <c r="DQ58" s="45"/>
      <c r="DR58" s="45"/>
      <c r="DS58" s="45"/>
      <c r="DT58" s="45"/>
      <c r="DU58" s="45"/>
      <c r="DV58" s="45"/>
      <c r="DW58" s="45"/>
      <c r="DX58" s="45"/>
      <c r="DY58" s="45"/>
      <c r="DZ58" s="45"/>
      <c r="EA58" s="45"/>
      <c r="EB58" s="45"/>
      <c r="EC58" s="45"/>
      <c r="ED58" s="45"/>
      <c r="EE58" s="45"/>
      <c r="EF58" s="45"/>
      <c r="EG58" s="45"/>
      <c r="EH58" s="45"/>
      <c r="EI58" s="45"/>
      <c r="EJ58" s="45"/>
      <c r="EK58" s="45"/>
      <c r="EL58" s="45"/>
      <c r="EM58" s="45"/>
      <c r="EN58" s="45"/>
      <c r="EO58" s="45"/>
      <c r="EP58" s="45"/>
      <c r="EQ58" s="45"/>
      <c r="ER58" s="45"/>
      <c r="ES58" s="45"/>
      <c r="ET58" s="45"/>
      <c r="EU58" s="45"/>
      <c r="EV58" s="45"/>
      <c r="EW58" s="45"/>
      <c r="EX58" s="45"/>
      <c r="EY58" s="45"/>
      <c r="EZ58" s="45"/>
      <c r="FA58" s="45"/>
      <c r="FB58" s="45"/>
      <c r="FC58" s="45"/>
      <c r="FD58" s="45"/>
      <c r="FE58" s="45"/>
      <c r="FF58" s="45"/>
      <c r="FG58" s="45"/>
      <c r="FH58" s="45"/>
      <c r="FI58" s="45"/>
      <c r="FJ58" s="45"/>
      <c r="FK58" s="45"/>
      <c r="FL58" s="45"/>
      <c r="FM58" s="45"/>
      <c r="FN58" s="45"/>
      <c r="FO58" s="45"/>
      <c r="FP58" s="45"/>
      <c r="FQ58" s="45"/>
      <c r="FR58" s="45"/>
      <c r="FS58" s="45"/>
    </row>
    <row r="59" spans="1:175" s="73" customFormat="1" ht="12.75" customHeight="1" x14ac:dyDescent="0.25">
      <c r="A59" s="41" t="s">
        <v>14</v>
      </c>
      <c r="B59" s="95">
        <v>4</v>
      </c>
      <c r="C59" s="71"/>
      <c r="D59" s="71"/>
      <c r="E59" s="72"/>
      <c r="F59" s="72"/>
      <c r="G59" s="146">
        <f>SUM(G55:G58)</f>
        <v>338000</v>
      </c>
      <c r="H59" s="161">
        <f>SUM(H55:H58)</f>
        <v>9700.6</v>
      </c>
      <c r="I59" s="146">
        <f>SUM(I55:I58)</f>
        <v>35418.14</v>
      </c>
      <c r="J59" s="146">
        <f>J58+J57+J56+J55</f>
        <v>10275.200000000001</v>
      </c>
      <c r="K59" s="146">
        <f>SUM(K55:K55)+K56+K57+K58</f>
        <v>1970.01</v>
      </c>
      <c r="L59" s="146">
        <f>SUM(L55:L55)+L56+L57+L58</f>
        <v>57363.95</v>
      </c>
      <c r="M59" s="161">
        <f>SUM(M55:M55)+M56+M57+M58</f>
        <v>280636.05</v>
      </c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  <c r="AA59" s="47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5"/>
      <c r="AR59" s="45"/>
      <c r="AS59" s="45"/>
      <c r="AT59" s="45"/>
      <c r="AU59" s="45"/>
      <c r="AV59" s="45"/>
      <c r="AW59" s="45"/>
      <c r="AX59" s="45"/>
      <c r="AY59" s="45"/>
      <c r="AZ59" s="45"/>
      <c r="BA59" s="45"/>
      <c r="BB59" s="45"/>
      <c r="BC59" s="45"/>
      <c r="BD59" s="45"/>
      <c r="BE59" s="45"/>
      <c r="BF59" s="45"/>
      <c r="BG59" s="45"/>
      <c r="BH59" s="45"/>
      <c r="BI59" s="45"/>
      <c r="BJ59" s="45"/>
      <c r="BK59" s="45"/>
      <c r="BL59" s="45"/>
      <c r="BM59" s="45"/>
      <c r="BN59" s="45"/>
      <c r="BO59" s="45"/>
      <c r="BP59" s="45"/>
      <c r="BQ59" s="45"/>
      <c r="BR59" s="45"/>
      <c r="BS59" s="45"/>
      <c r="BT59" s="45"/>
      <c r="BU59" s="45"/>
      <c r="BV59" s="45"/>
      <c r="BW59" s="45"/>
      <c r="BX59" s="45"/>
      <c r="BY59" s="45"/>
      <c r="BZ59" s="45"/>
      <c r="CA59" s="45"/>
      <c r="CB59" s="45"/>
      <c r="CC59" s="45"/>
      <c r="CD59" s="45"/>
      <c r="CE59" s="45"/>
      <c r="CF59" s="45"/>
      <c r="CG59" s="45"/>
      <c r="CH59" s="45"/>
      <c r="CI59" s="45"/>
      <c r="CJ59" s="45"/>
      <c r="CK59" s="45"/>
      <c r="CL59" s="45"/>
      <c r="CM59" s="45"/>
      <c r="CN59" s="45"/>
      <c r="CO59" s="45"/>
      <c r="CP59" s="45"/>
      <c r="CQ59" s="45"/>
      <c r="CR59" s="45"/>
      <c r="CS59" s="45"/>
      <c r="CT59" s="45"/>
      <c r="CU59" s="45"/>
      <c r="CV59" s="45"/>
      <c r="CW59" s="45"/>
      <c r="CX59" s="45"/>
      <c r="CY59" s="45"/>
      <c r="CZ59" s="45"/>
      <c r="DA59" s="45"/>
      <c r="DB59" s="45"/>
      <c r="DC59" s="45"/>
      <c r="DD59" s="45"/>
      <c r="DE59" s="45"/>
      <c r="DF59" s="45"/>
      <c r="DG59" s="45"/>
      <c r="DH59" s="45"/>
      <c r="DI59" s="45"/>
      <c r="DJ59" s="45"/>
      <c r="DK59" s="45"/>
      <c r="DL59" s="45"/>
      <c r="DM59" s="45"/>
      <c r="DN59" s="45"/>
      <c r="DO59" s="45"/>
      <c r="DP59" s="45"/>
      <c r="DQ59" s="45"/>
      <c r="DR59" s="45"/>
      <c r="DS59" s="45"/>
      <c r="DT59" s="45"/>
      <c r="DU59" s="45"/>
      <c r="DV59" s="45"/>
      <c r="DW59" s="45"/>
      <c r="DX59" s="45"/>
      <c r="DY59" s="45"/>
      <c r="DZ59" s="45"/>
      <c r="EA59" s="45"/>
      <c r="EB59" s="45"/>
      <c r="EC59" s="45"/>
      <c r="ED59" s="45"/>
      <c r="EE59" s="45"/>
      <c r="EF59" s="45"/>
      <c r="EG59" s="45"/>
      <c r="EH59" s="45"/>
      <c r="EI59" s="45"/>
      <c r="EJ59" s="45"/>
      <c r="EK59" s="45"/>
      <c r="EL59" s="45"/>
      <c r="EM59" s="45"/>
      <c r="EN59" s="45"/>
      <c r="EO59" s="45"/>
      <c r="EP59" s="45"/>
      <c r="EQ59" s="45"/>
      <c r="ER59" s="45"/>
      <c r="ES59" s="45"/>
      <c r="ET59" s="45"/>
      <c r="EU59" s="45"/>
      <c r="EV59" s="45"/>
      <c r="EW59" s="45"/>
      <c r="EX59" s="45"/>
      <c r="EY59" s="45"/>
      <c r="EZ59" s="45"/>
      <c r="FA59" s="45"/>
      <c r="FB59" s="45"/>
      <c r="FC59" s="45"/>
      <c r="FD59" s="45"/>
      <c r="FE59" s="45"/>
      <c r="FF59" s="45"/>
      <c r="FG59" s="45"/>
      <c r="FH59" s="45"/>
      <c r="FI59" s="45"/>
      <c r="FJ59" s="45"/>
      <c r="FK59" s="45"/>
      <c r="FL59" s="45"/>
      <c r="FM59" s="45"/>
      <c r="FN59" s="45"/>
      <c r="FO59" s="45"/>
      <c r="FP59" s="45"/>
      <c r="FQ59" s="45"/>
      <c r="FR59" s="45"/>
      <c r="FS59" s="45"/>
    </row>
    <row r="60" spans="1:175" s="47" customFormat="1" ht="12.75" customHeight="1" x14ac:dyDescent="0.25">
      <c r="A60" s="39"/>
      <c r="B60" s="105"/>
      <c r="C60" s="66"/>
      <c r="D60" s="66"/>
      <c r="E60" s="67"/>
      <c r="F60" s="67"/>
      <c r="G60" s="145"/>
      <c r="H60" s="164"/>
      <c r="I60" s="145"/>
      <c r="J60" s="145"/>
      <c r="K60" s="145"/>
      <c r="L60" s="145"/>
      <c r="M60" s="164"/>
      <c r="AQ60" s="45"/>
      <c r="AR60" s="45"/>
      <c r="AS60" s="45"/>
      <c r="AT60" s="45"/>
      <c r="AU60" s="45"/>
      <c r="AV60" s="45"/>
      <c r="AW60" s="45"/>
      <c r="AX60" s="45"/>
      <c r="AY60" s="45"/>
      <c r="AZ60" s="45"/>
      <c r="BA60" s="45"/>
      <c r="BB60" s="45"/>
      <c r="BC60" s="45"/>
      <c r="BD60" s="45"/>
      <c r="BE60" s="45"/>
      <c r="BF60" s="45"/>
      <c r="BG60" s="45"/>
      <c r="BH60" s="45"/>
      <c r="BI60" s="45"/>
      <c r="BJ60" s="45"/>
      <c r="BK60" s="45"/>
      <c r="BL60" s="45"/>
      <c r="BM60" s="45"/>
      <c r="BN60" s="45"/>
      <c r="BO60" s="45"/>
      <c r="BP60" s="45"/>
      <c r="BQ60" s="45"/>
      <c r="BR60" s="45"/>
      <c r="BS60" s="45"/>
      <c r="BT60" s="45"/>
      <c r="BU60" s="45"/>
      <c r="BV60" s="45"/>
      <c r="BW60" s="45"/>
      <c r="BX60" s="45"/>
      <c r="BY60" s="45"/>
      <c r="BZ60" s="45"/>
      <c r="CA60" s="45"/>
      <c r="CB60" s="45"/>
      <c r="CC60" s="45"/>
      <c r="CD60" s="45"/>
      <c r="CE60" s="45"/>
      <c r="CF60" s="45"/>
      <c r="CG60" s="45"/>
      <c r="CH60" s="45"/>
      <c r="CI60" s="45"/>
      <c r="CJ60" s="45"/>
      <c r="CK60" s="45"/>
      <c r="CL60" s="45"/>
      <c r="CM60" s="45"/>
      <c r="CN60" s="45"/>
      <c r="CO60" s="45"/>
      <c r="CP60" s="45"/>
      <c r="CQ60" s="45"/>
      <c r="CR60" s="45"/>
      <c r="CS60" s="45"/>
      <c r="CT60" s="45"/>
      <c r="CU60" s="45"/>
      <c r="CV60" s="45"/>
      <c r="CW60" s="45"/>
      <c r="CX60" s="45"/>
      <c r="CY60" s="45"/>
      <c r="CZ60" s="45"/>
      <c r="DA60" s="45"/>
      <c r="DB60" s="45"/>
      <c r="DC60" s="45"/>
      <c r="DD60" s="45"/>
      <c r="DE60" s="45"/>
      <c r="DF60" s="45"/>
      <c r="DG60" s="45"/>
      <c r="DH60" s="45"/>
      <c r="DI60" s="45"/>
      <c r="DJ60" s="45"/>
      <c r="DK60" s="45"/>
      <c r="DL60" s="45"/>
      <c r="DM60" s="45"/>
      <c r="DN60" s="45"/>
      <c r="DO60" s="45"/>
      <c r="DP60" s="45"/>
      <c r="DQ60" s="45"/>
      <c r="DR60" s="45"/>
      <c r="DS60" s="45"/>
      <c r="DT60" s="45"/>
      <c r="DU60" s="45"/>
      <c r="DV60" s="45"/>
      <c r="DW60" s="45"/>
      <c r="DX60" s="45"/>
      <c r="DY60" s="45"/>
      <c r="DZ60" s="45"/>
      <c r="EA60" s="45"/>
      <c r="EB60" s="45"/>
      <c r="EC60" s="45"/>
      <c r="ED60" s="45"/>
      <c r="EE60" s="45"/>
      <c r="EF60" s="45"/>
      <c r="EG60" s="45"/>
      <c r="EH60" s="45"/>
      <c r="EI60" s="45"/>
      <c r="EJ60" s="45"/>
      <c r="EK60" s="45"/>
      <c r="EL60" s="45"/>
      <c r="EM60" s="45"/>
      <c r="EN60" s="45"/>
      <c r="EO60" s="45"/>
      <c r="EP60" s="45"/>
      <c r="EQ60" s="45"/>
      <c r="ER60" s="45"/>
      <c r="ES60" s="45"/>
      <c r="ET60" s="45"/>
      <c r="EU60" s="45"/>
      <c r="EV60" s="45"/>
      <c r="EW60" s="45"/>
      <c r="EX60" s="45"/>
      <c r="EY60" s="45"/>
      <c r="EZ60" s="45"/>
      <c r="FA60" s="45"/>
      <c r="FB60" s="45"/>
      <c r="FC60" s="45"/>
      <c r="FD60" s="45"/>
      <c r="FE60" s="45"/>
      <c r="FF60" s="45"/>
      <c r="FG60" s="45"/>
      <c r="FH60" s="45"/>
      <c r="FI60" s="45"/>
      <c r="FJ60" s="45"/>
      <c r="FK60" s="45"/>
      <c r="FL60" s="45"/>
      <c r="FM60" s="45"/>
      <c r="FN60" s="45"/>
      <c r="FO60" s="45"/>
      <c r="FP60" s="45"/>
      <c r="FQ60" s="45"/>
      <c r="FR60" s="45"/>
      <c r="FS60" s="45"/>
    </row>
    <row r="61" spans="1:175" ht="18" customHeight="1" x14ac:dyDescent="0.25">
      <c r="A61" s="37" t="s">
        <v>211</v>
      </c>
      <c r="B61" s="83"/>
      <c r="C61" s="11"/>
      <c r="D61" s="11"/>
      <c r="E61" s="39"/>
      <c r="F61" s="39"/>
      <c r="G61" s="145"/>
      <c r="H61" s="164"/>
      <c r="I61" s="145"/>
      <c r="J61" s="145"/>
      <c r="K61" s="145"/>
      <c r="L61" s="145"/>
      <c r="M61" s="164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  <c r="AA61" s="39"/>
      <c r="AB61" s="39"/>
      <c r="AC61" s="39"/>
      <c r="AD61" s="39"/>
      <c r="AE61" s="39"/>
      <c r="AF61" s="39"/>
      <c r="AG61" s="39"/>
      <c r="AH61" s="39"/>
      <c r="AI61" s="39"/>
      <c r="AJ61" s="39"/>
      <c r="AK61" s="39"/>
      <c r="AL61" s="39"/>
      <c r="AM61" s="39"/>
      <c r="AN61" s="39"/>
      <c r="AO61" s="39"/>
      <c r="AP61" s="39"/>
      <c r="AQ61" s="40"/>
      <c r="AR61" s="40"/>
      <c r="AS61" s="40"/>
      <c r="AT61" s="40"/>
      <c r="AU61" s="45"/>
      <c r="AV61" s="45"/>
      <c r="AW61" s="45"/>
      <c r="AX61" s="45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/>
      <c r="BJ61" s="45"/>
      <c r="BK61" s="45"/>
      <c r="BL61" s="45"/>
      <c r="BM61" s="45"/>
      <c r="BN61" s="45"/>
      <c r="BO61" s="45"/>
      <c r="BP61" s="45"/>
      <c r="BQ61" s="45"/>
      <c r="BR61" s="45"/>
      <c r="BS61" s="45"/>
      <c r="BT61" s="45"/>
      <c r="BU61" s="45"/>
      <c r="BV61" s="45"/>
      <c r="BW61" s="45"/>
      <c r="BX61" s="45"/>
      <c r="BY61" s="45"/>
      <c r="BZ61" s="45"/>
      <c r="CA61" s="45"/>
      <c r="CB61" s="45"/>
      <c r="CC61" s="45"/>
      <c r="CD61" s="45"/>
      <c r="CE61" s="45"/>
      <c r="CF61" s="45"/>
      <c r="CG61" s="45"/>
      <c r="CH61" s="45"/>
      <c r="CI61" s="45"/>
      <c r="CJ61" s="45"/>
      <c r="CK61" s="45"/>
      <c r="CL61" s="45"/>
      <c r="CM61" s="45"/>
      <c r="CN61" s="45"/>
      <c r="CO61" s="45"/>
      <c r="CP61" s="45"/>
      <c r="CQ61" s="45"/>
      <c r="CR61" s="45"/>
      <c r="CS61" s="45"/>
      <c r="CT61" s="45"/>
      <c r="CU61" s="45"/>
      <c r="CV61" s="45"/>
      <c r="CW61" s="45"/>
      <c r="CX61" s="45"/>
      <c r="CY61" s="45"/>
      <c r="CZ61" s="45"/>
      <c r="DA61" s="45"/>
      <c r="DB61" s="45"/>
      <c r="DC61" s="45"/>
      <c r="DD61" s="45"/>
      <c r="DE61" s="45"/>
      <c r="DF61" s="45"/>
      <c r="DG61" s="45"/>
      <c r="DH61" s="45"/>
      <c r="DI61" s="45"/>
      <c r="DJ61" s="45"/>
      <c r="DK61" s="45"/>
      <c r="DL61" s="45"/>
      <c r="DM61" s="45"/>
      <c r="DN61" s="45"/>
      <c r="DO61" s="45"/>
      <c r="DP61" s="45"/>
      <c r="DQ61" s="45"/>
      <c r="DR61" s="45"/>
      <c r="DS61" s="45"/>
      <c r="DT61" s="45"/>
      <c r="DU61" s="45"/>
      <c r="DV61" s="45"/>
      <c r="DW61" s="45"/>
      <c r="DX61" s="45"/>
      <c r="DY61" s="45"/>
      <c r="DZ61" s="45"/>
      <c r="EA61" s="45"/>
      <c r="EB61" s="45"/>
      <c r="EC61" s="45"/>
      <c r="ED61" s="45"/>
      <c r="EE61" s="45"/>
      <c r="EF61" s="45"/>
      <c r="EG61" s="45"/>
      <c r="EH61" s="45"/>
      <c r="EI61" s="45"/>
      <c r="EJ61" s="45"/>
      <c r="EK61" s="45"/>
      <c r="EL61" s="45"/>
      <c r="EM61" s="45"/>
      <c r="EN61" s="45"/>
      <c r="EO61" s="45"/>
      <c r="EP61" s="45"/>
      <c r="EQ61" s="45"/>
      <c r="ER61" s="45"/>
      <c r="ES61" s="45"/>
      <c r="ET61" s="45"/>
      <c r="EU61" s="45"/>
      <c r="EV61" s="45"/>
      <c r="EW61" s="45"/>
      <c r="EX61" s="45"/>
      <c r="EY61" s="45"/>
      <c r="EZ61" s="45"/>
      <c r="FA61" s="45"/>
      <c r="FB61" s="45"/>
      <c r="FC61" s="45"/>
      <c r="FD61" s="45"/>
      <c r="FE61" s="45"/>
      <c r="FF61" s="45"/>
      <c r="FG61" s="45"/>
      <c r="FH61" s="45"/>
      <c r="FI61" s="45"/>
      <c r="FJ61" s="45"/>
      <c r="FK61" s="45"/>
      <c r="FL61" s="45"/>
      <c r="FM61" s="45"/>
      <c r="FN61" s="45"/>
      <c r="FO61" s="45"/>
      <c r="FP61" s="45"/>
      <c r="FQ61" s="45"/>
      <c r="FR61" s="45"/>
      <c r="FS61" s="45"/>
    </row>
    <row r="62" spans="1:175" s="197" customFormat="1" ht="18" customHeight="1" x14ac:dyDescent="0.25">
      <c r="A62" s="4" t="s">
        <v>128</v>
      </c>
      <c r="B62" s="216" t="s">
        <v>129</v>
      </c>
      <c r="C62" s="23" t="s">
        <v>71</v>
      </c>
      <c r="D62" s="23" t="s">
        <v>221</v>
      </c>
      <c r="E62" s="217">
        <v>44593</v>
      </c>
      <c r="F62" s="22" t="s">
        <v>107</v>
      </c>
      <c r="G62" s="147">
        <v>26700</v>
      </c>
      <c r="H62" s="165">
        <v>766.29</v>
      </c>
      <c r="I62" s="147">
        <v>0</v>
      </c>
      <c r="J62" s="147">
        <v>811.68</v>
      </c>
      <c r="K62" s="147">
        <v>25</v>
      </c>
      <c r="L62" s="147">
        <v>1602.97</v>
      </c>
      <c r="M62" s="165">
        <v>25097.03</v>
      </c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6"/>
      <c r="AR62" s="46"/>
      <c r="AS62" s="46"/>
      <c r="AT62" s="46"/>
      <c r="AU62" s="46"/>
      <c r="AV62" s="46"/>
      <c r="AW62" s="46"/>
      <c r="AX62" s="46"/>
      <c r="AY62" s="46"/>
      <c r="AZ62" s="46"/>
      <c r="BA62" s="46"/>
      <c r="BB62" s="46"/>
      <c r="BC62" s="46"/>
      <c r="BD62" s="46"/>
      <c r="BE62" s="46"/>
      <c r="BF62" s="46"/>
      <c r="BG62" s="46"/>
      <c r="BH62" s="46"/>
      <c r="BI62" s="46"/>
      <c r="BJ62" s="46"/>
      <c r="BK62" s="46"/>
      <c r="BL62" s="46"/>
      <c r="BM62" s="46"/>
      <c r="BN62" s="46"/>
      <c r="BO62" s="46"/>
      <c r="BP62" s="46"/>
      <c r="BQ62" s="46"/>
      <c r="BR62" s="46"/>
      <c r="BS62" s="46"/>
      <c r="BT62" s="46"/>
      <c r="BU62" s="46"/>
      <c r="BV62" s="46"/>
      <c r="BW62" s="46"/>
      <c r="BX62" s="46"/>
      <c r="BY62" s="46"/>
      <c r="BZ62" s="46"/>
      <c r="CA62" s="46"/>
      <c r="CB62" s="46"/>
      <c r="CC62" s="46"/>
      <c r="CD62" s="46"/>
      <c r="CE62" s="46"/>
      <c r="CF62" s="46"/>
      <c r="CG62" s="46"/>
      <c r="CH62" s="46"/>
      <c r="CI62" s="46"/>
      <c r="CJ62" s="46"/>
      <c r="CK62" s="46"/>
      <c r="CL62" s="46"/>
      <c r="CM62" s="46"/>
      <c r="CN62" s="46"/>
      <c r="CO62" s="46"/>
      <c r="CP62" s="46"/>
      <c r="CQ62" s="46"/>
      <c r="CR62" s="46"/>
      <c r="CS62" s="46"/>
      <c r="CT62" s="46"/>
      <c r="CU62" s="46"/>
      <c r="CV62" s="46"/>
      <c r="CW62" s="46"/>
      <c r="CX62" s="46"/>
      <c r="CY62" s="46"/>
      <c r="CZ62" s="46"/>
      <c r="DA62" s="46"/>
      <c r="DB62" s="46"/>
      <c r="DC62" s="46"/>
      <c r="DD62" s="46"/>
      <c r="DE62" s="46"/>
      <c r="DF62" s="46"/>
      <c r="DG62" s="46"/>
      <c r="DH62" s="46"/>
      <c r="DI62" s="46"/>
      <c r="DJ62" s="46"/>
      <c r="DK62" s="46"/>
      <c r="DL62" s="46"/>
      <c r="DM62" s="46"/>
      <c r="DN62" s="46"/>
      <c r="DO62" s="46"/>
      <c r="DP62" s="46"/>
      <c r="DQ62" s="46"/>
      <c r="DR62" s="46"/>
      <c r="DS62" s="46"/>
      <c r="DT62" s="46"/>
      <c r="DU62" s="46"/>
      <c r="DV62" s="46"/>
      <c r="DW62" s="46"/>
      <c r="DX62" s="46"/>
      <c r="DY62" s="46"/>
      <c r="DZ62" s="46"/>
      <c r="EA62" s="46"/>
      <c r="EB62" s="46"/>
      <c r="EC62" s="46"/>
      <c r="ED62" s="46"/>
      <c r="EE62" s="46"/>
      <c r="EF62" s="46"/>
      <c r="EG62" s="46"/>
      <c r="EH62" s="46"/>
      <c r="EI62" s="46"/>
      <c r="EJ62" s="46"/>
      <c r="EK62" s="46"/>
      <c r="EL62" s="46"/>
      <c r="EM62" s="46"/>
      <c r="EN62" s="46"/>
      <c r="EO62" s="46"/>
      <c r="EP62" s="46"/>
      <c r="EQ62" s="46"/>
      <c r="ER62" s="46"/>
      <c r="ES62" s="46"/>
      <c r="ET62" s="46"/>
      <c r="EU62" s="46"/>
      <c r="EV62" s="46"/>
      <c r="EW62" s="46"/>
      <c r="EX62" s="46"/>
      <c r="EY62" s="46"/>
      <c r="EZ62" s="46"/>
      <c r="FA62" s="46"/>
      <c r="FB62" s="46"/>
      <c r="FC62" s="46"/>
      <c r="FD62" s="46"/>
      <c r="FE62" s="46"/>
      <c r="FF62" s="46"/>
      <c r="FG62" s="46"/>
      <c r="FH62" s="46"/>
      <c r="FI62" s="46"/>
      <c r="FJ62" s="46"/>
      <c r="FK62" s="46"/>
      <c r="FL62" s="46"/>
      <c r="FM62" s="46"/>
      <c r="FN62" s="46"/>
      <c r="FO62" s="46"/>
      <c r="FP62" s="46"/>
      <c r="FQ62" s="46"/>
      <c r="FR62" s="46"/>
      <c r="FS62" s="46"/>
    </row>
    <row r="63" spans="1:175" ht="12.75" customHeight="1" x14ac:dyDescent="0.25">
      <c r="A63" s="4" t="s">
        <v>41</v>
      </c>
      <c r="B63" s="5" t="s">
        <v>54</v>
      </c>
      <c r="C63" s="6" t="s">
        <v>71</v>
      </c>
      <c r="D63" s="6" t="s">
        <v>221</v>
      </c>
      <c r="E63" s="9">
        <v>44276</v>
      </c>
      <c r="F63" s="10" t="s">
        <v>107</v>
      </c>
      <c r="G63" s="130">
        <v>89500</v>
      </c>
      <c r="H63" s="174">
        <f>G63*0.0287</f>
        <v>2568.65</v>
      </c>
      <c r="I63" s="181">
        <v>9635.51</v>
      </c>
      <c r="J63" s="181">
        <f>G63*0.0304</f>
        <v>2720.8</v>
      </c>
      <c r="K63" s="181">
        <v>565</v>
      </c>
      <c r="L63" s="181">
        <f>+K63+J63+I63+H63</f>
        <v>15489.960000000001</v>
      </c>
      <c r="M63" s="174">
        <f>G63-L63</f>
        <v>74010.039999999994</v>
      </c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40"/>
      <c r="AR63" s="40"/>
      <c r="AS63" s="40"/>
      <c r="AT63" s="40"/>
      <c r="AU63" s="45"/>
      <c r="AV63" s="45"/>
      <c r="AW63" s="45"/>
      <c r="AX63" s="45"/>
      <c r="AY63" s="45"/>
      <c r="AZ63" s="45"/>
      <c r="BA63" s="45"/>
      <c r="BB63" s="45"/>
      <c r="BC63" s="45"/>
      <c r="BD63" s="45"/>
      <c r="BE63" s="45"/>
      <c r="BF63" s="45"/>
      <c r="BG63" s="45"/>
      <c r="BH63" s="45"/>
      <c r="BI63" s="45"/>
      <c r="BJ63" s="45"/>
      <c r="BK63" s="45"/>
      <c r="BL63" s="45"/>
      <c r="BM63" s="45"/>
      <c r="BN63" s="45"/>
      <c r="BO63" s="45"/>
      <c r="BP63" s="45"/>
      <c r="BQ63" s="45"/>
      <c r="BR63" s="45"/>
      <c r="BS63" s="45"/>
      <c r="BT63" s="45"/>
      <c r="BU63" s="45"/>
      <c r="BV63" s="45"/>
      <c r="BW63" s="45"/>
      <c r="BX63" s="45"/>
      <c r="BY63" s="45"/>
      <c r="BZ63" s="45"/>
      <c r="CA63" s="45"/>
      <c r="CB63" s="45"/>
      <c r="CC63" s="45"/>
      <c r="CD63" s="45"/>
      <c r="CE63" s="45"/>
      <c r="CF63" s="45"/>
      <c r="CG63" s="45"/>
      <c r="CH63" s="45"/>
      <c r="CI63" s="45"/>
      <c r="CJ63" s="45"/>
      <c r="CK63" s="45"/>
      <c r="CL63" s="45"/>
      <c r="CM63" s="45"/>
      <c r="CN63" s="45"/>
      <c r="CO63" s="45"/>
      <c r="CP63" s="45"/>
      <c r="CQ63" s="45"/>
      <c r="CR63" s="45"/>
      <c r="CS63" s="45"/>
      <c r="CT63" s="45"/>
      <c r="CU63" s="45"/>
      <c r="CV63" s="45"/>
      <c r="CW63" s="45"/>
      <c r="CX63" s="45"/>
      <c r="CY63" s="45"/>
      <c r="CZ63" s="45"/>
      <c r="DA63" s="45"/>
      <c r="DB63" s="45"/>
      <c r="DC63" s="45"/>
      <c r="DD63" s="45"/>
      <c r="DE63" s="45"/>
      <c r="DF63" s="45"/>
      <c r="DG63" s="45"/>
      <c r="DH63" s="45"/>
      <c r="DI63" s="45"/>
      <c r="DJ63" s="45"/>
      <c r="DK63" s="45"/>
      <c r="DL63" s="45"/>
      <c r="DM63" s="45"/>
      <c r="DN63" s="45"/>
      <c r="DO63" s="45"/>
      <c r="DP63" s="45"/>
      <c r="DQ63" s="45"/>
      <c r="DR63" s="45"/>
      <c r="DS63" s="45"/>
      <c r="DT63" s="45"/>
      <c r="DU63" s="45"/>
      <c r="DV63" s="45"/>
      <c r="DW63" s="45"/>
      <c r="DX63" s="45"/>
      <c r="DY63" s="45"/>
      <c r="DZ63" s="45"/>
      <c r="EA63" s="45"/>
      <c r="EB63" s="45"/>
      <c r="EC63" s="45"/>
      <c r="ED63" s="45"/>
      <c r="EE63" s="45"/>
      <c r="EF63" s="45"/>
      <c r="EG63" s="45"/>
      <c r="EH63" s="45"/>
      <c r="EI63" s="45"/>
      <c r="EJ63" s="45"/>
      <c r="EK63" s="45"/>
      <c r="EL63" s="45"/>
      <c r="EM63" s="45"/>
      <c r="EN63" s="45"/>
      <c r="EO63" s="45"/>
      <c r="EP63" s="45"/>
      <c r="EQ63" s="45"/>
      <c r="ER63" s="45"/>
      <c r="ES63" s="45"/>
      <c r="ET63" s="45"/>
      <c r="EU63" s="45"/>
      <c r="EV63" s="45"/>
      <c r="EW63" s="45"/>
      <c r="EX63" s="45"/>
      <c r="EY63" s="45"/>
      <c r="EZ63" s="45"/>
      <c r="FA63" s="45"/>
      <c r="FB63" s="45"/>
      <c r="FC63" s="45"/>
      <c r="FD63" s="45"/>
      <c r="FE63" s="45"/>
      <c r="FF63" s="45"/>
      <c r="FG63" s="45"/>
      <c r="FH63" s="45"/>
      <c r="FI63" s="45"/>
      <c r="FJ63" s="45"/>
      <c r="FK63" s="45"/>
      <c r="FL63" s="45"/>
      <c r="FM63" s="45"/>
      <c r="FN63" s="45"/>
      <c r="FO63" s="45"/>
      <c r="FP63" s="45"/>
      <c r="FQ63" s="45"/>
      <c r="FR63" s="45"/>
      <c r="FS63" s="45"/>
    </row>
    <row r="64" spans="1:175" ht="18" customHeight="1" x14ac:dyDescent="0.25">
      <c r="A64" s="41" t="s">
        <v>14</v>
      </c>
      <c r="B64" s="21">
        <v>2</v>
      </c>
      <c r="C64" s="7"/>
      <c r="D64" s="7"/>
      <c r="E64" s="41"/>
      <c r="F64" s="41"/>
      <c r="G64" s="146">
        <f t="shared" ref="G64:M64" si="7">SUM(G62:G63)</f>
        <v>116200</v>
      </c>
      <c r="H64" s="161">
        <f t="shared" si="7"/>
        <v>3334.94</v>
      </c>
      <c r="I64" s="146">
        <f t="shared" si="7"/>
        <v>9635.51</v>
      </c>
      <c r="J64" s="146">
        <f t="shared" si="7"/>
        <v>3532.48</v>
      </c>
      <c r="K64" s="146">
        <f t="shared" si="7"/>
        <v>590</v>
      </c>
      <c r="L64" s="146">
        <f t="shared" si="7"/>
        <v>17092.93</v>
      </c>
      <c r="M64" s="161">
        <f t="shared" si="7"/>
        <v>99107.069999999992</v>
      </c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/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40"/>
      <c r="AR64" s="40"/>
      <c r="AS64" s="40"/>
      <c r="AT64" s="40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BM64" s="45"/>
      <c r="BN64" s="45"/>
      <c r="BO64" s="45"/>
      <c r="BP64" s="45"/>
      <c r="BQ64" s="45"/>
      <c r="BR64" s="45"/>
      <c r="BS64" s="45"/>
      <c r="BT64" s="45"/>
      <c r="BU64" s="45"/>
      <c r="BV64" s="45"/>
      <c r="BW64" s="45"/>
      <c r="BX64" s="45"/>
      <c r="BY64" s="45"/>
      <c r="BZ64" s="45"/>
      <c r="CA64" s="45"/>
      <c r="CB64" s="45"/>
      <c r="CC64" s="45"/>
      <c r="CD64" s="45"/>
      <c r="CE64" s="45"/>
      <c r="CF64" s="45"/>
      <c r="CG64" s="45"/>
      <c r="CH64" s="45"/>
      <c r="CI64" s="45"/>
      <c r="CJ64" s="45"/>
      <c r="CK64" s="45"/>
      <c r="CL64" s="45"/>
      <c r="CM64" s="45"/>
      <c r="CN64" s="45"/>
      <c r="CO64" s="45"/>
      <c r="CP64" s="45"/>
      <c r="CQ64" s="45"/>
      <c r="CR64" s="45"/>
      <c r="CS64" s="45"/>
      <c r="CT64" s="45"/>
      <c r="CU64" s="45"/>
      <c r="CV64" s="45"/>
      <c r="CW64" s="45"/>
      <c r="CX64" s="45"/>
      <c r="CY64" s="45"/>
      <c r="CZ64" s="45"/>
      <c r="DA64" s="45"/>
      <c r="DB64" s="45"/>
      <c r="DC64" s="45"/>
      <c r="DD64" s="45"/>
      <c r="DE64" s="45"/>
      <c r="DF64" s="45"/>
      <c r="DG64" s="45"/>
      <c r="DH64" s="45"/>
      <c r="DI64" s="45"/>
      <c r="DJ64" s="45"/>
      <c r="DK64" s="45"/>
      <c r="DL64" s="45"/>
      <c r="DM64" s="45"/>
      <c r="DN64" s="45"/>
      <c r="DO64" s="45"/>
      <c r="DP64" s="45"/>
      <c r="DQ64" s="45"/>
      <c r="DR64" s="45"/>
      <c r="DS64" s="45"/>
      <c r="DT64" s="45"/>
      <c r="DU64" s="45"/>
      <c r="DV64" s="45"/>
      <c r="DW64" s="45"/>
      <c r="DX64" s="45"/>
      <c r="DY64" s="45"/>
      <c r="DZ64" s="45"/>
      <c r="EA64" s="45"/>
      <c r="EB64" s="45"/>
      <c r="EC64" s="45"/>
      <c r="ED64" s="45"/>
      <c r="EE64" s="45"/>
      <c r="EF64" s="45"/>
      <c r="EG64" s="45"/>
      <c r="EH64" s="45"/>
      <c r="EI64" s="45"/>
      <c r="EJ64" s="45"/>
      <c r="EK64" s="45"/>
      <c r="EL64" s="45"/>
      <c r="EM64" s="45"/>
      <c r="EN64" s="45"/>
      <c r="EO64" s="45"/>
      <c r="EP64" s="45"/>
      <c r="EQ64" s="45"/>
      <c r="ER64" s="45"/>
      <c r="ES64" s="45"/>
      <c r="ET64" s="45"/>
      <c r="EU64" s="45"/>
      <c r="EV64" s="45"/>
      <c r="EW64" s="45"/>
      <c r="EX64" s="45"/>
      <c r="EY64" s="45"/>
      <c r="EZ64" s="45"/>
      <c r="FA64" s="45"/>
      <c r="FB64" s="45"/>
      <c r="FC64" s="45"/>
      <c r="FD64" s="45"/>
      <c r="FE64" s="45"/>
      <c r="FF64" s="45"/>
      <c r="FG64" s="45"/>
      <c r="FH64" s="45"/>
      <c r="FI64" s="45"/>
      <c r="FJ64" s="45"/>
      <c r="FK64" s="45"/>
      <c r="FL64" s="45"/>
      <c r="FM64" s="45"/>
      <c r="FN64" s="45"/>
      <c r="FO64" s="45"/>
      <c r="FP64" s="45"/>
      <c r="FQ64" s="45"/>
      <c r="FR64" s="45"/>
      <c r="FS64" s="45"/>
    </row>
    <row r="65" spans="1:669" s="39" customFormat="1" x14ac:dyDescent="0.25">
      <c r="B65" s="13"/>
      <c r="C65" s="11"/>
      <c r="D65" s="11"/>
      <c r="G65" s="145"/>
      <c r="H65" s="164"/>
      <c r="I65" s="145"/>
      <c r="J65" s="145"/>
      <c r="K65" s="145"/>
      <c r="L65" s="145"/>
      <c r="M65" s="164"/>
      <c r="AQ65" s="40"/>
      <c r="AR65" s="40"/>
      <c r="AS65" s="40"/>
      <c r="AT65" s="40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BM65" s="45"/>
      <c r="BN65" s="45"/>
      <c r="BO65" s="45"/>
      <c r="BP65" s="45"/>
      <c r="BQ65" s="45"/>
      <c r="BR65" s="45"/>
      <c r="BS65" s="45"/>
      <c r="BT65" s="45"/>
      <c r="BU65" s="45"/>
      <c r="BV65" s="45"/>
      <c r="BW65" s="45"/>
      <c r="BX65" s="45"/>
      <c r="BY65" s="45"/>
      <c r="BZ65" s="45"/>
      <c r="CA65" s="45"/>
      <c r="CB65" s="45"/>
      <c r="CC65" s="45"/>
      <c r="CD65" s="45"/>
      <c r="CE65" s="45"/>
      <c r="CF65" s="45"/>
      <c r="CG65" s="45"/>
      <c r="CH65" s="45"/>
      <c r="CI65" s="45"/>
      <c r="CJ65" s="45"/>
      <c r="CK65" s="45"/>
      <c r="CL65" s="45"/>
      <c r="CM65" s="45"/>
      <c r="CN65" s="45"/>
      <c r="CO65" s="45"/>
      <c r="CP65" s="45"/>
      <c r="CQ65" s="45"/>
      <c r="CR65" s="45"/>
      <c r="CS65" s="45"/>
      <c r="CT65" s="45"/>
      <c r="CU65" s="45"/>
      <c r="CV65" s="45"/>
      <c r="CW65" s="45"/>
      <c r="CX65" s="45"/>
      <c r="CY65" s="45"/>
      <c r="CZ65" s="45"/>
      <c r="DA65" s="45"/>
      <c r="DB65" s="45"/>
      <c r="DC65" s="45"/>
      <c r="DD65" s="45"/>
      <c r="DE65" s="45"/>
      <c r="DF65" s="45"/>
      <c r="DG65" s="45"/>
      <c r="DH65" s="45"/>
      <c r="DI65" s="45"/>
      <c r="DJ65" s="45"/>
      <c r="DK65" s="45"/>
      <c r="DL65" s="45"/>
      <c r="DM65" s="45"/>
      <c r="DN65" s="45"/>
      <c r="DO65" s="45"/>
      <c r="DP65" s="45"/>
      <c r="DQ65" s="45"/>
      <c r="DR65" s="45"/>
      <c r="DS65" s="45"/>
      <c r="DT65" s="45"/>
      <c r="DU65" s="45"/>
      <c r="DV65" s="45"/>
      <c r="DW65" s="45"/>
      <c r="DX65" s="45"/>
      <c r="DY65" s="45"/>
      <c r="DZ65" s="45"/>
      <c r="EA65" s="45"/>
      <c r="EB65" s="45"/>
      <c r="EC65" s="45"/>
      <c r="ED65" s="45"/>
      <c r="EE65" s="45"/>
      <c r="EF65" s="45"/>
      <c r="EG65" s="45"/>
      <c r="EH65" s="45"/>
      <c r="EI65" s="45"/>
      <c r="EJ65" s="45"/>
      <c r="EK65" s="45"/>
      <c r="EL65" s="45"/>
      <c r="EM65" s="45"/>
      <c r="EN65" s="45"/>
      <c r="EO65" s="45"/>
      <c r="EP65" s="45"/>
      <c r="EQ65" s="45"/>
      <c r="ER65" s="45"/>
      <c r="ES65" s="45"/>
      <c r="ET65" s="45"/>
      <c r="EU65" s="45"/>
      <c r="EV65" s="45"/>
      <c r="EW65" s="45"/>
      <c r="EX65" s="45"/>
      <c r="EY65" s="45"/>
      <c r="EZ65" s="45"/>
      <c r="FA65" s="45"/>
      <c r="FB65" s="45"/>
      <c r="FC65" s="45"/>
      <c r="FD65" s="45"/>
      <c r="FE65" s="45"/>
      <c r="FF65" s="45"/>
      <c r="FG65" s="45"/>
      <c r="FH65" s="45"/>
      <c r="FI65" s="45"/>
      <c r="FJ65" s="45"/>
      <c r="FK65" s="45"/>
      <c r="FL65" s="45"/>
      <c r="FM65" s="45"/>
      <c r="FN65" s="45"/>
      <c r="FO65" s="45"/>
      <c r="FP65" s="45"/>
      <c r="FQ65" s="45"/>
      <c r="FR65" s="45"/>
      <c r="FS65" s="45"/>
      <c r="FT65" s="38"/>
      <c r="FU65" s="38"/>
      <c r="FV65" s="38"/>
      <c r="FW65" s="38"/>
      <c r="FX65" s="38"/>
      <c r="FY65" s="38"/>
      <c r="FZ65" s="38"/>
      <c r="GA65" s="38"/>
      <c r="GB65" s="38"/>
      <c r="GC65" s="38"/>
      <c r="GD65" s="38"/>
      <c r="GE65" s="38"/>
      <c r="GF65" s="38"/>
      <c r="GG65" s="38"/>
      <c r="GH65" s="38"/>
      <c r="GI65" s="38"/>
      <c r="GJ65" s="38"/>
      <c r="GK65" s="38"/>
      <c r="GL65" s="38"/>
      <c r="GM65" s="38"/>
      <c r="GN65" s="38"/>
      <c r="GO65" s="38"/>
      <c r="GP65" s="38"/>
      <c r="GQ65" s="38"/>
      <c r="GR65" s="38"/>
      <c r="GS65" s="38"/>
      <c r="GT65" s="38"/>
      <c r="GU65" s="38"/>
      <c r="GV65" s="38"/>
      <c r="GW65" s="38"/>
      <c r="GX65" s="38"/>
      <c r="GY65" s="38"/>
      <c r="GZ65" s="38"/>
      <c r="HA65" s="38"/>
      <c r="HB65" s="38"/>
      <c r="HC65" s="38"/>
      <c r="HD65" s="38"/>
      <c r="HE65" s="38"/>
      <c r="HF65" s="38"/>
      <c r="HG65" s="38"/>
      <c r="HH65" s="38"/>
      <c r="HI65" s="38"/>
      <c r="HJ65" s="38"/>
      <c r="HK65" s="38"/>
      <c r="HL65" s="38"/>
      <c r="HM65" s="38"/>
      <c r="HN65" s="38"/>
      <c r="HO65" s="38"/>
      <c r="HP65" s="38"/>
      <c r="HQ65" s="38"/>
      <c r="HR65" s="38"/>
      <c r="HS65" s="38"/>
      <c r="HT65" s="38"/>
      <c r="HU65" s="38"/>
      <c r="HV65" s="38"/>
      <c r="HW65" s="38"/>
      <c r="HX65" s="38"/>
      <c r="HY65" s="38"/>
      <c r="HZ65" s="38"/>
      <c r="IA65" s="38"/>
      <c r="IB65" s="38"/>
      <c r="IC65" s="38"/>
    </row>
    <row r="66" spans="1:669" s="39" customFormat="1" x14ac:dyDescent="0.25">
      <c r="A66" s="37" t="s">
        <v>58</v>
      </c>
      <c r="B66" s="13"/>
      <c r="C66" s="11"/>
      <c r="D66" s="11"/>
      <c r="G66" s="145"/>
      <c r="H66" s="164"/>
      <c r="I66" s="145"/>
      <c r="J66" s="145"/>
      <c r="K66" s="145"/>
      <c r="L66" s="145"/>
      <c r="M66" s="164"/>
      <c r="AQ66" s="40"/>
      <c r="AR66" s="40"/>
      <c r="AS66" s="40"/>
      <c r="AT66" s="40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  <c r="BM66" s="45"/>
      <c r="BN66" s="45"/>
      <c r="BO66" s="45"/>
      <c r="BP66" s="45"/>
      <c r="BQ66" s="45"/>
      <c r="BR66" s="45"/>
      <c r="BS66" s="45"/>
      <c r="BT66" s="45"/>
      <c r="BU66" s="45"/>
      <c r="BV66" s="45"/>
      <c r="BW66" s="45"/>
      <c r="BX66" s="45"/>
      <c r="BY66" s="45"/>
      <c r="BZ66" s="45"/>
      <c r="CA66" s="45"/>
      <c r="CB66" s="45"/>
      <c r="CC66" s="45"/>
      <c r="CD66" s="45"/>
      <c r="CE66" s="45"/>
      <c r="CF66" s="45"/>
      <c r="CG66" s="45"/>
      <c r="CH66" s="45"/>
      <c r="CI66" s="45"/>
      <c r="CJ66" s="45"/>
      <c r="CK66" s="45"/>
      <c r="CL66" s="45"/>
      <c r="CM66" s="45"/>
      <c r="CN66" s="45"/>
      <c r="CO66" s="45"/>
      <c r="CP66" s="45"/>
      <c r="CQ66" s="45"/>
      <c r="CR66" s="45"/>
      <c r="CS66" s="45"/>
      <c r="CT66" s="45"/>
      <c r="CU66" s="45"/>
      <c r="CV66" s="45"/>
      <c r="CW66" s="45"/>
      <c r="CX66" s="45"/>
      <c r="CY66" s="45"/>
      <c r="CZ66" s="45"/>
      <c r="DA66" s="45"/>
      <c r="DB66" s="45"/>
      <c r="DC66" s="45"/>
      <c r="DD66" s="45"/>
      <c r="DE66" s="45"/>
      <c r="DF66" s="45"/>
      <c r="DG66" s="45"/>
      <c r="DH66" s="45"/>
      <c r="DI66" s="45"/>
      <c r="DJ66" s="45"/>
      <c r="DK66" s="45"/>
      <c r="DL66" s="45"/>
      <c r="DM66" s="45"/>
      <c r="DN66" s="45"/>
      <c r="DO66" s="45"/>
      <c r="DP66" s="45"/>
      <c r="DQ66" s="45"/>
      <c r="DR66" s="45"/>
      <c r="DS66" s="45"/>
      <c r="DT66" s="45"/>
      <c r="DU66" s="45"/>
      <c r="DV66" s="45"/>
      <c r="DW66" s="45"/>
      <c r="DX66" s="45"/>
      <c r="DY66" s="45"/>
      <c r="DZ66" s="45"/>
      <c r="EA66" s="45"/>
      <c r="EB66" s="45"/>
      <c r="EC66" s="45"/>
      <c r="ED66" s="45"/>
      <c r="EE66" s="45"/>
      <c r="EF66" s="45"/>
      <c r="EG66" s="45"/>
      <c r="EH66" s="45"/>
      <c r="EI66" s="45"/>
      <c r="EJ66" s="45"/>
      <c r="EK66" s="45"/>
      <c r="EL66" s="45"/>
      <c r="EM66" s="45"/>
      <c r="EN66" s="45"/>
      <c r="EO66" s="45"/>
      <c r="EP66" s="45"/>
      <c r="EQ66" s="45"/>
      <c r="ER66" s="45"/>
      <c r="ES66" s="45"/>
      <c r="ET66" s="45"/>
      <c r="EU66" s="45"/>
      <c r="EV66" s="45"/>
      <c r="EW66" s="45"/>
      <c r="EX66" s="45"/>
      <c r="EY66" s="45"/>
      <c r="EZ66" s="45"/>
      <c r="FA66" s="45"/>
      <c r="FB66" s="45"/>
      <c r="FC66" s="45"/>
      <c r="FD66" s="45"/>
      <c r="FE66" s="45"/>
      <c r="FF66" s="45"/>
      <c r="FG66" s="45"/>
      <c r="FH66" s="45"/>
      <c r="FI66" s="45"/>
      <c r="FJ66" s="45"/>
      <c r="FK66" s="45"/>
      <c r="FL66" s="45"/>
      <c r="FM66" s="45"/>
      <c r="FN66" s="45"/>
      <c r="FO66" s="45"/>
      <c r="FP66" s="45"/>
      <c r="FQ66" s="45"/>
      <c r="FR66" s="45"/>
      <c r="FS66" s="45"/>
      <c r="FT66" s="38"/>
      <c r="FU66" s="38"/>
      <c r="FV66" s="38"/>
      <c r="FW66" s="38"/>
      <c r="FX66" s="38"/>
      <c r="FY66" s="38"/>
      <c r="FZ66" s="38"/>
      <c r="GA66" s="38"/>
      <c r="GB66" s="38"/>
      <c r="GC66" s="38"/>
      <c r="GD66" s="38"/>
      <c r="GE66" s="38"/>
      <c r="GF66" s="38"/>
      <c r="GG66" s="38"/>
      <c r="GH66" s="38"/>
      <c r="GI66" s="38"/>
      <c r="GJ66" s="38"/>
      <c r="GK66" s="38"/>
      <c r="GL66" s="38"/>
      <c r="GM66" s="38"/>
      <c r="GN66" s="38"/>
      <c r="GO66" s="38"/>
      <c r="GP66" s="38"/>
      <c r="GQ66" s="38"/>
      <c r="GR66" s="38"/>
      <c r="GS66" s="38"/>
      <c r="GT66" s="38"/>
      <c r="GU66" s="38"/>
      <c r="GV66" s="38"/>
      <c r="GW66" s="38"/>
      <c r="GX66" s="38"/>
      <c r="GY66" s="38"/>
      <c r="GZ66" s="38"/>
      <c r="HA66" s="38"/>
      <c r="HB66" s="38"/>
      <c r="HC66" s="38"/>
      <c r="HD66" s="38"/>
      <c r="HE66" s="38"/>
      <c r="HF66" s="38"/>
      <c r="HG66" s="38"/>
      <c r="HH66" s="38"/>
      <c r="HI66" s="38"/>
      <c r="HJ66" s="38"/>
      <c r="HK66" s="38"/>
      <c r="HL66" s="38"/>
      <c r="HM66" s="38"/>
      <c r="HN66" s="38"/>
      <c r="HO66" s="38"/>
      <c r="HP66" s="38"/>
      <c r="HQ66" s="38"/>
      <c r="HR66" s="38"/>
      <c r="HS66" s="38"/>
      <c r="HT66" s="38"/>
      <c r="HU66" s="38"/>
      <c r="HV66" s="38"/>
      <c r="HW66" s="38"/>
      <c r="HX66" s="38"/>
      <c r="HY66" s="38"/>
      <c r="HZ66" s="38"/>
      <c r="IA66" s="38"/>
      <c r="IB66" s="38"/>
      <c r="IC66" s="38"/>
    </row>
    <row r="67" spans="1:669" ht="12.75" customHeight="1" x14ac:dyDescent="0.25">
      <c r="A67" s="4" t="s">
        <v>23</v>
      </c>
      <c r="B67" s="5" t="s">
        <v>24</v>
      </c>
      <c r="C67" s="6" t="s">
        <v>71</v>
      </c>
      <c r="D67" s="6" t="s">
        <v>221</v>
      </c>
      <c r="E67" s="10">
        <v>44245</v>
      </c>
      <c r="F67" s="10" t="s">
        <v>107</v>
      </c>
      <c r="G67" s="130">
        <v>165000</v>
      </c>
      <c r="H67" s="174">
        <f>G67*0.0287</f>
        <v>4735.5</v>
      </c>
      <c r="I67" s="181">
        <v>27463.39</v>
      </c>
      <c r="J67" s="181">
        <v>4943.8</v>
      </c>
      <c r="K67" s="181">
        <v>25</v>
      </c>
      <c r="L67" s="181">
        <v>37117.339999999997</v>
      </c>
      <c r="M67" s="174">
        <v>127882.66</v>
      </c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  <c r="BM67" s="45"/>
      <c r="BN67" s="45"/>
      <c r="BO67" s="45"/>
      <c r="BP67" s="45"/>
      <c r="BQ67" s="45"/>
      <c r="BR67" s="45"/>
      <c r="BS67" s="45"/>
      <c r="BT67" s="45"/>
      <c r="BU67" s="45"/>
      <c r="BV67" s="45"/>
      <c r="BW67" s="45"/>
      <c r="BX67" s="45"/>
      <c r="BY67" s="45"/>
      <c r="BZ67" s="45"/>
      <c r="CA67" s="45"/>
      <c r="CB67" s="45"/>
      <c r="CC67" s="45"/>
      <c r="CD67" s="45"/>
      <c r="CE67" s="45"/>
      <c r="CF67" s="45"/>
      <c r="CG67" s="45"/>
      <c r="CH67" s="45"/>
      <c r="CI67" s="45"/>
      <c r="CJ67" s="45"/>
      <c r="CK67" s="45"/>
      <c r="CL67" s="45"/>
      <c r="CM67" s="45"/>
      <c r="CN67" s="45"/>
      <c r="CO67" s="45"/>
      <c r="CP67" s="45"/>
      <c r="CQ67" s="45"/>
      <c r="CR67" s="45"/>
      <c r="CS67" s="45"/>
      <c r="CT67" s="45"/>
      <c r="CU67" s="45"/>
      <c r="CV67" s="45"/>
      <c r="CW67" s="45"/>
      <c r="CX67" s="45"/>
      <c r="CY67" s="45"/>
      <c r="CZ67" s="45"/>
      <c r="DA67" s="45"/>
      <c r="DB67" s="45"/>
      <c r="DC67" s="45"/>
      <c r="DD67" s="45"/>
      <c r="DE67" s="45"/>
      <c r="DF67" s="45"/>
      <c r="DG67" s="45"/>
      <c r="DH67" s="45"/>
      <c r="DI67" s="45"/>
      <c r="DJ67" s="45"/>
      <c r="DK67" s="45"/>
      <c r="DL67" s="45"/>
      <c r="DM67" s="45"/>
      <c r="DN67" s="45"/>
      <c r="DO67" s="45"/>
      <c r="DP67" s="45"/>
      <c r="DQ67" s="45"/>
      <c r="DR67" s="45"/>
      <c r="DS67" s="45"/>
      <c r="DT67" s="45"/>
      <c r="DU67" s="45"/>
      <c r="DV67" s="45"/>
      <c r="DW67" s="45"/>
      <c r="DX67" s="45"/>
      <c r="DY67" s="45"/>
      <c r="DZ67" s="45"/>
      <c r="EA67" s="45"/>
      <c r="EB67" s="45"/>
      <c r="EC67" s="45"/>
      <c r="ED67" s="45"/>
      <c r="EE67" s="45"/>
      <c r="EF67" s="45"/>
      <c r="EG67" s="45"/>
      <c r="EH67" s="45"/>
      <c r="EI67" s="45"/>
      <c r="EJ67" s="45"/>
      <c r="EK67" s="45"/>
      <c r="EL67" s="45"/>
      <c r="EM67" s="45"/>
      <c r="EN67" s="45"/>
      <c r="EO67" s="45"/>
      <c r="EP67" s="45"/>
      <c r="EQ67" s="45"/>
      <c r="ER67" s="45"/>
      <c r="ES67" s="45"/>
      <c r="ET67" s="45"/>
      <c r="EU67" s="45"/>
      <c r="EV67" s="45"/>
      <c r="EW67" s="45"/>
      <c r="EX67" s="45"/>
      <c r="EY67" s="45"/>
      <c r="EZ67" s="45"/>
      <c r="FA67" s="45"/>
      <c r="FB67" s="45"/>
      <c r="FC67" s="45"/>
      <c r="FD67" s="45"/>
      <c r="FE67" s="45"/>
      <c r="FF67" s="45"/>
      <c r="FG67" s="45"/>
      <c r="FH67" s="45"/>
      <c r="FI67" s="45"/>
      <c r="FJ67" s="45"/>
      <c r="FK67" s="45"/>
      <c r="FL67" s="45"/>
      <c r="FM67" s="45"/>
      <c r="FN67" s="45"/>
      <c r="FO67" s="45"/>
      <c r="FP67" s="45"/>
      <c r="FQ67" s="45"/>
      <c r="FR67" s="45"/>
      <c r="FS67" s="45"/>
    </row>
    <row r="68" spans="1:669" ht="18" customHeight="1" x14ac:dyDescent="0.25">
      <c r="A68" s="41" t="s">
        <v>14</v>
      </c>
      <c r="B68" s="12">
        <v>1</v>
      </c>
      <c r="C68" s="7"/>
      <c r="D68" s="7"/>
      <c r="E68" s="41"/>
      <c r="F68" s="41"/>
      <c r="G68" s="146">
        <f>SUM(G67:G67)</f>
        <v>165000</v>
      </c>
      <c r="H68" s="161">
        <f t="shared" ref="H68:L68" si="8">SUM(H67:H67)</f>
        <v>4735.5</v>
      </c>
      <c r="I68" s="146">
        <v>27413.040000000001</v>
      </c>
      <c r="J68" s="146">
        <f t="shared" si="8"/>
        <v>4943.8</v>
      </c>
      <c r="K68" s="146">
        <f t="shared" si="8"/>
        <v>25</v>
      </c>
      <c r="L68" s="146">
        <f t="shared" si="8"/>
        <v>37117.339999999997</v>
      </c>
      <c r="M68" s="161">
        <f>SUM(M67:M67)</f>
        <v>127882.66</v>
      </c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BM68" s="45"/>
      <c r="BN68" s="45"/>
      <c r="BO68" s="45"/>
      <c r="BP68" s="45"/>
      <c r="BQ68" s="45"/>
      <c r="BR68" s="45"/>
      <c r="BS68" s="45"/>
      <c r="BT68" s="45"/>
      <c r="BU68" s="45"/>
      <c r="BV68" s="45"/>
      <c r="BW68" s="45"/>
      <c r="BX68" s="45"/>
      <c r="BY68" s="45"/>
      <c r="BZ68" s="45"/>
      <c r="CA68" s="45"/>
      <c r="CB68" s="45"/>
      <c r="CC68" s="45"/>
      <c r="CD68" s="45"/>
      <c r="CE68" s="45"/>
      <c r="CF68" s="45"/>
      <c r="CG68" s="45"/>
      <c r="CH68" s="45"/>
      <c r="CI68" s="45"/>
      <c r="CJ68" s="45"/>
      <c r="CK68" s="45"/>
      <c r="CL68" s="45"/>
      <c r="CM68" s="45"/>
      <c r="CN68" s="45"/>
      <c r="CO68" s="45"/>
      <c r="CP68" s="45"/>
      <c r="CQ68" s="45"/>
      <c r="CR68" s="45"/>
      <c r="CS68" s="45"/>
      <c r="CT68" s="45"/>
      <c r="CU68" s="45"/>
      <c r="CV68" s="45"/>
      <c r="CW68" s="45"/>
      <c r="CX68" s="45"/>
      <c r="CY68" s="45"/>
      <c r="CZ68" s="45"/>
      <c r="DA68" s="45"/>
      <c r="DB68" s="45"/>
      <c r="DC68" s="45"/>
      <c r="DD68" s="45"/>
      <c r="DE68" s="45"/>
      <c r="DF68" s="45"/>
      <c r="DG68" s="45"/>
      <c r="DH68" s="45"/>
      <c r="DI68" s="45"/>
      <c r="DJ68" s="45"/>
      <c r="DK68" s="45"/>
      <c r="DL68" s="45"/>
      <c r="DM68" s="45"/>
      <c r="DN68" s="45"/>
      <c r="DO68" s="45"/>
      <c r="DP68" s="45"/>
      <c r="DQ68" s="45"/>
      <c r="DR68" s="45"/>
      <c r="DS68" s="45"/>
      <c r="DT68" s="45"/>
      <c r="DU68" s="45"/>
      <c r="DV68" s="45"/>
      <c r="DW68" s="45"/>
      <c r="DX68" s="45"/>
      <c r="DY68" s="45"/>
      <c r="DZ68" s="45"/>
      <c r="EA68" s="45"/>
      <c r="EB68" s="45"/>
      <c r="EC68" s="45"/>
      <c r="ED68" s="45"/>
      <c r="EE68" s="45"/>
      <c r="EF68" s="45"/>
      <c r="EG68" s="45"/>
      <c r="EH68" s="45"/>
      <c r="EI68" s="45"/>
      <c r="EJ68" s="45"/>
      <c r="EK68" s="45"/>
      <c r="EL68" s="45"/>
      <c r="EM68" s="45"/>
      <c r="EN68" s="45"/>
      <c r="EO68" s="45"/>
      <c r="EP68" s="45"/>
      <c r="EQ68" s="45"/>
      <c r="ER68" s="45"/>
      <c r="ES68" s="45"/>
      <c r="ET68" s="45"/>
      <c r="EU68" s="45"/>
      <c r="EV68" s="45"/>
      <c r="EW68" s="45"/>
      <c r="EX68" s="45"/>
      <c r="EY68" s="45"/>
      <c r="EZ68" s="45"/>
      <c r="FA68" s="45"/>
      <c r="FB68" s="45"/>
      <c r="FC68" s="45"/>
      <c r="FD68" s="45"/>
      <c r="FE68" s="45"/>
      <c r="FF68" s="45"/>
      <c r="FG68" s="45"/>
      <c r="FH68" s="45"/>
      <c r="FI68" s="45"/>
      <c r="FJ68" s="45"/>
      <c r="FK68" s="45"/>
      <c r="FL68" s="45"/>
      <c r="FM68" s="45"/>
      <c r="FN68" s="45"/>
      <c r="FO68" s="45"/>
      <c r="FP68" s="45"/>
      <c r="FQ68" s="45"/>
      <c r="FR68" s="45"/>
      <c r="FS68" s="45"/>
    </row>
    <row r="69" spans="1:669" ht="18" customHeight="1" x14ac:dyDescent="0.25">
      <c r="B69" s="13"/>
      <c r="C69" s="11"/>
      <c r="D69" s="11"/>
      <c r="E69" s="39"/>
      <c r="F69" s="39"/>
      <c r="G69" s="145"/>
      <c r="H69" s="164"/>
      <c r="I69" s="145"/>
      <c r="J69" s="145"/>
      <c r="K69" s="145"/>
      <c r="L69" s="145"/>
      <c r="M69" s="164"/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5"/>
      <c r="BL69" s="45"/>
      <c r="BM69" s="45"/>
      <c r="BN69" s="45"/>
      <c r="BO69" s="45"/>
      <c r="BP69" s="45"/>
      <c r="BQ69" s="45"/>
      <c r="BR69" s="45"/>
      <c r="BS69" s="45"/>
      <c r="BT69" s="45"/>
      <c r="BU69" s="45"/>
      <c r="BV69" s="45"/>
      <c r="BW69" s="45"/>
      <c r="BX69" s="45"/>
      <c r="BY69" s="45"/>
      <c r="BZ69" s="45"/>
      <c r="CA69" s="45"/>
      <c r="CB69" s="45"/>
      <c r="CC69" s="45"/>
      <c r="CD69" s="45"/>
      <c r="CE69" s="45"/>
      <c r="CF69" s="45"/>
      <c r="CG69" s="45"/>
      <c r="CH69" s="45"/>
      <c r="CI69" s="45"/>
      <c r="CJ69" s="45"/>
      <c r="CK69" s="45"/>
      <c r="CL69" s="45"/>
      <c r="CM69" s="45"/>
      <c r="CN69" s="45"/>
      <c r="CO69" s="45"/>
      <c r="CP69" s="45"/>
      <c r="CQ69" s="45"/>
      <c r="CR69" s="45"/>
      <c r="CS69" s="45"/>
      <c r="CT69" s="45"/>
      <c r="CU69" s="45"/>
      <c r="CV69" s="45"/>
      <c r="CW69" s="45"/>
      <c r="CX69" s="45"/>
      <c r="CY69" s="45"/>
      <c r="CZ69" s="45"/>
      <c r="DA69" s="45"/>
      <c r="DB69" s="45"/>
      <c r="DC69" s="45"/>
      <c r="DD69" s="45"/>
      <c r="DE69" s="45"/>
      <c r="DF69" s="45"/>
      <c r="DG69" s="45"/>
      <c r="DH69" s="45"/>
      <c r="DI69" s="45"/>
      <c r="DJ69" s="45"/>
      <c r="DK69" s="45"/>
      <c r="DL69" s="45"/>
      <c r="DM69" s="45"/>
      <c r="DN69" s="45"/>
      <c r="DO69" s="45"/>
      <c r="DP69" s="45"/>
      <c r="DQ69" s="45"/>
      <c r="DR69" s="45"/>
      <c r="DS69" s="45"/>
      <c r="DT69" s="45"/>
      <c r="DU69" s="45"/>
      <c r="DV69" s="45"/>
      <c r="DW69" s="45"/>
      <c r="DX69" s="45"/>
      <c r="DY69" s="45"/>
      <c r="DZ69" s="45"/>
      <c r="EA69" s="45"/>
      <c r="EB69" s="45"/>
      <c r="EC69" s="45"/>
      <c r="ED69" s="45"/>
      <c r="EE69" s="45"/>
      <c r="EF69" s="45"/>
      <c r="EG69" s="45"/>
      <c r="EH69" s="45"/>
      <c r="EI69" s="45"/>
      <c r="EJ69" s="45"/>
      <c r="EK69" s="45"/>
      <c r="EL69" s="45"/>
      <c r="EM69" s="45"/>
      <c r="EN69" s="45"/>
      <c r="EO69" s="45"/>
      <c r="EP69" s="45"/>
      <c r="EQ69" s="45"/>
      <c r="ER69" s="45"/>
      <c r="ES69" s="45"/>
      <c r="ET69" s="45"/>
      <c r="EU69" s="45"/>
      <c r="EV69" s="45"/>
      <c r="EW69" s="45"/>
      <c r="EX69" s="45"/>
      <c r="EY69" s="45"/>
      <c r="EZ69" s="45"/>
      <c r="FA69" s="45"/>
      <c r="FB69" s="45"/>
      <c r="FC69" s="45"/>
      <c r="FD69" s="45"/>
      <c r="FE69" s="45"/>
      <c r="FF69" s="45"/>
      <c r="FG69" s="45"/>
      <c r="FH69" s="45"/>
      <c r="FI69" s="45"/>
      <c r="FJ69" s="45"/>
      <c r="FK69" s="45"/>
      <c r="FL69" s="45"/>
      <c r="FM69" s="45"/>
      <c r="FN69" s="45"/>
      <c r="FO69" s="45"/>
      <c r="FP69" s="45"/>
      <c r="FQ69" s="45"/>
      <c r="FR69" s="45"/>
      <c r="FS69" s="45"/>
    </row>
    <row r="70" spans="1:669" ht="18" customHeight="1" x14ac:dyDescent="0.25">
      <c r="A70" s="37" t="s">
        <v>59</v>
      </c>
      <c r="B70" s="13"/>
      <c r="C70" s="11"/>
      <c r="D70" s="11"/>
      <c r="E70" s="39"/>
      <c r="F70" s="39"/>
      <c r="G70" s="145"/>
      <c r="H70" s="164"/>
      <c r="I70" s="145"/>
      <c r="J70" s="145"/>
      <c r="K70" s="145"/>
      <c r="L70" s="145"/>
      <c r="M70" s="164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  <c r="BM70" s="45"/>
      <c r="BN70" s="45"/>
      <c r="BO70" s="45"/>
      <c r="BP70" s="45"/>
      <c r="BQ70" s="45"/>
      <c r="BR70" s="45"/>
      <c r="BS70" s="45"/>
      <c r="BT70" s="45"/>
      <c r="BU70" s="45"/>
      <c r="BV70" s="45"/>
      <c r="BW70" s="45"/>
      <c r="BX70" s="45"/>
      <c r="BY70" s="45"/>
      <c r="BZ70" s="45"/>
      <c r="CA70" s="45"/>
      <c r="CB70" s="45"/>
      <c r="CC70" s="45"/>
      <c r="CD70" s="45"/>
      <c r="CE70" s="45"/>
      <c r="CF70" s="45"/>
      <c r="CG70" s="45"/>
      <c r="CH70" s="45"/>
      <c r="CI70" s="45"/>
      <c r="CJ70" s="45"/>
      <c r="CK70" s="45"/>
      <c r="CL70" s="45"/>
      <c r="CM70" s="45"/>
      <c r="CN70" s="45"/>
      <c r="CO70" s="45"/>
      <c r="CP70" s="45"/>
      <c r="CQ70" s="45"/>
      <c r="CR70" s="45"/>
      <c r="CS70" s="45"/>
      <c r="CT70" s="45"/>
      <c r="CU70" s="45"/>
      <c r="CV70" s="45"/>
      <c r="CW70" s="45"/>
      <c r="CX70" s="45"/>
      <c r="CY70" s="45"/>
      <c r="CZ70" s="45"/>
      <c r="DA70" s="45"/>
      <c r="DB70" s="45"/>
      <c r="DC70" s="45"/>
      <c r="DD70" s="45"/>
      <c r="DE70" s="45"/>
      <c r="DF70" s="45"/>
      <c r="DG70" s="45"/>
      <c r="DH70" s="45"/>
      <c r="DI70" s="45"/>
      <c r="DJ70" s="45"/>
      <c r="DK70" s="45"/>
      <c r="DL70" s="45"/>
      <c r="DM70" s="45"/>
      <c r="DN70" s="45"/>
      <c r="DO70" s="45"/>
      <c r="DP70" s="45"/>
      <c r="DQ70" s="45"/>
      <c r="DR70" s="45"/>
      <c r="DS70" s="45"/>
      <c r="DT70" s="45"/>
      <c r="DU70" s="45"/>
      <c r="DV70" s="45"/>
      <c r="DW70" s="45"/>
      <c r="DX70" s="45"/>
      <c r="DY70" s="45"/>
      <c r="DZ70" s="45"/>
      <c r="EA70" s="45"/>
      <c r="EB70" s="45"/>
      <c r="EC70" s="45"/>
      <c r="ED70" s="45"/>
      <c r="EE70" s="45"/>
      <c r="EF70" s="45"/>
      <c r="EG70" s="45"/>
      <c r="EH70" s="45"/>
      <c r="EI70" s="45"/>
      <c r="EJ70" s="45"/>
      <c r="EK70" s="45"/>
      <c r="EL70" s="45"/>
      <c r="EM70" s="45"/>
      <c r="EN70" s="45"/>
      <c r="EO70" s="45"/>
      <c r="EP70" s="45"/>
      <c r="EQ70" s="45"/>
      <c r="ER70" s="45"/>
      <c r="ES70" s="45"/>
      <c r="ET70" s="45"/>
      <c r="EU70" s="45"/>
      <c r="EV70" s="45"/>
      <c r="EW70" s="45"/>
      <c r="EX70" s="45"/>
      <c r="EY70" s="45"/>
      <c r="EZ70" s="45"/>
      <c r="FA70" s="45"/>
      <c r="FB70" s="45"/>
      <c r="FC70" s="45"/>
      <c r="FD70" s="45"/>
      <c r="FE70" s="45"/>
      <c r="FF70" s="45"/>
      <c r="FG70" s="45"/>
      <c r="FH70" s="45"/>
      <c r="FI70" s="45"/>
      <c r="FJ70" s="45"/>
      <c r="FK70" s="45"/>
      <c r="FL70" s="45"/>
      <c r="FM70" s="45"/>
      <c r="FN70" s="45"/>
      <c r="FO70" s="45"/>
      <c r="FP70" s="45"/>
      <c r="FQ70" s="45"/>
      <c r="FR70" s="45"/>
      <c r="FS70" s="45"/>
    </row>
    <row r="71" spans="1:669" ht="12.75" customHeight="1" x14ac:dyDescent="0.25">
      <c r="A71" s="4" t="s">
        <v>25</v>
      </c>
      <c r="B71" s="5" t="s">
        <v>20</v>
      </c>
      <c r="C71" s="6" t="s">
        <v>71</v>
      </c>
      <c r="D71" s="6" t="s">
        <v>221</v>
      </c>
      <c r="E71" s="10">
        <v>44268</v>
      </c>
      <c r="F71" s="10" t="s">
        <v>107</v>
      </c>
      <c r="G71" s="130">
        <v>133000</v>
      </c>
      <c r="H71" s="174">
        <f>G71*0.0287</f>
        <v>3817.1</v>
      </c>
      <c r="I71" s="181">
        <v>19489.68</v>
      </c>
      <c r="J71" s="181">
        <f>G71*0.0304</f>
        <v>4043.2</v>
      </c>
      <c r="K71" s="181">
        <v>4019.45</v>
      </c>
      <c r="L71" s="181">
        <v>31369.43</v>
      </c>
      <c r="M71" s="174">
        <f>G71-L71</f>
        <v>101630.57</v>
      </c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  <c r="BM71" s="45"/>
      <c r="BN71" s="45"/>
      <c r="BO71" s="45"/>
      <c r="BP71" s="45"/>
      <c r="BQ71" s="45"/>
      <c r="BR71" s="45"/>
      <c r="BS71" s="45"/>
      <c r="BT71" s="45"/>
      <c r="BU71" s="45"/>
      <c r="BV71" s="45"/>
      <c r="BW71" s="45"/>
      <c r="BX71" s="45"/>
      <c r="BY71" s="45"/>
      <c r="BZ71" s="45"/>
      <c r="CA71" s="45"/>
      <c r="CB71" s="45"/>
      <c r="CC71" s="45"/>
      <c r="CD71" s="45"/>
      <c r="CE71" s="45"/>
      <c r="CF71" s="45"/>
      <c r="CG71" s="45"/>
      <c r="CH71" s="45"/>
      <c r="CI71" s="45"/>
      <c r="CJ71" s="45"/>
      <c r="CK71" s="45"/>
      <c r="CL71" s="45"/>
      <c r="CM71" s="45"/>
      <c r="CN71" s="45"/>
      <c r="CO71" s="45"/>
      <c r="CP71" s="45"/>
      <c r="CQ71" s="45"/>
      <c r="CR71" s="45"/>
      <c r="CS71" s="45"/>
      <c r="CT71" s="45"/>
      <c r="CU71" s="45"/>
      <c r="CV71" s="45"/>
      <c r="CW71" s="45"/>
      <c r="CX71" s="45"/>
      <c r="CY71" s="45"/>
      <c r="CZ71" s="45"/>
      <c r="DA71" s="45"/>
      <c r="DB71" s="45"/>
      <c r="DC71" s="45"/>
      <c r="DD71" s="45"/>
      <c r="DE71" s="45"/>
      <c r="DF71" s="45"/>
      <c r="DG71" s="45"/>
      <c r="DH71" s="45"/>
      <c r="DI71" s="45"/>
      <c r="DJ71" s="45"/>
      <c r="DK71" s="45"/>
      <c r="DL71" s="45"/>
      <c r="DM71" s="45"/>
      <c r="DN71" s="45"/>
      <c r="DO71" s="45"/>
      <c r="DP71" s="45"/>
      <c r="DQ71" s="45"/>
      <c r="DR71" s="45"/>
      <c r="DS71" s="45"/>
      <c r="DT71" s="45"/>
      <c r="DU71" s="45"/>
      <c r="DV71" s="45"/>
      <c r="DW71" s="45"/>
      <c r="DX71" s="45"/>
      <c r="DY71" s="45"/>
      <c r="DZ71" s="45"/>
      <c r="EA71" s="45"/>
      <c r="EB71" s="45"/>
      <c r="EC71" s="45"/>
      <c r="ED71" s="45"/>
      <c r="EE71" s="45"/>
      <c r="EF71" s="45"/>
      <c r="EG71" s="45"/>
      <c r="EH71" s="45"/>
      <c r="EI71" s="45"/>
      <c r="EJ71" s="45"/>
      <c r="EK71" s="45"/>
      <c r="EL71" s="45"/>
      <c r="EM71" s="45"/>
      <c r="EN71" s="45"/>
      <c r="EO71" s="45"/>
      <c r="EP71" s="45"/>
      <c r="EQ71" s="45"/>
      <c r="ER71" s="45"/>
      <c r="ES71" s="45"/>
      <c r="ET71" s="45"/>
      <c r="EU71" s="45"/>
      <c r="EV71" s="45"/>
      <c r="EW71" s="45"/>
      <c r="EX71" s="45"/>
      <c r="EY71" s="45"/>
      <c r="EZ71" s="45"/>
      <c r="FA71" s="45"/>
      <c r="FB71" s="45"/>
      <c r="FC71" s="45"/>
      <c r="FD71" s="45"/>
      <c r="FE71" s="45"/>
      <c r="FF71" s="45"/>
      <c r="FG71" s="45"/>
      <c r="FH71" s="45"/>
      <c r="FI71" s="45"/>
      <c r="FJ71" s="45"/>
      <c r="FK71" s="45"/>
      <c r="FL71" s="45"/>
      <c r="FM71" s="45"/>
      <c r="FN71" s="45"/>
      <c r="FO71" s="45"/>
      <c r="FP71" s="45"/>
      <c r="FQ71" s="45"/>
      <c r="FR71" s="45"/>
      <c r="FS71" s="45"/>
    </row>
    <row r="72" spans="1:669" ht="12.75" customHeight="1" x14ac:dyDescent="0.25">
      <c r="A72" s="4" t="s">
        <v>60</v>
      </c>
      <c r="B72" s="5" t="s">
        <v>61</v>
      </c>
      <c r="C72" s="6" t="s">
        <v>71</v>
      </c>
      <c r="D72" s="6" t="s">
        <v>221</v>
      </c>
      <c r="E72" s="10">
        <v>44242</v>
      </c>
      <c r="F72" s="10" t="s">
        <v>107</v>
      </c>
      <c r="G72" s="130">
        <v>37000</v>
      </c>
      <c r="H72" s="174">
        <f>G72*0.0287</f>
        <v>1061.9000000000001</v>
      </c>
      <c r="I72" s="181">
        <v>19.25</v>
      </c>
      <c r="J72" s="181">
        <f>G72*0.0304</f>
        <v>1124.8</v>
      </c>
      <c r="K72" s="181">
        <v>25</v>
      </c>
      <c r="L72" s="149">
        <v>2230.9499999999998</v>
      </c>
      <c r="M72" s="174">
        <v>34769.050000000003</v>
      </c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  <c r="BM72" s="45"/>
      <c r="BN72" s="45"/>
      <c r="BO72" s="45"/>
      <c r="BP72" s="45"/>
      <c r="BQ72" s="45"/>
      <c r="BR72" s="45"/>
      <c r="BS72" s="45"/>
      <c r="BT72" s="45"/>
      <c r="BU72" s="45"/>
      <c r="BV72" s="45"/>
      <c r="BW72" s="45"/>
      <c r="BX72" s="45"/>
      <c r="BY72" s="45"/>
      <c r="BZ72" s="45"/>
      <c r="CA72" s="45"/>
      <c r="CB72" s="45"/>
      <c r="CC72" s="45"/>
      <c r="CD72" s="45"/>
      <c r="CE72" s="45"/>
      <c r="CF72" s="45"/>
      <c r="CG72" s="45"/>
      <c r="CH72" s="45"/>
      <c r="CI72" s="45"/>
      <c r="CJ72" s="45"/>
      <c r="CK72" s="45"/>
      <c r="CL72" s="45"/>
      <c r="CM72" s="45"/>
      <c r="CN72" s="45"/>
      <c r="CO72" s="45"/>
      <c r="CP72" s="45"/>
      <c r="CQ72" s="45"/>
      <c r="CR72" s="45"/>
      <c r="CS72" s="45"/>
      <c r="CT72" s="45"/>
      <c r="CU72" s="45"/>
      <c r="CV72" s="45"/>
      <c r="CW72" s="45"/>
      <c r="CX72" s="45"/>
      <c r="CY72" s="45"/>
      <c r="CZ72" s="45"/>
      <c r="DA72" s="45"/>
      <c r="DB72" s="45"/>
      <c r="DC72" s="45"/>
      <c r="DD72" s="45"/>
      <c r="DE72" s="45"/>
      <c r="DF72" s="45"/>
      <c r="DG72" s="45"/>
      <c r="DH72" s="45"/>
      <c r="DI72" s="45"/>
      <c r="DJ72" s="45"/>
      <c r="DK72" s="45"/>
      <c r="DL72" s="45"/>
      <c r="DM72" s="45"/>
      <c r="DN72" s="45"/>
      <c r="DO72" s="45"/>
      <c r="DP72" s="45"/>
      <c r="DQ72" s="45"/>
      <c r="DR72" s="45"/>
      <c r="DS72" s="45"/>
      <c r="DT72" s="45"/>
      <c r="DU72" s="45"/>
      <c r="DV72" s="45"/>
      <c r="DW72" s="45"/>
      <c r="DX72" s="45"/>
      <c r="DY72" s="45"/>
      <c r="DZ72" s="45"/>
      <c r="EA72" s="45"/>
      <c r="EB72" s="45"/>
      <c r="EC72" s="45"/>
      <c r="ED72" s="45"/>
      <c r="EE72" s="45"/>
      <c r="EF72" s="45"/>
      <c r="EG72" s="45"/>
      <c r="EH72" s="45"/>
      <c r="EI72" s="45"/>
      <c r="EJ72" s="45"/>
      <c r="EK72" s="45"/>
      <c r="EL72" s="45"/>
      <c r="EM72" s="45"/>
      <c r="EN72" s="45"/>
      <c r="EO72" s="45"/>
      <c r="EP72" s="45"/>
      <c r="EQ72" s="45"/>
      <c r="ER72" s="45"/>
      <c r="ES72" s="45"/>
      <c r="ET72" s="45"/>
      <c r="EU72" s="45"/>
      <c r="EV72" s="45"/>
      <c r="EW72" s="45"/>
      <c r="EX72" s="45"/>
      <c r="EY72" s="45"/>
      <c r="EZ72" s="45"/>
      <c r="FA72" s="45"/>
      <c r="FB72" s="45"/>
      <c r="FC72" s="45"/>
      <c r="FD72" s="45"/>
      <c r="FE72" s="45"/>
      <c r="FF72" s="45"/>
      <c r="FG72" s="45"/>
      <c r="FH72" s="45"/>
      <c r="FI72" s="45"/>
      <c r="FJ72" s="45"/>
      <c r="FK72" s="45"/>
      <c r="FL72" s="45"/>
      <c r="FM72" s="45"/>
      <c r="FN72" s="45"/>
      <c r="FO72" s="45"/>
      <c r="FP72" s="45"/>
      <c r="FQ72" s="45"/>
      <c r="FR72" s="45"/>
      <c r="FS72" s="45"/>
    </row>
    <row r="73" spans="1:669" ht="18" customHeight="1" x14ac:dyDescent="0.25">
      <c r="A73" s="41" t="s">
        <v>14</v>
      </c>
      <c r="B73" s="12">
        <v>2</v>
      </c>
      <c r="C73" s="7"/>
      <c r="D73" s="7"/>
      <c r="E73" s="41"/>
      <c r="F73" s="41"/>
      <c r="G73" s="146">
        <f t="shared" ref="G73:M73" si="9">SUM(G71:G72)</f>
        <v>170000</v>
      </c>
      <c r="H73" s="161">
        <f t="shared" si="9"/>
        <v>4879</v>
      </c>
      <c r="I73" s="146">
        <f t="shared" si="9"/>
        <v>19508.93</v>
      </c>
      <c r="J73" s="146">
        <f t="shared" si="9"/>
        <v>5168</v>
      </c>
      <c r="K73" s="146">
        <f t="shared" si="9"/>
        <v>4044.45</v>
      </c>
      <c r="L73" s="150">
        <f t="shared" si="9"/>
        <v>33600.379999999997</v>
      </c>
      <c r="M73" s="161">
        <f t="shared" si="9"/>
        <v>136399.62</v>
      </c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  <c r="BM73" s="45"/>
      <c r="BN73" s="45"/>
      <c r="BO73" s="45"/>
      <c r="BP73" s="45"/>
      <c r="BQ73" s="45"/>
      <c r="BR73" s="45"/>
      <c r="BS73" s="45"/>
      <c r="BT73" s="45"/>
      <c r="BU73" s="45"/>
      <c r="BV73" s="45"/>
      <c r="BW73" s="45"/>
      <c r="BX73" s="45"/>
      <c r="BY73" s="45"/>
      <c r="BZ73" s="45"/>
      <c r="CA73" s="45"/>
      <c r="CB73" s="45"/>
      <c r="CC73" s="45"/>
      <c r="CD73" s="45"/>
      <c r="CE73" s="45"/>
      <c r="CF73" s="45"/>
      <c r="CG73" s="45"/>
      <c r="CH73" s="45"/>
      <c r="CI73" s="45"/>
      <c r="CJ73" s="45"/>
      <c r="CK73" s="45"/>
      <c r="CL73" s="45"/>
      <c r="CM73" s="45"/>
      <c r="CN73" s="45"/>
      <c r="CO73" s="45"/>
      <c r="CP73" s="45"/>
      <c r="CQ73" s="45"/>
      <c r="CR73" s="45"/>
      <c r="CS73" s="45"/>
      <c r="CT73" s="45"/>
      <c r="CU73" s="45"/>
      <c r="CV73" s="45"/>
      <c r="CW73" s="45"/>
      <c r="CX73" s="45"/>
      <c r="CY73" s="45"/>
      <c r="CZ73" s="45"/>
      <c r="DA73" s="45"/>
      <c r="DB73" s="45"/>
      <c r="DC73" s="45"/>
      <c r="DD73" s="45"/>
      <c r="DE73" s="45"/>
      <c r="DF73" s="45"/>
      <c r="DG73" s="45"/>
      <c r="DH73" s="45"/>
      <c r="DI73" s="45"/>
      <c r="DJ73" s="45"/>
      <c r="DK73" s="45"/>
      <c r="DL73" s="45"/>
      <c r="DM73" s="45"/>
      <c r="DN73" s="45"/>
      <c r="DO73" s="45"/>
      <c r="DP73" s="45"/>
      <c r="DQ73" s="45"/>
      <c r="DR73" s="45"/>
      <c r="DS73" s="45"/>
      <c r="DT73" s="45"/>
      <c r="DU73" s="45"/>
      <c r="DV73" s="45"/>
      <c r="DW73" s="45"/>
      <c r="DX73" s="45"/>
      <c r="DY73" s="45"/>
      <c r="DZ73" s="45"/>
      <c r="EA73" s="45"/>
      <c r="EB73" s="45"/>
      <c r="EC73" s="45"/>
      <c r="ED73" s="45"/>
      <c r="EE73" s="45"/>
      <c r="EF73" s="45"/>
      <c r="EG73" s="45"/>
      <c r="EH73" s="45"/>
      <c r="EI73" s="45"/>
      <c r="EJ73" s="45"/>
      <c r="EK73" s="45"/>
      <c r="EL73" s="45"/>
      <c r="EM73" s="45"/>
      <c r="EN73" s="45"/>
      <c r="EO73" s="45"/>
      <c r="EP73" s="45"/>
      <c r="EQ73" s="45"/>
      <c r="ER73" s="45"/>
      <c r="ES73" s="45"/>
      <c r="ET73" s="45"/>
      <c r="EU73" s="45"/>
      <c r="EV73" s="45"/>
      <c r="EW73" s="45"/>
      <c r="EX73" s="45"/>
      <c r="EY73" s="45"/>
      <c r="EZ73" s="45"/>
      <c r="FA73" s="45"/>
      <c r="FB73" s="45"/>
      <c r="FC73" s="45"/>
      <c r="FD73" s="45"/>
      <c r="FE73" s="45"/>
      <c r="FF73" s="45"/>
      <c r="FG73" s="45"/>
      <c r="FH73" s="45"/>
      <c r="FI73" s="45"/>
      <c r="FJ73" s="45"/>
      <c r="FK73" s="45"/>
      <c r="FL73" s="45"/>
      <c r="FM73" s="45"/>
      <c r="FN73" s="45"/>
      <c r="FO73" s="45"/>
      <c r="FP73" s="45"/>
      <c r="FQ73" s="45"/>
      <c r="FR73" s="45"/>
      <c r="FS73" s="45"/>
    </row>
    <row r="74" spans="1:669" s="39" customFormat="1" x14ac:dyDescent="0.25">
      <c r="B74" s="62"/>
      <c r="C74" s="62"/>
      <c r="D74" s="62"/>
      <c r="E74" s="62"/>
      <c r="F74" s="62"/>
      <c r="G74" s="154"/>
      <c r="H74" s="177"/>
      <c r="I74" s="154"/>
      <c r="J74" s="154"/>
      <c r="K74" s="154"/>
      <c r="L74" s="154"/>
      <c r="M74" s="177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  <c r="BG74" s="40"/>
      <c r="BH74" s="40"/>
      <c r="BI74" s="40"/>
      <c r="BJ74" s="40"/>
      <c r="BK74" s="40"/>
      <c r="BL74" s="40"/>
      <c r="BM74" s="40"/>
      <c r="BN74" s="40"/>
      <c r="BO74" s="40"/>
      <c r="BP74" s="40"/>
      <c r="BQ74" s="40"/>
      <c r="BR74" s="40"/>
      <c r="BS74" s="40"/>
      <c r="BT74" s="40"/>
      <c r="BU74" s="40"/>
      <c r="BV74" s="40"/>
      <c r="BW74" s="40"/>
      <c r="BX74" s="40"/>
      <c r="BY74" s="40"/>
      <c r="BZ74" s="40"/>
      <c r="CA74" s="40"/>
      <c r="CB74" s="40"/>
      <c r="CC74" s="40"/>
      <c r="CD74" s="40"/>
      <c r="CE74" s="40"/>
      <c r="CF74" s="40"/>
      <c r="CG74" s="40"/>
      <c r="CH74" s="40"/>
      <c r="CI74" s="40"/>
      <c r="CJ74" s="40"/>
      <c r="CK74" s="40"/>
      <c r="CL74" s="40"/>
      <c r="CM74" s="40"/>
      <c r="CN74" s="40"/>
      <c r="CO74" s="40"/>
      <c r="CP74" s="40"/>
      <c r="CQ74" s="40"/>
      <c r="CR74" s="40"/>
      <c r="CS74" s="40"/>
      <c r="CT74" s="40"/>
      <c r="CU74" s="40"/>
      <c r="CV74" s="40"/>
      <c r="CW74" s="40"/>
      <c r="CX74" s="40"/>
      <c r="CY74" s="40"/>
      <c r="CZ74" s="40"/>
      <c r="DA74" s="40"/>
      <c r="DB74" s="40"/>
      <c r="DC74" s="40"/>
      <c r="DD74" s="40"/>
      <c r="DE74" s="40"/>
      <c r="DF74" s="40"/>
      <c r="DG74" s="40"/>
      <c r="DH74" s="40"/>
      <c r="DI74" s="40"/>
      <c r="DJ74" s="40"/>
      <c r="DK74" s="40"/>
      <c r="DL74" s="40"/>
      <c r="DM74" s="40"/>
      <c r="DN74" s="40"/>
      <c r="DO74" s="40"/>
      <c r="DP74" s="40"/>
      <c r="DQ74" s="40"/>
      <c r="DR74" s="40"/>
      <c r="DS74" s="40"/>
      <c r="DT74" s="40"/>
      <c r="DU74" s="40"/>
      <c r="DV74" s="40"/>
      <c r="DW74" s="40"/>
      <c r="DX74" s="40"/>
      <c r="DY74" s="40"/>
      <c r="DZ74" s="40"/>
      <c r="EA74" s="40"/>
      <c r="EB74" s="40"/>
      <c r="EC74" s="40"/>
      <c r="ED74" s="40"/>
      <c r="EE74" s="40"/>
      <c r="EF74" s="40"/>
      <c r="EG74" s="40"/>
      <c r="EH74" s="40"/>
      <c r="EI74" s="40"/>
      <c r="EJ74" s="40"/>
      <c r="EK74" s="40"/>
      <c r="EL74" s="40"/>
      <c r="EM74" s="40"/>
      <c r="EN74" s="40"/>
      <c r="EO74" s="40"/>
      <c r="EP74" s="40"/>
      <c r="EQ74" s="40"/>
      <c r="ER74" s="40"/>
      <c r="ES74" s="40"/>
      <c r="ET74" s="40"/>
      <c r="EU74" s="40"/>
      <c r="EV74" s="40"/>
      <c r="EW74" s="40"/>
      <c r="EX74" s="40"/>
      <c r="EY74" s="40"/>
      <c r="EZ74" s="40"/>
      <c r="FA74" s="40"/>
      <c r="FB74" s="40"/>
      <c r="FC74" s="40"/>
      <c r="FD74" s="40"/>
      <c r="FE74" s="40"/>
      <c r="FF74" s="40"/>
      <c r="FG74" s="40"/>
      <c r="FH74" s="40"/>
      <c r="FI74" s="40"/>
      <c r="FJ74" s="40"/>
      <c r="FK74" s="40"/>
      <c r="FL74" s="40"/>
      <c r="FM74" s="40"/>
      <c r="FN74" s="40"/>
      <c r="FO74" s="40"/>
      <c r="FP74" s="40"/>
      <c r="FQ74" s="40"/>
      <c r="FR74" s="40"/>
      <c r="FS74" s="40"/>
    </row>
    <row r="75" spans="1:669" s="39" customFormat="1" x14ac:dyDescent="0.25">
      <c r="A75" s="39" t="s">
        <v>118</v>
      </c>
      <c r="B75" s="62"/>
      <c r="C75" s="62"/>
      <c r="D75" s="62"/>
      <c r="E75" s="62"/>
      <c r="F75" s="62"/>
      <c r="G75" s="154"/>
      <c r="H75" s="177"/>
      <c r="I75" s="154"/>
      <c r="J75" s="154"/>
      <c r="K75" s="154"/>
      <c r="L75" s="154"/>
      <c r="M75" s="177"/>
      <c r="AQ75" s="40"/>
      <c r="AR75" s="40"/>
      <c r="AS75" s="40"/>
      <c r="AT75" s="40"/>
      <c r="AU75" s="40"/>
      <c r="AV75" s="40"/>
      <c r="AW75" s="40"/>
      <c r="AX75" s="40"/>
      <c r="AY75" s="40"/>
      <c r="AZ75" s="40"/>
      <c r="BA75" s="40"/>
      <c r="BB75" s="40"/>
      <c r="BC75" s="40"/>
      <c r="BD75" s="40"/>
      <c r="BE75" s="40"/>
      <c r="BF75" s="40"/>
      <c r="BG75" s="40"/>
      <c r="BH75" s="40"/>
      <c r="BI75" s="40"/>
      <c r="BJ75" s="40"/>
      <c r="BK75" s="40"/>
      <c r="BL75" s="40"/>
      <c r="BM75" s="40"/>
      <c r="BN75" s="40"/>
      <c r="BO75" s="40"/>
      <c r="BP75" s="40"/>
      <c r="BQ75" s="40"/>
      <c r="BR75" s="40"/>
      <c r="BS75" s="40"/>
      <c r="BT75" s="40"/>
      <c r="BU75" s="40"/>
      <c r="BV75" s="40"/>
      <c r="BW75" s="40"/>
      <c r="BX75" s="40"/>
      <c r="BY75" s="40"/>
      <c r="BZ75" s="40"/>
      <c r="CA75" s="40"/>
      <c r="CB75" s="40"/>
      <c r="CC75" s="40"/>
      <c r="CD75" s="40"/>
      <c r="CE75" s="40"/>
      <c r="CF75" s="40"/>
      <c r="CG75" s="40"/>
      <c r="CH75" s="40"/>
      <c r="CI75" s="40"/>
      <c r="CJ75" s="40"/>
      <c r="CK75" s="40"/>
      <c r="CL75" s="40"/>
      <c r="CM75" s="40"/>
      <c r="CN75" s="40"/>
      <c r="CO75" s="40"/>
      <c r="CP75" s="40"/>
      <c r="CQ75" s="40"/>
      <c r="CR75" s="40"/>
      <c r="CS75" s="40"/>
      <c r="CT75" s="40"/>
      <c r="CU75" s="40"/>
      <c r="CV75" s="40"/>
      <c r="CW75" s="40"/>
      <c r="CX75" s="40"/>
      <c r="CY75" s="40"/>
      <c r="CZ75" s="40"/>
      <c r="DA75" s="40"/>
      <c r="DB75" s="40"/>
      <c r="DC75" s="40"/>
      <c r="DD75" s="40"/>
      <c r="DE75" s="40"/>
      <c r="DF75" s="40"/>
      <c r="DG75" s="40"/>
      <c r="DH75" s="40"/>
      <c r="DI75" s="40"/>
      <c r="DJ75" s="40"/>
      <c r="DK75" s="40"/>
      <c r="DL75" s="40"/>
      <c r="DM75" s="40"/>
      <c r="DN75" s="40"/>
      <c r="DO75" s="40"/>
      <c r="DP75" s="40"/>
      <c r="DQ75" s="40"/>
      <c r="DR75" s="40"/>
      <c r="DS75" s="40"/>
      <c r="DT75" s="40"/>
      <c r="DU75" s="40"/>
      <c r="DV75" s="40"/>
      <c r="DW75" s="40"/>
      <c r="DX75" s="40"/>
      <c r="DY75" s="40"/>
      <c r="DZ75" s="40"/>
      <c r="EA75" s="40"/>
      <c r="EB75" s="40"/>
      <c r="EC75" s="40"/>
      <c r="ED75" s="40"/>
      <c r="EE75" s="40"/>
      <c r="EF75" s="40"/>
      <c r="EG75" s="40"/>
      <c r="EH75" s="40"/>
      <c r="EI75" s="40"/>
      <c r="EJ75" s="40"/>
      <c r="EK75" s="40"/>
      <c r="EL75" s="40"/>
      <c r="EM75" s="40"/>
      <c r="EN75" s="40"/>
      <c r="EO75" s="40"/>
      <c r="EP75" s="40"/>
      <c r="EQ75" s="40"/>
      <c r="ER75" s="40"/>
      <c r="ES75" s="40"/>
      <c r="ET75" s="40"/>
      <c r="EU75" s="40"/>
      <c r="EV75" s="40"/>
      <c r="EW75" s="40"/>
      <c r="EX75" s="40"/>
      <c r="EY75" s="40"/>
      <c r="EZ75" s="40"/>
      <c r="FA75" s="40"/>
      <c r="FB75" s="40"/>
      <c r="FC75" s="40"/>
      <c r="FD75" s="40"/>
      <c r="FE75" s="40"/>
      <c r="FF75" s="40"/>
      <c r="FG75" s="40"/>
      <c r="FH75" s="40"/>
      <c r="FI75" s="40"/>
      <c r="FJ75" s="40"/>
      <c r="FK75" s="40"/>
      <c r="FL75" s="40"/>
      <c r="FM75" s="40"/>
      <c r="FN75" s="40"/>
      <c r="FO75" s="40"/>
      <c r="FP75" s="40"/>
      <c r="FQ75" s="40"/>
      <c r="FR75" s="40"/>
      <c r="FS75" s="40"/>
    </row>
    <row r="76" spans="1:669" ht="15" customHeight="1" x14ac:dyDescent="0.25">
      <c r="A76" s="4" t="s">
        <v>26</v>
      </c>
      <c r="B76" s="5" t="s">
        <v>54</v>
      </c>
      <c r="C76" s="6" t="s">
        <v>71</v>
      </c>
      <c r="D76" s="6" t="s">
        <v>221</v>
      </c>
      <c r="E76" s="10">
        <v>44268</v>
      </c>
      <c r="F76" s="10" t="s">
        <v>107</v>
      </c>
      <c r="G76" s="130">
        <v>75000</v>
      </c>
      <c r="H76" s="174">
        <v>2152.5</v>
      </c>
      <c r="I76" s="181">
        <v>6309.38</v>
      </c>
      <c r="J76" s="181">
        <v>2280</v>
      </c>
      <c r="K76" s="181">
        <v>125</v>
      </c>
      <c r="L76" s="181">
        <v>10866.88</v>
      </c>
      <c r="M76" s="174">
        <v>64133.120000000003</v>
      </c>
      <c r="N76" s="45"/>
      <c r="O76" s="45"/>
      <c r="AQ76" s="45"/>
      <c r="AR76" s="45"/>
      <c r="AS76" s="45"/>
      <c r="AT76" s="45"/>
      <c r="AU76" s="45"/>
      <c r="AV76" s="45"/>
      <c r="AW76" s="45"/>
      <c r="AX76" s="45"/>
      <c r="AY76" s="45"/>
      <c r="AZ76" s="45"/>
      <c r="BA76" s="45"/>
      <c r="BB76" s="45"/>
      <c r="BC76" s="45"/>
      <c r="BD76" s="45"/>
      <c r="BE76" s="45"/>
      <c r="BF76" s="45"/>
      <c r="BG76" s="45"/>
      <c r="BH76" s="45"/>
      <c r="BI76" s="45"/>
      <c r="BJ76" s="45"/>
      <c r="BK76" s="45"/>
      <c r="BL76" s="45"/>
      <c r="BM76" s="45"/>
      <c r="BN76" s="45"/>
      <c r="BO76" s="45"/>
      <c r="BP76" s="45"/>
      <c r="BQ76" s="45"/>
      <c r="BR76" s="45"/>
      <c r="BS76" s="45"/>
      <c r="BT76" s="45"/>
      <c r="BU76" s="45"/>
      <c r="BV76" s="45"/>
      <c r="BW76" s="45"/>
      <c r="BX76" s="45"/>
      <c r="BY76" s="45"/>
      <c r="BZ76" s="45"/>
      <c r="CA76" s="45"/>
      <c r="CB76" s="45"/>
      <c r="CC76" s="45"/>
      <c r="CD76" s="45"/>
      <c r="CE76" s="45"/>
      <c r="CF76" s="45"/>
      <c r="CG76" s="45"/>
      <c r="CH76" s="45"/>
      <c r="CI76" s="45"/>
      <c r="CJ76" s="45"/>
      <c r="CK76" s="45"/>
      <c r="CL76" s="45"/>
      <c r="CM76" s="45"/>
      <c r="CN76" s="45"/>
      <c r="CO76" s="45"/>
      <c r="CP76" s="45"/>
      <c r="CQ76" s="45"/>
      <c r="CR76" s="45"/>
      <c r="CS76" s="45"/>
      <c r="CT76" s="45"/>
      <c r="CU76" s="45"/>
      <c r="CV76" s="45"/>
      <c r="CW76" s="45"/>
      <c r="CX76" s="45"/>
      <c r="CY76" s="45"/>
      <c r="CZ76" s="45"/>
      <c r="DA76" s="45"/>
      <c r="DB76" s="45"/>
      <c r="DC76" s="45"/>
      <c r="DD76" s="45"/>
      <c r="DE76" s="45"/>
      <c r="DF76" s="45"/>
      <c r="DG76" s="45"/>
      <c r="DH76" s="45"/>
      <c r="DI76" s="45"/>
      <c r="DJ76" s="45"/>
      <c r="DK76" s="45"/>
      <c r="DL76" s="45"/>
      <c r="DM76" s="45"/>
      <c r="DN76" s="45"/>
      <c r="DO76" s="45"/>
      <c r="DP76" s="45"/>
      <c r="DQ76" s="45"/>
      <c r="DR76" s="45"/>
      <c r="DS76" s="45"/>
      <c r="DT76" s="45"/>
      <c r="DU76" s="45"/>
      <c r="DV76" s="45"/>
      <c r="DW76" s="45"/>
      <c r="DX76" s="45"/>
      <c r="DY76" s="45"/>
      <c r="DZ76" s="45"/>
      <c r="EA76" s="45"/>
      <c r="EB76" s="45"/>
      <c r="EC76" s="45"/>
      <c r="ED76" s="45"/>
      <c r="EE76" s="45"/>
      <c r="EF76" s="45"/>
      <c r="EG76" s="45"/>
      <c r="EH76" s="45"/>
      <c r="EI76" s="45"/>
      <c r="EJ76" s="45"/>
      <c r="EK76" s="45"/>
      <c r="EL76" s="45"/>
      <c r="EM76" s="45"/>
      <c r="EN76" s="45"/>
      <c r="EO76" s="45"/>
      <c r="EP76" s="45"/>
      <c r="EQ76" s="45"/>
      <c r="ER76" s="45"/>
      <c r="ES76" s="45"/>
      <c r="ET76" s="45"/>
      <c r="EU76" s="45"/>
      <c r="EV76" s="45"/>
      <c r="EW76" s="45"/>
      <c r="EX76" s="45"/>
      <c r="EY76" s="45"/>
      <c r="EZ76" s="45"/>
      <c r="FA76" s="45"/>
      <c r="FB76" s="45"/>
      <c r="FC76" s="45"/>
      <c r="FD76" s="45"/>
      <c r="FE76" s="45"/>
      <c r="FF76" s="45"/>
      <c r="FG76" s="45"/>
      <c r="FH76" s="45"/>
      <c r="FI76" s="45"/>
      <c r="FJ76" s="45"/>
      <c r="FK76" s="45"/>
      <c r="FL76" s="45"/>
      <c r="FM76" s="45"/>
      <c r="FN76" s="45"/>
      <c r="FO76" s="45"/>
      <c r="FP76" s="45"/>
      <c r="FQ76" s="45"/>
      <c r="FR76" s="45"/>
      <c r="FS76" s="45"/>
    </row>
    <row r="77" spans="1:669" ht="18" customHeight="1" x14ac:dyDescent="0.25">
      <c r="A77" s="41" t="s">
        <v>14</v>
      </c>
      <c r="B77" s="12">
        <v>1</v>
      </c>
      <c r="C77" s="7"/>
      <c r="D77" s="7"/>
      <c r="E77" s="41"/>
      <c r="F77" s="41"/>
      <c r="G77" s="146">
        <f>SUM(G76:G76)</f>
        <v>75000</v>
      </c>
      <c r="H77" s="161">
        <f t="shared" ref="H77:L77" si="10">SUM(H76:H76)</f>
        <v>2152.5</v>
      </c>
      <c r="I77" s="146">
        <f t="shared" si="10"/>
        <v>6309.38</v>
      </c>
      <c r="J77" s="146">
        <f t="shared" si="10"/>
        <v>2280</v>
      </c>
      <c r="K77" s="146">
        <f>K76</f>
        <v>125</v>
      </c>
      <c r="L77" s="146">
        <f t="shared" si="10"/>
        <v>10866.88</v>
      </c>
      <c r="M77" s="161">
        <f>SUM(M76:M76)</f>
        <v>64133.120000000003</v>
      </c>
      <c r="N77" s="45"/>
      <c r="O77" s="45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  <c r="BM77" s="45"/>
      <c r="BN77" s="45"/>
      <c r="BO77" s="45"/>
      <c r="BP77" s="45"/>
      <c r="BQ77" s="45"/>
      <c r="BR77" s="45"/>
      <c r="BS77" s="45"/>
      <c r="BT77" s="45"/>
      <c r="BU77" s="45"/>
      <c r="BV77" s="45"/>
      <c r="BW77" s="45"/>
      <c r="BX77" s="45"/>
      <c r="BY77" s="45"/>
      <c r="BZ77" s="45"/>
      <c r="CA77" s="45"/>
      <c r="CB77" s="45"/>
      <c r="CC77" s="45"/>
      <c r="CD77" s="45"/>
      <c r="CE77" s="45"/>
      <c r="CF77" s="45"/>
      <c r="CG77" s="45"/>
      <c r="CH77" s="45"/>
      <c r="CI77" s="45"/>
      <c r="CJ77" s="45"/>
      <c r="CK77" s="45"/>
      <c r="CL77" s="45"/>
      <c r="CM77" s="45"/>
      <c r="CN77" s="45"/>
      <c r="CO77" s="45"/>
      <c r="CP77" s="45"/>
      <c r="CQ77" s="45"/>
      <c r="CR77" s="45"/>
      <c r="CS77" s="45"/>
      <c r="CT77" s="45"/>
      <c r="CU77" s="45"/>
      <c r="CV77" s="45"/>
      <c r="CW77" s="45"/>
      <c r="CX77" s="45"/>
      <c r="CY77" s="45"/>
      <c r="CZ77" s="45"/>
      <c r="DA77" s="45"/>
      <c r="DB77" s="45"/>
      <c r="DC77" s="45"/>
      <c r="DD77" s="45"/>
      <c r="DE77" s="45"/>
      <c r="DF77" s="45"/>
      <c r="DG77" s="45"/>
      <c r="DH77" s="45"/>
      <c r="DI77" s="45"/>
      <c r="DJ77" s="45"/>
      <c r="DK77" s="45"/>
      <c r="DL77" s="45"/>
      <c r="DM77" s="45"/>
      <c r="DN77" s="45"/>
      <c r="DO77" s="45"/>
      <c r="DP77" s="45"/>
      <c r="DQ77" s="45"/>
      <c r="DR77" s="45"/>
      <c r="DS77" s="45"/>
      <c r="DT77" s="45"/>
      <c r="DU77" s="45"/>
      <c r="DV77" s="45"/>
      <c r="DW77" s="45"/>
      <c r="DX77" s="45"/>
      <c r="DY77" s="45"/>
      <c r="DZ77" s="45"/>
      <c r="EA77" s="45"/>
      <c r="EB77" s="45"/>
      <c r="EC77" s="45"/>
      <c r="ED77" s="45"/>
      <c r="EE77" s="45"/>
      <c r="EF77" s="45"/>
      <c r="EG77" s="45"/>
      <c r="EH77" s="45"/>
      <c r="EI77" s="45"/>
      <c r="EJ77" s="45"/>
      <c r="EK77" s="45"/>
      <c r="EL77" s="45"/>
      <c r="EM77" s="45"/>
      <c r="EN77" s="45"/>
      <c r="EO77" s="45"/>
      <c r="EP77" s="45"/>
      <c r="EQ77" s="45"/>
      <c r="ER77" s="45"/>
      <c r="ES77" s="45"/>
      <c r="ET77" s="45"/>
      <c r="EU77" s="45"/>
      <c r="EV77" s="45"/>
      <c r="EW77" s="45"/>
      <c r="EX77" s="45"/>
      <c r="EY77" s="45"/>
      <c r="EZ77" s="45"/>
      <c r="FA77" s="45"/>
      <c r="FB77" s="45"/>
      <c r="FC77" s="45"/>
      <c r="FD77" s="45"/>
      <c r="FE77" s="45"/>
      <c r="FF77" s="45"/>
      <c r="FG77" s="45"/>
      <c r="FH77" s="45"/>
      <c r="FI77" s="45"/>
      <c r="FJ77" s="45"/>
      <c r="FK77" s="45"/>
      <c r="FL77" s="45"/>
      <c r="FM77" s="45"/>
      <c r="FN77" s="45"/>
      <c r="FO77" s="45"/>
      <c r="FP77" s="45"/>
      <c r="FQ77" s="45"/>
      <c r="FR77" s="45"/>
      <c r="FS77" s="45"/>
    </row>
    <row r="78" spans="1:669" x14ac:dyDescent="0.25"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/>
      <c r="BF78" s="45"/>
      <c r="BG78" s="45"/>
      <c r="BH78" s="45"/>
      <c r="BI78" s="45"/>
      <c r="BJ78" s="45"/>
      <c r="BK78" s="45"/>
      <c r="BL78" s="45"/>
      <c r="BM78" s="45"/>
      <c r="BN78" s="45"/>
      <c r="BO78" s="45"/>
      <c r="BP78" s="45"/>
      <c r="BQ78" s="45"/>
      <c r="BR78" s="45"/>
      <c r="BS78" s="45"/>
      <c r="BT78" s="45"/>
      <c r="BU78" s="45"/>
      <c r="BV78" s="45"/>
      <c r="BW78" s="45"/>
      <c r="BX78" s="45"/>
      <c r="BY78" s="45"/>
      <c r="BZ78" s="45"/>
      <c r="CA78" s="45"/>
      <c r="CB78" s="45"/>
      <c r="CC78" s="45"/>
      <c r="CD78" s="45"/>
      <c r="CE78" s="45"/>
      <c r="CF78" s="45"/>
      <c r="CG78" s="45"/>
      <c r="CH78" s="45"/>
      <c r="CI78" s="45"/>
      <c r="CJ78" s="45"/>
      <c r="CK78" s="45"/>
      <c r="CL78" s="45"/>
      <c r="CM78" s="45"/>
      <c r="CN78" s="45"/>
      <c r="CO78" s="45"/>
      <c r="CP78" s="45"/>
      <c r="CQ78" s="45"/>
      <c r="CR78" s="45"/>
      <c r="CS78" s="45"/>
      <c r="CT78" s="45"/>
      <c r="CU78" s="45"/>
      <c r="CV78" s="45"/>
      <c r="CW78" s="45"/>
      <c r="CX78" s="45"/>
      <c r="CY78" s="45"/>
      <c r="CZ78" s="45"/>
      <c r="DA78" s="45"/>
      <c r="DB78" s="45"/>
      <c r="DC78" s="45"/>
      <c r="DD78" s="45"/>
      <c r="DE78" s="45"/>
      <c r="DF78" s="45"/>
      <c r="DG78" s="45"/>
      <c r="DH78" s="45"/>
      <c r="DI78" s="45"/>
      <c r="DJ78" s="45"/>
      <c r="DK78" s="45"/>
      <c r="DL78" s="45"/>
      <c r="DM78" s="45"/>
      <c r="DN78" s="45"/>
      <c r="DO78" s="45"/>
      <c r="DP78" s="45"/>
      <c r="DQ78" s="45"/>
      <c r="DR78" s="45"/>
      <c r="DS78" s="45"/>
      <c r="DT78" s="45"/>
      <c r="DU78" s="45"/>
      <c r="DV78" s="45"/>
      <c r="DW78" s="45"/>
      <c r="DX78" s="45"/>
      <c r="DY78" s="45"/>
      <c r="DZ78" s="45"/>
      <c r="EA78" s="45"/>
      <c r="EB78" s="45"/>
      <c r="EC78" s="45"/>
      <c r="ED78" s="45"/>
      <c r="EE78" s="45"/>
      <c r="EF78" s="45"/>
      <c r="EG78" s="45"/>
      <c r="EH78" s="45"/>
      <c r="EI78" s="45"/>
      <c r="EJ78" s="45"/>
      <c r="EK78" s="45"/>
      <c r="EL78" s="45"/>
      <c r="EM78" s="45"/>
      <c r="EN78" s="45"/>
      <c r="EO78" s="45"/>
      <c r="EP78" s="45"/>
      <c r="EQ78" s="45"/>
      <c r="ER78" s="45"/>
      <c r="ES78" s="45"/>
      <c r="ET78" s="45"/>
      <c r="EU78" s="45"/>
      <c r="EV78" s="45"/>
      <c r="EW78" s="45"/>
      <c r="EX78" s="45"/>
      <c r="EY78" s="45"/>
      <c r="EZ78" s="45"/>
      <c r="FA78" s="45"/>
      <c r="FB78" s="45"/>
      <c r="FC78" s="45"/>
      <c r="FD78" s="45"/>
      <c r="FE78" s="45"/>
      <c r="FF78" s="45"/>
      <c r="FG78" s="45"/>
      <c r="FH78" s="45"/>
      <c r="FI78" s="45"/>
      <c r="FJ78" s="45"/>
      <c r="FK78" s="45"/>
      <c r="FL78" s="45"/>
      <c r="FM78" s="45"/>
      <c r="FN78" s="45"/>
      <c r="FO78" s="45"/>
      <c r="FP78" s="45"/>
      <c r="FQ78" s="45"/>
      <c r="FR78" s="45"/>
      <c r="FS78" s="45"/>
    </row>
    <row r="79" spans="1:669" s="39" customFormat="1" x14ac:dyDescent="0.25">
      <c r="A79" s="37" t="s">
        <v>62</v>
      </c>
      <c r="B79" s="13"/>
      <c r="C79" s="11"/>
      <c r="D79" s="11"/>
      <c r="G79" s="145"/>
      <c r="H79" s="164"/>
      <c r="I79" s="145"/>
      <c r="J79" s="145"/>
      <c r="K79" s="145"/>
      <c r="L79" s="145"/>
      <c r="M79" s="164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  <c r="AI79" s="38"/>
      <c r="AJ79" s="38"/>
      <c r="AK79" s="38"/>
      <c r="AL79" s="38"/>
      <c r="AM79" s="38"/>
      <c r="AN79" s="38"/>
      <c r="AO79" s="38"/>
      <c r="AP79" s="38"/>
      <c r="AQ79" s="45"/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  <c r="BM79" s="45"/>
      <c r="BN79" s="45"/>
      <c r="BO79" s="45"/>
      <c r="BP79" s="45"/>
      <c r="BQ79" s="45"/>
      <c r="BR79" s="45"/>
      <c r="BS79" s="45"/>
      <c r="BT79" s="45"/>
      <c r="BU79" s="45"/>
      <c r="BV79" s="45"/>
      <c r="BW79" s="45"/>
      <c r="BX79" s="45"/>
      <c r="BY79" s="45"/>
      <c r="BZ79" s="45"/>
      <c r="CA79" s="45"/>
      <c r="CB79" s="45"/>
      <c r="CC79" s="45"/>
      <c r="CD79" s="45"/>
      <c r="CE79" s="45"/>
      <c r="CF79" s="45"/>
      <c r="CG79" s="45"/>
      <c r="CH79" s="45"/>
      <c r="CI79" s="45"/>
      <c r="CJ79" s="45"/>
      <c r="CK79" s="45"/>
      <c r="CL79" s="45"/>
      <c r="CM79" s="45"/>
      <c r="CN79" s="45"/>
      <c r="CO79" s="45"/>
      <c r="CP79" s="45"/>
      <c r="CQ79" s="45"/>
      <c r="CR79" s="45"/>
      <c r="CS79" s="45"/>
      <c r="CT79" s="45"/>
      <c r="CU79" s="45"/>
      <c r="CV79" s="45"/>
      <c r="CW79" s="45"/>
      <c r="CX79" s="45"/>
      <c r="CY79" s="45"/>
      <c r="CZ79" s="45"/>
      <c r="DA79" s="45"/>
      <c r="DB79" s="45"/>
      <c r="DC79" s="45"/>
      <c r="DD79" s="45"/>
      <c r="DE79" s="45"/>
      <c r="DF79" s="45"/>
      <c r="DG79" s="45"/>
      <c r="DH79" s="45"/>
      <c r="DI79" s="45"/>
      <c r="DJ79" s="45"/>
      <c r="DK79" s="45"/>
      <c r="DL79" s="45"/>
      <c r="DM79" s="45"/>
      <c r="DN79" s="45"/>
      <c r="DO79" s="45"/>
      <c r="DP79" s="45"/>
      <c r="DQ79" s="45"/>
      <c r="DR79" s="45"/>
      <c r="DS79" s="45"/>
      <c r="DT79" s="45"/>
      <c r="DU79" s="45"/>
      <c r="DV79" s="45"/>
      <c r="DW79" s="45"/>
      <c r="DX79" s="45"/>
      <c r="DY79" s="45"/>
      <c r="DZ79" s="45"/>
      <c r="EA79" s="45"/>
      <c r="EB79" s="45"/>
      <c r="EC79" s="45"/>
      <c r="ED79" s="45"/>
      <c r="EE79" s="45"/>
      <c r="EF79" s="45"/>
      <c r="EG79" s="45"/>
      <c r="EH79" s="45"/>
      <c r="EI79" s="45"/>
      <c r="EJ79" s="45"/>
      <c r="EK79" s="45"/>
      <c r="EL79" s="45"/>
      <c r="EM79" s="45"/>
      <c r="EN79" s="45"/>
      <c r="EO79" s="45"/>
      <c r="EP79" s="45"/>
      <c r="EQ79" s="45"/>
      <c r="ER79" s="45"/>
      <c r="ES79" s="45"/>
      <c r="ET79" s="45"/>
      <c r="EU79" s="45"/>
      <c r="EV79" s="45"/>
      <c r="EW79" s="45"/>
      <c r="EX79" s="45"/>
      <c r="EY79" s="45"/>
      <c r="EZ79" s="45"/>
      <c r="FA79" s="45"/>
      <c r="FB79" s="45"/>
      <c r="FC79" s="45"/>
      <c r="FD79" s="45"/>
      <c r="FE79" s="45"/>
      <c r="FF79" s="45"/>
      <c r="FG79" s="45"/>
      <c r="FH79" s="45"/>
      <c r="FI79" s="45"/>
      <c r="FJ79" s="45"/>
      <c r="FK79" s="45"/>
      <c r="FL79" s="45"/>
      <c r="FM79" s="45"/>
      <c r="FN79" s="45"/>
      <c r="FO79" s="45"/>
      <c r="FP79" s="45"/>
      <c r="FQ79" s="45"/>
      <c r="FR79" s="45"/>
      <c r="FS79" s="45"/>
      <c r="FT79" s="38"/>
      <c r="FU79" s="38"/>
      <c r="FV79" s="38"/>
      <c r="FW79" s="38"/>
      <c r="FX79" s="38"/>
      <c r="FY79" s="38"/>
      <c r="FZ79" s="38"/>
      <c r="GA79" s="38"/>
      <c r="GB79" s="38"/>
      <c r="GC79" s="38"/>
      <c r="GD79" s="38"/>
      <c r="GE79" s="38"/>
      <c r="GF79" s="38"/>
      <c r="GG79" s="38"/>
      <c r="GH79" s="38"/>
      <c r="GI79" s="38"/>
      <c r="GJ79" s="38"/>
      <c r="GK79" s="38"/>
      <c r="GL79" s="38"/>
      <c r="GM79" s="38"/>
      <c r="GN79" s="38"/>
      <c r="GO79" s="38"/>
      <c r="GP79" s="38"/>
      <c r="GQ79" s="38"/>
      <c r="GR79" s="38"/>
      <c r="GS79" s="38"/>
      <c r="GT79" s="38"/>
      <c r="GU79" s="38"/>
      <c r="GV79" s="38"/>
      <c r="GW79" s="38"/>
      <c r="GX79" s="38"/>
      <c r="GY79" s="38"/>
      <c r="GZ79" s="38"/>
      <c r="HA79" s="38"/>
      <c r="HB79" s="38"/>
      <c r="HC79" s="38"/>
      <c r="HD79" s="38"/>
      <c r="HE79" s="38"/>
      <c r="HF79" s="38"/>
      <c r="HG79" s="38"/>
      <c r="HH79" s="38"/>
      <c r="HI79" s="38"/>
      <c r="HJ79" s="38"/>
      <c r="HK79" s="38"/>
      <c r="HL79" s="38"/>
      <c r="HM79" s="38"/>
      <c r="HN79" s="38"/>
      <c r="HO79" s="38"/>
      <c r="HP79" s="38"/>
      <c r="HQ79" s="38"/>
      <c r="HR79" s="38"/>
      <c r="HS79" s="38"/>
      <c r="HT79" s="38"/>
      <c r="HU79" s="38"/>
      <c r="HV79" s="38"/>
      <c r="HW79" s="38"/>
      <c r="HX79" s="38"/>
      <c r="HY79" s="38"/>
      <c r="HZ79" s="38"/>
      <c r="IA79" s="38"/>
      <c r="IB79" s="38"/>
      <c r="IC79" s="38"/>
      <c r="ID79" s="38"/>
      <c r="IE79" s="38"/>
      <c r="IF79" s="38"/>
      <c r="IG79" s="38"/>
      <c r="IH79" s="38"/>
      <c r="II79" s="38"/>
      <c r="IJ79" s="38"/>
      <c r="IK79" s="38"/>
      <c r="IL79" s="38"/>
      <c r="IM79" s="38"/>
      <c r="IN79" s="38"/>
      <c r="IO79" s="38"/>
      <c r="IP79" s="38"/>
      <c r="IQ79" s="38"/>
      <c r="IR79" s="38"/>
      <c r="IS79" s="38"/>
      <c r="IT79" s="38"/>
      <c r="IU79" s="38"/>
      <c r="IV79" s="38"/>
      <c r="IW79" s="38"/>
      <c r="IX79" s="38"/>
      <c r="IY79" s="38"/>
      <c r="IZ79" s="38"/>
      <c r="JA79" s="38"/>
      <c r="JB79" s="38"/>
      <c r="JC79" s="38"/>
      <c r="JD79" s="38"/>
      <c r="JE79" s="38"/>
      <c r="JF79" s="38"/>
      <c r="JG79" s="38"/>
      <c r="JH79" s="38"/>
      <c r="JI79" s="38"/>
      <c r="JJ79" s="38"/>
      <c r="JK79" s="38"/>
      <c r="JL79" s="38"/>
      <c r="JM79" s="38"/>
      <c r="JN79" s="38"/>
      <c r="JO79" s="38"/>
      <c r="JP79" s="38"/>
      <c r="JQ79" s="38"/>
      <c r="JR79" s="38"/>
      <c r="JS79" s="38"/>
      <c r="JT79" s="38"/>
      <c r="JU79" s="38"/>
      <c r="JV79" s="38"/>
      <c r="JW79" s="38"/>
      <c r="JX79" s="38"/>
      <c r="JY79" s="38"/>
      <c r="JZ79" s="38"/>
      <c r="KA79" s="38"/>
      <c r="KB79" s="38"/>
      <c r="KC79" s="38"/>
      <c r="KD79" s="38"/>
      <c r="KE79" s="38"/>
      <c r="KF79" s="38"/>
      <c r="KG79" s="38"/>
      <c r="KH79" s="38"/>
      <c r="KI79" s="38"/>
      <c r="KJ79" s="38"/>
      <c r="KK79" s="38"/>
      <c r="KL79" s="38"/>
      <c r="KM79" s="38"/>
      <c r="KN79" s="38"/>
      <c r="KO79" s="38"/>
      <c r="KP79" s="38"/>
      <c r="KQ79" s="38"/>
      <c r="KR79" s="38"/>
      <c r="KS79" s="38"/>
      <c r="KT79" s="38"/>
      <c r="KU79" s="38"/>
      <c r="KV79" s="38"/>
      <c r="KW79" s="38"/>
      <c r="KX79" s="38"/>
      <c r="KY79" s="38"/>
      <c r="KZ79" s="38"/>
      <c r="LA79" s="38"/>
      <c r="LB79" s="38"/>
      <c r="LC79" s="38"/>
      <c r="LD79" s="38"/>
      <c r="LE79" s="38"/>
      <c r="LF79" s="38"/>
      <c r="LG79" s="38"/>
      <c r="LH79" s="38"/>
      <c r="LI79" s="38"/>
      <c r="LJ79" s="38"/>
      <c r="LK79" s="38"/>
      <c r="LL79" s="38"/>
      <c r="LM79" s="38"/>
      <c r="LN79" s="38"/>
      <c r="LO79" s="38"/>
      <c r="LP79" s="38"/>
      <c r="LQ79" s="38"/>
      <c r="LR79" s="38"/>
      <c r="LS79" s="38"/>
      <c r="LT79" s="38"/>
      <c r="LU79" s="38"/>
      <c r="LV79" s="38"/>
      <c r="LW79" s="38"/>
      <c r="LX79" s="38"/>
      <c r="LY79" s="38"/>
      <c r="LZ79" s="38"/>
      <c r="MA79" s="38"/>
      <c r="MB79" s="38"/>
      <c r="MC79" s="38"/>
      <c r="MD79" s="38"/>
      <c r="ME79" s="38"/>
      <c r="MF79" s="38"/>
      <c r="MG79" s="38"/>
      <c r="MH79" s="38"/>
      <c r="MI79" s="38"/>
      <c r="MJ79" s="38"/>
      <c r="MK79" s="38"/>
      <c r="ML79" s="38"/>
      <c r="MM79" s="38"/>
      <c r="MN79" s="38"/>
      <c r="MO79" s="38"/>
      <c r="MP79" s="38"/>
      <c r="MQ79" s="38"/>
      <c r="MR79" s="38"/>
      <c r="MS79" s="38"/>
      <c r="MT79" s="38"/>
      <c r="MU79" s="38"/>
      <c r="MV79" s="38"/>
      <c r="MW79" s="38"/>
      <c r="MX79" s="38"/>
      <c r="MY79" s="38"/>
      <c r="MZ79" s="38"/>
      <c r="NA79" s="38"/>
      <c r="NB79" s="38"/>
      <c r="NC79" s="38"/>
      <c r="ND79" s="38"/>
      <c r="NE79" s="38"/>
      <c r="NF79" s="38"/>
      <c r="NG79" s="38"/>
      <c r="NH79" s="38"/>
      <c r="NI79" s="38"/>
      <c r="NJ79" s="38"/>
      <c r="NK79" s="38"/>
      <c r="NL79" s="38"/>
      <c r="NM79" s="38"/>
      <c r="NN79" s="38"/>
      <c r="NO79" s="38"/>
      <c r="NP79" s="38"/>
      <c r="NQ79" s="38"/>
      <c r="NR79" s="38"/>
      <c r="NS79" s="38"/>
      <c r="NT79" s="38"/>
      <c r="NU79" s="38"/>
      <c r="NV79" s="38"/>
      <c r="NW79" s="38"/>
      <c r="NX79" s="38"/>
      <c r="NY79" s="38"/>
      <c r="NZ79" s="38"/>
      <c r="OA79" s="38"/>
      <c r="OB79" s="38"/>
      <c r="OC79" s="38"/>
      <c r="OD79" s="38"/>
      <c r="OE79" s="38"/>
      <c r="OF79" s="38"/>
      <c r="OG79" s="38"/>
      <c r="OH79" s="38"/>
      <c r="OI79" s="38"/>
      <c r="OJ79" s="38"/>
      <c r="OK79" s="38"/>
      <c r="OL79" s="38"/>
      <c r="OM79" s="38"/>
      <c r="ON79" s="38"/>
      <c r="OO79" s="38"/>
      <c r="OP79" s="38"/>
      <c r="OQ79" s="38"/>
      <c r="OR79" s="38"/>
      <c r="OS79" s="38"/>
      <c r="OT79" s="38"/>
      <c r="OU79" s="38"/>
      <c r="OV79" s="38"/>
      <c r="OW79" s="38"/>
      <c r="OX79" s="38"/>
      <c r="OY79" s="38"/>
      <c r="OZ79" s="38"/>
      <c r="PA79" s="38"/>
      <c r="PB79" s="38"/>
      <c r="PC79" s="38"/>
      <c r="PD79" s="38"/>
      <c r="PE79" s="38"/>
      <c r="PF79" s="38"/>
      <c r="PG79" s="38"/>
      <c r="PH79" s="38"/>
      <c r="PI79" s="38"/>
      <c r="PJ79" s="38"/>
      <c r="PK79" s="38"/>
      <c r="PL79" s="38"/>
      <c r="PM79" s="38"/>
      <c r="PN79" s="38"/>
      <c r="PO79" s="38"/>
      <c r="PP79" s="38"/>
      <c r="PQ79" s="38"/>
      <c r="PR79" s="38"/>
      <c r="PS79" s="38"/>
      <c r="PT79" s="38"/>
      <c r="PU79" s="38"/>
      <c r="PV79" s="38"/>
      <c r="PW79" s="38"/>
      <c r="PX79" s="38"/>
      <c r="PY79" s="38"/>
      <c r="PZ79" s="38"/>
      <c r="QA79" s="38"/>
      <c r="QB79" s="38"/>
      <c r="QC79" s="38"/>
      <c r="QD79" s="38"/>
      <c r="QE79" s="38"/>
      <c r="QF79" s="38"/>
      <c r="QG79" s="38"/>
      <c r="QH79" s="38"/>
      <c r="QI79" s="38"/>
      <c r="QJ79" s="38"/>
      <c r="QK79" s="38"/>
      <c r="QL79" s="38"/>
      <c r="QM79" s="38"/>
      <c r="QN79" s="38"/>
      <c r="QO79" s="38"/>
      <c r="QP79" s="38"/>
      <c r="QQ79" s="38"/>
      <c r="QR79" s="38"/>
      <c r="QS79" s="38"/>
      <c r="QT79" s="38"/>
      <c r="QU79" s="38"/>
      <c r="QV79" s="38"/>
      <c r="QW79" s="38"/>
      <c r="QX79" s="38"/>
      <c r="QY79" s="38"/>
      <c r="QZ79" s="38"/>
      <c r="RA79" s="38"/>
      <c r="RB79" s="38"/>
      <c r="RC79" s="38"/>
      <c r="RD79" s="38"/>
      <c r="RE79" s="38"/>
      <c r="RF79" s="38"/>
      <c r="RG79" s="38"/>
      <c r="RH79" s="38"/>
      <c r="RI79" s="38"/>
      <c r="RJ79" s="38"/>
      <c r="RK79" s="38"/>
      <c r="RL79" s="38"/>
      <c r="RM79" s="38"/>
      <c r="RN79" s="38"/>
      <c r="RO79" s="38"/>
      <c r="RP79" s="38"/>
      <c r="RQ79" s="38"/>
      <c r="RR79" s="38"/>
      <c r="RS79" s="38"/>
      <c r="RT79" s="38"/>
      <c r="RU79" s="38"/>
      <c r="RV79" s="38"/>
      <c r="RW79" s="38"/>
      <c r="RX79" s="38"/>
      <c r="RY79" s="38"/>
      <c r="RZ79" s="38"/>
      <c r="SA79" s="38"/>
      <c r="SB79" s="38"/>
      <c r="SC79" s="38"/>
      <c r="SD79" s="38"/>
      <c r="SE79" s="38"/>
      <c r="SF79" s="38"/>
      <c r="SG79" s="38"/>
      <c r="SH79" s="38"/>
      <c r="SI79" s="38"/>
      <c r="SJ79" s="38"/>
      <c r="SK79" s="38"/>
      <c r="SL79" s="38"/>
      <c r="SM79" s="38"/>
      <c r="SN79" s="38"/>
      <c r="SO79" s="38"/>
      <c r="SP79" s="38"/>
      <c r="SQ79" s="38"/>
      <c r="SR79" s="38"/>
      <c r="SS79" s="38"/>
      <c r="ST79" s="38"/>
      <c r="SU79" s="38"/>
      <c r="SV79" s="38"/>
      <c r="SW79" s="38"/>
      <c r="SX79" s="38"/>
      <c r="SY79" s="38"/>
      <c r="SZ79" s="38"/>
      <c r="TA79" s="38"/>
      <c r="TB79" s="38"/>
      <c r="TC79" s="38"/>
      <c r="TD79" s="38"/>
      <c r="TE79" s="38"/>
      <c r="TF79" s="38"/>
      <c r="TG79" s="38"/>
      <c r="TH79" s="38"/>
      <c r="TI79" s="38"/>
      <c r="TJ79" s="38"/>
      <c r="TK79" s="38"/>
      <c r="TL79" s="38"/>
      <c r="TM79" s="38"/>
      <c r="TN79" s="38"/>
      <c r="TO79" s="38"/>
      <c r="TP79" s="38"/>
      <c r="TQ79" s="38"/>
      <c r="TR79" s="38"/>
      <c r="TS79" s="38"/>
      <c r="TT79" s="38"/>
      <c r="TU79" s="38"/>
      <c r="TV79" s="38"/>
      <c r="TW79" s="38"/>
      <c r="TX79" s="38"/>
      <c r="TY79" s="38"/>
      <c r="TZ79" s="38"/>
      <c r="UA79" s="38"/>
      <c r="UB79" s="38"/>
      <c r="UC79" s="38"/>
      <c r="UD79" s="38"/>
      <c r="UE79" s="38"/>
      <c r="UF79" s="38"/>
      <c r="UG79" s="38"/>
      <c r="UH79" s="38"/>
      <c r="UI79" s="38"/>
      <c r="UJ79" s="38"/>
      <c r="UK79" s="38"/>
      <c r="UL79" s="38"/>
      <c r="UM79" s="38"/>
      <c r="UN79" s="38"/>
      <c r="UO79" s="38"/>
      <c r="UP79" s="38"/>
      <c r="UQ79" s="38"/>
      <c r="UR79" s="38"/>
      <c r="US79" s="38"/>
      <c r="UT79" s="38"/>
      <c r="UU79" s="38"/>
      <c r="UV79" s="38"/>
      <c r="UW79" s="38"/>
      <c r="UX79" s="38"/>
      <c r="UY79" s="38"/>
      <c r="UZ79" s="38"/>
      <c r="VA79" s="38"/>
      <c r="VB79" s="38"/>
      <c r="VC79" s="38"/>
      <c r="VD79" s="38"/>
      <c r="VE79" s="38"/>
      <c r="VF79" s="38"/>
      <c r="VG79" s="38"/>
      <c r="VH79" s="38"/>
      <c r="VI79" s="38"/>
      <c r="VJ79" s="38"/>
      <c r="VK79" s="38"/>
      <c r="VL79" s="38"/>
      <c r="VM79" s="38"/>
      <c r="VN79" s="38"/>
      <c r="VO79" s="38"/>
      <c r="VP79" s="38"/>
      <c r="VQ79" s="38"/>
      <c r="VR79" s="38"/>
      <c r="VS79" s="38"/>
      <c r="VT79" s="38"/>
      <c r="VU79" s="38"/>
      <c r="VV79" s="38"/>
      <c r="VW79" s="38"/>
      <c r="VX79" s="38"/>
      <c r="VY79" s="38"/>
      <c r="VZ79" s="38"/>
      <c r="WA79" s="38"/>
      <c r="WB79" s="38"/>
      <c r="WC79" s="38"/>
      <c r="WD79" s="38"/>
      <c r="WE79" s="38"/>
      <c r="WF79" s="38"/>
      <c r="WG79" s="38"/>
      <c r="WH79" s="38"/>
      <c r="WI79" s="38"/>
      <c r="WJ79" s="38"/>
      <c r="WK79" s="38"/>
      <c r="WL79" s="38"/>
      <c r="WM79" s="38"/>
      <c r="WN79" s="38"/>
      <c r="WO79" s="38"/>
      <c r="WP79" s="38"/>
      <c r="WQ79" s="38"/>
      <c r="WR79" s="38"/>
      <c r="WS79" s="38"/>
      <c r="WT79" s="38"/>
      <c r="WU79" s="38"/>
      <c r="WV79" s="38"/>
      <c r="WW79" s="38"/>
      <c r="WX79" s="38"/>
      <c r="WY79" s="38"/>
      <c r="WZ79" s="38"/>
      <c r="XA79" s="38"/>
      <c r="XB79" s="38"/>
      <c r="XC79" s="38"/>
      <c r="XD79" s="38"/>
      <c r="XE79" s="38"/>
      <c r="XF79" s="38"/>
      <c r="XG79" s="38"/>
      <c r="XH79" s="38"/>
      <c r="XI79" s="38"/>
      <c r="XJ79" s="38"/>
      <c r="XK79" s="38"/>
      <c r="XL79" s="38"/>
      <c r="XM79" s="38"/>
      <c r="XN79" s="38"/>
      <c r="XO79" s="38"/>
      <c r="XP79" s="38"/>
      <c r="XQ79" s="38"/>
      <c r="XR79" s="38"/>
      <c r="XS79" s="38"/>
      <c r="XT79" s="38"/>
      <c r="XU79" s="38"/>
      <c r="XV79" s="38"/>
      <c r="XW79" s="38"/>
      <c r="XX79" s="38"/>
      <c r="XY79" s="38"/>
      <c r="XZ79" s="38"/>
      <c r="YA79" s="38"/>
      <c r="YB79" s="38"/>
      <c r="YC79" s="38"/>
      <c r="YD79" s="38"/>
      <c r="YE79" s="38"/>
      <c r="YF79" s="38"/>
      <c r="YG79" s="38"/>
      <c r="YH79" s="38"/>
      <c r="YI79" s="38"/>
      <c r="YJ79" s="38"/>
      <c r="YK79" s="38"/>
      <c r="YL79" s="38"/>
      <c r="YM79" s="38"/>
      <c r="YN79" s="38"/>
      <c r="YO79" s="38"/>
      <c r="YP79" s="38"/>
      <c r="YQ79" s="38"/>
      <c r="YR79" s="38"/>
      <c r="YS79" s="38"/>
    </row>
    <row r="80" spans="1:669" ht="12.75" customHeight="1" x14ac:dyDescent="0.25">
      <c r="A80" s="35" t="s">
        <v>19</v>
      </c>
      <c r="B80" s="5" t="s">
        <v>20</v>
      </c>
      <c r="C80" s="6" t="s">
        <v>71</v>
      </c>
      <c r="D80" s="6" t="s">
        <v>221</v>
      </c>
      <c r="E80" s="10">
        <v>44256</v>
      </c>
      <c r="F80" s="10" t="s">
        <v>107</v>
      </c>
      <c r="G80" s="130">
        <v>133000</v>
      </c>
      <c r="H80" s="174">
        <f>G80*0.0287</f>
        <v>3817.1</v>
      </c>
      <c r="I80" s="181">
        <v>19867.79</v>
      </c>
      <c r="J80" s="181">
        <f>G80*0.0304</f>
        <v>4043.2</v>
      </c>
      <c r="K80" s="181">
        <v>25</v>
      </c>
      <c r="L80" s="181">
        <v>27753.09</v>
      </c>
      <c r="M80" s="174">
        <f>G80-L80</f>
        <v>105246.91</v>
      </c>
      <c r="AQ80" s="45"/>
      <c r="AR80" s="45"/>
      <c r="AS80" s="45"/>
      <c r="AT80" s="45"/>
      <c r="AU80" s="45"/>
      <c r="AV80" s="45"/>
      <c r="AW80" s="45"/>
      <c r="AX80" s="45"/>
      <c r="AY80" s="45"/>
      <c r="AZ80" s="45"/>
      <c r="BA80" s="45"/>
      <c r="BB80" s="45"/>
      <c r="BC80" s="45"/>
      <c r="BD80" s="45"/>
      <c r="BE80" s="45"/>
      <c r="BF80" s="45"/>
      <c r="BG80" s="45"/>
      <c r="BH80" s="45"/>
      <c r="BI80" s="45"/>
      <c r="BJ80" s="45"/>
      <c r="BK80" s="45"/>
      <c r="BL80" s="45"/>
      <c r="BM80" s="45"/>
      <c r="BN80" s="45"/>
      <c r="BO80" s="45"/>
      <c r="BP80" s="45"/>
      <c r="BQ80" s="45"/>
      <c r="BR80" s="45"/>
      <c r="BS80" s="45"/>
      <c r="BT80" s="45"/>
      <c r="BU80" s="45"/>
      <c r="BV80" s="45"/>
      <c r="BW80" s="45"/>
      <c r="BX80" s="45"/>
      <c r="BY80" s="45"/>
      <c r="BZ80" s="45"/>
      <c r="CA80" s="45"/>
      <c r="CB80" s="45"/>
      <c r="CC80" s="45"/>
      <c r="CD80" s="45"/>
      <c r="CE80" s="45"/>
      <c r="CF80" s="45"/>
      <c r="CG80" s="45"/>
      <c r="CH80" s="45"/>
      <c r="CI80" s="45"/>
      <c r="CJ80" s="45"/>
      <c r="CK80" s="45"/>
      <c r="CL80" s="45"/>
      <c r="CM80" s="45"/>
      <c r="CN80" s="45"/>
      <c r="CO80" s="45"/>
      <c r="CP80" s="45"/>
      <c r="CQ80" s="45"/>
      <c r="CR80" s="45"/>
      <c r="CS80" s="45"/>
      <c r="CT80" s="45"/>
      <c r="CU80" s="45"/>
      <c r="CV80" s="45"/>
      <c r="CW80" s="45"/>
      <c r="CX80" s="45"/>
      <c r="CY80" s="45"/>
      <c r="CZ80" s="45"/>
      <c r="DA80" s="45"/>
      <c r="DB80" s="45"/>
      <c r="DC80" s="45"/>
      <c r="DD80" s="45"/>
      <c r="DE80" s="45"/>
      <c r="DF80" s="45"/>
      <c r="DG80" s="45"/>
      <c r="DH80" s="45"/>
      <c r="DI80" s="45"/>
      <c r="DJ80" s="45"/>
      <c r="DK80" s="45"/>
      <c r="DL80" s="45"/>
      <c r="DM80" s="45"/>
      <c r="DN80" s="45"/>
      <c r="DO80" s="45"/>
      <c r="DP80" s="45"/>
      <c r="DQ80" s="45"/>
      <c r="DR80" s="45"/>
      <c r="DS80" s="45"/>
      <c r="DT80" s="45"/>
      <c r="DU80" s="45"/>
      <c r="DV80" s="45"/>
      <c r="DW80" s="45"/>
      <c r="DX80" s="45"/>
      <c r="DY80" s="45"/>
      <c r="DZ80" s="45"/>
      <c r="EA80" s="45"/>
      <c r="EB80" s="45"/>
      <c r="EC80" s="45"/>
      <c r="ED80" s="45"/>
      <c r="EE80" s="45"/>
      <c r="EF80" s="45"/>
      <c r="EG80" s="45"/>
      <c r="EH80" s="45"/>
      <c r="EI80" s="45"/>
      <c r="EJ80" s="45"/>
      <c r="EK80" s="45"/>
      <c r="EL80" s="45"/>
      <c r="EM80" s="45"/>
      <c r="EN80" s="45"/>
      <c r="EO80" s="45"/>
      <c r="EP80" s="45"/>
      <c r="EQ80" s="45"/>
      <c r="ER80" s="45"/>
      <c r="ES80" s="45"/>
      <c r="ET80" s="45"/>
      <c r="EU80" s="45"/>
      <c r="EV80" s="45"/>
      <c r="EW80" s="45"/>
      <c r="EX80" s="45"/>
      <c r="EY80" s="45"/>
      <c r="EZ80" s="45"/>
      <c r="FA80" s="45"/>
      <c r="FB80" s="45"/>
      <c r="FC80" s="45"/>
      <c r="FD80" s="45"/>
      <c r="FE80" s="45"/>
      <c r="FF80" s="45"/>
      <c r="FG80" s="45"/>
      <c r="FH80" s="45"/>
      <c r="FI80" s="45"/>
      <c r="FJ80" s="45"/>
      <c r="FK80" s="45"/>
      <c r="FL80" s="45"/>
      <c r="FM80" s="45"/>
      <c r="FN80" s="45"/>
      <c r="FO80" s="45"/>
      <c r="FP80" s="45"/>
      <c r="FQ80" s="45"/>
      <c r="FR80" s="45"/>
      <c r="FS80" s="45"/>
    </row>
    <row r="81" spans="1:669" ht="18" customHeight="1" x14ac:dyDescent="0.25">
      <c r="A81" s="41" t="s">
        <v>14</v>
      </c>
      <c r="B81" s="12">
        <v>1</v>
      </c>
      <c r="C81" s="7"/>
      <c r="D81" s="7"/>
      <c r="E81" s="41"/>
      <c r="F81" s="41"/>
      <c r="G81" s="146">
        <f t="shared" ref="G81:L81" si="11">SUM(G80:G80)</f>
        <v>133000</v>
      </c>
      <c r="H81" s="161">
        <f t="shared" si="11"/>
        <v>3817.1</v>
      </c>
      <c r="I81" s="146">
        <f t="shared" si="11"/>
        <v>19867.79</v>
      </c>
      <c r="J81" s="146">
        <f t="shared" si="11"/>
        <v>4043.2</v>
      </c>
      <c r="K81" s="146">
        <f t="shared" si="11"/>
        <v>25</v>
      </c>
      <c r="L81" s="146">
        <f t="shared" si="11"/>
        <v>27753.09</v>
      </c>
      <c r="M81" s="161">
        <f>G81-L81</f>
        <v>105246.91</v>
      </c>
      <c r="AQ81" s="45"/>
      <c r="AR81" s="45"/>
      <c r="AS81" s="45"/>
      <c r="AT81" s="45"/>
      <c r="AU81" s="45"/>
      <c r="AV81" s="45"/>
      <c r="AW81" s="45"/>
      <c r="AX81" s="45"/>
      <c r="AY81" s="45"/>
      <c r="AZ81" s="45"/>
      <c r="BA81" s="45"/>
      <c r="BB81" s="45"/>
      <c r="BC81" s="45"/>
      <c r="BD81" s="45"/>
      <c r="BE81" s="45"/>
      <c r="BF81" s="45"/>
      <c r="BG81" s="45"/>
      <c r="BH81" s="45"/>
      <c r="BI81" s="45"/>
      <c r="BJ81" s="45"/>
      <c r="BK81" s="45"/>
      <c r="BL81" s="45"/>
      <c r="BM81" s="45"/>
      <c r="BN81" s="45"/>
      <c r="BO81" s="45"/>
      <c r="BP81" s="45"/>
      <c r="BQ81" s="45"/>
      <c r="BR81" s="45"/>
      <c r="BS81" s="45"/>
      <c r="BT81" s="45"/>
      <c r="BU81" s="45"/>
      <c r="BV81" s="45"/>
      <c r="BW81" s="45"/>
      <c r="BX81" s="45"/>
      <c r="BY81" s="45"/>
      <c r="BZ81" s="45"/>
      <c r="CA81" s="45"/>
      <c r="CB81" s="45"/>
      <c r="CC81" s="45"/>
      <c r="CD81" s="45"/>
      <c r="CE81" s="45"/>
      <c r="CF81" s="45"/>
      <c r="CG81" s="45"/>
      <c r="CH81" s="45"/>
      <c r="CI81" s="45"/>
      <c r="CJ81" s="45"/>
      <c r="CK81" s="45"/>
      <c r="CL81" s="45"/>
      <c r="CM81" s="45"/>
      <c r="CN81" s="45"/>
      <c r="CO81" s="45"/>
      <c r="CP81" s="45"/>
      <c r="CQ81" s="45"/>
      <c r="CR81" s="45"/>
      <c r="CS81" s="45"/>
      <c r="CT81" s="45"/>
      <c r="CU81" s="45"/>
      <c r="CV81" s="45"/>
      <c r="CW81" s="45"/>
      <c r="CX81" s="45"/>
      <c r="CY81" s="45"/>
      <c r="CZ81" s="45"/>
      <c r="DA81" s="45"/>
      <c r="DB81" s="45"/>
      <c r="DC81" s="45"/>
      <c r="DD81" s="45"/>
      <c r="DE81" s="45"/>
      <c r="DF81" s="45"/>
      <c r="DG81" s="45"/>
      <c r="DH81" s="45"/>
      <c r="DI81" s="45"/>
      <c r="DJ81" s="45"/>
      <c r="DK81" s="45"/>
      <c r="DL81" s="45"/>
      <c r="DM81" s="45"/>
      <c r="DN81" s="45"/>
      <c r="DO81" s="45"/>
      <c r="DP81" s="45"/>
      <c r="DQ81" s="45"/>
      <c r="DR81" s="45"/>
      <c r="DS81" s="45"/>
      <c r="DT81" s="45"/>
      <c r="DU81" s="45"/>
      <c r="DV81" s="45"/>
      <c r="DW81" s="45"/>
      <c r="DX81" s="45"/>
      <c r="DY81" s="45"/>
      <c r="DZ81" s="45"/>
      <c r="EA81" s="45"/>
      <c r="EB81" s="45"/>
      <c r="EC81" s="45"/>
      <c r="ED81" s="45"/>
      <c r="EE81" s="45"/>
      <c r="EF81" s="45"/>
      <c r="EG81" s="45"/>
      <c r="EH81" s="45"/>
      <c r="EI81" s="45"/>
      <c r="EJ81" s="45"/>
      <c r="EK81" s="45"/>
      <c r="EL81" s="45"/>
      <c r="EM81" s="45"/>
      <c r="EN81" s="45"/>
      <c r="EO81" s="45"/>
      <c r="EP81" s="45"/>
      <c r="EQ81" s="45"/>
      <c r="ER81" s="45"/>
      <c r="ES81" s="45"/>
      <c r="ET81" s="45"/>
      <c r="EU81" s="45"/>
      <c r="EV81" s="45"/>
      <c r="EW81" s="45"/>
      <c r="EX81" s="45"/>
      <c r="EY81" s="45"/>
      <c r="EZ81" s="45"/>
      <c r="FA81" s="45"/>
      <c r="FB81" s="45"/>
      <c r="FC81" s="45"/>
      <c r="FD81" s="45"/>
      <c r="FE81" s="45"/>
      <c r="FF81" s="45"/>
      <c r="FG81" s="45"/>
      <c r="FH81" s="45"/>
      <c r="FI81" s="45"/>
      <c r="FJ81" s="45"/>
      <c r="FK81" s="45"/>
      <c r="FL81" s="45"/>
      <c r="FM81" s="45"/>
      <c r="FN81" s="45"/>
      <c r="FO81" s="45"/>
      <c r="FP81" s="45"/>
      <c r="FQ81" s="45"/>
      <c r="FR81" s="45"/>
      <c r="FS81" s="45"/>
    </row>
    <row r="82" spans="1:669" s="47" customFormat="1" ht="18" customHeight="1" x14ac:dyDescent="0.25">
      <c r="A82" s="39" t="s">
        <v>225</v>
      </c>
      <c r="B82" s="13"/>
      <c r="C82" s="11"/>
      <c r="D82" s="11"/>
      <c r="E82" s="39"/>
      <c r="F82" s="39"/>
      <c r="G82" s="145"/>
      <c r="H82" s="164"/>
      <c r="I82" s="145"/>
      <c r="J82" s="145"/>
      <c r="K82" s="145"/>
      <c r="L82" s="145"/>
      <c r="M82" s="164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  <c r="AT82" s="45"/>
      <c r="AU82" s="45"/>
      <c r="AV82" s="45"/>
      <c r="AW82" s="45"/>
      <c r="AX82" s="45"/>
      <c r="AY82" s="45"/>
      <c r="AZ82" s="45"/>
      <c r="BA82" s="45"/>
      <c r="BB82" s="45"/>
      <c r="BC82" s="45"/>
      <c r="BD82" s="45"/>
      <c r="BE82" s="45"/>
      <c r="BF82" s="45"/>
      <c r="BG82" s="45"/>
      <c r="BH82" s="45"/>
      <c r="BI82" s="45"/>
      <c r="BJ82" s="45"/>
      <c r="BK82" s="45"/>
      <c r="BL82" s="45"/>
      <c r="BM82" s="45"/>
      <c r="BN82" s="45"/>
      <c r="BO82" s="45"/>
      <c r="BP82" s="45"/>
      <c r="BQ82" s="45"/>
      <c r="BR82" s="45"/>
      <c r="BS82" s="45"/>
      <c r="BT82" s="45"/>
      <c r="BU82" s="45"/>
    </row>
    <row r="83" spans="1:669" s="44" customFormat="1" ht="18" customHeight="1" x14ac:dyDescent="0.25">
      <c r="A83" s="44" t="s">
        <v>226</v>
      </c>
      <c r="B83" s="22" t="s">
        <v>227</v>
      </c>
      <c r="C83" s="23" t="s">
        <v>70</v>
      </c>
      <c r="D83" s="23" t="s">
        <v>221</v>
      </c>
      <c r="E83" s="24">
        <v>43617</v>
      </c>
      <c r="F83" s="22" t="s">
        <v>107</v>
      </c>
      <c r="G83" s="147">
        <v>57000</v>
      </c>
      <c r="H83" s="165">
        <v>1635.9</v>
      </c>
      <c r="I83" s="147">
        <v>2922.14</v>
      </c>
      <c r="J83" s="147">
        <v>1732.8</v>
      </c>
      <c r="K83" s="147">
        <v>1125</v>
      </c>
      <c r="L83" s="147">
        <v>7415.84</v>
      </c>
      <c r="M83" s="165">
        <v>49584.160000000003</v>
      </c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  <c r="BH83" s="46"/>
      <c r="BI83" s="46"/>
      <c r="BJ83" s="46"/>
      <c r="BK83" s="46"/>
      <c r="BL83" s="46"/>
      <c r="BM83" s="46"/>
      <c r="BN83" s="46"/>
      <c r="BO83" s="46"/>
      <c r="BP83" s="46"/>
      <c r="BQ83" s="46"/>
      <c r="BR83" s="46"/>
      <c r="BS83" s="46"/>
      <c r="BT83" s="46"/>
      <c r="BU83" s="46"/>
    </row>
    <row r="84" spans="1:669" s="44" customFormat="1" ht="18" customHeight="1" x14ac:dyDescent="0.25">
      <c r="A84" s="44" t="s">
        <v>200</v>
      </c>
      <c r="B84" s="22" t="s">
        <v>201</v>
      </c>
      <c r="C84" s="23" t="s">
        <v>71</v>
      </c>
      <c r="D84" s="23" t="s">
        <v>221</v>
      </c>
      <c r="E84" s="24">
        <v>44713</v>
      </c>
      <c r="F84" s="22" t="s">
        <v>107</v>
      </c>
      <c r="G84" s="147">
        <v>40000</v>
      </c>
      <c r="H84" s="165">
        <v>1148</v>
      </c>
      <c r="I84" s="147">
        <v>442.65</v>
      </c>
      <c r="J84" s="147">
        <v>1216</v>
      </c>
      <c r="K84" s="147">
        <v>25</v>
      </c>
      <c r="L84" s="147">
        <v>2831.65</v>
      </c>
      <c r="M84" s="165">
        <v>37168.35</v>
      </c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  <c r="AJ84" s="46"/>
      <c r="AK84" s="46"/>
      <c r="AL84" s="46"/>
      <c r="AM84" s="46"/>
      <c r="AN84" s="46"/>
      <c r="AO84" s="46"/>
      <c r="AP84" s="46"/>
      <c r="AQ84" s="46"/>
      <c r="AR84" s="46"/>
      <c r="AS84" s="46"/>
      <c r="AT84" s="46"/>
      <c r="AU84" s="46"/>
      <c r="AV84" s="46"/>
      <c r="AW84" s="46"/>
      <c r="AX84" s="46"/>
      <c r="AY84" s="46"/>
      <c r="AZ84" s="46"/>
      <c r="BA84" s="46"/>
      <c r="BB84" s="46"/>
      <c r="BC84" s="46"/>
      <c r="BD84" s="46"/>
      <c r="BE84" s="46"/>
      <c r="BF84" s="46"/>
      <c r="BG84" s="46"/>
      <c r="BH84" s="46"/>
      <c r="BI84" s="46"/>
      <c r="BJ84" s="46"/>
      <c r="BK84" s="46"/>
      <c r="BL84" s="46"/>
      <c r="BM84" s="46"/>
      <c r="BN84" s="46"/>
      <c r="BO84" s="46"/>
      <c r="BP84" s="46"/>
      <c r="BQ84" s="46"/>
      <c r="BR84" s="46"/>
      <c r="BS84" s="46"/>
      <c r="BT84" s="46"/>
      <c r="BU84" s="46"/>
    </row>
    <row r="85" spans="1:669" s="51" customFormat="1" ht="12.75" customHeight="1" x14ac:dyDescent="0.25">
      <c r="A85" s="68" t="s">
        <v>14</v>
      </c>
      <c r="B85" s="94">
        <v>2</v>
      </c>
      <c r="C85" s="69"/>
      <c r="D85" s="69"/>
      <c r="E85" s="70"/>
      <c r="F85" s="70"/>
      <c r="G85" s="150">
        <f t="shared" ref="G85:M85" si="12">G83+G84</f>
        <v>97000</v>
      </c>
      <c r="H85" s="157">
        <f t="shared" si="12"/>
        <v>2783.9</v>
      </c>
      <c r="I85" s="150">
        <f t="shared" si="12"/>
        <v>3364.79</v>
      </c>
      <c r="J85" s="150">
        <f t="shared" si="12"/>
        <v>2948.8</v>
      </c>
      <c r="K85" s="150">
        <f t="shared" si="12"/>
        <v>1150</v>
      </c>
      <c r="L85" s="150">
        <f t="shared" si="12"/>
        <v>10247.49</v>
      </c>
      <c r="M85" s="157">
        <f t="shared" si="12"/>
        <v>86752.510000000009</v>
      </c>
      <c r="N85" s="45"/>
      <c r="O85" s="45"/>
      <c r="P85" s="45"/>
      <c r="Q85" s="45"/>
      <c r="R85" s="45"/>
      <c r="S85" s="45"/>
      <c r="T85" s="45"/>
      <c r="U85" s="45"/>
      <c r="V85" s="45"/>
      <c r="W85" s="45"/>
      <c r="X85" s="45"/>
      <c r="Y85" s="45"/>
      <c r="Z85" s="45"/>
      <c r="AA85" s="45"/>
      <c r="AB85" s="45"/>
      <c r="AC85" s="45"/>
      <c r="AD85" s="45"/>
      <c r="AE85" s="45"/>
      <c r="AF85" s="45"/>
      <c r="AG85" s="45"/>
      <c r="AH85" s="45"/>
      <c r="AI85" s="45"/>
      <c r="AJ85" s="45"/>
      <c r="AK85" s="45"/>
      <c r="AL85" s="45"/>
      <c r="AM85" s="45"/>
      <c r="AN85" s="45"/>
      <c r="AO85" s="45"/>
      <c r="AP85" s="45"/>
      <c r="AQ85" s="45"/>
      <c r="AR85" s="45"/>
      <c r="AS85" s="45"/>
      <c r="AT85" s="45"/>
      <c r="AU85" s="45"/>
      <c r="AV85" s="45"/>
      <c r="AW85" s="45"/>
      <c r="AX85" s="45"/>
      <c r="AY85" s="45"/>
      <c r="AZ85" s="45"/>
      <c r="BA85" s="45"/>
      <c r="BB85" s="45"/>
      <c r="BC85" s="45"/>
      <c r="BD85" s="45"/>
      <c r="BE85" s="45"/>
      <c r="BF85" s="45"/>
      <c r="BG85" s="45"/>
      <c r="BH85" s="45"/>
      <c r="BI85" s="45"/>
      <c r="BJ85" s="45"/>
      <c r="BK85" s="45"/>
      <c r="BL85" s="45"/>
      <c r="BM85" s="45"/>
      <c r="BN85" s="45"/>
      <c r="BO85" s="45"/>
      <c r="BP85" s="45"/>
      <c r="BQ85" s="45"/>
      <c r="BR85" s="45"/>
      <c r="BS85" s="45"/>
      <c r="BT85" s="45"/>
      <c r="BU85" s="45"/>
    </row>
    <row r="86" spans="1:669" ht="18" customHeight="1" x14ac:dyDescent="0.25">
      <c r="A86" s="40" t="s">
        <v>88</v>
      </c>
      <c r="B86" s="13"/>
      <c r="C86" s="11"/>
      <c r="D86" s="11"/>
      <c r="E86" s="39"/>
      <c r="F86" s="39"/>
      <c r="G86" s="140"/>
      <c r="H86" s="170"/>
      <c r="I86" s="140"/>
      <c r="J86" s="140"/>
      <c r="K86" s="140"/>
      <c r="L86" s="140"/>
      <c r="M86" s="140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N86" s="46"/>
      <c r="AO86" s="46"/>
      <c r="AP86" s="46"/>
      <c r="AQ86" s="46"/>
      <c r="AR86" s="46"/>
      <c r="AS86" s="46"/>
      <c r="AT86" s="46"/>
      <c r="AU86" s="45"/>
      <c r="AV86" s="45"/>
      <c r="AW86" s="45"/>
      <c r="AX86" s="45"/>
      <c r="AY86" s="45"/>
      <c r="AZ86" s="45"/>
      <c r="BA86" s="45"/>
      <c r="BB86" s="45"/>
      <c r="BC86" s="45"/>
      <c r="BD86" s="45"/>
      <c r="BE86" s="45"/>
      <c r="BF86" s="45"/>
      <c r="BG86" s="45"/>
      <c r="BH86" s="45"/>
      <c r="BI86" s="45"/>
      <c r="BJ86" s="45"/>
      <c r="BK86" s="45"/>
      <c r="BL86" s="45"/>
      <c r="BM86" s="45"/>
      <c r="BN86" s="45"/>
      <c r="BO86" s="45"/>
      <c r="BP86" s="45"/>
      <c r="BQ86" s="45"/>
      <c r="BR86" s="45"/>
      <c r="BS86" s="45"/>
      <c r="BT86" s="45"/>
      <c r="BU86" s="45"/>
      <c r="BV86" s="45"/>
      <c r="BW86" s="45"/>
      <c r="BX86" s="45"/>
      <c r="BY86" s="45"/>
      <c r="BZ86" s="45"/>
      <c r="CA86" s="45"/>
      <c r="CB86" s="45"/>
      <c r="CC86" s="45"/>
      <c r="CD86" s="45"/>
      <c r="CE86" s="45"/>
      <c r="CF86" s="45"/>
      <c r="CG86" s="45"/>
      <c r="CH86" s="45"/>
      <c r="CI86" s="45"/>
      <c r="CJ86" s="45"/>
      <c r="CK86" s="45"/>
      <c r="CL86" s="45"/>
      <c r="CM86" s="45"/>
      <c r="CN86" s="45"/>
      <c r="CO86" s="45"/>
      <c r="CP86" s="45"/>
      <c r="CQ86" s="45"/>
      <c r="CR86" s="45"/>
      <c r="CS86" s="45"/>
      <c r="CT86" s="45"/>
      <c r="CU86" s="45"/>
      <c r="CV86" s="45"/>
      <c r="CW86" s="45"/>
      <c r="CX86" s="45"/>
      <c r="CY86" s="45"/>
      <c r="CZ86" s="45"/>
      <c r="DA86" s="45"/>
      <c r="DB86" s="45"/>
      <c r="DC86" s="45"/>
      <c r="DD86" s="45"/>
      <c r="DE86" s="45"/>
      <c r="DF86" s="45"/>
      <c r="DG86" s="45"/>
      <c r="DH86" s="45"/>
      <c r="DI86" s="45"/>
      <c r="DJ86" s="45"/>
      <c r="DK86" s="45"/>
      <c r="DL86" s="45"/>
      <c r="DM86" s="45"/>
      <c r="DN86" s="45"/>
      <c r="DO86" s="45"/>
      <c r="DP86" s="45"/>
      <c r="DQ86" s="45"/>
      <c r="DR86" s="45"/>
      <c r="DS86" s="45"/>
      <c r="DT86" s="45"/>
      <c r="DU86" s="45"/>
      <c r="DV86" s="45"/>
      <c r="DW86" s="45"/>
      <c r="DX86" s="45"/>
      <c r="DY86" s="45"/>
      <c r="DZ86" s="45"/>
      <c r="EA86" s="45"/>
      <c r="EB86" s="45"/>
      <c r="EC86" s="45"/>
      <c r="ED86" s="45"/>
      <c r="EE86" s="45"/>
      <c r="EF86" s="45"/>
      <c r="EG86" s="45"/>
      <c r="EH86" s="45"/>
      <c r="EI86" s="45"/>
      <c r="EJ86" s="45"/>
      <c r="EK86" s="45"/>
      <c r="EL86" s="45"/>
      <c r="EM86" s="45"/>
      <c r="EN86" s="45"/>
      <c r="EO86" s="45"/>
      <c r="EP86" s="45"/>
      <c r="EQ86" s="45"/>
      <c r="ER86" s="45"/>
      <c r="ES86" s="45"/>
      <c r="ET86" s="45"/>
      <c r="EU86" s="45"/>
      <c r="EV86" s="45"/>
      <c r="EW86" s="45"/>
      <c r="EX86" s="45"/>
      <c r="EY86" s="45"/>
      <c r="EZ86" s="45"/>
      <c r="FA86" s="45"/>
      <c r="FB86" s="45"/>
      <c r="FC86" s="45"/>
      <c r="FD86" s="45"/>
      <c r="FE86" s="45"/>
      <c r="FF86" s="45"/>
      <c r="FG86" s="45"/>
      <c r="FH86" s="45"/>
      <c r="FI86" s="45"/>
      <c r="FJ86" s="45"/>
      <c r="FK86" s="45"/>
      <c r="FL86" s="45"/>
      <c r="FM86" s="45"/>
      <c r="FN86" s="45"/>
      <c r="FO86" s="45"/>
      <c r="FP86" s="45"/>
      <c r="FQ86" s="45"/>
      <c r="FR86" s="45"/>
      <c r="FS86" s="45"/>
    </row>
    <row r="87" spans="1:669" s="46" customFormat="1" ht="18" customHeight="1" x14ac:dyDescent="0.25">
      <c r="A87" s="46" t="s">
        <v>81</v>
      </c>
      <c r="B87" s="18" t="s">
        <v>20</v>
      </c>
      <c r="C87" s="19" t="s">
        <v>71</v>
      </c>
      <c r="D87" s="19" t="s">
        <v>221</v>
      </c>
      <c r="E87" s="20">
        <v>44348</v>
      </c>
      <c r="F87" s="10" t="s">
        <v>107</v>
      </c>
      <c r="G87" s="152">
        <v>110000</v>
      </c>
      <c r="H87" s="156">
        <v>3157</v>
      </c>
      <c r="I87" s="152">
        <v>14457.62</v>
      </c>
      <c r="J87" s="152">
        <v>3344</v>
      </c>
      <c r="K87" s="152">
        <v>25</v>
      </c>
      <c r="L87" s="152">
        <v>20983.62</v>
      </c>
      <c r="M87" s="156">
        <v>89016.38</v>
      </c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N87" s="39"/>
      <c r="AO87" s="39"/>
      <c r="AP87" s="39"/>
      <c r="AQ87" s="40"/>
      <c r="AR87" s="40"/>
      <c r="AS87" s="40"/>
      <c r="AT87" s="40"/>
      <c r="AU87" s="45"/>
      <c r="AV87" s="45"/>
      <c r="AW87" s="45"/>
      <c r="AX87" s="45"/>
      <c r="AY87" s="45"/>
      <c r="AZ87" s="45"/>
      <c r="BA87" s="45"/>
      <c r="BB87" s="45"/>
      <c r="BC87" s="45"/>
      <c r="BD87" s="45"/>
      <c r="BE87" s="45"/>
      <c r="BF87" s="45"/>
      <c r="BG87" s="45"/>
      <c r="BH87" s="45"/>
      <c r="BI87" s="45"/>
      <c r="BJ87" s="45"/>
      <c r="BK87" s="45"/>
      <c r="BL87" s="45"/>
      <c r="BM87" s="45"/>
      <c r="BN87" s="45"/>
      <c r="BO87" s="45"/>
      <c r="BP87" s="45"/>
      <c r="BQ87" s="45"/>
      <c r="BR87" s="45"/>
      <c r="BS87" s="45"/>
      <c r="BT87" s="45"/>
      <c r="BU87" s="45"/>
      <c r="BV87" s="45"/>
      <c r="BW87" s="45"/>
      <c r="BX87" s="45"/>
      <c r="BY87" s="45"/>
      <c r="BZ87" s="45"/>
      <c r="CA87" s="45"/>
      <c r="CB87" s="45"/>
      <c r="CC87" s="45"/>
      <c r="CD87" s="45"/>
      <c r="CE87" s="45"/>
      <c r="CF87" s="45"/>
      <c r="CG87" s="45"/>
      <c r="CH87" s="45"/>
      <c r="CI87" s="45"/>
      <c r="CJ87" s="45"/>
      <c r="CK87" s="45"/>
      <c r="CL87" s="45"/>
      <c r="CM87" s="45"/>
      <c r="CN87" s="45"/>
      <c r="CO87" s="45"/>
      <c r="CP87" s="45"/>
      <c r="CQ87" s="45"/>
      <c r="CR87" s="45"/>
      <c r="CS87" s="45"/>
      <c r="CT87" s="45"/>
      <c r="CU87" s="45"/>
      <c r="CV87" s="45"/>
      <c r="CW87" s="45"/>
      <c r="CX87" s="45"/>
      <c r="CY87" s="45"/>
      <c r="CZ87" s="45"/>
      <c r="DA87" s="45"/>
      <c r="DB87" s="45"/>
      <c r="DC87" s="45"/>
      <c r="DD87" s="45"/>
      <c r="DE87" s="45"/>
      <c r="DF87" s="45"/>
      <c r="DG87" s="45"/>
      <c r="DH87" s="45"/>
      <c r="DI87" s="45"/>
      <c r="DJ87" s="45"/>
      <c r="DK87" s="45"/>
      <c r="DL87" s="45"/>
      <c r="DM87" s="45"/>
      <c r="DN87" s="45"/>
      <c r="DO87" s="45"/>
      <c r="DP87" s="45"/>
      <c r="DQ87" s="45"/>
      <c r="DR87" s="45"/>
      <c r="DS87" s="45"/>
      <c r="DT87" s="45"/>
      <c r="DU87" s="45"/>
      <c r="DV87" s="45"/>
      <c r="DW87" s="45"/>
      <c r="DX87" s="45"/>
      <c r="DY87" s="45"/>
      <c r="DZ87" s="45"/>
      <c r="EA87" s="45"/>
      <c r="EB87" s="45"/>
      <c r="EC87" s="45"/>
      <c r="ED87" s="45"/>
      <c r="EE87" s="45"/>
      <c r="EF87" s="45"/>
      <c r="EG87" s="45"/>
      <c r="EH87" s="45"/>
      <c r="EI87" s="45"/>
      <c r="EJ87" s="45"/>
      <c r="EK87" s="45"/>
      <c r="EL87" s="45"/>
      <c r="EM87" s="45"/>
      <c r="EN87" s="45"/>
      <c r="EO87" s="45"/>
      <c r="EP87" s="45"/>
      <c r="EQ87" s="45"/>
      <c r="ER87" s="45"/>
      <c r="ES87" s="45"/>
      <c r="ET87" s="45"/>
      <c r="EU87" s="45"/>
      <c r="EV87" s="45"/>
      <c r="EW87" s="45"/>
      <c r="EX87" s="45"/>
      <c r="EY87" s="45"/>
      <c r="EZ87" s="45"/>
      <c r="FA87" s="45"/>
      <c r="FB87" s="45"/>
      <c r="FC87" s="45"/>
      <c r="FD87" s="45"/>
      <c r="FE87" s="45"/>
      <c r="FF87" s="45"/>
      <c r="FG87" s="45"/>
      <c r="FH87" s="45"/>
      <c r="FI87" s="45"/>
      <c r="FJ87" s="45"/>
      <c r="FK87" s="45"/>
      <c r="FL87" s="45"/>
      <c r="FM87" s="45"/>
      <c r="FN87" s="45"/>
      <c r="FO87" s="45"/>
      <c r="FP87" s="45"/>
      <c r="FQ87" s="45"/>
      <c r="FR87" s="45"/>
      <c r="FS87" s="45"/>
      <c r="FT87" s="38"/>
      <c r="FU87" s="38"/>
      <c r="FV87" s="38"/>
      <c r="FW87" s="38"/>
      <c r="FX87" s="38"/>
      <c r="FY87" s="38"/>
      <c r="FZ87" s="38"/>
      <c r="GA87" s="38"/>
      <c r="GB87" s="38"/>
      <c r="GC87" s="38"/>
      <c r="GD87" s="38"/>
      <c r="GE87" s="38"/>
      <c r="GF87" s="38"/>
      <c r="GG87" s="38"/>
      <c r="GH87" s="38"/>
      <c r="GI87" s="38"/>
      <c r="GJ87" s="38"/>
      <c r="GK87" s="38"/>
      <c r="GL87" s="38"/>
      <c r="GM87" s="38"/>
      <c r="GN87" s="38"/>
      <c r="GO87" s="38"/>
      <c r="GP87" s="38"/>
      <c r="GQ87" s="38"/>
      <c r="GR87" s="38"/>
      <c r="GS87" s="38"/>
      <c r="GT87" s="38"/>
      <c r="GU87" s="38"/>
      <c r="GV87" s="38"/>
      <c r="GW87" s="38"/>
      <c r="GX87" s="38"/>
      <c r="GY87" s="38"/>
      <c r="GZ87" s="38"/>
      <c r="HA87" s="38"/>
      <c r="HB87" s="38"/>
      <c r="HC87" s="38"/>
      <c r="HD87" s="38"/>
      <c r="HE87" s="38"/>
      <c r="HF87" s="38"/>
      <c r="HG87" s="38"/>
      <c r="HH87" s="38"/>
      <c r="HI87" s="38"/>
      <c r="HJ87" s="38"/>
      <c r="HK87" s="38"/>
      <c r="HL87" s="38"/>
      <c r="HM87" s="38"/>
      <c r="HN87" s="38"/>
      <c r="HO87" s="38"/>
      <c r="HP87" s="38"/>
      <c r="HQ87" s="38"/>
      <c r="HR87" s="38"/>
      <c r="HS87" s="38"/>
      <c r="HT87" s="38"/>
      <c r="HU87" s="38"/>
      <c r="HV87" s="38"/>
      <c r="HW87" s="38"/>
      <c r="HX87" s="38"/>
      <c r="HY87" s="38"/>
      <c r="HZ87" s="38"/>
      <c r="IA87" s="38"/>
      <c r="IB87" s="38"/>
      <c r="IC87" s="38"/>
    </row>
    <row r="88" spans="1:669" ht="18" customHeight="1" x14ac:dyDescent="0.25">
      <c r="A88" s="41" t="s">
        <v>14</v>
      </c>
      <c r="B88" s="21">
        <v>1</v>
      </c>
      <c r="C88" s="7"/>
      <c r="D88" s="7"/>
      <c r="E88" s="41"/>
      <c r="F88" s="41"/>
      <c r="G88" s="146">
        <f t="shared" ref="G88:L88" si="13">SUM(G87:G87)</f>
        <v>110000</v>
      </c>
      <c r="H88" s="161">
        <f t="shared" si="13"/>
        <v>3157</v>
      </c>
      <c r="I88" s="146">
        <f t="shared" si="13"/>
        <v>14457.62</v>
      </c>
      <c r="J88" s="146">
        <f t="shared" si="13"/>
        <v>3344</v>
      </c>
      <c r="K88" s="146">
        <f t="shared" si="13"/>
        <v>25</v>
      </c>
      <c r="L88" s="146">
        <f t="shared" si="13"/>
        <v>20983.62</v>
      </c>
      <c r="M88" s="161">
        <f>SUM(M87:M87)</f>
        <v>89016.38</v>
      </c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  <c r="AJ88" s="39"/>
      <c r="AK88" s="39"/>
      <c r="AL88" s="39"/>
      <c r="AM88" s="39"/>
      <c r="AN88" s="39"/>
      <c r="AO88" s="39"/>
      <c r="AP88" s="39"/>
      <c r="AQ88" s="40"/>
      <c r="AR88" s="40"/>
      <c r="AS88" s="40"/>
      <c r="AT88" s="40"/>
      <c r="AU88" s="45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  <c r="BH88" s="45"/>
      <c r="BI88" s="45"/>
      <c r="BJ88" s="45"/>
      <c r="BK88" s="45"/>
      <c r="BL88" s="45"/>
      <c r="BM88" s="45"/>
      <c r="BN88" s="45"/>
      <c r="BO88" s="45"/>
      <c r="BP88" s="45"/>
      <c r="BQ88" s="45"/>
      <c r="BR88" s="45"/>
      <c r="BS88" s="45"/>
      <c r="BT88" s="45"/>
      <c r="BU88" s="45"/>
      <c r="BV88" s="45"/>
      <c r="BW88" s="45"/>
      <c r="BX88" s="45"/>
      <c r="BY88" s="45"/>
      <c r="BZ88" s="45"/>
      <c r="CA88" s="45"/>
      <c r="CB88" s="45"/>
      <c r="CC88" s="45"/>
      <c r="CD88" s="45"/>
      <c r="CE88" s="45"/>
      <c r="CF88" s="45"/>
      <c r="CG88" s="45"/>
      <c r="CH88" s="45"/>
      <c r="CI88" s="45"/>
      <c r="CJ88" s="45"/>
      <c r="CK88" s="45"/>
      <c r="CL88" s="45"/>
      <c r="CM88" s="45"/>
      <c r="CN88" s="45"/>
      <c r="CO88" s="45"/>
      <c r="CP88" s="45"/>
      <c r="CQ88" s="45"/>
      <c r="CR88" s="45"/>
      <c r="CS88" s="45"/>
      <c r="CT88" s="45"/>
      <c r="CU88" s="45"/>
      <c r="CV88" s="45"/>
      <c r="CW88" s="45"/>
      <c r="CX88" s="45"/>
      <c r="CY88" s="45"/>
      <c r="CZ88" s="45"/>
      <c r="DA88" s="45"/>
      <c r="DB88" s="45"/>
      <c r="DC88" s="45"/>
      <c r="DD88" s="45"/>
      <c r="DE88" s="45"/>
      <c r="DF88" s="45"/>
      <c r="DG88" s="45"/>
      <c r="DH88" s="45"/>
      <c r="DI88" s="45"/>
      <c r="DJ88" s="45"/>
      <c r="DK88" s="45"/>
      <c r="DL88" s="45"/>
      <c r="DM88" s="45"/>
      <c r="DN88" s="45"/>
      <c r="DO88" s="45"/>
      <c r="DP88" s="45"/>
      <c r="DQ88" s="45"/>
      <c r="DR88" s="45"/>
      <c r="DS88" s="45"/>
      <c r="DT88" s="45"/>
      <c r="DU88" s="45"/>
      <c r="DV88" s="45"/>
      <c r="DW88" s="45"/>
      <c r="DX88" s="45"/>
      <c r="DY88" s="45"/>
      <c r="DZ88" s="45"/>
      <c r="EA88" s="45"/>
      <c r="EB88" s="45"/>
      <c r="EC88" s="45"/>
      <c r="ED88" s="45"/>
      <c r="EE88" s="45"/>
      <c r="EF88" s="45"/>
      <c r="EG88" s="45"/>
      <c r="EH88" s="45"/>
      <c r="EI88" s="45"/>
      <c r="EJ88" s="45"/>
      <c r="EK88" s="45"/>
      <c r="EL88" s="45"/>
      <c r="EM88" s="45"/>
      <c r="EN88" s="45"/>
      <c r="EO88" s="45"/>
      <c r="EP88" s="45"/>
      <c r="EQ88" s="45"/>
      <c r="ER88" s="45"/>
      <c r="ES88" s="45"/>
      <c r="ET88" s="45"/>
      <c r="EU88" s="45"/>
      <c r="EV88" s="45"/>
      <c r="EW88" s="45"/>
      <c r="EX88" s="45"/>
      <c r="EY88" s="45"/>
      <c r="EZ88" s="45"/>
      <c r="FA88" s="45"/>
      <c r="FB88" s="45"/>
      <c r="FC88" s="45"/>
      <c r="FD88" s="45"/>
      <c r="FE88" s="45"/>
      <c r="FF88" s="45"/>
      <c r="FG88" s="45"/>
      <c r="FH88" s="45"/>
      <c r="FI88" s="45"/>
      <c r="FJ88" s="45"/>
      <c r="FK88" s="45"/>
      <c r="FL88" s="45"/>
      <c r="FM88" s="45"/>
      <c r="FN88" s="45"/>
      <c r="FO88" s="45"/>
      <c r="FP88" s="45"/>
      <c r="FQ88" s="45"/>
      <c r="FR88" s="45"/>
      <c r="FS88" s="45"/>
    </row>
    <row r="89" spans="1:669" s="47" customFormat="1" ht="12.75" customHeight="1" x14ac:dyDescent="0.25">
      <c r="A89" s="39"/>
      <c r="B89" s="105"/>
      <c r="C89" s="66"/>
      <c r="D89" s="66"/>
      <c r="E89" s="67"/>
      <c r="F89" s="67"/>
      <c r="G89" s="145"/>
      <c r="H89" s="164"/>
      <c r="I89" s="145"/>
      <c r="J89" s="145"/>
      <c r="K89" s="145"/>
      <c r="L89" s="145"/>
      <c r="M89" s="164"/>
      <c r="AQ89" s="45"/>
      <c r="AR89" s="45"/>
      <c r="AS89" s="45"/>
      <c r="AT89" s="45"/>
      <c r="AU89" s="45"/>
      <c r="AV89" s="45"/>
      <c r="AW89" s="45"/>
      <c r="AX89" s="45"/>
      <c r="AY89" s="45"/>
      <c r="AZ89" s="45"/>
      <c r="BA89" s="45"/>
      <c r="BB89" s="45"/>
      <c r="BC89" s="45"/>
      <c r="BD89" s="45"/>
      <c r="BE89" s="45"/>
      <c r="BF89" s="45"/>
      <c r="BG89" s="45"/>
      <c r="BH89" s="45"/>
      <c r="BI89" s="45"/>
      <c r="BJ89" s="45"/>
      <c r="BK89" s="45"/>
      <c r="BL89" s="45"/>
      <c r="BM89" s="45"/>
      <c r="BN89" s="45"/>
      <c r="BO89" s="45"/>
      <c r="BP89" s="45"/>
      <c r="BQ89" s="45"/>
      <c r="BR89" s="45"/>
      <c r="BS89" s="45"/>
      <c r="BT89" s="45"/>
      <c r="BU89" s="45"/>
      <c r="BV89" s="45"/>
      <c r="BW89" s="45"/>
      <c r="BX89" s="45"/>
      <c r="BY89" s="45"/>
      <c r="BZ89" s="45"/>
      <c r="CA89" s="45"/>
      <c r="CB89" s="45"/>
      <c r="CC89" s="45"/>
      <c r="CD89" s="45"/>
      <c r="CE89" s="45"/>
      <c r="CF89" s="45"/>
      <c r="CG89" s="45"/>
      <c r="CH89" s="45"/>
      <c r="CI89" s="45"/>
      <c r="CJ89" s="45"/>
      <c r="CK89" s="45"/>
      <c r="CL89" s="45"/>
      <c r="CM89" s="45"/>
      <c r="CN89" s="45"/>
      <c r="CO89" s="45"/>
      <c r="CP89" s="45"/>
      <c r="CQ89" s="45"/>
      <c r="CR89" s="45"/>
      <c r="CS89" s="45"/>
      <c r="CT89" s="45"/>
      <c r="CU89" s="45"/>
      <c r="CV89" s="45"/>
      <c r="CW89" s="45"/>
      <c r="CX89" s="45"/>
      <c r="CY89" s="45"/>
      <c r="CZ89" s="45"/>
      <c r="DA89" s="45"/>
      <c r="DB89" s="45"/>
      <c r="DC89" s="45"/>
      <c r="DD89" s="45"/>
      <c r="DE89" s="45"/>
      <c r="DF89" s="45"/>
      <c r="DG89" s="45"/>
      <c r="DH89" s="45"/>
      <c r="DI89" s="45"/>
      <c r="DJ89" s="45"/>
      <c r="DK89" s="45"/>
      <c r="DL89" s="45"/>
      <c r="DM89" s="45"/>
      <c r="DN89" s="45"/>
      <c r="DO89" s="45"/>
      <c r="DP89" s="45"/>
      <c r="DQ89" s="45"/>
      <c r="DR89" s="45"/>
      <c r="DS89" s="45"/>
      <c r="DT89" s="45"/>
      <c r="DU89" s="45"/>
      <c r="DV89" s="45"/>
      <c r="DW89" s="45"/>
      <c r="DX89" s="45"/>
      <c r="DY89" s="45"/>
      <c r="DZ89" s="45"/>
      <c r="EA89" s="45"/>
      <c r="EB89" s="45"/>
      <c r="EC89" s="45"/>
      <c r="ED89" s="45"/>
      <c r="EE89" s="45"/>
      <c r="EF89" s="45"/>
      <c r="EG89" s="45"/>
      <c r="EH89" s="45"/>
      <c r="EI89" s="45"/>
      <c r="EJ89" s="45"/>
      <c r="EK89" s="45"/>
      <c r="EL89" s="45"/>
      <c r="EM89" s="45"/>
      <c r="EN89" s="45"/>
      <c r="EO89" s="45"/>
      <c r="EP89" s="45"/>
      <c r="EQ89" s="45"/>
      <c r="ER89" s="45"/>
      <c r="ES89" s="45"/>
      <c r="ET89" s="45"/>
      <c r="EU89" s="45"/>
      <c r="EV89" s="45"/>
      <c r="EW89" s="45"/>
      <c r="EX89" s="45"/>
      <c r="EY89" s="45"/>
      <c r="EZ89" s="45"/>
      <c r="FA89" s="45"/>
      <c r="FB89" s="45"/>
      <c r="FC89" s="45"/>
      <c r="FD89" s="45"/>
      <c r="FE89" s="45"/>
      <c r="FF89" s="45"/>
      <c r="FG89" s="45"/>
      <c r="FH89" s="45"/>
      <c r="FI89" s="45"/>
      <c r="FJ89" s="45"/>
      <c r="FK89" s="45"/>
      <c r="FL89" s="45"/>
      <c r="FM89" s="45"/>
      <c r="FN89" s="45"/>
      <c r="FO89" s="45"/>
      <c r="FP89" s="45"/>
      <c r="FQ89" s="45"/>
      <c r="FR89" s="45"/>
      <c r="FS89" s="45"/>
    </row>
    <row r="90" spans="1:669" s="39" customFormat="1" x14ac:dyDescent="0.25">
      <c r="A90" s="37" t="s">
        <v>63</v>
      </c>
      <c r="B90" s="120"/>
      <c r="C90" s="120"/>
      <c r="D90" s="203"/>
      <c r="E90" s="120"/>
      <c r="F90" s="120"/>
      <c r="G90" s="148"/>
      <c r="H90" s="162"/>
      <c r="I90" s="148"/>
      <c r="J90" s="148"/>
      <c r="K90" s="148"/>
      <c r="L90" s="148"/>
      <c r="M90" s="162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  <c r="AI90" s="38"/>
      <c r="AJ90" s="38"/>
      <c r="AK90" s="38"/>
      <c r="AL90" s="38"/>
      <c r="AM90" s="38"/>
      <c r="AN90" s="38"/>
      <c r="AO90" s="38"/>
      <c r="AP90" s="38"/>
      <c r="AQ90" s="45"/>
      <c r="AR90" s="45"/>
      <c r="AS90" s="45"/>
      <c r="AT90" s="45"/>
      <c r="AU90" s="45"/>
      <c r="AV90" s="45"/>
      <c r="AW90" s="45"/>
      <c r="AX90" s="45"/>
      <c r="AY90" s="45"/>
      <c r="AZ90" s="45"/>
      <c r="BA90" s="45"/>
      <c r="BB90" s="45"/>
      <c r="BC90" s="45"/>
      <c r="BD90" s="45"/>
      <c r="BE90" s="45"/>
      <c r="BF90" s="45"/>
      <c r="BG90" s="45"/>
      <c r="BH90" s="45"/>
      <c r="BI90" s="45"/>
      <c r="BJ90" s="45"/>
      <c r="BK90" s="45"/>
      <c r="BL90" s="45"/>
      <c r="BM90" s="45"/>
      <c r="BN90" s="45"/>
      <c r="BO90" s="45"/>
      <c r="BP90" s="45"/>
      <c r="BQ90" s="45"/>
      <c r="BR90" s="45"/>
      <c r="BS90" s="45"/>
      <c r="BT90" s="45"/>
      <c r="BU90" s="45"/>
      <c r="BV90" s="45"/>
      <c r="BW90" s="45"/>
      <c r="BX90" s="45"/>
      <c r="BY90" s="45"/>
      <c r="BZ90" s="45"/>
      <c r="CA90" s="45"/>
      <c r="CB90" s="45"/>
      <c r="CC90" s="45"/>
      <c r="CD90" s="45"/>
      <c r="CE90" s="45"/>
      <c r="CF90" s="45"/>
      <c r="CG90" s="45"/>
      <c r="CH90" s="45"/>
      <c r="CI90" s="45"/>
      <c r="CJ90" s="45"/>
      <c r="CK90" s="45"/>
      <c r="CL90" s="45"/>
      <c r="CM90" s="45"/>
      <c r="CN90" s="45"/>
      <c r="CO90" s="45"/>
      <c r="CP90" s="45"/>
      <c r="CQ90" s="45"/>
      <c r="CR90" s="45"/>
      <c r="CS90" s="45"/>
      <c r="CT90" s="45"/>
      <c r="CU90" s="45"/>
      <c r="CV90" s="45"/>
      <c r="CW90" s="45"/>
      <c r="CX90" s="45"/>
      <c r="CY90" s="45"/>
      <c r="CZ90" s="45"/>
      <c r="DA90" s="45"/>
      <c r="DB90" s="45"/>
      <c r="DC90" s="45"/>
      <c r="DD90" s="45"/>
      <c r="DE90" s="45"/>
      <c r="DF90" s="45"/>
      <c r="DG90" s="45"/>
      <c r="DH90" s="45"/>
      <c r="DI90" s="45"/>
      <c r="DJ90" s="45"/>
      <c r="DK90" s="45"/>
      <c r="DL90" s="45"/>
      <c r="DM90" s="45"/>
      <c r="DN90" s="45"/>
      <c r="DO90" s="45"/>
      <c r="DP90" s="45"/>
      <c r="DQ90" s="45"/>
      <c r="DR90" s="45"/>
      <c r="DS90" s="45"/>
      <c r="DT90" s="45"/>
      <c r="DU90" s="45"/>
      <c r="DV90" s="45"/>
      <c r="DW90" s="45"/>
      <c r="DX90" s="45"/>
      <c r="DY90" s="45"/>
      <c r="DZ90" s="45"/>
      <c r="EA90" s="45"/>
      <c r="EB90" s="45"/>
      <c r="EC90" s="45"/>
      <c r="ED90" s="45"/>
      <c r="EE90" s="45"/>
      <c r="EF90" s="45"/>
      <c r="EG90" s="45"/>
      <c r="EH90" s="45"/>
      <c r="EI90" s="45"/>
      <c r="EJ90" s="45"/>
      <c r="EK90" s="45"/>
      <c r="EL90" s="45"/>
      <c r="EM90" s="45"/>
      <c r="EN90" s="45"/>
      <c r="EO90" s="45"/>
      <c r="EP90" s="45"/>
      <c r="EQ90" s="45"/>
      <c r="ER90" s="45"/>
      <c r="ES90" s="45"/>
      <c r="ET90" s="45"/>
      <c r="EU90" s="45"/>
      <c r="EV90" s="45"/>
      <c r="EW90" s="45"/>
      <c r="EX90" s="45"/>
      <c r="EY90" s="45"/>
      <c r="EZ90" s="45"/>
      <c r="FA90" s="45"/>
      <c r="FB90" s="45"/>
      <c r="FC90" s="45"/>
      <c r="FD90" s="45"/>
      <c r="FE90" s="45"/>
      <c r="FF90" s="45"/>
      <c r="FG90" s="45"/>
      <c r="FH90" s="45"/>
      <c r="FI90" s="45"/>
      <c r="FJ90" s="45"/>
      <c r="FK90" s="45"/>
      <c r="FL90" s="45"/>
      <c r="FM90" s="45"/>
      <c r="FN90" s="45"/>
      <c r="FO90" s="45"/>
      <c r="FP90" s="45"/>
      <c r="FQ90" s="45"/>
      <c r="FR90" s="45"/>
      <c r="FS90" s="45"/>
      <c r="FT90" s="47"/>
      <c r="FU90" s="47"/>
      <c r="FV90" s="47"/>
      <c r="FW90" s="47"/>
      <c r="FX90" s="47"/>
      <c r="FY90" s="47"/>
      <c r="FZ90" s="47"/>
      <c r="GA90" s="47"/>
      <c r="GB90" s="47"/>
      <c r="GC90" s="47"/>
      <c r="GD90" s="47"/>
      <c r="GE90" s="47"/>
      <c r="GF90" s="47"/>
      <c r="GG90" s="47"/>
      <c r="GH90" s="47"/>
      <c r="GI90" s="47"/>
      <c r="GJ90" s="47"/>
      <c r="GK90" s="47"/>
      <c r="GL90" s="47"/>
      <c r="GM90" s="47"/>
      <c r="GN90" s="47"/>
      <c r="GO90" s="47"/>
      <c r="GP90" s="47"/>
      <c r="GQ90" s="47"/>
      <c r="GR90" s="47"/>
      <c r="GS90" s="47"/>
      <c r="GT90" s="47"/>
      <c r="GU90" s="47"/>
      <c r="GV90" s="47"/>
      <c r="GW90" s="47"/>
      <c r="GX90" s="47"/>
      <c r="GY90" s="47"/>
      <c r="GZ90" s="47"/>
      <c r="HA90" s="47"/>
      <c r="HB90" s="47"/>
      <c r="HC90" s="47"/>
      <c r="HD90" s="47"/>
      <c r="HE90" s="47"/>
      <c r="HF90" s="47"/>
      <c r="HG90" s="47"/>
      <c r="HH90" s="47"/>
      <c r="HI90" s="47"/>
      <c r="HJ90" s="47"/>
      <c r="HK90" s="47"/>
      <c r="HL90" s="47"/>
      <c r="HM90" s="47"/>
      <c r="HN90" s="47"/>
      <c r="HO90" s="47"/>
      <c r="HP90" s="47"/>
      <c r="HQ90" s="47"/>
      <c r="HR90" s="47"/>
      <c r="HS90" s="47"/>
      <c r="HT90" s="47"/>
      <c r="HU90" s="47"/>
      <c r="HV90" s="47"/>
      <c r="HW90" s="47"/>
      <c r="HX90" s="47"/>
      <c r="HY90" s="47"/>
      <c r="HZ90" s="47"/>
      <c r="IA90" s="47"/>
      <c r="IB90" s="38"/>
      <c r="IC90" s="38"/>
      <c r="ID90" s="38"/>
      <c r="IE90" s="38"/>
      <c r="IF90" s="38"/>
      <c r="IG90" s="38"/>
      <c r="IH90" s="38"/>
      <c r="II90" s="38"/>
      <c r="IJ90" s="38"/>
      <c r="IK90" s="38"/>
      <c r="IL90" s="38"/>
      <c r="IM90" s="38"/>
      <c r="IN90" s="38"/>
      <c r="IO90" s="38"/>
      <c r="IP90" s="38"/>
      <c r="IQ90" s="38"/>
      <c r="IR90" s="38"/>
      <c r="IS90" s="38"/>
      <c r="IT90" s="38"/>
      <c r="IU90" s="38"/>
      <c r="IV90" s="38"/>
      <c r="IW90" s="38"/>
      <c r="IX90" s="38"/>
      <c r="IY90" s="38"/>
      <c r="IZ90" s="38"/>
      <c r="JA90" s="38"/>
      <c r="JB90" s="38"/>
      <c r="JC90" s="38"/>
      <c r="JD90" s="38"/>
      <c r="JE90" s="38"/>
      <c r="JF90" s="38"/>
      <c r="JG90" s="38"/>
      <c r="JH90" s="38"/>
      <c r="JI90" s="38"/>
      <c r="JJ90" s="38"/>
      <c r="JK90" s="38"/>
      <c r="JL90" s="38"/>
      <c r="JM90" s="38"/>
      <c r="JN90" s="38"/>
      <c r="JO90" s="38"/>
      <c r="JP90" s="38"/>
      <c r="JQ90" s="38"/>
      <c r="JR90" s="38"/>
      <c r="JS90" s="38"/>
      <c r="JT90" s="38"/>
      <c r="JU90" s="38"/>
      <c r="JV90" s="38"/>
      <c r="JW90" s="38"/>
      <c r="JX90" s="38"/>
      <c r="JY90" s="38"/>
      <c r="JZ90" s="38"/>
      <c r="KA90" s="38"/>
      <c r="KB90" s="38"/>
      <c r="KC90" s="38"/>
      <c r="KD90" s="38"/>
      <c r="KE90" s="38"/>
      <c r="KF90" s="38"/>
      <c r="KG90" s="38"/>
      <c r="KH90" s="38"/>
      <c r="KI90" s="38"/>
      <c r="KJ90" s="38"/>
      <c r="KK90" s="38"/>
      <c r="KL90" s="38"/>
      <c r="KM90" s="38"/>
      <c r="KN90" s="38"/>
      <c r="KO90" s="38"/>
      <c r="KP90" s="38"/>
      <c r="KQ90" s="38"/>
      <c r="KR90" s="38"/>
      <c r="KS90" s="38"/>
      <c r="KT90" s="38"/>
      <c r="KU90" s="38"/>
      <c r="KV90" s="38"/>
      <c r="KW90" s="38"/>
      <c r="KX90" s="38"/>
      <c r="KY90" s="38"/>
      <c r="KZ90" s="38"/>
      <c r="LA90" s="38"/>
      <c r="LB90" s="38"/>
      <c r="LC90" s="38"/>
      <c r="LD90" s="38"/>
      <c r="LE90" s="38"/>
      <c r="LF90" s="38"/>
      <c r="LG90" s="38"/>
      <c r="LH90" s="38"/>
      <c r="LI90" s="38"/>
      <c r="LJ90" s="38"/>
      <c r="LK90" s="38"/>
      <c r="LL90" s="38"/>
      <c r="LM90" s="38"/>
      <c r="LN90" s="38"/>
      <c r="LO90" s="38"/>
      <c r="LP90" s="38"/>
      <c r="LQ90" s="38"/>
      <c r="LR90" s="38"/>
      <c r="LS90" s="38"/>
      <c r="LT90" s="38"/>
      <c r="LU90" s="38"/>
      <c r="LV90" s="38"/>
      <c r="LW90" s="38"/>
      <c r="LX90" s="38"/>
      <c r="LY90" s="38"/>
      <c r="LZ90" s="38"/>
      <c r="MA90" s="38"/>
      <c r="MB90" s="38"/>
      <c r="MC90" s="38"/>
      <c r="MD90" s="38"/>
      <c r="ME90" s="38"/>
      <c r="MF90" s="38"/>
      <c r="MG90" s="38"/>
      <c r="MH90" s="38"/>
      <c r="MI90" s="38"/>
      <c r="MJ90" s="38"/>
      <c r="MK90" s="38"/>
      <c r="ML90" s="38"/>
      <c r="MM90" s="38"/>
      <c r="MN90" s="38"/>
      <c r="MO90" s="38"/>
      <c r="MP90" s="38"/>
      <c r="MQ90" s="38"/>
      <c r="MR90" s="38"/>
      <c r="MS90" s="38"/>
      <c r="MT90" s="38"/>
      <c r="MU90" s="38"/>
      <c r="MV90" s="38"/>
      <c r="MW90" s="38"/>
      <c r="MX90" s="38"/>
      <c r="MY90" s="38"/>
      <c r="MZ90" s="38"/>
      <c r="NA90" s="38"/>
      <c r="NB90" s="38"/>
      <c r="NC90" s="38"/>
      <c r="ND90" s="38"/>
      <c r="NE90" s="38"/>
      <c r="NF90" s="38"/>
      <c r="NG90" s="38"/>
      <c r="NH90" s="38"/>
      <c r="NI90" s="38"/>
      <c r="NJ90" s="38"/>
      <c r="NK90" s="38"/>
      <c r="NL90" s="38"/>
      <c r="NM90" s="38"/>
      <c r="NN90" s="38"/>
      <c r="NO90" s="38"/>
      <c r="NP90" s="38"/>
      <c r="NQ90" s="38"/>
      <c r="NR90" s="38"/>
      <c r="NS90" s="38"/>
      <c r="NT90" s="38"/>
      <c r="NU90" s="38"/>
      <c r="NV90" s="38"/>
      <c r="NW90" s="38"/>
      <c r="NX90" s="38"/>
      <c r="NY90" s="38"/>
      <c r="NZ90" s="38"/>
      <c r="OA90" s="38"/>
      <c r="OB90" s="38"/>
      <c r="OC90" s="38"/>
      <c r="OD90" s="38"/>
      <c r="OE90" s="38"/>
      <c r="OF90" s="38"/>
      <c r="OG90" s="38"/>
      <c r="OH90" s="38"/>
      <c r="OI90" s="38"/>
      <c r="OJ90" s="38"/>
      <c r="OK90" s="38"/>
      <c r="OL90" s="38"/>
      <c r="OM90" s="38"/>
      <c r="ON90" s="38"/>
      <c r="OO90" s="38"/>
      <c r="OP90" s="38"/>
      <c r="OQ90" s="38"/>
      <c r="OR90" s="38"/>
      <c r="OS90" s="38"/>
      <c r="OT90" s="38"/>
      <c r="OU90" s="38"/>
      <c r="OV90" s="38"/>
      <c r="OW90" s="38"/>
      <c r="OX90" s="38"/>
      <c r="OY90" s="38"/>
      <c r="OZ90" s="38"/>
      <c r="PA90" s="38"/>
      <c r="PB90" s="38"/>
      <c r="PC90" s="38"/>
      <c r="PD90" s="38"/>
      <c r="PE90" s="38"/>
      <c r="PF90" s="38"/>
      <c r="PG90" s="38"/>
      <c r="PH90" s="38"/>
      <c r="PI90" s="38"/>
      <c r="PJ90" s="38"/>
      <c r="PK90" s="38"/>
      <c r="PL90" s="38"/>
      <c r="PM90" s="38"/>
      <c r="PN90" s="38"/>
      <c r="PO90" s="38"/>
      <c r="PP90" s="38"/>
      <c r="PQ90" s="38"/>
      <c r="PR90" s="38"/>
      <c r="PS90" s="38"/>
      <c r="PT90" s="38"/>
      <c r="PU90" s="38"/>
      <c r="PV90" s="38"/>
      <c r="PW90" s="38"/>
      <c r="PX90" s="38"/>
      <c r="PY90" s="38"/>
      <c r="PZ90" s="38"/>
      <c r="QA90" s="38"/>
      <c r="QB90" s="38"/>
      <c r="QC90" s="38"/>
      <c r="QD90" s="38"/>
      <c r="QE90" s="38"/>
      <c r="QF90" s="38"/>
      <c r="QG90" s="38"/>
      <c r="QH90" s="38"/>
      <c r="QI90" s="38"/>
      <c r="QJ90" s="38"/>
      <c r="QK90" s="38"/>
      <c r="QL90" s="38"/>
      <c r="QM90" s="38"/>
      <c r="QN90" s="38"/>
      <c r="QO90" s="38"/>
      <c r="QP90" s="38"/>
      <c r="QQ90" s="38"/>
      <c r="QR90" s="38"/>
      <c r="QS90" s="38"/>
      <c r="QT90" s="38"/>
      <c r="QU90" s="38"/>
      <c r="QV90" s="38"/>
      <c r="QW90" s="38"/>
      <c r="QX90" s="38"/>
      <c r="QY90" s="38"/>
      <c r="QZ90" s="38"/>
      <c r="RA90" s="38"/>
      <c r="RB90" s="38"/>
      <c r="RC90" s="38"/>
      <c r="RD90" s="38"/>
      <c r="RE90" s="38"/>
      <c r="RF90" s="38"/>
      <c r="RG90" s="38"/>
      <c r="RH90" s="38"/>
      <c r="RI90" s="38"/>
      <c r="RJ90" s="38"/>
      <c r="RK90" s="38"/>
      <c r="RL90" s="38"/>
      <c r="RM90" s="38"/>
      <c r="RN90" s="38"/>
      <c r="RO90" s="38"/>
      <c r="RP90" s="38"/>
      <c r="RQ90" s="38"/>
      <c r="RR90" s="38"/>
      <c r="RS90" s="38"/>
      <c r="RT90" s="38"/>
      <c r="RU90" s="38"/>
      <c r="RV90" s="38"/>
      <c r="RW90" s="38"/>
      <c r="RX90" s="38"/>
      <c r="RY90" s="38"/>
      <c r="RZ90" s="38"/>
      <c r="SA90" s="38"/>
      <c r="SB90" s="38"/>
      <c r="SC90" s="38"/>
      <c r="SD90" s="38"/>
      <c r="SE90" s="38"/>
      <c r="SF90" s="38"/>
      <c r="SG90" s="38"/>
      <c r="SH90" s="38"/>
      <c r="SI90" s="38"/>
      <c r="SJ90" s="38"/>
      <c r="SK90" s="38"/>
      <c r="SL90" s="38"/>
      <c r="SM90" s="38"/>
      <c r="SN90" s="38"/>
      <c r="SO90" s="38"/>
      <c r="SP90" s="38"/>
      <c r="SQ90" s="38"/>
      <c r="SR90" s="38"/>
      <c r="SS90" s="38"/>
      <c r="ST90" s="38"/>
      <c r="SU90" s="38"/>
      <c r="SV90" s="38"/>
      <c r="SW90" s="38"/>
      <c r="SX90" s="38"/>
      <c r="SY90" s="38"/>
      <c r="SZ90" s="38"/>
      <c r="TA90" s="38"/>
      <c r="TB90" s="38"/>
      <c r="TC90" s="38"/>
      <c r="TD90" s="38"/>
      <c r="TE90" s="38"/>
      <c r="TF90" s="38"/>
      <c r="TG90" s="38"/>
      <c r="TH90" s="38"/>
      <c r="TI90" s="38"/>
      <c r="TJ90" s="38"/>
      <c r="TK90" s="38"/>
      <c r="TL90" s="38"/>
      <c r="TM90" s="38"/>
      <c r="TN90" s="38"/>
      <c r="TO90" s="38"/>
      <c r="TP90" s="38"/>
      <c r="TQ90" s="38"/>
      <c r="TR90" s="38"/>
      <c r="TS90" s="38"/>
      <c r="TT90" s="38"/>
      <c r="TU90" s="38"/>
      <c r="TV90" s="38"/>
      <c r="TW90" s="38"/>
      <c r="TX90" s="38"/>
      <c r="TY90" s="38"/>
      <c r="TZ90" s="38"/>
      <c r="UA90" s="38"/>
      <c r="UB90" s="38"/>
      <c r="UC90" s="38"/>
      <c r="UD90" s="38"/>
      <c r="UE90" s="38"/>
      <c r="UF90" s="38"/>
      <c r="UG90" s="38"/>
      <c r="UH90" s="38"/>
      <c r="UI90" s="38"/>
      <c r="UJ90" s="38"/>
      <c r="UK90" s="38"/>
      <c r="UL90" s="38"/>
      <c r="UM90" s="38"/>
      <c r="UN90" s="38"/>
      <c r="UO90" s="38"/>
      <c r="UP90" s="38"/>
      <c r="UQ90" s="38"/>
      <c r="UR90" s="38"/>
      <c r="US90" s="38"/>
      <c r="UT90" s="38"/>
      <c r="UU90" s="38"/>
      <c r="UV90" s="38"/>
      <c r="UW90" s="38"/>
      <c r="UX90" s="38"/>
      <c r="UY90" s="38"/>
      <c r="UZ90" s="38"/>
      <c r="VA90" s="38"/>
      <c r="VB90" s="38"/>
      <c r="VC90" s="38"/>
      <c r="VD90" s="38"/>
      <c r="VE90" s="38"/>
      <c r="VF90" s="38"/>
      <c r="VG90" s="38"/>
      <c r="VH90" s="38"/>
      <c r="VI90" s="38"/>
      <c r="VJ90" s="38"/>
      <c r="VK90" s="38"/>
      <c r="VL90" s="38"/>
      <c r="VM90" s="38"/>
      <c r="VN90" s="38"/>
      <c r="VO90" s="38"/>
      <c r="VP90" s="38"/>
      <c r="VQ90" s="38"/>
      <c r="VR90" s="38"/>
      <c r="VS90" s="38"/>
      <c r="VT90" s="38"/>
      <c r="VU90" s="38"/>
      <c r="VV90" s="38"/>
      <c r="VW90" s="38"/>
      <c r="VX90" s="38"/>
      <c r="VY90" s="38"/>
      <c r="VZ90" s="38"/>
      <c r="WA90" s="38"/>
      <c r="WB90" s="38"/>
      <c r="WC90" s="38"/>
      <c r="WD90" s="38"/>
      <c r="WE90" s="38"/>
      <c r="WF90" s="38"/>
      <c r="WG90" s="38"/>
      <c r="WH90" s="38"/>
      <c r="WI90" s="38"/>
      <c r="WJ90" s="38"/>
      <c r="WK90" s="38"/>
      <c r="WL90" s="38"/>
      <c r="WM90" s="38"/>
      <c r="WN90" s="38"/>
      <c r="WO90" s="38"/>
      <c r="WP90" s="38"/>
      <c r="WQ90" s="38"/>
      <c r="WR90" s="38"/>
      <c r="WS90" s="38"/>
      <c r="WT90" s="38"/>
      <c r="WU90" s="38"/>
      <c r="WV90" s="38"/>
      <c r="WW90" s="38"/>
      <c r="WX90" s="38"/>
      <c r="WY90" s="38"/>
      <c r="WZ90" s="38"/>
      <c r="XA90" s="38"/>
      <c r="XB90" s="38"/>
      <c r="XC90" s="38"/>
      <c r="XD90" s="38"/>
      <c r="XE90" s="38"/>
      <c r="XF90" s="38"/>
      <c r="XG90" s="38"/>
      <c r="XH90" s="38"/>
      <c r="XI90" s="38"/>
      <c r="XJ90" s="38"/>
      <c r="XK90" s="38"/>
      <c r="XL90" s="38"/>
      <c r="XM90" s="38"/>
      <c r="XN90" s="38"/>
      <c r="XO90" s="38"/>
      <c r="XP90" s="38"/>
      <c r="XQ90" s="38"/>
      <c r="XR90" s="38"/>
      <c r="XS90" s="38"/>
      <c r="XT90" s="38"/>
      <c r="XU90" s="38"/>
      <c r="XV90" s="38"/>
      <c r="XW90" s="38"/>
      <c r="XX90" s="38"/>
      <c r="XY90" s="38"/>
      <c r="XZ90" s="38"/>
      <c r="YA90" s="38"/>
      <c r="YB90" s="38"/>
      <c r="YC90" s="38"/>
      <c r="YD90" s="38"/>
      <c r="YE90" s="38"/>
      <c r="YF90" s="38"/>
      <c r="YG90" s="38"/>
      <c r="YH90" s="38"/>
      <c r="YI90" s="38"/>
      <c r="YJ90" s="38"/>
      <c r="YK90" s="38"/>
      <c r="YL90" s="38"/>
      <c r="YM90" s="38"/>
      <c r="YN90" s="38"/>
      <c r="YO90" s="38"/>
      <c r="YP90" s="38"/>
      <c r="YQ90" s="38"/>
      <c r="YR90" s="38"/>
      <c r="YS90" s="38"/>
    </row>
    <row r="91" spans="1:669" ht="12.75" customHeight="1" x14ac:dyDescent="0.25">
      <c r="A91" s="4" t="s">
        <v>39</v>
      </c>
      <c r="B91" s="5" t="s">
        <v>40</v>
      </c>
      <c r="C91" s="6" t="s">
        <v>71</v>
      </c>
      <c r="D91" s="6" t="s">
        <v>221</v>
      </c>
      <c r="E91" s="10">
        <v>44286</v>
      </c>
      <c r="F91" s="10" t="s">
        <v>107</v>
      </c>
      <c r="G91" s="130">
        <v>50000</v>
      </c>
      <c r="H91" s="174">
        <v>1435</v>
      </c>
      <c r="I91" s="181">
        <v>1854</v>
      </c>
      <c r="J91" s="181">
        <f>G91*0.0304</f>
        <v>1520</v>
      </c>
      <c r="K91" s="181">
        <v>25</v>
      </c>
      <c r="L91" s="181">
        <v>4834</v>
      </c>
      <c r="M91" s="174">
        <v>45166</v>
      </c>
      <c r="AQ91" s="45"/>
      <c r="AR91" s="45"/>
      <c r="AS91" s="45"/>
      <c r="AT91" s="45"/>
      <c r="AU91" s="46"/>
      <c r="AV91" s="46"/>
      <c r="AW91" s="46"/>
      <c r="AX91" s="46"/>
      <c r="AY91" s="46"/>
      <c r="AZ91" s="46"/>
      <c r="BA91" s="46"/>
      <c r="BB91" s="46"/>
      <c r="BC91" s="46"/>
      <c r="BD91" s="46"/>
      <c r="BE91" s="46"/>
      <c r="BF91" s="46"/>
      <c r="BG91" s="46"/>
      <c r="BH91" s="46"/>
      <c r="BI91" s="46"/>
      <c r="BJ91" s="46"/>
      <c r="BK91" s="46"/>
      <c r="BL91" s="46"/>
      <c r="BM91" s="46"/>
      <c r="BN91" s="46"/>
      <c r="BO91" s="46"/>
      <c r="BP91" s="46"/>
      <c r="BQ91" s="46"/>
      <c r="BR91" s="46"/>
      <c r="BS91" s="46"/>
      <c r="BT91" s="46"/>
      <c r="BU91" s="46"/>
      <c r="BV91" s="46"/>
      <c r="BW91" s="46"/>
      <c r="BX91" s="46"/>
      <c r="BY91" s="46"/>
      <c r="BZ91" s="46"/>
      <c r="CA91" s="46"/>
      <c r="CB91" s="46"/>
      <c r="CC91" s="46"/>
      <c r="CD91" s="46"/>
      <c r="CE91" s="46"/>
      <c r="CF91" s="46"/>
      <c r="CG91" s="46"/>
      <c r="CH91" s="46"/>
      <c r="CI91" s="46"/>
      <c r="CJ91" s="46"/>
      <c r="CK91" s="46"/>
      <c r="CL91" s="46"/>
      <c r="CM91" s="46"/>
      <c r="CN91" s="46"/>
      <c r="CO91" s="46"/>
      <c r="CP91" s="46"/>
      <c r="CQ91" s="46"/>
      <c r="CR91" s="46"/>
      <c r="CS91" s="46"/>
      <c r="CT91" s="46"/>
      <c r="CU91" s="46"/>
      <c r="CV91" s="46"/>
      <c r="CW91" s="46"/>
      <c r="CX91" s="46"/>
      <c r="CY91" s="46"/>
      <c r="CZ91" s="46"/>
      <c r="DA91" s="46"/>
      <c r="DB91" s="46"/>
      <c r="DC91" s="46"/>
      <c r="DD91" s="46"/>
      <c r="DE91" s="46"/>
      <c r="DF91" s="46"/>
      <c r="DG91" s="46"/>
      <c r="DH91" s="46"/>
      <c r="DI91" s="46"/>
      <c r="DJ91" s="46"/>
      <c r="DK91" s="46"/>
      <c r="DL91" s="46"/>
      <c r="DM91" s="46"/>
      <c r="DN91" s="46"/>
      <c r="DO91" s="46"/>
      <c r="DP91" s="46"/>
      <c r="DQ91" s="46"/>
      <c r="DR91" s="46"/>
      <c r="DS91" s="46"/>
      <c r="DT91" s="46"/>
      <c r="DU91" s="46"/>
      <c r="DV91" s="46"/>
      <c r="DW91" s="46"/>
      <c r="DX91" s="46"/>
      <c r="DY91" s="46"/>
      <c r="DZ91" s="46"/>
      <c r="EA91" s="46"/>
      <c r="EB91" s="46"/>
      <c r="EC91" s="46"/>
      <c r="ED91" s="46"/>
      <c r="EE91" s="46"/>
      <c r="EF91" s="46"/>
      <c r="EG91" s="46"/>
      <c r="EH91" s="46"/>
      <c r="EI91" s="46"/>
      <c r="EJ91" s="46"/>
      <c r="EK91" s="46"/>
      <c r="EL91" s="46"/>
      <c r="EM91" s="46"/>
      <c r="EN91" s="46"/>
      <c r="EO91" s="46"/>
      <c r="EP91" s="46"/>
      <c r="EQ91" s="46"/>
      <c r="ER91" s="46"/>
      <c r="ES91" s="46"/>
      <c r="ET91" s="46"/>
      <c r="EU91" s="46"/>
      <c r="EV91" s="46"/>
      <c r="EW91" s="46"/>
      <c r="EX91" s="46"/>
      <c r="EY91" s="46"/>
      <c r="EZ91" s="46"/>
      <c r="FA91" s="46"/>
      <c r="FB91" s="46"/>
      <c r="FC91" s="46"/>
      <c r="FD91" s="46"/>
      <c r="FE91" s="46"/>
      <c r="FF91" s="46"/>
      <c r="FG91" s="46"/>
      <c r="FH91" s="46"/>
      <c r="FI91" s="46"/>
      <c r="FJ91" s="46"/>
      <c r="FK91" s="46"/>
      <c r="FL91" s="46"/>
      <c r="FM91" s="46"/>
      <c r="FN91" s="46"/>
      <c r="FO91" s="46"/>
      <c r="FP91" s="46"/>
      <c r="FQ91" s="46"/>
      <c r="FR91" s="46"/>
      <c r="FS91" s="46"/>
      <c r="FT91" s="44"/>
      <c r="FU91" s="44"/>
      <c r="FV91" s="44"/>
      <c r="FW91" s="44"/>
      <c r="FX91" s="44"/>
      <c r="FY91" s="44"/>
      <c r="FZ91" s="44"/>
      <c r="GA91" s="44"/>
      <c r="GB91" s="44"/>
      <c r="GC91" s="44"/>
      <c r="GD91" s="44"/>
      <c r="GE91" s="44"/>
      <c r="GF91" s="44"/>
      <c r="GG91" s="44"/>
      <c r="GH91" s="44"/>
      <c r="GI91" s="44"/>
      <c r="GJ91" s="44"/>
      <c r="GK91" s="44"/>
      <c r="GL91" s="44"/>
      <c r="GM91" s="44"/>
      <c r="GN91" s="44"/>
      <c r="GO91" s="44"/>
      <c r="GP91" s="44"/>
      <c r="GQ91" s="44"/>
      <c r="GR91" s="44"/>
      <c r="GS91" s="44"/>
      <c r="GT91" s="44"/>
      <c r="GU91" s="44"/>
      <c r="GV91" s="44"/>
      <c r="GW91" s="44"/>
      <c r="GX91" s="44"/>
      <c r="GY91" s="44"/>
      <c r="GZ91" s="44"/>
      <c r="HA91" s="44"/>
      <c r="HB91" s="44"/>
      <c r="HC91" s="44"/>
      <c r="HD91" s="44"/>
      <c r="HE91" s="44"/>
      <c r="HF91" s="44"/>
      <c r="HG91" s="44"/>
      <c r="HH91" s="44"/>
      <c r="HI91" s="44"/>
      <c r="HJ91" s="44"/>
      <c r="HK91" s="44"/>
      <c r="HL91" s="44"/>
      <c r="HM91" s="44"/>
      <c r="HN91" s="44"/>
      <c r="HO91" s="44"/>
      <c r="HP91" s="44"/>
      <c r="HQ91" s="44"/>
      <c r="HR91" s="44"/>
      <c r="HS91" s="44"/>
      <c r="HT91" s="44"/>
      <c r="HU91" s="44"/>
      <c r="HV91" s="44"/>
      <c r="HW91" s="44"/>
      <c r="HX91" s="44"/>
      <c r="HY91" s="44"/>
      <c r="HZ91" s="44"/>
      <c r="IA91" s="44"/>
    </row>
    <row r="92" spans="1:669" ht="12.75" customHeight="1" x14ac:dyDescent="0.25">
      <c r="A92" s="4" t="s">
        <v>73</v>
      </c>
      <c r="B92" s="5" t="s">
        <v>40</v>
      </c>
      <c r="C92" s="6" t="s">
        <v>70</v>
      </c>
      <c r="D92" s="6" t="s">
        <v>221</v>
      </c>
      <c r="E92" s="10">
        <v>44256</v>
      </c>
      <c r="F92" s="10" t="s">
        <v>107</v>
      </c>
      <c r="G92" s="130">
        <v>44000</v>
      </c>
      <c r="H92" s="174">
        <v>1262.8</v>
      </c>
      <c r="I92" s="181">
        <v>1007.19</v>
      </c>
      <c r="J92" s="181">
        <v>1337.6</v>
      </c>
      <c r="K92" s="181">
        <v>8152.21</v>
      </c>
      <c r="L92" s="181">
        <v>11759.8</v>
      </c>
      <c r="M92" s="174">
        <v>32240.2</v>
      </c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5"/>
      <c r="AR92" s="45"/>
      <c r="AS92" s="45"/>
      <c r="AT92" s="45"/>
      <c r="AU92" s="45"/>
      <c r="AV92" s="45"/>
      <c r="AW92" s="45"/>
      <c r="AX92" s="45"/>
      <c r="AY92" s="45"/>
      <c r="AZ92" s="45"/>
      <c r="BA92" s="45"/>
      <c r="BB92" s="45"/>
      <c r="BC92" s="45"/>
      <c r="BD92" s="45"/>
      <c r="BE92" s="45"/>
      <c r="BF92" s="45"/>
      <c r="BG92" s="45"/>
      <c r="BH92" s="45"/>
      <c r="BI92" s="45"/>
      <c r="BJ92" s="45"/>
      <c r="BK92" s="45"/>
      <c r="BL92" s="45"/>
      <c r="BM92" s="45"/>
      <c r="BN92" s="45"/>
      <c r="BO92" s="45"/>
      <c r="BP92" s="45"/>
      <c r="BQ92" s="45"/>
      <c r="BR92" s="45"/>
      <c r="BS92" s="45"/>
      <c r="BT92" s="45"/>
      <c r="BU92" s="45"/>
      <c r="BV92" s="45"/>
      <c r="BW92" s="45"/>
      <c r="BX92" s="45"/>
      <c r="BY92" s="45"/>
      <c r="BZ92" s="45"/>
      <c r="CA92" s="45"/>
      <c r="CB92" s="45"/>
      <c r="CC92" s="45"/>
      <c r="CD92" s="45"/>
      <c r="CE92" s="45"/>
      <c r="CF92" s="45"/>
      <c r="CG92" s="45"/>
      <c r="CH92" s="45"/>
      <c r="CI92" s="45"/>
      <c r="CJ92" s="45"/>
      <c r="CK92" s="45"/>
      <c r="CL92" s="45"/>
      <c r="CM92" s="45"/>
      <c r="CN92" s="45"/>
      <c r="CO92" s="45"/>
      <c r="CP92" s="45"/>
      <c r="CQ92" s="45"/>
      <c r="CR92" s="45"/>
      <c r="CS92" s="45"/>
      <c r="CT92" s="45"/>
      <c r="CU92" s="45"/>
      <c r="CV92" s="45"/>
      <c r="CW92" s="45"/>
      <c r="CX92" s="45"/>
      <c r="CY92" s="45"/>
      <c r="CZ92" s="45"/>
      <c r="DA92" s="45"/>
      <c r="DB92" s="45"/>
      <c r="DC92" s="45"/>
      <c r="DD92" s="45"/>
      <c r="DE92" s="45"/>
      <c r="DF92" s="45"/>
      <c r="DG92" s="45"/>
      <c r="DH92" s="45"/>
      <c r="DI92" s="45"/>
      <c r="DJ92" s="45"/>
      <c r="DK92" s="45"/>
      <c r="DL92" s="45"/>
      <c r="DM92" s="45"/>
      <c r="DN92" s="45"/>
      <c r="DO92" s="45"/>
      <c r="DP92" s="45"/>
      <c r="DQ92" s="45"/>
      <c r="DR92" s="45"/>
      <c r="DS92" s="45"/>
      <c r="DT92" s="45"/>
      <c r="DU92" s="45"/>
      <c r="DV92" s="45"/>
      <c r="DW92" s="45"/>
      <c r="DX92" s="45"/>
      <c r="DY92" s="45"/>
      <c r="DZ92" s="45"/>
      <c r="EA92" s="45"/>
      <c r="EB92" s="45"/>
      <c r="EC92" s="45"/>
      <c r="ED92" s="45"/>
      <c r="EE92" s="45"/>
      <c r="EF92" s="45"/>
      <c r="EG92" s="45"/>
      <c r="EH92" s="45"/>
      <c r="EI92" s="45"/>
      <c r="EJ92" s="45"/>
      <c r="EK92" s="45"/>
      <c r="EL92" s="45"/>
      <c r="EM92" s="45"/>
      <c r="EN92" s="45"/>
      <c r="EO92" s="45"/>
      <c r="EP92" s="45"/>
      <c r="EQ92" s="45"/>
      <c r="ER92" s="45"/>
      <c r="ES92" s="45"/>
      <c r="ET92" s="45"/>
      <c r="EU92" s="45"/>
      <c r="EV92" s="45"/>
      <c r="EW92" s="45"/>
      <c r="EX92" s="45"/>
      <c r="EY92" s="45"/>
      <c r="EZ92" s="45"/>
      <c r="FA92" s="45"/>
      <c r="FB92" s="45"/>
      <c r="FC92" s="45"/>
      <c r="FD92" s="45"/>
      <c r="FE92" s="45"/>
      <c r="FF92" s="45"/>
      <c r="FG92" s="45"/>
      <c r="FH92" s="45"/>
      <c r="FI92" s="45"/>
      <c r="FJ92" s="45"/>
      <c r="FK92" s="45"/>
      <c r="FL92" s="45"/>
      <c r="FM92" s="45"/>
      <c r="FN92" s="45"/>
      <c r="FO92" s="45"/>
      <c r="FP92" s="45"/>
      <c r="FQ92" s="45"/>
      <c r="FR92" s="45"/>
      <c r="FS92" s="45"/>
    </row>
    <row r="93" spans="1:669" ht="18" customHeight="1" x14ac:dyDescent="0.25">
      <c r="A93" s="41" t="s">
        <v>14</v>
      </c>
      <c r="B93" s="12">
        <v>2</v>
      </c>
      <c r="C93" s="7"/>
      <c r="D93" s="7"/>
      <c r="E93" s="41"/>
      <c r="F93" s="41"/>
      <c r="G93" s="146">
        <f>SUM(G91:G91)+G92</f>
        <v>94000</v>
      </c>
      <c r="H93" s="161">
        <f>SUM(H91:H91)+H92</f>
        <v>2697.8</v>
      </c>
      <c r="I93" s="146">
        <f>SUM(I91:I91)+I92</f>
        <v>2861.19</v>
      </c>
      <c r="J93" s="146">
        <f>SUM(J91:J91)+J92</f>
        <v>2857.6</v>
      </c>
      <c r="K93" s="146">
        <f>SUM(K91:K92)</f>
        <v>8177.21</v>
      </c>
      <c r="L93" s="146">
        <f>SUM(L91:L91)+L92</f>
        <v>16593.8</v>
      </c>
      <c r="M93" s="161">
        <f>SUM(M91:M91)+M92</f>
        <v>77406.2</v>
      </c>
      <c r="AQ93" s="45"/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5"/>
      <c r="BL93" s="45"/>
      <c r="BM93" s="45"/>
      <c r="BN93" s="45"/>
      <c r="BO93" s="45"/>
      <c r="BP93" s="45"/>
      <c r="BQ93" s="45"/>
      <c r="BR93" s="45"/>
      <c r="BS93" s="45"/>
      <c r="BT93" s="45"/>
      <c r="BU93" s="45"/>
      <c r="BV93" s="45"/>
      <c r="BW93" s="45"/>
      <c r="BX93" s="45"/>
      <c r="BY93" s="45"/>
      <c r="BZ93" s="45"/>
      <c r="CA93" s="45"/>
      <c r="CB93" s="45"/>
      <c r="CC93" s="45"/>
      <c r="CD93" s="45"/>
      <c r="CE93" s="45"/>
      <c r="CF93" s="45"/>
      <c r="CG93" s="45"/>
      <c r="CH93" s="45"/>
      <c r="CI93" s="45"/>
      <c r="CJ93" s="45"/>
      <c r="CK93" s="45"/>
      <c r="CL93" s="45"/>
      <c r="CM93" s="45"/>
      <c r="CN93" s="45"/>
      <c r="CO93" s="45"/>
      <c r="CP93" s="45"/>
      <c r="CQ93" s="45"/>
      <c r="CR93" s="45"/>
      <c r="CS93" s="45"/>
      <c r="CT93" s="45"/>
      <c r="CU93" s="45"/>
      <c r="CV93" s="45"/>
      <c r="CW93" s="45"/>
      <c r="CX93" s="45"/>
      <c r="CY93" s="45"/>
      <c r="CZ93" s="45"/>
      <c r="DA93" s="45"/>
      <c r="DB93" s="45"/>
      <c r="DC93" s="45"/>
      <c r="DD93" s="45"/>
      <c r="DE93" s="45"/>
      <c r="DF93" s="45"/>
      <c r="DG93" s="45"/>
      <c r="DH93" s="45"/>
      <c r="DI93" s="45"/>
      <c r="DJ93" s="45"/>
      <c r="DK93" s="45"/>
      <c r="DL93" s="45"/>
      <c r="DM93" s="45"/>
      <c r="DN93" s="45"/>
      <c r="DO93" s="45"/>
      <c r="DP93" s="45"/>
      <c r="DQ93" s="45"/>
      <c r="DR93" s="45"/>
      <c r="DS93" s="45"/>
      <c r="DT93" s="45"/>
      <c r="DU93" s="45"/>
      <c r="DV93" s="45"/>
      <c r="DW93" s="45"/>
      <c r="DX93" s="45"/>
      <c r="DY93" s="45"/>
      <c r="DZ93" s="45"/>
      <c r="EA93" s="45"/>
      <c r="EB93" s="45"/>
      <c r="EC93" s="45"/>
      <c r="ED93" s="45"/>
      <c r="EE93" s="45"/>
      <c r="EF93" s="45"/>
      <c r="EG93" s="45"/>
      <c r="EH93" s="45"/>
      <c r="EI93" s="45"/>
      <c r="EJ93" s="45"/>
      <c r="EK93" s="45"/>
      <c r="EL93" s="45"/>
      <c r="EM93" s="45"/>
      <c r="EN93" s="45"/>
      <c r="EO93" s="45"/>
      <c r="EP93" s="45"/>
      <c r="EQ93" s="45"/>
      <c r="ER93" s="45"/>
      <c r="ES93" s="45"/>
      <c r="ET93" s="45"/>
      <c r="EU93" s="45"/>
      <c r="EV93" s="45"/>
      <c r="EW93" s="45"/>
      <c r="EX93" s="45"/>
      <c r="EY93" s="45"/>
      <c r="EZ93" s="45"/>
      <c r="FA93" s="45"/>
      <c r="FB93" s="45"/>
      <c r="FC93" s="45"/>
      <c r="FD93" s="45"/>
      <c r="FE93" s="45"/>
      <c r="FF93" s="45"/>
      <c r="FG93" s="45"/>
      <c r="FH93" s="45"/>
      <c r="FI93" s="45"/>
      <c r="FJ93" s="45"/>
      <c r="FK93" s="45"/>
      <c r="FL93" s="45"/>
      <c r="FM93" s="45"/>
      <c r="FN93" s="45"/>
      <c r="FO93" s="45"/>
      <c r="FP93" s="45"/>
      <c r="FQ93" s="45"/>
      <c r="FR93" s="45"/>
      <c r="FS93" s="45"/>
      <c r="IB93" s="50"/>
      <c r="IC93" s="50"/>
    </row>
    <row r="94" spans="1:669" x14ac:dyDescent="0.25">
      <c r="AQ94" s="45"/>
      <c r="AR94" s="45"/>
      <c r="AS94" s="45"/>
      <c r="AT94" s="45"/>
      <c r="AU94" s="45"/>
      <c r="AV94" s="45"/>
      <c r="AW94" s="45"/>
      <c r="AX94" s="45"/>
      <c r="AY94" s="45"/>
      <c r="AZ94" s="45"/>
      <c r="BA94" s="45"/>
      <c r="BB94" s="45"/>
      <c r="BC94" s="45"/>
      <c r="BD94" s="45"/>
      <c r="BE94" s="45"/>
      <c r="BF94" s="45"/>
      <c r="BG94" s="45"/>
      <c r="BH94" s="45"/>
      <c r="BI94" s="45"/>
      <c r="BJ94" s="45"/>
      <c r="BK94" s="45"/>
      <c r="BL94" s="45"/>
      <c r="BM94" s="45"/>
      <c r="BN94" s="45"/>
      <c r="BO94" s="45"/>
      <c r="BP94" s="45"/>
      <c r="BQ94" s="45"/>
      <c r="BR94" s="45"/>
      <c r="BS94" s="45"/>
      <c r="BT94" s="45"/>
      <c r="BU94" s="45"/>
      <c r="BV94" s="45"/>
      <c r="BW94" s="45"/>
      <c r="BX94" s="45"/>
      <c r="BY94" s="45"/>
      <c r="BZ94" s="45"/>
      <c r="CA94" s="45"/>
      <c r="CB94" s="45"/>
      <c r="CC94" s="45"/>
      <c r="CD94" s="45"/>
      <c r="CE94" s="45"/>
      <c r="CF94" s="45"/>
      <c r="CG94" s="45"/>
      <c r="CH94" s="45"/>
      <c r="CI94" s="45"/>
      <c r="CJ94" s="45"/>
      <c r="CK94" s="45"/>
      <c r="CL94" s="45"/>
      <c r="CM94" s="45"/>
      <c r="CN94" s="45"/>
      <c r="CO94" s="45"/>
      <c r="CP94" s="45"/>
      <c r="CQ94" s="45"/>
      <c r="CR94" s="45"/>
      <c r="CS94" s="45"/>
      <c r="CT94" s="45"/>
      <c r="CU94" s="45"/>
      <c r="CV94" s="45"/>
      <c r="CW94" s="45"/>
      <c r="CX94" s="45"/>
      <c r="CY94" s="45"/>
      <c r="CZ94" s="45"/>
      <c r="DA94" s="45"/>
      <c r="DB94" s="45"/>
      <c r="DC94" s="45"/>
      <c r="DD94" s="45"/>
      <c r="DE94" s="45"/>
      <c r="DF94" s="45"/>
      <c r="DG94" s="45"/>
      <c r="DH94" s="45"/>
      <c r="DI94" s="45"/>
      <c r="DJ94" s="45"/>
      <c r="DK94" s="45"/>
      <c r="DL94" s="45"/>
      <c r="DM94" s="45"/>
      <c r="DN94" s="45"/>
      <c r="DO94" s="45"/>
      <c r="DP94" s="45"/>
      <c r="DQ94" s="45"/>
      <c r="DR94" s="45"/>
      <c r="DS94" s="45"/>
      <c r="DT94" s="45"/>
      <c r="DU94" s="45"/>
      <c r="DV94" s="45"/>
      <c r="DW94" s="45"/>
      <c r="DX94" s="45"/>
      <c r="DY94" s="45"/>
      <c r="DZ94" s="45"/>
      <c r="EA94" s="45"/>
      <c r="EB94" s="45"/>
      <c r="EC94" s="45"/>
      <c r="ED94" s="45"/>
      <c r="EE94" s="45"/>
      <c r="EF94" s="45"/>
      <c r="EG94" s="45"/>
      <c r="EH94" s="45"/>
      <c r="EI94" s="45"/>
      <c r="EJ94" s="45"/>
      <c r="EK94" s="45"/>
      <c r="EL94" s="45"/>
      <c r="EM94" s="45"/>
      <c r="EN94" s="45"/>
      <c r="EO94" s="45"/>
      <c r="EP94" s="45"/>
      <c r="EQ94" s="45"/>
      <c r="ER94" s="45"/>
      <c r="ES94" s="45"/>
      <c r="ET94" s="45"/>
      <c r="EU94" s="45"/>
      <c r="EV94" s="45"/>
      <c r="EW94" s="45"/>
      <c r="EX94" s="45"/>
      <c r="EY94" s="45"/>
      <c r="EZ94" s="45"/>
      <c r="FA94" s="45"/>
      <c r="FB94" s="45"/>
      <c r="FC94" s="45"/>
      <c r="FD94" s="45"/>
      <c r="FE94" s="45"/>
      <c r="FF94" s="45"/>
      <c r="FG94" s="45"/>
      <c r="FH94" s="45"/>
      <c r="FI94" s="45"/>
      <c r="FJ94" s="45"/>
      <c r="FK94" s="45"/>
      <c r="FL94" s="45"/>
      <c r="FM94" s="45"/>
      <c r="FN94" s="45"/>
      <c r="FO94" s="45"/>
      <c r="FP94" s="45"/>
      <c r="FQ94" s="45"/>
      <c r="FR94" s="45"/>
      <c r="FS94" s="45"/>
    </row>
    <row r="95" spans="1:669" s="45" customFormat="1" ht="18" customHeight="1" x14ac:dyDescent="0.25">
      <c r="A95" s="40" t="s">
        <v>114</v>
      </c>
      <c r="B95" s="16"/>
      <c r="C95" s="17"/>
      <c r="D95" s="17"/>
      <c r="E95" s="40"/>
      <c r="F95" s="40"/>
      <c r="G95" s="151"/>
      <c r="H95" s="155"/>
      <c r="I95" s="151"/>
      <c r="J95" s="151"/>
      <c r="K95" s="151"/>
      <c r="L95" s="151"/>
      <c r="M95" s="155"/>
      <c r="IB95" s="86"/>
      <c r="IC95" s="86"/>
    </row>
    <row r="96" spans="1:669" ht="12.75" customHeight="1" x14ac:dyDescent="0.25">
      <c r="A96" s="4" t="s">
        <v>99</v>
      </c>
      <c r="B96" s="5" t="s">
        <v>208</v>
      </c>
      <c r="C96" s="6" t="s">
        <v>70</v>
      </c>
      <c r="D96" s="6" t="s">
        <v>221</v>
      </c>
      <c r="E96" s="10">
        <v>44440</v>
      </c>
      <c r="F96" s="10" t="s">
        <v>107</v>
      </c>
      <c r="G96" s="130">
        <v>165000</v>
      </c>
      <c r="H96" s="174">
        <f>G96*0.0287</f>
        <v>4735.5</v>
      </c>
      <c r="I96" s="181">
        <v>27413.040000000001</v>
      </c>
      <c r="J96" s="181">
        <v>4943.8</v>
      </c>
      <c r="K96" s="181">
        <v>25</v>
      </c>
      <c r="L96" s="181">
        <v>37117.339999999997</v>
      </c>
      <c r="M96" s="174">
        <v>127882.66</v>
      </c>
      <c r="AH96" s="45"/>
      <c r="AI96" s="45"/>
      <c r="AJ96" s="45"/>
      <c r="AK96" s="45"/>
      <c r="AL96" s="45"/>
      <c r="AM96" s="45"/>
      <c r="AN96" s="45"/>
      <c r="AO96" s="45"/>
      <c r="AP96" s="45"/>
      <c r="AQ96" s="45"/>
      <c r="AR96" s="45"/>
      <c r="AS96" s="45"/>
      <c r="AT96" s="45"/>
      <c r="AU96" s="45"/>
      <c r="AV96" s="45"/>
      <c r="AW96" s="45"/>
      <c r="AX96" s="45"/>
      <c r="AY96" s="45"/>
      <c r="AZ96" s="45"/>
      <c r="BA96" s="45"/>
      <c r="BB96" s="45"/>
      <c r="BC96" s="45"/>
      <c r="BD96" s="45"/>
      <c r="BE96" s="45"/>
      <c r="BF96" s="45"/>
      <c r="BG96" s="45"/>
      <c r="BH96" s="45"/>
      <c r="BI96" s="45"/>
      <c r="BJ96" s="45"/>
      <c r="BK96" s="45"/>
      <c r="BL96" s="45"/>
      <c r="BM96" s="45"/>
      <c r="BN96" s="45"/>
      <c r="BO96" s="45"/>
      <c r="BP96" s="45"/>
      <c r="BQ96" s="45"/>
      <c r="BR96" s="45"/>
      <c r="BS96" s="45"/>
      <c r="BT96" s="45"/>
      <c r="BU96" s="45"/>
      <c r="BV96" s="45"/>
      <c r="BW96" s="45"/>
      <c r="BX96" s="45"/>
      <c r="BY96" s="45"/>
      <c r="BZ96" s="45"/>
      <c r="CA96" s="45"/>
      <c r="CB96" s="45"/>
      <c r="CC96" s="45"/>
      <c r="CD96" s="45"/>
      <c r="CE96" s="45"/>
      <c r="CF96" s="45"/>
      <c r="CG96" s="45"/>
      <c r="CH96" s="45"/>
      <c r="CI96" s="45"/>
      <c r="CJ96" s="45"/>
      <c r="CK96" s="45"/>
      <c r="CL96" s="45"/>
      <c r="CM96" s="45"/>
      <c r="CN96" s="45"/>
      <c r="CO96" s="45"/>
      <c r="CP96" s="45"/>
      <c r="CQ96" s="45"/>
      <c r="CR96" s="45"/>
      <c r="CS96" s="45"/>
      <c r="CT96" s="45"/>
      <c r="CU96" s="45"/>
      <c r="CV96" s="45"/>
      <c r="CW96" s="45"/>
      <c r="CX96" s="45"/>
      <c r="CY96" s="45"/>
      <c r="CZ96" s="45"/>
      <c r="DA96" s="45"/>
      <c r="DB96" s="45"/>
      <c r="DC96" s="45"/>
      <c r="DD96" s="45"/>
      <c r="DE96" s="45"/>
      <c r="DF96" s="45"/>
      <c r="DG96" s="45"/>
      <c r="DH96" s="45"/>
      <c r="DI96" s="45"/>
      <c r="DJ96" s="45"/>
      <c r="DK96" s="45"/>
      <c r="DL96" s="45"/>
      <c r="DM96" s="45"/>
      <c r="DN96" s="45"/>
      <c r="DO96" s="45"/>
      <c r="DP96" s="45"/>
      <c r="DQ96" s="45"/>
      <c r="DR96" s="45"/>
      <c r="DS96" s="45"/>
      <c r="DT96" s="45"/>
      <c r="DU96" s="45"/>
      <c r="DV96" s="45"/>
      <c r="DW96" s="45"/>
      <c r="DX96" s="45"/>
      <c r="DY96" s="45"/>
      <c r="DZ96" s="45"/>
      <c r="EA96" s="45"/>
      <c r="EB96" s="45"/>
      <c r="EC96" s="45"/>
      <c r="ED96" s="45"/>
      <c r="EE96" s="45"/>
      <c r="EF96" s="45"/>
      <c r="EG96" s="45"/>
      <c r="EH96" s="45"/>
      <c r="EI96" s="45"/>
      <c r="EJ96" s="45"/>
      <c r="EK96" s="45"/>
      <c r="EL96" s="45"/>
      <c r="EM96" s="45"/>
      <c r="EN96" s="45"/>
      <c r="EO96" s="45"/>
      <c r="EP96" s="45"/>
      <c r="EQ96" s="45"/>
      <c r="ER96" s="45"/>
      <c r="ES96" s="45"/>
      <c r="ET96" s="45"/>
      <c r="EU96" s="45"/>
      <c r="EV96" s="45"/>
      <c r="EW96" s="45"/>
      <c r="EX96" s="45"/>
      <c r="EY96" s="45"/>
      <c r="EZ96" s="45"/>
      <c r="FA96" s="45"/>
      <c r="FB96" s="45"/>
      <c r="FC96" s="45"/>
      <c r="FD96" s="45"/>
      <c r="FE96" s="45"/>
      <c r="FF96" s="45"/>
      <c r="FG96" s="45"/>
      <c r="FH96" s="45"/>
      <c r="FI96" s="45"/>
      <c r="FJ96" s="45"/>
      <c r="FK96" s="45"/>
      <c r="FL96" s="45"/>
      <c r="FM96" s="45"/>
      <c r="FN96" s="45"/>
      <c r="FO96" s="45"/>
      <c r="FP96" s="45"/>
      <c r="FQ96" s="45"/>
      <c r="FR96" s="45"/>
      <c r="FS96" s="45"/>
      <c r="IB96" s="50"/>
      <c r="IC96" s="50"/>
    </row>
    <row r="97" spans="1:669" s="51" customFormat="1" ht="18" customHeight="1" x14ac:dyDescent="0.25">
      <c r="A97" s="68" t="s">
        <v>14</v>
      </c>
      <c r="B97" s="92">
        <v>1</v>
      </c>
      <c r="C97" s="74"/>
      <c r="D97" s="74"/>
      <c r="E97" s="68"/>
      <c r="F97" s="68"/>
      <c r="G97" s="150">
        <f t="shared" ref="G97:M97" si="14">G96</f>
        <v>165000</v>
      </c>
      <c r="H97" s="157">
        <f t="shared" si="14"/>
        <v>4735.5</v>
      </c>
      <c r="I97" s="150">
        <f>I96</f>
        <v>27413.040000000001</v>
      </c>
      <c r="J97" s="150">
        <f t="shared" si="14"/>
        <v>4943.8</v>
      </c>
      <c r="K97" s="150">
        <f t="shared" si="14"/>
        <v>25</v>
      </c>
      <c r="L97" s="150">
        <f t="shared" si="14"/>
        <v>37117.339999999997</v>
      </c>
      <c r="M97" s="157">
        <f t="shared" si="14"/>
        <v>127882.66</v>
      </c>
      <c r="N97" s="45"/>
      <c r="O97" s="45"/>
      <c r="P97" s="45"/>
      <c r="Q97" s="45"/>
      <c r="R97" s="45"/>
      <c r="S97" s="45"/>
      <c r="T97" s="45"/>
      <c r="U97" s="45"/>
      <c r="V97" s="45"/>
      <c r="W97" s="45"/>
      <c r="X97" s="45"/>
      <c r="Y97" s="45"/>
      <c r="Z97" s="45"/>
      <c r="AA97" s="45"/>
      <c r="AB97" s="45"/>
      <c r="AC97" s="45"/>
      <c r="AD97" s="45"/>
      <c r="AE97" s="45"/>
      <c r="AF97" s="45"/>
      <c r="AG97" s="45"/>
      <c r="AH97" s="45"/>
      <c r="AI97" s="45"/>
      <c r="AJ97" s="45"/>
      <c r="AK97" s="45"/>
      <c r="AL97" s="45"/>
      <c r="AM97" s="45"/>
      <c r="AN97" s="45"/>
      <c r="AO97" s="45"/>
      <c r="AP97" s="45"/>
      <c r="AQ97" s="45"/>
      <c r="AR97" s="45"/>
      <c r="AS97" s="45"/>
      <c r="AT97" s="45"/>
      <c r="AU97" s="45"/>
      <c r="AV97" s="45"/>
      <c r="AW97" s="45"/>
      <c r="AX97" s="45"/>
      <c r="AY97" s="45"/>
      <c r="AZ97" s="45"/>
      <c r="BA97" s="45"/>
      <c r="BB97" s="45"/>
      <c r="BC97" s="45"/>
      <c r="BD97" s="45"/>
      <c r="BE97" s="45"/>
      <c r="BF97" s="45"/>
      <c r="BG97" s="45"/>
      <c r="BH97" s="45"/>
      <c r="BI97" s="45"/>
      <c r="BJ97" s="45"/>
      <c r="BK97" s="45"/>
      <c r="BL97" s="45"/>
      <c r="BM97" s="45"/>
      <c r="BN97" s="45"/>
      <c r="BO97" s="45"/>
      <c r="BP97" s="45"/>
      <c r="BQ97" s="45"/>
      <c r="BR97" s="45"/>
      <c r="BS97" s="45"/>
      <c r="BT97" s="45"/>
      <c r="BU97" s="45"/>
      <c r="BV97" s="45"/>
      <c r="BW97" s="45"/>
      <c r="BX97" s="45"/>
      <c r="BY97" s="45"/>
      <c r="BZ97" s="45"/>
      <c r="CA97" s="45"/>
      <c r="CB97" s="45"/>
      <c r="CC97" s="45"/>
      <c r="CD97" s="45"/>
      <c r="CE97" s="45"/>
      <c r="CF97" s="45"/>
      <c r="CG97" s="45"/>
      <c r="CH97" s="45"/>
      <c r="CI97" s="45"/>
      <c r="CJ97" s="45"/>
      <c r="CK97" s="45"/>
      <c r="CL97" s="45"/>
      <c r="CM97" s="45"/>
      <c r="CN97" s="45"/>
      <c r="CO97" s="45"/>
      <c r="CP97" s="45"/>
      <c r="CQ97" s="45"/>
      <c r="CR97" s="45"/>
      <c r="CS97" s="45"/>
      <c r="CT97" s="45"/>
      <c r="CU97" s="45"/>
      <c r="CV97" s="45"/>
      <c r="CW97" s="45"/>
      <c r="CX97" s="45"/>
      <c r="CY97" s="45"/>
      <c r="CZ97" s="45"/>
      <c r="DA97" s="45"/>
      <c r="DB97" s="45"/>
      <c r="DC97" s="45"/>
      <c r="DD97" s="45"/>
      <c r="DE97" s="45"/>
      <c r="DF97" s="45"/>
      <c r="DG97" s="45"/>
      <c r="DH97" s="45"/>
      <c r="DI97" s="45"/>
      <c r="DJ97" s="45"/>
      <c r="DK97" s="45"/>
      <c r="DL97" s="45"/>
      <c r="DM97" s="45"/>
      <c r="DN97" s="45"/>
      <c r="DO97" s="45"/>
      <c r="DP97" s="45"/>
      <c r="DQ97" s="45"/>
      <c r="DR97" s="45"/>
      <c r="DS97" s="45"/>
      <c r="DT97" s="45"/>
      <c r="DU97" s="45"/>
      <c r="DV97" s="45"/>
      <c r="DW97" s="45"/>
      <c r="DX97" s="45"/>
      <c r="DY97" s="45"/>
      <c r="DZ97" s="45"/>
      <c r="EA97" s="45"/>
      <c r="EB97" s="45"/>
      <c r="EC97" s="45"/>
      <c r="ED97" s="45"/>
      <c r="EE97" s="45"/>
      <c r="EF97" s="45"/>
      <c r="EG97" s="45"/>
      <c r="EH97" s="45"/>
      <c r="EI97" s="45"/>
      <c r="EJ97" s="45"/>
      <c r="EK97" s="45"/>
      <c r="EL97" s="45"/>
      <c r="EM97" s="45"/>
      <c r="EN97" s="45"/>
      <c r="EO97" s="45"/>
      <c r="EP97" s="45"/>
      <c r="EQ97" s="45"/>
      <c r="ER97" s="45"/>
      <c r="ES97" s="45"/>
      <c r="ET97" s="45"/>
      <c r="EU97" s="45"/>
      <c r="EV97" s="45"/>
      <c r="EW97" s="45"/>
      <c r="EX97" s="45"/>
      <c r="EY97" s="45"/>
      <c r="EZ97" s="45"/>
      <c r="FA97" s="45"/>
      <c r="FB97" s="45"/>
      <c r="FC97" s="45"/>
      <c r="FD97" s="45"/>
      <c r="FE97" s="45"/>
      <c r="FF97" s="45"/>
      <c r="FG97" s="45"/>
      <c r="FH97" s="45"/>
      <c r="FI97" s="45"/>
      <c r="FJ97" s="45"/>
      <c r="FK97" s="45"/>
      <c r="FL97" s="45"/>
      <c r="FM97" s="45"/>
      <c r="FN97" s="45"/>
      <c r="FO97" s="45"/>
      <c r="FP97" s="45"/>
      <c r="FQ97" s="45"/>
      <c r="FR97" s="45"/>
      <c r="FS97" s="45"/>
      <c r="IB97" s="91"/>
      <c r="IC97" s="91"/>
    </row>
    <row r="98" spans="1:669" x14ac:dyDescent="0.25">
      <c r="AQ98" s="45"/>
      <c r="AR98" s="45"/>
      <c r="AS98" s="45"/>
      <c r="AT98" s="45"/>
      <c r="AU98" s="45"/>
      <c r="AV98" s="45"/>
      <c r="AW98" s="45"/>
      <c r="AX98" s="45"/>
      <c r="AY98" s="45"/>
      <c r="AZ98" s="45"/>
      <c r="BA98" s="45"/>
      <c r="BB98" s="45"/>
      <c r="BC98" s="45"/>
      <c r="BD98" s="45"/>
      <c r="BE98" s="45"/>
      <c r="BF98" s="45"/>
      <c r="BG98" s="45"/>
      <c r="BH98" s="45"/>
      <c r="BI98" s="45"/>
      <c r="BJ98" s="45"/>
      <c r="BK98" s="45"/>
      <c r="BL98" s="45"/>
      <c r="BM98" s="45"/>
      <c r="BN98" s="45"/>
      <c r="BO98" s="45"/>
      <c r="BP98" s="45"/>
      <c r="BQ98" s="45"/>
      <c r="BR98" s="45"/>
      <c r="BS98" s="45"/>
      <c r="BT98" s="45"/>
      <c r="BU98" s="45"/>
      <c r="BV98" s="45"/>
      <c r="BW98" s="45"/>
      <c r="BX98" s="45"/>
      <c r="BY98" s="45"/>
      <c r="BZ98" s="45"/>
      <c r="CA98" s="45"/>
      <c r="CB98" s="45"/>
      <c r="CC98" s="45"/>
      <c r="CD98" s="45"/>
      <c r="CE98" s="45"/>
      <c r="CF98" s="45"/>
      <c r="CG98" s="45"/>
      <c r="CH98" s="45"/>
      <c r="CI98" s="45"/>
      <c r="CJ98" s="45"/>
      <c r="CK98" s="45"/>
      <c r="CL98" s="45"/>
      <c r="CM98" s="45"/>
      <c r="CN98" s="45"/>
      <c r="CO98" s="45"/>
      <c r="CP98" s="45"/>
      <c r="CQ98" s="45"/>
      <c r="CR98" s="45"/>
      <c r="CS98" s="45"/>
      <c r="CT98" s="45"/>
      <c r="CU98" s="45"/>
      <c r="CV98" s="45"/>
      <c r="CW98" s="45"/>
      <c r="CX98" s="45"/>
      <c r="CY98" s="45"/>
      <c r="CZ98" s="45"/>
      <c r="DA98" s="45"/>
      <c r="DB98" s="45"/>
      <c r="DC98" s="45"/>
      <c r="DD98" s="45"/>
      <c r="DE98" s="45"/>
      <c r="DF98" s="45"/>
      <c r="DG98" s="45"/>
      <c r="DH98" s="45"/>
      <c r="DI98" s="45"/>
      <c r="DJ98" s="45"/>
      <c r="DK98" s="45"/>
      <c r="DL98" s="45"/>
      <c r="DM98" s="45"/>
      <c r="DN98" s="45"/>
      <c r="DO98" s="45"/>
      <c r="DP98" s="45"/>
      <c r="DQ98" s="45"/>
      <c r="DR98" s="45"/>
      <c r="DS98" s="45"/>
      <c r="DT98" s="45"/>
      <c r="DU98" s="45"/>
      <c r="DV98" s="45"/>
      <c r="DW98" s="45"/>
      <c r="DX98" s="45"/>
      <c r="DY98" s="45"/>
      <c r="DZ98" s="45"/>
      <c r="EA98" s="45"/>
      <c r="EB98" s="45"/>
      <c r="EC98" s="45"/>
      <c r="ED98" s="45"/>
      <c r="EE98" s="45"/>
      <c r="EF98" s="45"/>
      <c r="EG98" s="45"/>
      <c r="EH98" s="45"/>
      <c r="EI98" s="45"/>
      <c r="EJ98" s="45"/>
      <c r="EK98" s="45"/>
      <c r="EL98" s="45"/>
      <c r="EM98" s="45"/>
      <c r="EN98" s="45"/>
      <c r="EO98" s="45"/>
      <c r="EP98" s="45"/>
      <c r="EQ98" s="45"/>
      <c r="ER98" s="45"/>
      <c r="ES98" s="45"/>
      <c r="ET98" s="45"/>
      <c r="EU98" s="45"/>
      <c r="EV98" s="45"/>
      <c r="EW98" s="45"/>
      <c r="EX98" s="45"/>
      <c r="EY98" s="45"/>
      <c r="EZ98" s="45"/>
      <c r="FA98" s="45"/>
      <c r="FB98" s="45"/>
      <c r="FC98" s="45"/>
      <c r="FD98" s="45"/>
      <c r="FE98" s="45"/>
      <c r="FF98" s="45"/>
      <c r="FG98" s="45"/>
      <c r="FH98" s="45"/>
      <c r="FI98" s="45"/>
      <c r="FJ98" s="45"/>
      <c r="FK98" s="45"/>
      <c r="FL98" s="45"/>
      <c r="FM98" s="45"/>
      <c r="FN98" s="45"/>
      <c r="FO98" s="45"/>
      <c r="FP98" s="45"/>
      <c r="FQ98" s="45"/>
      <c r="FR98" s="45"/>
      <c r="FS98" s="45"/>
    </row>
    <row r="99" spans="1:669" s="39" customFormat="1" ht="15.75" x14ac:dyDescent="0.25">
      <c r="A99" s="37" t="s">
        <v>98</v>
      </c>
      <c r="B99" s="37"/>
      <c r="C99" s="37"/>
      <c r="D99" s="203"/>
      <c r="E99" s="37"/>
      <c r="F99" s="37"/>
      <c r="G99" s="148"/>
      <c r="H99" s="162"/>
      <c r="I99" s="148"/>
      <c r="J99" s="148"/>
      <c r="K99" s="148"/>
      <c r="L99" s="148"/>
      <c r="M99" s="162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45"/>
      <c r="AI99" s="45"/>
      <c r="AJ99" s="45"/>
      <c r="AK99" s="45"/>
      <c r="AL99" s="45"/>
      <c r="AM99" s="45"/>
      <c r="AN99" s="45"/>
      <c r="AO99" s="45"/>
      <c r="AP99" s="45"/>
      <c r="AQ99" s="45"/>
      <c r="AR99" s="45"/>
      <c r="AS99" s="45"/>
      <c r="AT99" s="45"/>
      <c r="AU99" s="45"/>
      <c r="AV99" s="45"/>
      <c r="AW99" s="45"/>
      <c r="AX99" s="45"/>
      <c r="AY99" s="45"/>
      <c r="AZ99" s="45"/>
      <c r="BA99" s="45"/>
      <c r="BB99" s="45"/>
      <c r="BC99" s="45"/>
      <c r="BD99" s="45"/>
      <c r="BE99" s="45"/>
      <c r="BF99" s="45"/>
      <c r="BG99" s="45"/>
      <c r="BH99" s="45"/>
      <c r="BI99" s="45"/>
      <c r="BJ99" s="45"/>
      <c r="BK99" s="45"/>
      <c r="BL99" s="45"/>
      <c r="BM99" s="45"/>
      <c r="BN99" s="45"/>
      <c r="BO99" s="45"/>
      <c r="BP99" s="45"/>
      <c r="BQ99" s="45"/>
      <c r="BR99" s="45"/>
      <c r="BS99" s="45"/>
      <c r="BT99" s="45"/>
      <c r="BU99" s="45"/>
      <c r="BV99" s="45"/>
      <c r="BW99" s="45"/>
      <c r="BX99" s="45"/>
      <c r="BY99" s="45"/>
      <c r="BZ99" s="45"/>
      <c r="CA99" s="45"/>
      <c r="CB99" s="45"/>
      <c r="CC99" s="45"/>
      <c r="CD99" s="45"/>
      <c r="CE99" s="45"/>
      <c r="CF99" s="45"/>
      <c r="CG99" s="45"/>
      <c r="CH99" s="45"/>
      <c r="CI99" s="45"/>
      <c r="CJ99" s="45"/>
      <c r="CK99" s="45"/>
      <c r="CL99" s="45"/>
      <c r="CM99" s="45"/>
      <c r="CN99" s="45"/>
      <c r="CO99" s="45"/>
      <c r="CP99" s="45"/>
      <c r="CQ99" s="45"/>
      <c r="CR99" s="45"/>
      <c r="CS99" s="45"/>
      <c r="CT99" s="45"/>
      <c r="CU99" s="45"/>
      <c r="CV99" s="45"/>
      <c r="CW99" s="45"/>
      <c r="CX99" s="45"/>
      <c r="CY99" s="45"/>
      <c r="CZ99" s="45"/>
      <c r="DA99" s="45"/>
      <c r="DB99" s="45"/>
      <c r="DC99" s="45"/>
      <c r="DD99" s="45"/>
      <c r="DE99" s="45"/>
      <c r="DF99" s="45"/>
      <c r="DG99" s="45"/>
      <c r="DH99" s="45"/>
      <c r="DI99" s="45"/>
      <c r="DJ99" s="45"/>
      <c r="DK99" s="45"/>
      <c r="DL99" s="45"/>
      <c r="DM99" s="45"/>
      <c r="DN99" s="45"/>
      <c r="DO99" s="45"/>
      <c r="DP99" s="45"/>
      <c r="DQ99" s="45"/>
      <c r="DR99" s="45"/>
      <c r="DS99" s="45"/>
      <c r="DT99" s="45"/>
      <c r="DU99" s="45"/>
      <c r="DV99" s="45"/>
      <c r="DW99" s="45"/>
      <c r="DX99" s="45"/>
      <c r="DY99" s="45"/>
      <c r="DZ99" s="45"/>
      <c r="EA99" s="45"/>
      <c r="EB99" s="45"/>
      <c r="EC99" s="45"/>
      <c r="ED99" s="45"/>
      <c r="EE99" s="45"/>
      <c r="EF99" s="45"/>
      <c r="EG99" s="45"/>
      <c r="EH99" s="45"/>
      <c r="EI99" s="45"/>
      <c r="EJ99" s="45"/>
      <c r="EK99" s="45"/>
      <c r="EL99" s="45"/>
      <c r="EM99" s="45"/>
      <c r="EN99" s="45"/>
      <c r="EO99" s="45"/>
      <c r="EP99" s="45"/>
      <c r="EQ99" s="45"/>
      <c r="ER99" s="45"/>
      <c r="ES99" s="45"/>
      <c r="ET99" s="45"/>
      <c r="EU99" s="45"/>
      <c r="EV99" s="45"/>
      <c r="EW99" s="45"/>
      <c r="EX99" s="45"/>
      <c r="EY99" s="45"/>
      <c r="EZ99" s="45"/>
      <c r="FA99" s="45"/>
      <c r="FB99" s="45"/>
      <c r="FC99" s="45"/>
      <c r="FD99" s="45"/>
      <c r="FE99" s="45"/>
      <c r="FF99" s="45"/>
      <c r="FG99" s="45"/>
      <c r="FH99" s="45"/>
      <c r="FI99" s="45"/>
      <c r="FJ99" s="45"/>
      <c r="FK99" s="45"/>
      <c r="FL99" s="45"/>
      <c r="FM99" s="45"/>
      <c r="FN99" s="45"/>
      <c r="FO99" s="45"/>
      <c r="FP99" s="45"/>
      <c r="FQ99" s="45"/>
      <c r="FR99" s="45"/>
      <c r="FS99" s="45"/>
      <c r="FT99" s="38"/>
      <c r="FU99" s="38"/>
      <c r="FV99" s="38"/>
      <c r="FW99" s="38"/>
      <c r="FX99" s="38"/>
      <c r="FY99" s="38"/>
      <c r="FZ99" s="38"/>
      <c r="GA99" s="38"/>
      <c r="GB99" s="38"/>
      <c r="GC99" s="38"/>
      <c r="GD99" s="38"/>
      <c r="GE99" s="38"/>
      <c r="GF99" s="38"/>
      <c r="GG99" s="38"/>
      <c r="GH99" s="38"/>
      <c r="GI99" s="38"/>
      <c r="GJ99" s="38"/>
      <c r="GK99" s="38"/>
      <c r="GL99" s="38"/>
      <c r="GM99" s="38"/>
      <c r="GN99" s="38"/>
      <c r="GO99" s="38"/>
      <c r="GP99" s="38"/>
      <c r="GQ99" s="38"/>
      <c r="GR99" s="38"/>
      <c r="GS99" s="38"/>
      <c r="GT99" s="38"/>
      <c r="GU99" s="38"/>
      <c r="GV99" s="38"/>
      <c r="GW99" s="38"/>
      <c r="GX99" s="38"/>
      <c r="GY99" s="38"/>
      <c r="GZ99" s="38"/>
      <c r="HA99" s="38"/>
      <c r="HB99" s="38"/>
      <c r="HC99" s="38"/>
      <c r="HD99" s="38"/>
      <c r="HE99" s="38"/>
      <c r="HF99" s="38"/>
      <c r="HG99" s="38"/>
      <c r="HH99" s="38"/>
      <c r="HI99" s="38"/>
      <c r="HJ99" s="38"/>
      <c r="HK99" s="38"/>
      <c r="HL99" s="38"/>
      <c r="HM99" s="38"/>
      <c r="HN99" s="38"/>
      <c r="HO99" s="38"/>
      <c r="HP99" s="38"/>
      <c r="HQ99" s="38"/>
      <c r="HR99" s="38"/>
      <c r="HS99" s="38"/>
      <c r="HT99" s="38"/>
      <c r="HU99" s="38"/>
      <c r="HV99" s="38"/>
      <c r="HW99" s="38"/>
      <c r="HX99" s="38"/>
      <c r="HY99" s="38"/>
      <c r="HZ99" s="38"/>
      <c r="IA99" s="38"/>
      <c r="IB99" s="50"/>
      <c r="IC99" s="50"/>
      <c r="ID99" s="38"/>
      <c r="IE99" s="38"/>
      <c r="IF99" s="38"/>
      <c r="IG99" s="38"/>
      <c r="IH99" s="38"/>
      <c r="II99" s="38"/>
      <c r="IJ99" s="38"/>
      <c r="IK99" s="38"/>
      <c r="IL99" s="38"/>
      <c r="IM99" s="38"/>
      <c r="IN99" s="38"/>
      <c r="IO99" s="38"/>
      <c r="IP99" s="38"/>
      <c r="IQ99" s="38"/>
      <c r="IR99" s="38"/>
      <c r="IS99" s="38"/>
      <c r="IT99" s="38"/>
      <c r="IU99" s="38"/>
      <c r="IV99" s="38"/>
      <c r="IW99" s="38"/>
      <c r="IX99" s="38"/>
      <c r="IY99" s="38"/>
      <c r="IZ99" s="38"/>
      <c r="JA99" s="38"/>
      <c r="JB99" s="38"/>
      <c r="JC99" s="38"/>
      <c r="JD99" s="38"/>
      <c r="JE99" s="38"/>
      <c r="JF99" s="38"/>
      <c r="JG99" s="38"/>
      <c r="JH99" s="38"/>
      <c r="JI99" s="38"/>
      <c r="JJ99" s="38"/>
      <c r="JK99" s="38"/>
      <c r="JL99" s="38"/>
      <c r="JM99" s="38"/>
      <c r="JN99" s="38"/>
      <c r="JO99" s="38"/>
      <c r="JP99" s="38"/>
      <c r="JQ99" s="38"/>
      <c r="JR99" s="38"/>
      <c r="JS99" s="38"/>
      <c r="JT99" s="38"/>
      <c r="JU99" s="38"/>
      <c r="JV99" s="38"/>
      <c r="JW99" s="38"/>
      <c r="JX99" s="38"/>
      <c r="JY99" s="38"/>
      <c r="JZ99" s="38"/>
      <c r="KA99" s="38"/>
      <c r="KB99" s="38"/>
      <c r="KC99" s="38"/>
      <c r="KD99" s="38"/>
      <c r="KE99" s="38"/>
      <c r="KF99" s="38"/>
      <c r="KG99" s="38"/>
      <c r="KH99" s="38"/>
      <c r="KI99" s="38"/>
      <c r="KJ99" s="38"/>
      <c r="KK99" s="38"/>
      <c r="KL99" s="38"/>
      <c r="KM99" s="38"/>
      <c r="KN99" s="38"/>
      <c r="KO99" s="38"/>
      <c r="KP99" s="38"/>
      <c r="KQ99" s="38"/>
      <c r="KR99" s="38"/>
      <c r="KS99" s="38"/>
      <c r="KT99" s="38"/>
      <c r="KU99" s="38"/>
      <c r="KV99" s="38"/>
      <c r="KW99" s="38"/>
      <c r="KX99" s="38"/>
      <c r="KY99" s="38"/>
      <c r="KZ99" s="38"/>
      <c r="LA99" s="38"/>
      <c r="LB99" s="38"/>
      <c r="LC99" s="38"/>
      <c r="LD99" s="38"/>
      <c r="LE99" s="38"/>
      <c r="LF99" s="38"/>
      <c r="LG99" s="38"/>
      <c r="LH99" s="38"/>
      <c r="LI99" s="38"/>
      <c r="LJ99" s="38"/>
      <c r="LK99" s="38"/>
      <c r="LL99" s="38"/>
      <c r="LM99" s="38"/>
      <c r="LN99" s="38"/>
      <c r="LO99" s="38"/>
      <c r="LP99" s="38"/>
      <c r="LQ99" s="38"/>
      <c r="LR99" s="38"/>
      <c r="LS99" s="38"/>
      <c r="LT99" s="38"/>
      <c r="LU99" s="38"/>
      <c r="LV99" s="38"/>
      <c r="LW99" s="38"/>
      <c r="LX99" s="38"/>
      <c r="LY99" s="38"/>
      <c r="LZ99" s="38"/>
      <c r="MA99" s="38"/>
      <c r="MB99" s="38"/>
      <c r="MC99" s="38"/>
      <c r="MD99" s="38"/>
      <c r="ME99" s="38"/>
      <c r="MF99" s="38"/>
      <c r="MG99" s="38"/>
      <c r="MH99" s="38"/>
      <c r="MI99" s="38"/>
      <c r="MJ99" s="38"/>
      <c r="MK99" s="38"/>
      <c r="ML99" s="38"/>
      <c r="MM99" s="38"/>
      <c r="MN99" s="38"/>
      <c r="MO99" s="38"/>
      <c r="MP99" s="38"/>
      <c r="MQ99" s="38"/>
      <c r="MR99" s="38"/>
      <c r="MS99" s="38"/>
      <c r="MT99" s="38"/>
      <c r="MU99" s="38"/>
      <c r="MV99" s="38"/>
      <c r="MW99" s="38"/>
      <c r="MX99" s="38"/>
      <c r="MY99" s="38"/>
      <c r="MZ99" s="38"/>
      <c r="NA99" s="38"/>
      <c r="NB99" s="38"/>
      <c r="NC99" s="38"/>
      <c r="ND99" s="38"/>
      <c r="NE99" s="38"/>
      <c r="NF99" s="38"/>
      <c r="NG99" s="38"/>
      <c r="NH99" s="38"/>
      <c r="NI99" s="38"/>
      <c r="NJ99" s="38"/>
      <c r="NK99" s="38"/>
      <c r="NL99" s="38"/>
      <c r="NM99" s="38"/>
      <c r="NN99" s="38"/>
      <c r="NO99" s="38"/>
      <c r="NP99" s="38"/>
      <c r="NQ99" s="38"/>
      <c r="NR99" s="38"/>
      <c r="NS99" s="38"/>
      <c r="NT99" s="38"/>
      <c r="NU99" s="38"/>
      <c r="NV99" s="38"/>
      <c r="NW99" s="38"/>
      <c r="NX99" s="38"/>
      <c r="NY99" s="38"/>
      <c r="NZ99" s="38"/>
      <c r="OA99" s="38"/>
      <c r="OB99" s="38"/>
      <c r="OC99" s="38"/>
      <c r="OD99" s="38"/>
      <c r="OE99" s="38"/>
      <c r="OF99" s="38"/>
      <c r="OG99" s="38"/>
      <c r="OH99" s="38"/>
      <c r="OI99" s="38"/>
      <c r="OJ99" s="38"/>
      <c r="OK99" s="38"/>
      <c r="OL99" s="38"/>
      <c r="OM99" s="38"/>
      <c r="ON99" s="38"/>
      <c r="OO99" s="38"/>
      <c r="OP99" s="38"/>
      <c r="OQ99" s="38"/>
      <c r="OR99" s="38"/>
      <c r="OS99" s="38"/>
      <c r="OT99" s="38"/>
      <c r="OU99" s="38"/>
      <c r="OV99" s="38"/>
      <c r="OW99" s="38"/>
      <c r="OX99" s="38"/>
      <c r="OY99" s="38"/>
      <c r="OZ99" s="38"/>
      <c r="PA99" s="38"/>
      <c r="PB99" s="38"/>
      <c r="PC99" s="38"/>
      <c r="PD99" s="38"/>
      <c r="PE99" s="38"/>
      <c r="PF99" s="38"/>
      <c r="PG99" s="38"/>
      <c r="PH99" s="38"/>
      <c r="PI99" s="38"/>
      <c r="PJ99" s="38"/>
      <c r="PK99" s="38"/>
      <c r="PL99" s="38"/>
      <c r="PM99" s="38"/>
      <c r="PN99" s="38"/>
      <c r="PO99" s="38"/>
      <c r="PP99" s="38"/>
      <c r="PQ99" s="38"/>
      <c r="PR99" s="38"/>
      <c r="PS99" s="38"/>
      <c r="PT99" s="38"/>
      <c r="PU99" s="38"/>
      <c r="PV99" s="38"/>
      <c r="PW99" s="38"/>
      <c r="PX99" s="38"/>
      <c r="PY99" s="38"/>
      <c r="PZ99" s="38"/>
      <c r="QA99" s="38"/>
      <c r="QB99" s="38"/>
      <c r="QC99" s="38"/>
      <c r="QD99" s="38"/>
      <c r="QE99" s="38"/>
      <c r="QF99" s="38"/>
      <c r="QG99" s="38"/>
      <c r="QH99" s="38"/>
      <c r="QI99" s="38"/>
      <c r="QJ99" s="38"/>
      <c r="QK99" s="38"/>
      <c r="QL99" s="38"/>
      <c r="QM99" s="38"/>
      <c r="QN99" s="38"/>
      <c r="QO99" s="38"/>
      <c r="QP99" s="38"/>
      <c r="QQ99" s="38"/>
      <c r="QR99" s="38"/>
      <c r="QS99" s="38"/>
      <c r="QT99" s="38"/>
      <c r="QU99" s="38"/>
      <c r="QV99" s="38"/>
      <c r="QW99" s="38"/>
      <c r="QX99" s="38"/>
      <c r="QY99" s="38"/>
      <c r="QZ99" s="38"/>
      <c r="RA99" s="38"/>
      <c r="RB99" s="38"/>
      <c r="RC99" s="38"/>
      <c r="RD99" s="38"/>
      <c r="RE99" s="38"/>
      <c r="RF99" s="38"/>
      <c r="RG99" s="38"/>
      <c r="RH99" s="38"/>
      <c r="RI99" s="38"/>
      <c r="RJ99" s="38"/>
      <c r="RK99" s="38"/>
      <c r="RL99" s="38"/>
      <c r="RM99" s="38"/>
      <c r="RN99" s="38"/>
      <c r="RO99" s="38"/>
      <c r="RP99" s="38"/>
      <c r="RQ99" s="38"/>
      <c r="RR99" s="38"/>
      <c r="RS99" s="38"/>
      <c r="RT99" s="38"/>
      <c r="RU99" s="38"/>
      <c r="RV99" s="38"/>
      <c r="RW99" s="38"/>
      <c r="RX99" s="38"/>
      <c r="RY99" s="38"/>
      <c r="RZ99" s="38"/>
      <c r="SA99" s="38"/>
      <c r="SB99" s="38"/>
      <c r="SC99" s="38"/>
      <c r="SD99" s="38"/>
      <c r="SE99" s="38"/>
      <c r="SF99" s="38"/>
      <c r="SG99" s="38"/>
      <c r="SH99" s="38"/>
      <c r="SI99" s="38"/>
      <c r="SJ99" s="38"/>
      <c r="SK99" s="38"/>
      <c r="SL99" s="38"/>
      <c r="SM99" s="38"/>
      <c r="SN99" s="38"/>
      <c r="SO99" s="38"/>
      <c r="SP99" s="38"/>
      <c r="SQ99" s="38"/>
      <c r="SR99" s="38"/>
      <c r="SS99" s="38"/>
      <c r="ST99" s="38"/>
      <c r="SU99" s="38"/>
      <c r="SV99" s="38"/>
      <c r="SW99" s="38"/>
      <c r="SX99" s="38"/>
      <c r="SY99" s="38"/>
      <c r="SZ99" s="38"/>
      <c r="TA99" s="38"/>
      <c r="TB99" s="38"/>
      <c r="TC99" s="38"/>
      <c r="TD99" s="38"/>
      <c r="TE99" s="38"/>
      <c r="TF99" s="38"/>
      <c r="TG99" s="38"/>
      <c r="TH99" s="38"/>
      <c r="TI99" s="38"/>
      <c r="TJ99" s="38"/>
      <c r="TK99" s="38"/>
      <c r="TL99" s="38"/>
      <c r="TM99" s="38"/>
      <c r="TN99" s="38"/>
      <c r="TO99" s="38"/>
      <c r="TP99" s="38"/>
      <c r="TQ99" s="38"/>
      <c r="TR99" s="38"/>
      <c r="TS99" s="38"/>
      <c r="TT99" s="38"/>
      <c r="TU99" s="38"/>
      <c r="TV99" s="38"/>
      <c r="TW99" s="38"/>
      <c r="TX99" s="38"/>
      <c r="TY99" s="38"/>
      <c r="TZ99" s="38"/>
      <c r="UA99" s="38"/>
      <c r="UB99" s="38"/>
      <c r="UC99" s="38"/>
      <c r="UD99" s="38"/>
      <c r="UE99" s="38"/>
      <c r="UF99" s="38"/>
      <c r="UG99" s="38"/>
      <c r="UH99" s="38"/>
      <c r="UI99" s="38"/>
      <c r="UJ99" s="38"/>
      <c r="UK99" s="38"/>
      <c r="UL99" s="38"/>
      <c r="UM99" s="38"/>
      <c r="UN99" s="38"/>
      <c r="UO99" s="38"/>
      <c r="UP99" s="38"/>
      <c r="UQ99" s="38"/>
      <c r="UR99" s="38"/>
      <c r="US99" s="38"/>
      <c r="UT99" s="38"/>
      <c r="UU99" s="38"/>
      <c r="UV99" s="38"/>
      <c r="UW99" s="38"/>
      <c r="UX99" s="38"/>
      <c r="UY99" s="38"/>
      <c r="UZ99" s="38"/>
      <c r="VA99" s="38"/>
      <c r="VB99" s="38"/>
      <c r="VC99" s="38"/>
      <c r="VD99" s="38"/>
      <c r="VE99" s="38"/>
      <c r="VF99" s="38"/>
      <c r="VG99" s="38"/>
      <c r="VH99" s="38"/>
      <c r="VI99" s="38"/>
      <c r="VJ99" s="38"/>
      <c r="VK99" s="38"/>
      <c r="VL99" s="38"/>
      <c r="VM99" s="38"/>
      <c r="VN99" s="38"/>
      <c r="VO99" s="38"/>
      <c r="VP99" s="38"/>
      <c r="VQ99" s="38"/>
      <c r="VR99" s="38"/>
      <c r="VS99" s="38"/>
      <c r="VT99" s="38"/>
      <c r="VU99" s="38"/>
      <c r="VV99" s="38"/>
      <c r="VW99" s="38"/>
      <c r="VX99" s="38"/>
      <c r="VY99" s="38"/>
      <c r="VZ99" s="38"/>
      <c r="WA99" s="38"/>
      <c r="WB99" s="38"/>
      <c r="WC99" s="38"/>
      <c r="WD99" s="38"/>
      <c r="WE99" s="38"/>
      <c r="WF99" s="38"/>
      <c r="WG99" s="38"/>
      <c r="WH99" s="38"/>
      <c r="WI99" s="38"/>
      <c r="WJ99" s="38"/>
      <c r="WK99" s="38"/>
      <c r="WL99" s="38"/>
      <c r="WM99" s="38"/>
      <c r="WN99" s="38"/>
      <c r="WO99" s="38"/>
      <c r="WP99" s="38"/>
      <c r="WQ99" s="38"/>
      <c r="WR99" s="38"/>
      <c r="WS99" s="38"/>
      <c r="WT99" s="38"/>
      <c r="WU99" s="38"/>
      <c r="WV99" s="38"/>
      <c r="WW99" s="38"/>
      <c r="WX99" s="38"/>
      <c r="WY99" s="38"/>
      <c r="WZ99" s="38"/>
      <c r="XA99" s="38"/>
      <c r="XB99" s="38"/>
      <c r="XC99" s="38"/>
      <c r="XD99" s="38"/>
      <c r="XE99" s="38"/>
      <c r="XF99" s="38"/>
      <c r="XG99" s="38"/>
      <c r="XH99" s="38"/>
      <c r="XI99" s="38"/>
      <c r="XJ99" s="38"/>
      <c r="XK99" s="38"/>
      <c r="XL99" s="38"/>
      <c r="XM99" s="38"/>
      <c r="XN99" s="38"/>
      <c r="XO99" s="38"/>
      <c r="XP99" s="38"/>
      <c r="XQ99" s="38"/>
      <c r="XR99" s="38"/>
      <c r="XS99" s="38"/>
      <c r="XT99" s="38"/>
      <c r="XU99" s="38"/>
      <c r="XV99" s="38"/>
      <c r="XW99" s="38"/>
      <c r="XX99" s="38"/>
      <c r="XY99" s="38"/>
      <c r="XZ99" s="38"/>
      <c r="YA99" s="38"/>
      <c r="YB99" s="38"/>
      <c r="YC99" s="38"/>
      <c r="YD99" s="38"/>
      <c r="YE99" s="38"/>
      <c r="YF99" s="38"/>
      <c r="YG99" s="38"/>
      <c r="YH99" s="38"/>
      <c r="YI99" s="38"/>
      <c r="YJ99" s="38"/>
      <c r="YK99" s="38"/>
      <c r="YL99" s="38"/>
      <c r="YM99" s="38"/>
      <c r="YN99" s="38"/>
      <c r="YO99" s="38"/>
      <c r="YP99" s="38"/>
      <c r="YQ99" s="38"/>
      <c r="YR99" s="38"/>
      <c r="YS99" s="38"/>
    </row>
    <row r="100" spans="1:669" s="39" customFormat="1" ht="15.75" x14ac:dyDescent="0.25">
      <c r="A100" s="4" t="s">
        <v>90</v>
      </c>
      <c r="B100" s="5" t="s">
        <v>91</v>
      </c>
      <c r="C100" s="5" t="s">
        <v>70</v>
      </c>
      <c r="D100" s="5" t="s">
        <v>221</v>
      </c>
      <c r="E100" s="10">
        <v>44317</v>
      </c>
      <c r="F100" s="10" t="s">
        <v>107</v>
      </c>
      <c r="G100" s="130">
        <v>32000</v>
      </c>
      <c r="H100" s="174">
        <f t="shared" ref="H100:H102" si="15">G100*0.0287</f>
        <v>918.4</v>
      </c>
      <c r="I100" s="181">
        <v>0</v>
      </c>
      <c r="J100" s="182">
        <v>972.8</v>
      </c>
      <c r="K100" s="184">
        <v>25</v>
      </c>
      <c r="L100" s="181">
        <v>1916.2</v>
      </c>
      <c r="M100" s="174">
        <v>30083.8</v>
      </c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45"/>
      <c r="AI100" s="45"/>
      <c r="AJ100" s="45"/>
      <c r="AK100" s="45"/>
      <c r="AL100" s="45"/>
      <c r="AM100" s="45"/>
      <c r="AN100" s="45"/>
      <c r="AO100" s="45"/>
      <c r="AP100" s="45"/>
      <c r="AQ100" s="45"/>
      <c r="AR100" s="45"/>
      <c r="AS100" s="45"/>
      <c r="AT100" s="45"/>
      <c r="AU100" s="45"/>
      <c r="AV100" s="45"/>
      <c r="AW100" s="45"/>
      <c r="AX100" s="45"/>
      <c r="AY100" s="45"/>
      <c r="AZ100" s="45"/>
      <c r="BA100" s="45"/>
      <c r="BB100" s="45"/>
      <c r="BC100" s="45"/>
      <c r="BD100" s="45"/>
      <c r="BE100" s="45"/>
      <c r="BF100" s="45"/>
      <c r="BG100" s="45"/>
      <c r="BH100" s="45"/>
      <c r="BI100" s="45"/>
      <c r="BJ100" s="45"/>
      <c r="BK100" s="45"/>
      <c r="BL100" s="45"/>
      <c r="BM100" s="45"/>
      <c r="BN100" s="45"/>
      <c r="BO100" s="45"/>
      <c r="BP100" s="45"/>
      <c r="BQ100" s="45"/>
      <c r="BR100" s="45"/>
      <c r="BS100" s="45"/>
      <c r="BT100" s="45"/>
      <c r="BU100" s="45"/>
      <c r="BV100" s="45"/>
      <c r="BW100" s="45"/>
      <c r="BX100" s="45"/>
      <c r="BY100" s="45"/>
      <c r="BZ100" s="45"/>
      <c r="CA100" s="45"/>
      <c r="CB100" s="45"/>
      <c r="CC100" s="45"/>
      <c r="CD100" s="45"/>
      <c r="CE100" s="45"/>
      <c r="CF100" s="45"/>
      <c r="CG100" s="45"/>
      <c r="CH100" s="45"/>
      <c r="CI100" s="45"/>
      <c r="CJ100" s="45"/>
      <c r="CK100" s="45"/>
      <c r="CL100" s="45"/>
      <c r="CM100" s="45"/>
      <c r="CN100" s="45"/>
      <c r="CO100" s="45"/>
      <c r="CP100" s="45"/>
      <c r="CQ100" s="45"/>
      <c r="CR100" s="45"/>
      <c r="CS100" s="45"/>
      <c r="CT100" s="45"/>
      <c r="CU100" s="45"/>
      <c r="CV100" s="45"/>
      <c r="CW100" s="45"/>
      <c r="CX100" s="45"/>
      <c r="CY100" s="45"/>
      <c r="CZ100" s="45"/>
      <c r="DA100" s="45"/>
      <c r="DB100" s="45"/>
      <c r="DC100" s="45"/>
      <c r="DD100" s="45"/>
      <c r="DE100" s="45"/>
      <c r="DF100" s="45"/>
      <c r="DG100" s="45"/>
      <c r="DH100" s="45"/>
      <c r="DI100" s="45"/>
      <c r="DJ100" s="45"/>
      <c r="DK100" s="45"/>
      <c r="DL100" s="45"/>
      <c r="DM100" s="45"/>
      <c r="DN100" s="45"/>
      <c r="DO100" s="45"/>
      <c r="DP100" s="45"/>
      <c r="DQ100" s="45"/>
      <c r="DR100" s="45"/>
      <c r="DS100" s="45"/>
      <c r="DT100" s="45"/>
      <c r="DU100" s="45"/>
      <c r="DV100" s="45"/>
      <c r="DW100" s="45"/>
      <c r="DX100" s="45"/>
      <c r="DY100" s="45"/>
      <c r="DZ100" s="45"/>
      <c r="EA100" s="45"/>
      <c r="EB100" s="45"/>
      <c r="EC100" s="45"/>
      <c r="ED100" s="45"/>
      <c r="EE100" s="45"/>
      <c r="EF100" s="45"/>
      <c r="EG100" s="45"/>
      <c r="EH100" s="45"/>
      <c r="EI100" s="45"/>
      <c r="EJ100" s="45"/>
      <c r="EK100" s="45"/>
      <c r="EL100" s="45"/>
      <c r="EM100" s="45"/>
      <c r="EN100" s="45"/>
      <c r="EO100" s="45"/>
      <c r="EP100" s="45"/>
      <c r="EQ100" s="45"/>
      <c r="ER100" s="45"/>
      <c r="ES100" s="45"/>
      <c r="ET100" s="45"/>
      <c r="EU100" s="45"/>
      <c r="EV100" s="45"/>
      <c r="EW100" s="45"/>
      <c r="EX100" s="45"/>
      <c r="EY100" s="45"/>
      <c r="EZ100" s="45"/>
      <c r="FA100" s="45"/>
      <c r="FB100" s="45"/>
      <c r="FC100" s="45"/>
      <c r="FD100" s="45"/>
      <c r="FE100" s="45"/>
      <c r="FF100" s="45"/>
      <c r="FG100" s="45"/>
      <c r="FH100" s="45"/>
      <c r="FI100" s="45"/>
      <c r="FJ100" s="45"/>
      <c r="FK100" s="45"/>
      <c r="FL100" s="45"/>
      <c r="FM100" s="45"/>
      <c r="FN100" s="45"/>
      <c r="FO100" s="45"/>
      <c r="FP100" s="45"/>
      <c r="FQ100" s="45"/>
      <c r="FR100" s="45"/>
      <c r="FS100" s="45"/>
      <c r="FT100" s="38"/>
      <c r="FU100" s="38"/>
      <c r="FV100" s="38"/>
      <c r="FW100" s="38"/>
      <c r="FX100" s="38"/>
      <c r="FY100" s="38"/>
      <c r="FZ100" s="38"/>
      <c r="GA100" s="38"/>
      <c r="GB100" s="38"/>
      <c r="GC100" s="38"/>
      <c r="GD100" s="38"/>
      <c r="GE100" s="38"/>
      <c r="GF100" s="38"/>
      <c r="GG100" s="38"/>
      <c r="GH100" s="38"/>
      <c r="GI100" s="38"/>
      <c r="GJ100" s="38"/>
      <c r="GK100" s="38"/>
      <c r="GL100" s="38"/>
      <c r="GM100" s="38"/>
      <c r="GN100" s="38"/>
      <c r="GO100" s="38"/>
      <c r="GP100" s="38"/>
      <c r="GQ100" s="38"/>
      <c r="GR100" s="38"/>
      <c r="GS100" s="38"/>
      <c r="GT100" s="38"/>
      <c r="GU100" s="38"/>
      <c r="GV100" s="38"/>
      <c r="GW100" s="38"/>
      <c r="GX100" s="38"/>
      <c r="GY100" s="38"/>
      <c r="GZ100" s="38"/>
      <c r="HA100" s="38"/>
      <c r="HB100" s="38"/>
      <c r="HC100" s="38"/>
      <c r="HD100" s="38"/>
      <c r="HE100" s="38"/>
      <c r="HF100" s="38"/>
      <c r="HG100" s="38"/>
      <c r="HH100" s="38"/>
      <c r="HI100" s="38"/>
      <c r="HJ100" s="38"/>
      <c r="HK100" s="38"/>
      <c r="HL100" s="38"/>
      <c r="HM100" s="38"/>
      <c r="HN100" s="38"/>
      <c r="HO100" s="38"/>
      <c r="HP100" s="38"/>
      <c r="HQ100" s="38"/>
      <c r="HR100" s="38"/>
      <c r="HS100" s="38"/>
      <c r="HT100" s="38"/>
      <c r="HU100" s="38"/>
      <c r="HV100" s="38"/>
      <c r="HW100" s="38"/>
      <c r="HX100" s="38"/>
      <c r="HY100" s="38"/>
      <c r="HZ100" s="38"/>
      <c r="IA100" s="38"/>
      <c r="IB100" s="50"/>
      <c r="IC100" s="50"/>
      <c r="ID100" s="38"/>
      <c r="IE100" s="38"/>
      <c r="IF100" s="38"/>
      <c r="IG100" s="38"/>
      <c r="IH100" s="38"/>
      <c r="II100" s="38"/>
      <c r="IJ100" s="38"/>
      <c r="IK100" s="38"/>
      <c r="IL100" s="38"/>
      <c r="IM100" s="38"/>
      <c r="IN100" s="38"/>
      <c r="IO100" s="38"/>
      <c r="IP100" s="38"/>
      <c r="IQ100" s="38"/>
      <c r="IR100" s="38"/>
      <c r="IS100" s="38"/>
      <c r="IT100" s="38"/>
      <c r="IU100" s="38"/>
      <c r="IV100" s="38"/>
      <c r="IW100" s="38"/>
      <c r="IX100" s="38"/>
      <c r="IY100" s="38"/>
      <c r="IZ100" s="38"/>
      <c r="JA100" s="38"/>
      <c r="JB100" s="38"/>
      <c r="JC100" s="38"/>
      <c r="JD100" s="38"/>
      <c r="JE100" s="38"/>
      <c r="JF100" s="38"/>
      <c r="JG100" s="38"/>
      <c r="JH100" s="38"/>
      <c r="JI100" s="38"/>
      <c r="JJ100" s="38"/>
      <c r="JK100" s="38"/>
      <c r="JL100" s="38"/>
      <c r="JM100" s="38"/>
      <c r="JN100" s="38"/>
      <c r="JO100" s="38"/>
      <c r="JP100" s="38"/>
      <c r="JQ100" s="38"/>
      <c r="JR100" s="38"/>
      <c r="JS100" s="38"/>
      <c r="JT100" s="38"/>
      <c r="JU100" s="38"/>
      <c r="JV100" s="38"/>
      <c r="JW100" s="38"/>
      <c r="JX100" s="38"/>
      <c r="JY100" s="38"/>
      <c r="JZ100" s="38"/>
      <c r="KA100" s="38"/>
      <c r="KB100" s="38"/>
      <c r="KC100" s="38"/>
      <c r="KD100" s="38"/>
      <c r="KE100" s="38"/>
      <c r="KF100" s="38"/>
      <c r="KG100" s="38"/>
      <c r="KH100" s="38"/>
      <c r="KI100" s="38"/>
      <c r="KJ100" s="38"/>
      <c r="KK100" s="38"/>
      <c r="KL100" s="38"/>
      <c r="KM100" s="38"/>
      <c r="KN100" s="38"/>
      <c r="KO100" s="38"/>
      <c r="KP100" s="38"/>
      <c r="KQ100" s="38"/>
      <c r="KR100" s="38"/>
      <c r="KS100" s="38"/>
      <c r="KT100" s="38"/>
      <c r="KU100" s="38"/>
      <c r="KV100" s="38"/>
      <c r="KW100" s="38"/>
      <c r="KX100" s="38"/>
      <c r="KY100" s="38"/>
      <c r="KZ100" s="38"/>
      <c r="LA100" s="38"/>
      <c r="LB100" s="38"/>
      <c r="LC100" s="38"/>
      <c r="LD100" s="38"/>
      <c r="LE100" s="38"/>
      <c r="LF100" s="38"/>
      <c r="LG100" s="38"/>
      <c r="LH100" s="38"/>
      <c r="LI100" s="38"/>
      <c r="LJ100" s="38"/>
      <c r="LK100" s="38"/>
      <c r="LL100" s="38"/>
      <c r="LM100" s="38"/>
      <c r="LN100" s="38"/>
      <c r="LO100" s="38"/>
      <c r="LP100" s="38"/>
      <c r="LQ100" s="38"/>
      <c r="LR100" s="38"/>
      <c r="LS100" s="38"/>
      <c r="LT100" s="38"/>
      <c r="LU100" s="38"/>
      <c r="LV100" s="38"/>
      <c r="LW100" s="38"/>
      <c r="LX100" s="38"/>
      <c r="LY100" s="38"/>
      <c r="LZ100" s="38"/>
      <c r="MA100" s="38"/>
      <c r="MB100" s="38"/>
      <c r="MC100" s="38"/>
      <c r="MD100" s="38"/>
      <c r="ME100" s="38"/>
      <c r="MF100" s="38"/>
      <c r="MG100" s="38"/>
      <c r="MH100" s="38"/>
      <c r="MI100" s="38"/>
      <c r="MJ100" s="38"/>
      <c r="MK100" s="38"/>
      <c r="ML100" s="38"/>
      <c r="MM100" s="38"/>
      <c r="MN100" s="38"/>
      <c r="MO100" s="38"/>
      <c r="MP100" s="38"/>
      <c r="MQ100" s="38"/>
      <c r="MR100" s="38"/>
      <c r="MS100" s="38"/>
      <c r="MT100" s="38"/>
      <c r="MU100" s="38"/>
      <c r="MV100" s="38"/>
      <c r="MW100" s="38"/>
      <c r="MX100" s="38"/>
      <c r="MY100" s="38"/>
      <c r="MZ100" s="38"/>
      <c r="NA100" s="38"/>
      <c r="NB100" s="38"/>
      <c r="NC100" s="38"/>
      <c r="ND100" s="38"/>
      <c r="NE100" s="38"/>
      <c r="NF100" s="38"/>
      <c r="NG100" s="38"/>
      <c r="NH100" s="38"/>
      <c r="NI100" s="38"/>
      <c r="NJ100" s="38"/>
      <c r="NK100" s="38"/>
      <c r="NL100" s="38"/>
      <c r="NM100" s="38"/>
      <c r="NN100" s="38"/>
      <c r="NO100" s="38"/>
      <c r="NP100" s="38"/>
      <c r="NQ100" s="38"/>
      <c r="NR100" s="38"/>
      <c r="NS100" s="38"/>
      <c r="NT100" s="38"/>
      <c r="NU100" s="38"/>
      <c r="NV100" s="38"/>
      <c r="NW100" s="38"/>
      <c r="NX100" s="38"/>
      <c r="NY100" s="38"/>
      <c r="NZ100" s="38"/>
      <c r="OA100" s="38"/>
      <c r="OB100" s="38"/>
      <c r="OC100" s="38"/>
      <c r="OD100" s="38"/>
      <c r="OE100" s="38"/>
      <c r="OF100" s="38"/>
      <c r="OG100" s="38"/>
      <c r="OH100" s="38"/>
      <c r="OI100" s="38"/>
      <c r="OJ100" s="38"/>
      <c r="OK100" s="38"/>
      <c r="OL100" s="38"/>
      <c r="OM100" s="38"/>
      <c r="ON100" s="38"/>
      <c r="OO100" s="38"/>
      <c r="OP100" s="38"/>
      <c r="OQ100" s="38"/>
      <c r="OR100" s="38"/>
      <c r="OS100" s="38"/>
      <c r="OT100" s="38"/>
      <c r="OU100" s="38"/>
      <c r="OV100" s="38"/>
      <c r="OW100" s="38"/>
      <c r="OX100" s="38"/>
      <c r="OY100" s="38"/>
      <c r="OZ100" s="38"/>
      <c r="PA100" s="38"/>
      <c r="PB100" s="38"/>
      <c r="PC100" s="38"/>
      <c r="PD100" s="38"/>
      <c r="PE100" s="38"/>
      <c r="PF100" s="38"/>
      <c r="PG100" s="38"/>
      <c r="PH100" s="38"/>
      <c r="PI100" s="38"/>
      <c r="PJ100" s="38"/>
      <c r="PK100" s="38"/>
      <c r="PL100" s="38"/>
      <c r="PM100" s="38"/>
      <c r="PN100" s="38"/>
      <c r="PO100" s="38"/>
      <c r="PP100" s="38"/>
      <c r="PQ100" s="38"/>
      <c r="PR100" s="38"/>
      <c r="PS100" s="38"/>
      <c r="PT100" s="38"/>
      <c r="PU100" s="38"/>
      <c r="PV100" s="38"/>
      <c r="PW100" s="38"/>
      <c r="PX100" s="38"/>
      <c r="PY100" s="38"/>
      <c r="PZ100" s="38"/>
      <c r="QA100" s="38"/>
      <c r="QB100" s="38"/>
      <c r="QC100" s="38"/>
      <c r="QD100" s="38"/>
      <c r="QE100" s="38"/>
      <c r="QF100" s="38"/>
      <c r="QG100" s="38"/>
      <c r="QH100" s="38"/>
      <c r="QI100" s="38"/>
      <c r="QJ100" s="38"/>
      <c r="QK100" s="38"/>
      <c r="QL100" s="38"/>
      <c r="QM100" s="38"/>
      <c r="QN100" s="38"/>
      <c r="QO100" s="38"/>
      <c r="QP100" s="38"/>
      <c r="QQ100" s="38"/>
      <c r="QR100" s="38"/>
      <c r="QS100" s="38"/>
      <c r="QT100" s="38"/>
      <c r="QU100" s="38"/>
      <c r="QV100" s="38"/>
      <c r="QW100" s="38"/>
      <c r="QX100" s="38"/>
      <c r="QY100" s="38"/>
      <c r="QZ100" s="38"/>
      <c r="RA100" s="38"/>
      <c r="RB100" s="38"/>
      <c r="RC100" s="38"/>
      <c r="RD100" s="38"/>
      <c r="RE100" s="38"/>
      <c r="RF100" s="38"/>
      <c r="RG100" s="38"/>
      <c r="RH100" s="38"/>
      <c r="RI100" s="38"/>
      <c r="RJ100" s="38"/>
      <c r="RK100" s="38"/>
      <c r="RL100" s="38"/>
      <c r="RM100" s="38"/>
      <c r="RN100" s="38"/>
      <c r="RO100" s="38"/>
      <c r="RP100" s="38"/>
      <c r="RQ100" s="38"/>
      <c r="RR100" s="38"/>
      <c r="RS100" s="38"/>
      <c r="RT100" s="38"/>
      <c r="RU100" s="38"/>
      <c r="RV100" s="38"/>
      <c r="RW100" s="38"/>
      <c r="RX100" s="38"/>
      <c r="RY100" s="38"/>
      <c r="RZ100" s="38"/>
      <c r="SA100" s="38"/>
      <c r="SB100" s="38"/>
      <c r="SC100" s="38"/>
      <c r="SD100" s="38"/>
      <c r="SE100" s="38"/>
      <c r="SF100" s="38"/>
      <c r="SG100" s="38"/>
      <c r="SH100" s="38"/>
      <c r="SI100" s="38"/>
      <c r="SJ100" s="38"/>
      <c r="SK100" s="38"/>
      <c r="SL100" s="38"/>
      <c r="SM100" s="38"/>
      <c r="SN100" s="38"/>
      <c r="SO100" s="38"/>
      <c r="SP100" s="38"/>
      <c r="SQ100" s="38"/>
      <c r="SR100" s="38"/>
      <c r="SS100" s="38"/>
      <c r="ST100" s="38"/>
      <c r="SU100" s="38"/>
      <c r="SV100" s="38"/>
      <c r="SW100" s="38"/>
      <c r="SX100" s="38"/>
      <c r="SY100" s="38"/>
      <c r="SZ100" s="38"/>
      <c r="TA100" s="38"/>
      <c r="TB100" s="38"/>
      <c r="TC100" s="38"/>
      <c r="TD100" s="38"/>
      <c r="TE100" s="38"/>
      <c r="TF100" s="38"/>
      <c r="TG100" s="38"/>
      <c r="TH100" s="38"/>
      <c r="TI100" s="38"/>
      <c r="TJ100" s="38"/>
      <c r="TK100" s="38"/>
      <c r="TL100" s="38"/>
      <c r="TM100" s="38"/>
      <c r="TN100" s="38"/>
      <c r="TO100" s="38"/>
      <c r="TP100" s="38"/>
      <c r="TQ100" s="38"/>
      <c r="TR100" s="38"/>
      <c r="TS100" s="38"/>
      <c r="TT100" s="38"/>
      <c r="TU100" s="38"/>
      <c r="TV100" s="38"/>
      <c r="TW100" s="38"/>
      <c r="TX100" s="38"/>
      <c r="TY100" s="38"/>
      <c r="TZ100" s="38"/>
      <c r="UA100" s="38"/>
      <c r="UB100" s="38"/>
      <c r="UC100" s="38"/>
      <c r="UD100" s="38"/>
      <c r="UE100" s="38"/>
      <c r="UF100" s="38"/>
      <c r="UG100" s="38"/>
      <c r="UH100" s="38"/>
      <c r="UI100" s="38"/>
      <c r="UJ100" s="38"/>
      <c r="UK100" s="38"/>
      <c r="UL100" s="38"/>
      <c r="UM100" s="38"/>
      <c r="UN100" s="38"/>
      <c r="UO100" s="38"/>
      <c r="UP100" s="38"/>
      <c r="UQ100" s="38"/>
      <c r="UR100" s="38"/>
      <c r="US100" s="38"/>
      <c r="UT100" s="38"/>
      <c r="UU100" s="38"/>
      <c r="UV100" s="38"/>
      <c r="UW100" s="38"/>
      <c r="UX100" s="38"/>
      <c r="UY100" s="38"/>
      <c r="UZ100" s="38"/>
      <c r="VA100" s="38"/>
      <c r="VB100" s="38"/>
      <c r="VC100" s="38"/>
      <c r="VD100" s="38"/>
      <c r="VE100" s="38"/>
      <c r="VF100" s="38"/>
      <c r="VG100" s="38"/>
      <c r="VH100" s="38"/>
      <c r="VI100" s="38"/>
      <c r="VJ100" s="38"/>
      <c r="VK100" s="38"/>
      <c r="VL100" s="38"/>
      <c r="VM100" s="38"/>
      <c r="VN100" s="38"/>
      <c r="VO100" s="38"/>
      <c r="VP100" s="38"/>
      <c r="VQ100" s="38"/>
      <c r="VR100" s="38"/>
      <c r="VS100" s="38"/>
      <c r="VT100" s="38"/>
      <c r="VU100" s="38"/>
      <c r="VV100" s="38"/>
      <c r="VW100" s="38"/>
      <c r="VX100" s="38"/>
      <c r="VY100" s="38"/>
      <c r="VZ100" s="38"/>
      <c r="WA100" s="38"/>
      <c r="WB100" s="38"/>
      <c r="WC100" s="38"/>
      <c r="WD100" s="38"/>
      <c r="WE100" s="38"/>
      <c r="WF100" s="38"/>
      <c r="WG100" s="38"/>
      <c r="WH100" s="38"/>
      <c r="WI100" s="38"/>
      <c r="WJ100" s="38"/>
      <c r="WK100" s="38"/>
      <c r="WL100" s="38"/>
      <c r="WM100" s="38"/>
      <c r="WN100" s="38"/>
      <c r="WO100" s="38"/>
      <c r="WP100" s="38"/>
      <c r="WQ100" s="38"/>
      <c r="WR100" s="38"/>
      <c r="WS100" s="38"/>
      <c r="WT100" s="38"/>
      <c r="WU100" s="38"/>
      <c r="WV100" s="38"/>
      <c r="WW100" s="38"/>
      <c r="WX100" s="38"/>
      <c r="WY100" s="38"/>
      <c r="WZ100" s="38"/>
      <c r="XA100" s="38"/>
      <c r="XB100" s="38"/>
      <c r="XC100" s="38"/>
      <c r="XD100" s="38"/>
      <c r="XE100" s="38"/>
      <c r="XF100" s="38"/>
      <c r="XG100" s="38"/>
      <c r="XH100" s="38"/>
      <c r="XI100" s="38"/>
      <c r="XJ100" s="38"/>
      <c r="XK100" s="38"/>
      <c r="XL100" s="38"/>
      <c r="XM100" s="38"/>
      <c r="XN100" s="38"/>
      <c r="XO100" s="38"/>
      <c r="XP100" s="38"/>
      <c r="XQ100" s="38"/>
      <c r="XR100" s="38"/>
      <c r="XS100" s="38"/>
      <c r="XT100" s="38"/>
      <c r="XU100" s="38"/>
      <c r="XV100" s="38"/>
      <c r="XW100" s="38"/>
      <c r="XX100" s="38"/>
      <c r="XY100" s="38"/>
      <c r="XZ100" s="38"/>
      <c r="YA100" s="38"/>
      <c r="YB100" s="38"/>
      <c r="YC100" s="38"/>
      <c r="YD100" s="38"/>
      <c r="YE100" s="38"/>
      <c r="YF100" s="38"/>
      <c r="YG100" s="38"/>
      <c r="YH100" s="38"/>
      <c r="YI100" s="38"/>
      <c r="YJ100" s="38"/>
      <c r="YK100" s="38"/>
      <c r="YL100" s="38"/>
      <c r="YM100" s="38"/>
      <c r="YN100" s="38"/>
      <c r="YO100" s="38"/>
      <c r="YP100" s="38"/>
      <c r="YQ100" s="38"/>
      <c r="YR100" s="38"/>
      <c r="YS100" s="38"/>
    </row>
    <row r="101" spans="1:669" s="39" customFormat="1" ht="15.75" x14ac:dyDescent="0.25">
      <c r="A101" s="4" t="s">
        <v>92</v>
      </c>
      <c r="B101" s="5" t="s">
        <v>91</v>
      </c>
      <c r="C101" s="5" t="s">
        <v>70</v>
      </c>
      <c r="D101" s="5" t="s">
        <v>221</v>
      </c>
      <c r="E101" s="10">
        <v>44318</v>
      </c>
      <c r="F101" s="10" t="s">
        <v>107</v>
      </c>
      <c r="G101" s="130">
        <v>32000</v>
      </c>
      <c r="H101" s="174">
        <f t="shared" si="15"/>
        <v>918.4</v>
      </c>
      <c r="I101" s="181">
        <v>0</v>
      </c>
      <c r="J101" s="182">
        <v>972.8</v>
      </c>
      <c r="K101" s="184">
        <v>25</v>
      </c>
      <c r="L101" s="181">
        <v>1916.2</v>
      </c>
      <c r="M101" s="174">
        <v>30083.8</v>
      </c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45"/>
      <c r="AI101" s="45"/>
      <c r="AJ101" s="45"/>
      <c r="AK101" s="45"/>
      <c r="AL101" s="45"/>
      <c r="AM101" s="45"/>
      <c r="AN101" s="45"/>
      <c r="AO101" s="45"/>
      <c r="AP101" s="45"/>
      <c r="AQ101" s="45"/>
      <c r="AR101" s="45"/>
      <c r="AS101" s="45"/>
      <c r="AT101" s="45"/>
      <c r="AU101" s="45"/>
      <c r="AV101" s="45"/>
      <c r="AW101" s="45"/>
      <c r="AX101" s="45"/>
      <c r="AY101" s="45"/>
      <c r="AZ101" s="45"/>
      <c r="BA101" s="45"/>
      <c r="BB101" s="45"/>
      <c r="BC101" s="45"/>
      <c r="BD101" s="45"/>
      <c r="BE101" s="45"/>
      <c r="BF101" s="45"/>
      <c r="BG101" s="45"/>
      <c r="BH101" s="45"/>
      <c r="BI101" s="45"/>
      <c r="BJ101" s="45"/>
      <c r="BK101" s="45"/>
      <c r="BL101" s="45"/>
      <c r="BM101" s="45"/>
      <c r="BN101" s="45"/>
      <c r="BO101" s="45"/>
      <c r="BP101" s="45"/>
      <c r="BQ101" s="45"/>
      <c r="BR101" s="45"/>
      <c r="BS101" s="45"/>
      <c r="BT101" s="45"/>
      <c r="BU101" s="45"/>
      <c r="BV101" s="45"/>
      <c r="BW101" s="45"/>
      <c r="BX101" s="45"/>
      <c r="BY101" s="45"/>
      <c r="BZ101" s="45"/>
      <c r="CA101" s="45"/>
      <c r="CB101" s="45"/>
      <c r="CC101" s="45"/>
      <c r="CD101" s="45"/>
      <c r="CE101" s="45"/>
      <c r="CF101" s="45"/>
      <c r="CG101" s="45"/>
      <c r="CH101" s="45"/>
      <c r="CI101" s="45"/>
      <c r="CJ101" s="45"/>
      <c r="CK101" s="45"/>
      <c r="CL101" s="45"/>
      <c r="CM101" s="45"/>
      <c r="CN101" s="45"/>
      <c r="CO101" s="45"/>
      <c r="CP101" s="45"/>
      <c r="CQ101" s="45"/>
      <c r="CR101" s="45"/>
      <c r="CS101" s="45"/>
      <c r="CT101" s="45"/>
      <c r="CU101" s="45"/>
      <c r="CV101" s="45"/>
      <c r="CW101" s="45"/>
      <c r="CX101" s="45"/>
      <c r="CY101" s="45"/>
      <c r="CZ101" s="45"/>
      <c r="DA101" s="45"/>
      <c r="DB101" s="45"/>
      <c r="DC101" s="45"/>
      <c r="DD101" s="45"/>
      <c r="DE101" s="45"/>
      <c r="DF101" s="45"/>
      <c r="DG101" s="45"/>
      <c r="DH101" s="45"/>
      <c r="DI101" s="45"/>
      <c r="DJ101" s="45"/>
      <c r="DK101" s="45"/>
      <c r="DL101" s="45"/>
      <c r="DM101" s="45"/>
      <c r="DN101" s="45"/>
      <c r="DO101" s="45"/>
      <c r="DP101" s="45"/>
      <c r="DQ101" s="45"/>
      <c r="DR101" s="45"/>
      <c r="DS101" s="45"/>
      <c r="DT101" s="45"/>
      <c r="DU101" s="45"/>
      <c r="DV101" s="45"/>
      <c r="DW101" s="45"/>
      <c r="DX101" s="45"/>
      <c r="DY101" s="45"/>
      <c r="DZ101" s="45"/>
      <c r="EA101" s="45"/>
      <c r="EB101" s="45"/>
      <c r="EC101" s="45"/>
      <c r="ED101" s="45"/>
      <c r="EE101" s="45"/>
      <c r="EF101" s="45"/>
      <c r="EG101" s="45"/>
      <c r="EH101" s="45"/>
      <c r="EI101" s="45"/>
      <c r="EJ101" s="45"/>
      <c r="EK101" s="45"/>
      <c r="EL101" s="45"/>
      <c r="EM101" s="45"/>
      <c r="EN101" s="45"/>
      <c r="EO101" s="45"/>
      <c r="EP101" s="45"/>
      <c r="EQ101" s="45"/>
      <c r="ER101" s="45"/>
      <c r="ES101" s="45"/>
      <c r="ET101" s="45"/>
      <c r="EU101" s="45"/>
      <c r="EV101" s="45"/>
      <c r="EW101" s="45"/>
      <c r="EX101" s="45"/>
      <c r="EY101" s="45"/>
      <c r="EZ101" s="45"/>
      <c r="FA101" s="45"/>
      <c r="FB101" s="45"/>
      <c r="FC101" s="45"/>
      <c r="FD101" s="45"/>
      <c r="FE101" s="45"/>
      <c r="FF101" s="45"/>
      <c r="FG101" s="45"/>
      <c r="FH101" s="45"/>
      <c r="FI101" s="45"/>
      <c r="FJ101" s="45"/>
      <c r="FK101" s="45"/>
      <c r="FL101" s="45"/>
      <c r="FM101" s="45"/>
      <c r="FN101" s="45"/>
      <c r="FO101" s="45"/>
      <c r="FP101" s="45"/>
      <c r="FQ101" s="45"/>
      <c r="FR101" s="45"/>
      <c r="FS101" s="45"/>
      <c r="FT101" s="38"/>
      <c r="FU101" s="38"/>
      <c r="FV101" s="38"/>
      <c r="FW101" s="38"/>
      <c r="FX101" s="38"/>
      <c r="FY101" s="38"/>
      <c r="FZ101" s="38"/>
      <c r="GA101" s="38"/>
      <c r="GB101" s="38"/>
      <c r="GC101" s="38"/>
      <c r="GD101" s="38"/>
      <c r="GE101" s="38"/>
      <c r="GF101" s="38"/>
      <c r="GG101" s="38"/>
      <c r="GH101" s="38"/>
      <c r="GI101" s="38"/>
      <c r="GJ101" s="38"/>
      <c r="GK101" s="38"/>
      <c r="GL101" s="38"/>
      <c r="GM101" s="38"/>
      <c r="GN101" s="38"/>
      <c r="GO101" s="38"/>
      <c r="GP101" s="38"/>
      <c r="GQ101" s="38"/>
      <c r="GR101" s="38"/>
      <c r="GS101" s="38"/>
      <c r="GT101" s="38"/>
      <c r="GU101" s="38"/>
      <c r="GV101" s="38"/>
      <c r="GW101" s="38"/>
      <c r="GX101" s="38"/>
      <c r="GY101" s="38"/>
      <c r="GZ101" s="38"/>
      <c r="HA101" s="38"/>
      <c r="HB101" s="38"/>
      <c r="HC101" s="38"/>
      <c r="HD101" s="38"/>
      <c r="HE101" s="38"/>
      <c r="HF101" s="38"/>
      <c r="HG101" s="38"/>
      <c r="HH101" s="38"/>
      <c r="HI101" s="38"/>
      <c r="HJ101" s="38"/>
      <c r="HK101" s="38"/>
      <c r="HL101" s="38"/>
      <c r="HM101" s="38"/>
      <c r="HN101" s="38"/>
      <c r="HO101" s="38"/>
      <c r="HP101" s="38"/>
      <c r="HQ101" s="38"/>
      <c r="HR101" s="38"/>
      <c r="HS101" s="38"/>
      <c r="HT101" s="38"/>
      <c r="HU101" s="38"/>
      <c r="HV101" s="38"/>
      <c r="HW101" s="38"/>
      <c r="HX101" s="38"/>
      <c r="HY101" s="38"/>
      <c r="HZ101" s="38"/>
      <c r="IA101" s="38"/>
      <c r="IB101" s="50"/>
      <c r="IC101" s="50"/>
      <c r="ID101" s="38"/>
      <c r="IE101" s="38"/>
      <c r="IF101" s="38"/>
      <c r="IG101" s="38"/>
      <c r="IH101" s="38"/>
      <c r="II101" s="38"/>
      <c r="IJ101" s="38"/>
      <c r="IK101" s="38"/>
      <c r="IL101" s="38"/>
      <c r="IM101" s="38"/>
      <c r="IN101" s="38"/>
      <c r="IO101" s="38"/>
      <c r="IP101" s="38"/>
      <c r="IQ101" s="38"/>
      <c r="IR101" s="38"/>
      <c r="IS101" s="38"/>
      <c r="IT101" s="38"/>
      <c r="IU101" s="38"/>
      <c r="IV101" s="38"/>
      <c r="IW101" s="38"/>
      <c r="IX101" s="38"/>
      <c r="IY101" s="38"/>
      <c r="IZ101" s="38"/>
      <c r="JA101" s="38"/>
      <c r="JB101" s="38"/>
      <c r="JC101" s="38"/>
      <c r="JD101" s="38"/>
      <c r="JE101" s="38"/>
      <c r="JF101" s="38"/>
      <c r="JG101" s="38"/>
      <c r="JH101" s="38"/>
      <c r="JI101" s="38"/>
      <c r="JJ101" s="38"/>
      <c r="JK101" s="38"/>
      <c r="JL101" s="38"/>
      <c r="JM101" s="38"/>
      <c r="JN101" s="38"/>
      <c r="JO101" s="38"/>
      <c r="JP101" s="38"/>
      <c r="JQ101" s="38"/>
      <c r="JR101" s="38"/>
      <c r="JS101" s="38"/>
      <c r="JT101" s="38"/>
      <c r="JU101" s="38"/>
      <c r="JV101" s="38"/>
      <c r="JW101" s="38"/>
      <c r="JX101" s="38"/>
      <c r="JY101" s="38"/>
      <c r="JZ101" s="38"/>
      <c r="KA101" s="38"/>
      <c r="KB101" s="38"/>
      <c r="KC101" s="38"/>
      <c r="KD101" s="38"/>
      <c r="KE101" s="38"/>
      <c r="KF101" s="38"/>
      <c r="KG101" s="38"/>
      <c r="KH101" s="38"/>
      <c r="KI101" s="38"/>
      <c r="KJ101" s="38"/>
      <c r="KK101" s="38"/>
      <c r="KL101" s="38"/>
      <c r="KM101" s="38"/>
      <c r="KN101" s="38"/>
      <c r="KO101" s="38"/>
      <c r="KP101" s="38"/>
      <c r="KQ101" s="38"/>
      <c r="KR101" s="38"/>
      <c r="KS101" s="38"/>
      <c r="KT101" s="38"/>
      <c r="KU101" s="38"/>
      <c r="KV101" s="38"/>
      <c r="KW101" s="38"/>
      <c r="KX101" s="38"/>
      <c r="KY101" s="38"/>
      <c r="KZ101" s="38"/>
      <c r="LA101" s="38"/>
      <c r="LB101" s="38"/>
      <c r="LC101" s="38"/>
      <c r="LD101" s="38"/>
      <c r="LE101" s="38"/>
      <c r="LF101" s="38"/>
      <c r="LG101" s="38"/>
      <c r="LH101" s="38"/>
      <c r="LI101" s="38"/>
      <c r="LJ101" s="38"/>
      <c r="LK101" s="38"/>
      <c r="LL101" s="38"/>
      <c r="LM101" s="38"/>
      <c r="LN101" s="38"/>
      <c r="LO101" s="38"/>
      <c r="LP101" s="38"/>
      <c r="LQ101" s="38"/>
      <c r="LR101" s="38"/>
      <c r="LS101" s="38"/>
      <c r="LT101" s="38"/>
      <c r="LU101" s="38"/>
      <c r="LV101" s="38"/>
      <c r="LW101" s="38"/>
      <c r="LX101" s="38"/>
      <c r="LY101" s="38"/>
      <c r="LZ101" s="38"/>
      <c r="MA101" s="38"/>
      <c r="MB101" s="38"/>
      <c r="MC101" s="38"/>
      <c r="MD101" s="38"/>
      <c r="ME101" s="38"/>
      <c r="MF101" s="38"/>
      <c r="MG101" s="38"/>
      <c r="MH101" s="38"/>
      <c r="MI101" s="38"/>
      <c r="MJ101" s="38"/>
      <c r="MK101" s="38"/>
      <c r="ML101" s="38"/>
      <c r="MM101" s="38"/>
      <c r="MN101" s="38"/>
      <c r="MO101" s="38"/>
      <c r="MP101" s="38"/>
      <c r="MQ101" s="38"/>
      <c r="MR101" s="38"/>
      <c r="MS101" s="38"/>
      <c r="MT101" s="38"/>
      <c r="MU101" s="38"/>
      <c r="MV101" s="38"/>
      <c r="MW101" s="38"/>
      <c r="MX101" s="38"/>
      <c r="MY101" s="38"/>
      <c r="MZ101" s="38"/>
      <c r="NA101" s="38"/>
      <c r="NB101" s="38"/>
      <c r="NC101" s="38"/>
      <c r="ND101" s="38"/>
      <c r="NE101" s="38"/>
      <c r="NF101" s="38"/>
      <c r="NG101" s="38"/>
      <c r="NH101" s="38"/>
      <c r="NI101" s="38"/>
      <c r="NJ101" s="38"/>
      <c r="NK101" s="38"/>
      <c r="NL101" s="38"/>
      <c r="NM101" s="38"/>
      <c r="NN101" s="38"/>
      <c r="NO101" s="38"/>
      <c r="NP101" s="38"/>
      <c r="NQ101" s="38"/>
      <c r="NR101" s="38"/>
      <c r="NS101" s="38"/>
      <c r="NT101" s="38"/>
      <c r="NU101" s="38"/>
      <c r="NV101" s="38"/>
      <c r="NW101" s="38"/>
      <c r="NX101" s="38"/>
      <c r="NY101" s="38"/>
      <c r="NZ101" s="38"/>
      <c r="OA101" s="38"/>
      <c r="OB101" s="38"/>
      <c r="OC101" s="38"/>
      <c r="OD101" s="38"/>
      <c r="OE101" s="38"/>
      <c r="OF101" s="38"/>
      <c r="OG101" s="38"/>
      <c r="OH101" s="38"/>
      <c r="OI101" s="38"/>
      <c r="OJ101" s="38"/>
      <c r="OK101" s="38"/>
      <c r="OL101" s="38"/>
      <c r="OM101" s="38"/>
      <c r="ON101" s="38"/>
      <c r="OO101" s="38"/>
      <c r="OP101" s="38"/>
      <c r="OQ101" s="38"/>
      <c r="OR101" s="38"/>
      <c r="OS101" s="38"/>
      <c r="OT101" s="38"/>
      <c r="OU101" s="38"/>
      <c r="OV101" s="38"/>
      <c r="OW101" s="38"/>
      <c r="OX101" s="38"/>
      <c r="OY101" s="38"/>
      <c r="OZ101" s="38"/>
      <c r="PA101" s="38"/>
      <c r="PB101" s="38"/>
      <c r="PC101" s="38"/>
      <c r="PD101" s="38"/>
      <c r="PE101" s="38"/>
      <c r="PF101" s="38"/>
      <c r="PG101" s="38"/>
      <c r="PH101" s="38"/>
      <c r="PI101" s="38"/>
      <c r="PJ101" s="38"/>
      <c r="PK101" s="38"/>
      <c r="PL101" s="38"/>
      <c r="PM101" s="38"/>
      <c r="PN101" s="38"/>
      <c r="PO101" s="38"/>
      <c r="PP101" s="38"/>
      <c r="PQ101" s="38"/>
      <c r="PR101" s="38"/>
      <c r="PS101" s="38"/>
      <c r="PT101" s="38"/>
      <c r="PU101" s="38"/>
      <c r="PV101" s="38"/>
      <c r="PW101" s="38"/>
      <c r="PX101" s="38"/>
      <c r="PY101" s="38"/>
      <c r="PZ101" s="38"/>
      <c r="QA101" s="38"/>
      <c r="QB101" s="38"/>
      <c r="QC101" s="38"/>
      <c r="QD101" s="38"/>
      <c r="QE101" s="38"/>
      <c r="QF101" s="38"/>
      <c r="QG101" s="38"/>
      <c r="QH101" s="38"/>
      <c r="QI101" s="38"/>
      <c r="QJ101" s="38"/>
      <c r="QK101" s="38"/>
      <c r="QL101" s="38"/>
      <c r="QM101" s="38"/>
      <c r="QN101" s="38"/>
      <c r="QO101" s="38"/>
      <c r="QP101" s="38"/>
      <c r="QQ101" s="38"/>
      <c r="QR101" s="38"/>
      <c r="QS101" s="38"/>
      <c r="QT101" s="38"/>
      <c r="QU101" s="38"/>
      <c r="QV101" s="38"/>
      <c r="QW101" s="38"/>
      <c r="QX101" s="38"/>
      <c r="QY101" s="38"/>
      <c r="QZ101" s="38"/>
      <c r="RA101" s="38"/>
      <c r="RB101" s="38"/>
      <c r="RC101" s="38"/>
      <c r="RD101" s="38"/>
      <c r="RE101" s="38"/>
      <c r="RF101" s="38"/>
      <c r="RG101" s="38"/>
      <c r="RH101" s="38"/>
      <c r="RI101" s="38"/>
      <c r="RJ101" s="38"/>
      <c r="RK101" s="38"/>
      <c r="RL101" s="38"/>
      <c r="RM101" s="38"/>
      <c r="RN101" s="38"/>
      <c r="RO101" s="38"/>
      <c r="RP101" s="38"/>
      <c r="RQ101" s="38"/>
      <c r="RR101" s="38"/>
      <c r="RS101" s="38"/>
      <c r="RT101" s="38"/>
      <c r="RU101" s="38"/>
      <c r="RV101" s="38"/>
      <c r="RW101" s="38"/>
      <c r="RX101" s="38"/>
      <c r="RY101" s="38"/>
      <c r="RZ101" s="38"/>
      <c r="SA101" s="38"/>
      <c r="SB101" s="38"/>
      <c r="SC101" s="38"/>
      <c r="SD101" s="38"/>
      <c r="SE101" s="38"/>
      <c r="SF101" s="38"/>
      <c r="SG101" s="38"/>
      <c r="SH101" s="38"/>
      <c r="SI101" s="38"/>
      <c r="SJ101" s="38"/>
      <c r="SK101" s="38"/>
      <c r="SL101" s="38"/>
      <c r="SM101" s="38"/>
      <c r="SN101" s="38"/>
      <c r="SO101" s="38"/>
      <c r="SP101" s="38"/>
      <c r="SQ101" s="38"/>
      <c r="SR101" s="38"/>
      <c r="SS101" s="38"/>
      <c r="ST101" s="38"/>
      <c r="SU101" s="38"/>
      <c r="SV101" s="38"/>
      <c r="SW101" s="38"/>
      <c r="SX101" s="38"/>
      <c r="SY101" s="38"/>
      <c r="SZ101" s="38"/>
      <c r="TA101" s="38"/>
      <c r="TB101" s="38"/>
      <c r="TC101" s="38"/>
      <c r="TD101" s="38"/>
      <c r="TE101" s="38"/>
      <c r="TF101" s="38"/>
      <c r="TG101" s="38"/>
      <c r="TH101" s="38"/>
      <c r="TI101" s="38"/>
      <c r="TJ101" s="38"/>
      <c r="TK101" s="38"/>
      <c r="TL101" s="38"/>
      <c r="TM101" s="38"/>
      <c r="TN101" s="38"/>
      <c r="TO101" s="38"/>
      <c r="TP101" s="38"/>
      <c r="TQ101" s="38"/>
      <c r="TR101" s="38"/>
      <c r="TS101" s="38"/>
      <c r="TT101" s="38"/>
      <c r="TU101" s="38"/>
      <c r="TV101" s="38"/>
      <c r="TW101" s="38"/>
      <c r="TX101" s="38"/>
      <c r="TY101" s="38"/>
      <c r="TZ101" s="38"/>
      <c r="UA101" s="38"/>
      <c r="UB101" s="38"/>
      <c r="UC101" s="38"/>
      <c r="UD101" s="38"/>
      <c r="UE101" s="38"/>
      <c r="UF101" s="38"/>
      <c r="UG101" s="38"/>
      <c r="UH101" s="38"/>
      <c r="UI101" s="38"/>
      <c r="UJ101" s="38"/>
      <c r="UK101" s="38"/>
      <c r="UL101" s="38"/>
      <c r="UM101" s="38"/>
      <c r="UN101" s="38"/>
      <c r="UO101" s="38"/>
      <c r="UP101" s="38"/>
      <c r="UQ101" s="38"/>
      <c r="UR101" s="38"/>
      <c r="US101" s="38"/>
      <c r="UT101" s="38"/>
      <c r="UU101" s="38"/>
      <c r="UV101" s="38"/>
      <c r="UW101" s="38"/>
      <c r="UX101" s="38"/>
      <c r="UY101" s="38"/>
      <c r="UZ101" s="38"/>
      <c r="VA101" s="38"/>
      <c r="VB101" s="38"/>
      <c r="VC101" s="38"/>
      <c r="VD101" s="38"/>
      <c r="VE101" s="38"/>
      <c r="VF101" s="38"/>
      <c r="VG101" s="38"/>
      <c r="VH101" s="38"/>
      <c r="VI101" s="38"/>
      <c r="VJ101" s="38"/>
      <c r="VK101" s="38"/>
      <c r="VL101" s="38"/>
      <c r="VM101" s="38"/>
      <c r="VN101" s="38"/>
      <c r="VO101" s="38"/>
      <c r="VP101" s="38"/>
      <c r="VQ101" s="38"/>
      <c r="VR101" s="38"/>
      <c r="VS101" s="38"/>
      <c r="VT101" s="38"/>
      <c r="VU101" s="38"/>
      <c r="VV101" s="38"/>
      <c r="VW101" s="38"/>
      <c r="VX101" s="38"/>
      <c r="VY101" s="38"/>
      <c r="VZ101" s="38"/>
      <c r="WA101" s="38"/>
      <c r="WB101" s="38"/>
      <c r="WC101" s="38"/>
      <c r="WD101" s="38"/>
      <c r="WE101" s="38"/>
      <c r="WF101" s="38"/>
      <c r="WG101" s="38"/>
      <c r="WH101" s="38"/>
      <c r="WI101" s="38"/>
      <c r="WJ101" s="38"/>
      <c r="WK101" s="38"/>
      <c r="WL101" s="38"/>
      <c r="WM101" s="38"/>
      <c r="WN101" s="38"/>
      <c r="WO101" s="38"/>
      <c r="WP101" s="38"/>
      <c r="WQ101" s="38"/>
      <c r="WR101" s="38"/>
      <c r="WS101" s="38"/>
      <c r="WT101" s="38"/>
      <c r="WU101" s="38"/>
      <c r="WV101" s="38"/>
      <c r="WW101" s="38"/>
      <c r="WX101" s="38"/>
      <c r="WY101" s="38"/>
      <c r="WZ101" s="38"/>
      <c r="XA101" s="38"/>
      <c r="XB101" s="38"/>
      <c r="XC101" s="38"/>
      <c r="XD101" s="38"/>
      <c r="XE101" s="38"/>
      <c r="XF101" s="38"/>
      <c r="XG101" s="38"/>
      <c r="XH101" s="38"/>
      <c r="XI101" s="38"/>
      <c r="XJ101" s="38"/>
      <c r="XK101" s="38"/>
      <c r="XL101" s="38"/>
      <c r="XM101" s="38"/>
      <c r="XN101" s="38"/>
      <c r="XO101" s="38"/>
      <c r="XP101" s="38"/>
      <c r="XQ101" s="38"/>
      <c r="XR101" s="38"/>
      <c r="XS101" s="38"/>
      <c r="XT101" s="38"/>
      <c r="XU101" s="38"/>
      <c r="XV101" s="38"/>
      <c r="XW101" s="38"/>
      <c r="XX101" s="38"/>
      <c r="XY101" s="38"/>
      <c r="XZ101" s="38"/>
      <c r="YA101" s="38"/>
      <c r="YB101" s="38"/>
      <c r="YC101" s="38"/>
      <c r="YD101" s="38"/>
      <c r="YE101" s="38"/>
      <c r="YF101" s="38"/>
      <c r="YG101" s="38"/>
      <c r="YH101" s="38"/>
      <c r="YI101" s="38"/>
      <c r="YJ101" s="38"/>
      <c r="YK101" s="38"/>
      <c r="YL101" s="38"/>
      <c r="YM101" s="38"/>
      <c r="YN101" s="38"/>
      <c r="YO101" s="38"/>
      <c r="YP101" s="38"/>
      <c r="YQ101" s="38"/>
      <c r="YR101" s="38"/>
      <c r="YS101" s="38"/>
    </row>
    <row r="102" spans="1:669" s="39" customFormat="1" ht="15.75" x14ac:dyDescent="0.25">
      <c r="A102" s="4" t="s">
        <v>93</v>
      </c>
      <c r="B102" s="5" t="s">
        <v>91</v>
      </c>
      <c r="C102" s="5" t="s">
        <v>70</v>
      </c>
      <c r="D102" s="5" t="s">
        <v>221</v>
      </c>
      <c r="E102" s="10">
        <v>44317</v>
      </c>
      <c r="F102" s="10" t="s">
        <v>107</v>
      </c>
      <c r="G102" s="130">
        <v>32000</v>
      </c>
      <c r="H102" s="174">
        <f t="shared" si="15"/>
        <v>918.4</v>
      </c>
      <c r="I102" s="181">
        <v>0</v>
      </c>
      <c r="J102" s="182">
        <v>972.8</v>
      </c>
      <c r="K102" s="184">
        <v>175</v>
      </c>
      <c r="L102" s="181">
        <v>2066.1999999999998</v>
      </c>
      <c r="M102" s="174">
        <v>29933.8</v>
      </c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45"/>
      <c r="AI102" s="45"/>
      <c r="AJ102" s="45"/>
      <c r="AK102" s="45"/>
      <c r="AL102" s="45"/>
      <c r="AM102" s="45"/>
      <c r="AN102" s="45"/>
      <c r="AO102" s="45"/>
      <c r="AP102" s="45"/>
      <c r="AQ102" s="45"/>
      <c r="AR102" s="45"/>
      <c r="AS102" s="45"/>
      <c r="AT102" s="45"/>
      <c r="AU102" s="45"/>
      <c r="AV102" s="45"/>
      <c r="AW102" s="45"/>
      <c r="AX102" s="45"/>
      <c r="AY102" s="45"/>
      <c r="AZ102" s="45"/>
      <c r="BA102" s="45"/>
      <c r="BB102" s="45"/>
      <c r="BC102" s="45"/>
      <c r="BD102" s="45"/>
      <c r="BE102" s="45"/>
      <c r="BF102" s="45"/>
      <c r="BG102" s="45"/>
      <c r="BH102" s="45"/>
      <c r="BI102" s="45"/>
      <c r="BJ102" s="45"/>
      <c r="BK102" s="45"/>
      <c r="BL102" s="45"/>
      <c r="BM102" s="45"/>
      <c r="BN102" s="45"/>
      <c r="BO102" s="45"/>
      <c r="BP102" s="45"/>
      <c r="BQ102" s="45"/>
      <c r="BR102" s="45"/>
      <c r="BS102" s="45"/>
      <c r="BT102" s="45"/>
      <c r="BU102" s="45"/>
      <c r="BV102" s="45"/>
      <c r="BW102" s="45"/>
      <c r="BX102" s="45"/>
      <c r="BY102" s="45"/>
      <c r="BZ102" s="45"/>
      <c r="CA102" s="45"/>
      <c r="CB102" s="45"/>
      <c r="CC102" s="45"/>
      <c r="CD102" s="45"/>
      <c r="CE102" s="45"/>
      <c r="CF102" s="45"/>
      <c r="CG102" s="45"/>
      <c r="CH102" s="45"/>
      <c r="CI102" s="45"/>
      <c r="CJ102" s="45"/>
      <c r="CK102" s="45"/>
      <c r="CL102" s="45"/>
      <c r="CM102" s="45"/>
      <c r="CN102" s="45"/>
      <c r="CO102" s="45"/>
      <c r="CP102" s="45"/>
      <c r="CQ102" s="45"/>
      <c r="CR102" s="45"/>
      <c r="CS102" s="45"/>
      <c r="CT102" s="45"/>
      <c r="CU102" s="45"/>
      <c r="CV102" s="45"/>
      <c r="CW102" s="45"/>
      <c r="CX102" s="45"/>
      <c r="CY102" s="45"/>
      <c r="CZ102" s="45"/>
      <c r="DA102" s="45"/>
      <c r="DB102" s="45"/>
      <c r="DC102" s="45"/>
      <c r="DD102" s="45"/>
      <c r="DE102" s="45"/>
      <c r="DF102" s="45"/>
      <c r="DG102" s="45"/>
      <c r="DH102" s="45"/>
      <c r="DI102" s="45"/>
      <c r="DJ102" s="45"/>
      <c r="DK102" s="45"/>
      <c r="DL102" s="45"/>
      <c r="DM102" s="45"/>
      <c r="DN102" s="45"/>
      <c r="DO102" s="45"/>
      <c r="DP102" s="45"/>
      <c r="DQ102" s="45"/>
      <c r="DR102" s="45"/>
      <c r="DS102" s="45"/>
      <c r="DT102" s="45"/>
      <c r="DU102" s="45"/>
      <c r="DV102" s="45"/>
      <c r="DW102" s="45"/>
      <c r="DX102" s="45"/>
      <c r="DY102" s="45"/>
      <c r="DZ102" s="45"/>
      <c r="EA102" s="45"/>
      <c r="EB102" s="45"/>
      <c r="EC102" s="45"/>
      <c r="ED102" s="45"/>
      <c r="EE102" s="45"/>
      <c r="EF102" s="45"/>
      <c r="EG102" s="45"/>
      <c r="EH102" s="45"/>
      <c r="EI102" s="45"/>
      <c r="EJ102" s="45"/>
      <c r="EK102" s="45"/>
      <c r="EL102" s="45"/>
      <c r="EM102" s="45"/>
      <c r="EN102" s="45"/>
      <c r="EO102" s="45"/>
      <c r="EP102" s="45"/>
      <c r="EQ102" s="45"/>
      <c r="ER102" s="45"/>
      <c r="ES102" s="45"/>
      <c r="ET102" s="45"/>
      <c r="EU102" s="45"/>
      <c r="EV102" s="45"/>
      <c r="EW102" s="45"/>
      <c r="EX102" s="45"/>
      <c r="EY102" s="45"/>
      <c r="EZ102" s="45"/>
      <c r="FA102" s="45"/>
      <c r="FB102" s="45"/>
      <c r="FC102" s="45"/>
      <c r="FD102" s="45"/>
      <c r="FE102" s="45"/>
      <c r="FF102" s="45"/>
      <c r="FG102" s="45"/>
      <c r="FH102" s="45"/>
      <c r="FI102" s="45"/>
      <c r="FJ102" s="45"/>
      <c r="FK102" s="45"/>
      <c r="FL102" s="45"/>
      <c r="FM102" s="45"/>
      <c r="FN102" s="45"/>
      <c r="FO102" s="45"/>
      <c r="FP102" s="45"/>
      <c r="FQ102" s="45"/>
      <c r="FR102" s="45"/>
      <c r="FS102" s="45"/>
      <c r="FT102" s="38"/>
      <c r="FU102" s="38"/>
      <c r="FV102" s="38"/>
      <c r="FW102" s="38"/>
      <c r="FX102" s="38"/>
      <c r="FY102" s="38"/>
      <c r="FZ102" s="38"/>
      <c r="GA102" s="38"/>
      <c r="GB102" s="38"/>
      <c r="GC102" s="38"/>
      <c r="GD102" s="38"/>
      <c r="GE102" s="38"/>
      <c r="GF102" s="38"/>
      <c r="GG102" s="38"/>
      <c r="GH102" s="38"/>
      <c r="GI102" s="38"/>
      <c r="GJ102" s="38"/>
      <c r="GK102" s="38"/>
      <c r="GL102" s="38"/>
      <c r="GM102" s="38"/>
      <c r="GN102" s="38"/>
      <c r="GO102" s="38"/>
      <c r="GP102" s="38"/>
      <c r="GQ102" s="38"/>
      <c r="GR102" s="38"/>
      <c r="GS102" s="38"/>
      <c r="GT102" s="38"/>
      <c r="GU102" s="38"/>
      <c r="GV102" s="38"/>
      <c r="GW102" s="38"/>
      <c r="GX102" s="38"/>
      <c r="GY102" s="38"/>
      <c r="GZ102" s="38"/>
      <c r="HA102" s="38"/>
      <c r="HB102" s="38"/>
      <c r="HC102" s="38"/>
      <c r="HD102" s="38"/>
      <c r="HE102" s="38"/>
      <c r="HF102" s="38"/>
      <c r="HG102" s="38"/>
      <c r="HH102" s="38"/>
      <c r="HI102" s="38"/>
      <c r="HJ102" s="38"/>
      <c r="HK102" s="38"/>
      <c r="HL102" s="38"/>
      <c r="HM102" s="38"/>
      <c r="HN102" s="38"/>
      <c r="HO102" s="38"/>
      <c r="HP102" s="38"/>
      <c r="HQ102" s="38"/>
      <c r="HR102" s="38"/>
      <c r="HS102" s="38"/>
      <c r="HT102" s="38"/>
      <c r="HU102" s="38"/>
      <c r="HV102" s="38"/>
      <c r="HW102" s="38"/>
      <c r="HX102" s="38"/>
      <c r="HY102" s="38"/>
      <c r="HZ102" s="38"/>
      <c r="IA102" s="38"/>
      <c r="IB102" s="50"/>
      <c r="IC102" s="50"/>
      <c r="ID102" s="38"/>
      <c r="IE102" s="38"/>
      <c r="IF102" s="38"/>
      <c r="IG102" s="38"/>
      <c r="IH102" s="38"/>
      <c r="II102" s="38"/>
      <c r="IJ102" s="38"/>
      <c r="IK102" s="38"/>
      <c r="IL102" s="38"/>
      <c r="IM102" s="38"/>
      <c r="IN102" s="38"/>
      <c r="IO102" s="38"/>
      <c r="IP102" s="38"/>
      <c r="IQ102" s="38"/>
      <c r="IR102" s="38"/>
      <c r="IS102" s="38"/>
      <c r="IT102" s="38"/>
      <c r="IU102" s="38"/>
      <c r="IV102" s="38"/>
      <c r="IW102" s="38"/>
      <c r="IX102" s="38"/>
      <c r="IY102" s="38"/>
      <c r="IZ102" s="38"/>
      <c r="JA102" s="38"/>
      <c r="JB102" s="38"/>
      <c r="JC102" s="38"/>
      <c r="JD102" s="38"/>
      <c r="JE102" s="38"/>
      <c r="JF102" s="38"/>
      <c r="JG102" s="38"/>
      <c r="JH102" s="38"/>
      <c r="JI102" s="38"/>
      <c r="JJ102" s="38"/>
      <c r="JK102" s="38"/>
      <c r="JL102" s="38"/>
      <c r="JM102" s="38"/>
      <c r="JN102" s="38"/>
      <c r="JO102" s="38"/>
      <c r="JP102" s="38"/>
      <c r="JQ102" s="38"/>
      <c r="JR102" s="38"/>
      <c r="JS102" s="38"/>
      <c r="JT102" s="38"/>
      <c r="JU102" s="38"/>
      <c r="JV102" s="38"/>
      <c r="JW102" s="38"/>
      <c r="JX102" s="38"/>
      <c r="JY102" s="38"/>
      <c r="JZ102" s="38"/>
      <c r="KA102" s="38"/>
      <c r="KB102" s="38"/>
      <c r="KC102" s="38"/>
      <c r="KD102" s="38"/>
      <c r="KE102" s="38"/>
      <c r="KF102" s="38"/>
      <c r="KG102" s="38"/>
      <c r="KH102" s="38"/>
      <c r="KI102" s="38"/>
      <c r="KJ102" s="38"/>
      <c r="KK102" s="38"/>
      <c r="KL102" s="38"/>
      <c r="KM102" s="38"/>
      <c r="KN102" s="38"/>
      <c r="KO102" s="38"/>
      <c r="KP102" s="38"/>
      <c r="KQ102" s="38"/>
      <c r="KR102" s="38"/>
      <c r="KS102" s="38"/>
      <c r="KT102" s="38"/>
      <c r="KU102" s="38"/>
      <c r="KV102" s="38"/>
      <c r="KW102" s="38"/>
      <c r="KX102" s="38"/>
      <c r="KY102" s="38"/>
      <c r="KZ102" s="38"/>
      <c r="LA102" s="38"/>
      <c r="LB102" s="38"/>
      <c r="LC102" s="38"/>
      <c r="LD102" s="38"/>
      <c r="LE102" s="38"/>
      <c r="LF102" s="38"/>
      <c r="LG102" s="38"/>
      <c r="LH102" s="38"/>
      <c r="LI102" s="38"/>
      <c r="LJ102" s="38"/>
      <c r="LK102" s="38"/>
      <c r="LL102" s="38"/>
      <c r="LM102" s="38"/>
      <c r="LN102" s="38"/>
      <c r="LO102" s="38"/>
      <c r="LP102" s="38"/>
      <c r="LQ102" s="38"/>
      <c r="LR102" s="38"/>
      <c r="LS102" s="38"/>
      <c r="LT102" s="38"/>
      <c r="LU102" s="38"/>
      <c r="LV102" s="38"/>
      <c r="LW102" s="38"/>
      <c r="LX102" s="38"/>
      <c r="LY102" s="38"/>
      <c r="LZ102" s="38"/>
      <c r="MA102" s="38"/>
      <c r="MB102" s="38"/>
      <c r="MC102" s="38"/>
      <c r="MD102" s="38"/>
      <c r="ME102" s="38"/>
      <c r="MF102" s="38"/>
      <c r="MG102" s="38"/>
      <c r="MH102" s="38"/>
      <c r="MI102" s="38"/>
      <c r="MJ102" s="38"/>
      <c r="MK102" s="38"/>
      <c r="ML102" s="38"/>
      <c r="MM102" s="38"/>
      <c r="MN102" s="38"/>
      <c r="MO102" s="38"/>
      <c r="MP102" s="38"/>
      <c r="MQ102" s="38"/>
      <c r="MR102" s="38"/>
      <c r="MS102" s="38"/>
      <c r="MT102" s="38"/>
      <c r="MU102" s="38"/>
      <c r="MV102" s="38"/>
      <c r="MW102" s="38"/>
      <c r="MX102" s="38"/>
      <c r="MY102" s="38"/>
      <c r="MZ102" s="38"/>
      <c r="NA102" s="38"/>
      <c r="NB102" s="38"/>
      <c r="NC102" s="38"/>
      <c r="ND102" s="38"/>
      <c r="NE102" s="38"/>
      <c r="NF102" s="38"/>
      <c r="NG102" s="38"/>
      <c r="NH102" s="38"/>
      <c r="NI102" s="38"/>
      <c r="NJ102" s="38"/>
      <c r="NK102" s="38"/>
      <c r="NL102" s="38"/>
      <c r="NM102" s="38"/>
      <c r="NN102" s="38"/>
      <c r="NO102" s="38"/>
      <c r="NP102" s="38"/>
      <c r="NQ102" s="38"/>
      <c r="NR102" s="38"/>
      <c r="NS102" s="38"/>
      <c r="NT102" s="38"/>
      <c r="NU102" s="38"/>
      <c r="NV102" s="38"/>
      <c r="NW102" s="38"/>
      <c r="NX102" s="38"/>
      <c r="NY102" s="38"/>
      <c r="NZ102" s="38"/>
      <c r="OA102" s="38"/>
      <c r="OB102" s="38"/>
      <c r="OC102" s="38"/>
      <c r="OD102" s="38"/>
      <c r="OE102" s="38"/>
      <c r="OF102" s="38"/>
      <c r="OG102" s="38"/>
      <c r="OH102" s="38"/>
      <c r="OI102" s="38"/>
      <c r="OJ102" s="38"/>
      <c r="OK102" s="38"/>
      <c r="OL102" s="38"/>
      <c r="OM102" s="38"/>
      <c r="ON102" s="38"/>
      <c r="OO102" s="38"/>
      <c r="OP102" s="38"/>
      <c r="OQ102" s="38"/>
      <c r="OR102" s="38"/>
      <c r="OS102" s="38"/>
      <c r="OT102" s="38"/>
      <c r="OU102" s="38"/>
      <c r="OV102" s="38"/>
      <c r="OW102" s="38"/>
      <c r="OX102" s="38"/>
      <c r="OY102" s="38"/>
      <c r="OZ102" s="38"/>
      <c r="PA102" s="38"/>
      <c r="PB102" s="38"/>
      <c r="PC102" s="38"/>
      <c r="PD102" s="38"/>
      <c r="PE102" s="38"/>
      <c r="PF102" s="38"/>
      <c r="PG102" s="38"/>
      <c r="PH102" s="38"/>
      <c r="PI102" s="38"/>
      <c r="PJ102" s="38"/>
      <c r="PK102" s="38"/>
      <c r="PL102" s="38"/>
      <c r="PM102" s="38"/>
      <c r="PN102" s="38"/>
      <c r="PO102" s="38"/>
      <c r="PP102" s="38"/>
      <c r="PQ102" s="38"/>
      <c r="PR102" s="38"/>
      <c r="PS102" s="38"/>
      <c r="PT102" s="38"/>
      <c r="PU102" s="38"/>
      <c r="PV102" s="38"/>
      <c r="PW102" s="38"/>
      <c r="PX102" s="38"/>
      <c r="PY102" s="38"/>
      <c r="PZ102" s="38"/>
      <c r="QA102" s="38"/>
      <c r="QB102" s="38"/>
      <c r="QC102" s="38"/>
      <c r="QD102" s="38"/>
      <c r="QE102" s="38"/>
      <c r="QF102" s="38"/>
      <c r="QG102" s="38"/>
      <c r="QH102" s="38"/>
      <c r="QI102" s="38"/>
      <c r="QJ102" s="38"/>
      <c r="QK102" s="38"/>
      <c r="QL102" s="38"/>
      <c r="QM102" s="38"/>
      <c r="QN102" s="38"/>
      <c r="QO102" s="38"/>
      <c r="QP102" s="38"/>
      <c r="QQ102" s="38"/>
      <c r="QR102" s="38"/>
      <c r="QS102" s="38"/>
      <c r="QT102" s="38"/>
      <c r="QU102" s="38"/>
      <c r="QV102" s="38"/>
      <c r="QW102" s="38"/>
      <c r="QX102" s="38"/>
      <c r="QY102" s="38"/>
      <c r="QZ102" s="38"/>
      <c r="RA102" s="38"/>
      <c r="RB102" s="38"/>
      <c r="RC102" s="38"/>
      <c r="RD102" s="38"/>
      <c r="RE102" s="38"/>
      <c r="RF102" s="38"/>
      <c r="RG102" s="38"/>
      <c r="RH102" s="38"/>
      <c r="RI102" s="38"/>
      <c r="RJ102" s="38"/>
      <c r="RK102" s="38"/>
      <c r="RL102" s="38"/>
      <c r="RM102" s="38"/>
      <c r="RN102" s="38"/>
      <c r="RO102" s="38"/>
      <c r="RP102" s="38"/>
      <c r="RQ102" s="38"/>
      <c r="RR102" s="38"/>
      <c r="RS102" s="38"/>
      <c r="RT102" s="38"/>
      <c r="RU102" s="38"/>
      <c r="RV102" s="38"/>
      <c r="RW102" s="38"/>
      <c r="RX102" s="38"/>
      <c r="RY102" s="38"/>
      <c r="RZ102" s="38"/>
      <c r="SA102" s="38"/>
      <c r="SB102" s="38"/>
      <c r="SC102" s="38"/>
      <c r="SD102" s="38"/>
      <c r="SE102" s="38"/>
      <c r="SF102" s="38"/>
      <c r="SG102" s="38"/>
      <c r="SH102" s="38"/>
      <c r="SI102" s="38"/>
      <c r="SJ102" s="38"/>
      <c r="SK102" s="38"/>
      <c r="SL102" s="38"/>
      <c r="SM102" s="38"/>
      <c r="SN102" s="38"/>
      <c r="SO102" s="38"/>
      <c r="SP102" s="38"/>
      <c r="SQ102" s="38"/>
      <c r="SR102" s="38"/>
      <c r="SS102" s="38"/>
      <c r="ST102" s="38"/>
      <c r="SU102" s="38"/>
      <c r="SV102" s="38"/>
      <c r="SW102" s="38"/>
      <c r="SX102" s="38"/>
      <c r="SY102" s="38"/>
      <c r="SZ102" s="38"/>
      <c r="TA102" s="38"/>
      <c r="TB102" s="38"/>
      <c r="TC102" s="38"/>
      <c r="TD102" s="38"/>
      <c r="TE102" s="38"/>
      <c r="TF102" s="38"/>
      <c r="TG102" s="38"/>
      <c r="TH102" s="38"/>
      <c r="TI102" s="38"/>
      <c r="TJ102" s="38"/>
      <c r="TK102" s="38"/>
      <c r="TL102" s="38"/>
      <c r="TM102" s="38"/>
      <c r="TN102" s="38"/>
      <c r="TO102" s="38"/>
      <c r="TP102" s="38"/>
      <c r="TQ102" s="38"/>
      <c r="TR102" s="38"/>
      <c r="TS102" s="38"/>
      <c r="TT102" s="38"/>
      <c r="TU102" s="38"/>
      <c r="TV102" s="38"/>
      <c r="TW102" s="38"/>
      <c r="TX102" s="38"/>
      <c r="TY102" s="38"/>
      <c r="TZ102" s="38"/>
      <c r="UA102" s="38"/>
      <c r="UB102" s="38"/>
      <c r="UC102" s="38"/>
      <c r="UD102" s="38"/>
      <c r="UE102" s="38"/>
      <c r="UF102" s="38"/>
      <c r="UG102" s="38"/>
      <c r="UH102" s="38"/>
      <c r="UI102" s="38"/>
      <c r="UJ102" s="38"/>
      <c r="UK102" s="38"/>
      <c r="UL102" s="38"/>
      <c r="UM102" s="38"/>
      <c r="UN102" s="38"/>
      <c r="UO102" s="38"/>
      <c r="UP102" s="38"/>
      <c r="UQ102" s="38"/>
      <c r="UR102" s="38"/>
      <c r="US102" s="38"/>
      <c r="UT102" s="38"/>
      <c r="UU102" s="38"/>
      <c r="UV102" s="38"/>
      <c r="UW102" s="38"/>
      <c r="UX102" s="38"/>
      <c r="UY102" s="38"/>
      <c r="UZ102" s="38"/>
      <c r="VA102" s="38"/>
      <c r="VB102" s="38"/>
      <c r="VC102" s="38"/>
      <c r="VD102" s="38"/>
      <c r="VE102" s="38"/>
      <c r="VF102" s="38"/>
      <c r="VG102" s="38"/>
      <c r="VH102" s="38"/>
      <c r="VI102" s="38"/>
      <c r="VJ102" s="38"/>
      <c r="VK102" s="38"/>
      <c r="VL102" s="38"/>
      <c r="VM102" s="38"/>
      <c r="VN102" s="38"/>
      <c r="VO102" s="38"/>
      <c r="VP102" s="38"/>
      <c r="VQ102" s="38"/>
      <c r="VR102" s="38"/>
      <c r="VS102" s="38"/>
      <c r="VT102" s="38"/>
      <c r="VU102" s="38"/>
      <c r="VV102" s="38"/>
      <c r="VW102" s="38"/>
      <c r="VX102" s="38"/>
      <c r="VY102" s="38"/>
      <c r="VZ102" s="38"/>
      <c r="WA102" s="38"/>
      <c r="WB102" s="38"/>
      <c r="WC102" s="38"/>
      <c r="WD102" s="38"/>
      <c r="WE102" s="38"/>
      <c r="WF102" s="38"/>
      <c r="WG102" s="38"/>
      <c r="WH102" s="38"/>
      <c r="WI102" s="38"/>
      <c r="WJ102" s="38"/>
      <c r="WK102" s="38"/>
      <c r="WL102" s="38"/>
      <c r="WM102" s="38"/>
      <c r="WN102" s="38"/>
      <c r="WO102" s="38"/>
      <c r="WP102" s="38"/>
      <c r="WQ102" s="38"/>
      <c r="WR102" s="38"/>
      <c r="WS102" s="38"/>
      <c r="WT102" s="38"/>
      <c r="WU102" s="38"/>
      <c r="WV102" s="38"/>
      <c r="WW102" s="38"/>
      <c r="WX102" s="38"/>
      <c r="WY102" s="38"/>
      <c r="WZ102" s="38"/>
      <c r="XA102" s="38"/>
      <c r="XB102" s="38"/>
      <c r="XC102" s="38"/>
      <c r="XD102" s="38"/>
      <c r="XE102" s="38"/>
      <c r="XF102" s="38"/>
      <c r="XG102" s="38"/>
      <c r="XH102" s="38"/>
      <c r="XI102" s="38"/>
      <c r="XJ102" s="38"/>
      <c r="XK102" s="38"/>
      <c r="XL102" s="38"/>
      <c r="XM102" s="38"/>
      <c r="XN102" s="38"/>
      <c r="XO102" s="38"/>
      <c r="XP102" s="38"/>
      <c r="XQ102" s="38"/>
      <c r="XR102" s="38"/>
      <c r="XS102" s="38"/>
      <c r="XT102" s="38"/>
      <c r="XU102" s="38"/>
      <c r="XV102" s="38"/>
      <c r="XW102" s="38"/>
      <c r="XX102" s="38"/>
      <c r="XY102" s="38"/>
      <c r="XZ102" s="38"/>
      <c r="YA102" s="38"/>
      <c r="YB102" s="38"/>
      <c r="YC102" s="38"/>
      <c r="YD102" s="38"/>
      <c r="YE102" s="38"/>
      <c r="YF102" s="38"/>
      <c r="YG102" s="38"/>
      <c r="YH102" s="38"/>
      <c r="YI102" s="38"/>
      <c r="YJ102" s="38"/>
      <c r="YK102" s="38"/>
      <c r="YL102" s="38"/>
      <c r="YM102" s="38"/>
      <c r="YN102" s="38"/>
      <c r="YO102" s="38"/>
      <c r="YP102" s="38"/>
      <c r="YQ102" s="38"/>
      <c r="YR102" s="38"/>
      <c r="YS102" s="38"/>
    </row>
    <row r="103" spans="1:669" s="39" customFormat="1" ht="15.75" x14ac:dyDescent="0.25">
      <c r="A103" s="4" t="s">
        <v>179</v>
      </c>
      <c r="B103" s="5" t="s">
        <v>207</v>
      </c>
      <c r="C103" s="5" t="s">
        <v>70</v>
      </c>
      <c r="D103" s="5" t="s">
        <v>221</v>
      </c>
      <c r="E103" s="10">
        <v>44652</v>
      </c>
      <c r="F103" s="10" t="s">
        <v>107</v>
      </c>
      <c r="G103" s="130">
        <v>32000</v>
      </c>
      <c r="H103" s="174">
        <v>918.4</v>
      </c>
      <c r="I103" s="181">
        <v>0</v>
      </c>
      <c r="J103" s="182">
        <v>972.8</v>
      </c>
      <c r="K103" s="184">
        <v>25</v>
      </c>
      <c r="L103" s="181">
        <v>1916.2</v>
      </c>
      <c r="M103" s="174">
        <v>30083.8</v>
      </c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45"/>
      <c r="AI103" s="45"/>
      <c r="AJ103" s="45"/>
      <c r="AK103" s="45"/>
      <c r="AL103" s="45"/>
      <c r="AM103" s="45"/>
      <c r="AN103" s="45"/>
      <c r="AO103" s="45"/>
      <c r="AP103" s="45"/>
      <c r="AQ103" s="45"/>
      <c r="AR103" s="45"/>
      <c r="AS103" s="45"/>
      <c r="AT103" s="45"/>
      <c r="AU103" s="45"/>
      <c r="AV103" s="45"/>
      <c r="AW103" s="45"/>
      <c r="AX103" s="45"/>
      <c r="AY103" s="45"/>
      <c r="AZ103" s="45"/>
      <c r="BA103" s="45"/>
      <c r="BB103" s="45"/>
      <c r="BC103" s="45"/>
      <c r="BD103" s="45"/>
      <c r="BE103" s="45"/>
      <c r="BF103" s="45"/>
      <c r="BG103" s="45"/>
      <c r="BH103" s="45"/>
      <c r="BI103" s="45"/>
      <c r="BJ103" s="45"/>
      <c r="BK103" s="45"/>
      <c r="BL103" s="45"/>
      <c r="BM103" s="45"/>
      <c r="BN103" s="45"/>
      <c r="BO103" s="45"/>
      <c r="BP103" s="45"/>
      <c r="BQ103" s="45"/>
      <c r="BR103" s="45"/>
      <c r="BS103" s="45"/>
      <c r="BT103" s="45"/>
      <c r="BU103" s="45"/>
      <c r="BV103" s="45"/>
      <c r="BW103" s="45"/>
      <c r="BX103" s="45"/>
      <c r="BY103" s="45"/>
      <c r="BZ103" s="45"/>
      <c r="CA103" s="45"/>
      <c r="CB103" s="45"/>
      <c r="CC103" s="45"/>
      <c r="CD103" s="45"/>
      <c r="CE103" s="45"/>
      <c r="CF103" s="45"/>
      <c r="CG103" s="45"/>
      <c r="CH103" s="45"/>
      <c r="CI103" s="45"/>
      <c r="CJ103" s="45"/>
      <c r="CK103" s="45"/>
      <c r="CL103" s="45"/>
      <c r="CM103" s="45"/>
      <c r="CN103" s="45"/>
      <c r="CO103" s="45"/>
      <c r="CP103" s="45"/>
      <c r="CQ103" s="45"/>
      <c r="CR103" s="45"/>
      <c r="CS103" s="45"/>
      <c r="CT103" s="45"/>
      <c r="CU103" s="45"/>
      <c r="CV103" s="45"/>
      <c r="CW103" s="45"/>
      <c r="CX103" s="45"/>
      <c r="CY103" s="45"/>
      <c r="CZ103" s="45"/>
      <c r="DA103" s="45"/>
      <c r="DB103" s="45"/>
      <c r="DC103" s="45"/>
      <c r="DD103" s="45"/>
      <c r="DE103" s="45"/>
      <c r="DF103" s="45"/>
      <c r="DG103" s="45"/>
      <c r="DH103" s="45"/>
      <c r="DI103" s="45"/>
      <c r="DJ103" s="45"/>
      <c r="DK103" s="45"/>
      <c r="DL103" s="45"/>
      <c r="DM103" s="45"/>
      <c r="DN103" s="45"/>
      <c r="DO103" s="45"/>
      <c r="DP103" s="45"/>
      <c r="DQ103" s="45"/>
      <c r="DR103" s="45"/>
      <c r="DS103" s="45"/>
      <c r="DT103" s="45"/>
      <c r="DU103" s="45"/>
      <c r="DV103" s="45"/>
      <c r="DW103" s="45"/>
      <c r="DX103" s="45"/>
      <c r="DY103" s="45"/>
      <c r="DZ103" s="45"/>
      <c r="EA103" s="45"/>
      <c r="EB103" s="45"/>
      <c r="EC103" s="45"/>
      <c r="ED103" s="45"/>
      <c r="EE103" s="45"/>
      <c r="EF103" s="45"/>
      <c r="EG103" s="45"/>
      <c r="EH103" s="45"/>
      <c r="EI103" s="45"/>
      <c r="EJ103" s="45"/>
      <c r="EK103" s="45"/>
      <c r="EL103" s="45"/>
      <c r="EM103" s="45"/>
      <c r="EN103" s="45"/>
      <c r="EO103" s="45"/>
      <c r="EP103" s="45"/>
      <c r="EQ103" s="45"/>
      <c r="ER103" s="45"/>
      <c r="ES103" s="45"/>
      <c r="ET103" s="45"/>
      <c r="EU103" s="45"/>
      <c r="EV103" s="45"/>
      <c r="EW103" s="45"/>
      <c r="EX103" s="45"/>
      <c r="EY103" s="45"/>
      <c r="EZ103" s="45"/>
      <c r="FA103" s="45"/>
      <c r="FB103" s="45"/>
      <c r="FC103" s="45"/>
      <c r="FD103" s="45"/>
      <c r="FE103" s="45"/>
      <c r="FF103" s="45"/>
      <c r="FG103" s="45"/>
      <c r="FH103" s="45"/>
      <c r="FI103" s="45"/>
      <c r="FJ103" s="45"/>
      <c r="FK103" s="45"/>
      <c r="FL103" s="45"/>
      <c r="FM103" s="45"/>
      <c r="FN103" s="45"/>
      <c r="FO103" s="45"/>
      <c r="FP103" s="45"/>
      <c r="FQ103" s="45"/>
      <c r="FR103" s="45"/>
      <c r="FS103" s="45"/>
      <c r="FT103" s="38"/>
      <c r="FU103" s="38"/>
      <c r="FV103" s="38"/>
      <c r="FW103" s="38"/>
      <c r="FX103" s="38"/>
      <c r="FY103" s="38"/>
      <c r="FZ103" s="38"/>
      <c r="GA103" s="38"/>
      <c r="GB103" s="38"/>
      <c r="GC103" s="38"/>
      <c r="GD103" s="38"/>
      <c r="GE103" s="38"/>
      <c r="GF103" s="38"/>
      <c r="GG103" s="38"/>
      <c r="GH103" s="38"/>
      <c r="GI103" s="38"/>
      <c r="GJ103" s="38"/>
      <c r="GK103" s="38"/>
      <c r="GL103" s="38"/>
      <c r="GM103" s="38"/>
      <c r="GN103" s="38"/>
      <c r="GO103" s="38"/>
      <c r="GP103" s="38"/>
      <c r="GQ103" s="38"/>
      <c r="GR103" s="38"/>
      <c r="GS103" s="38"/>
      <c r="GT103" s="38"/>
      <c r="GU103" s="38"/>
      <c r="GV103" s="38"/>
      <c r="GW103" s="38"/>
      <c r="GX103" s="38"/>
      <c r="GY103" s="38"/>
      <c r="GZ103" s="38"/>
      <c r="HA103" s="38"/>
      <c r="HB103" s="38"/>
      <c r="HC103" s="38"/>
      <c r="HD103" s="38"/>
      <c r="HE103" s="38"/>
      <c r="HF103" s="38"/>
      <c r="HG103" s="38"/>
      <c r="HH103" s="38"/>
      <c r="HI103" s="38"/>
      <c r="HJ103" s="38"/>
      <c r="HK103" s="38"/>
      <c r="HL103" s="38"/>
      <c r="HM103" s="38"/>
      <c r="HN103" s="38"/>
      <c r="HO103" s="38"/>
      <c r="HP103" s="38"/>
      <c r="HQ103" s="38"/>
      <c r="HR103" s="38"/>
      <c r="HS103" s="38"/>
      <c r="HT103" s="38"/>
      <c r="HU103" s="38"/>
      <c r="HV103" s="38"/>
      <c r="HW103" s="38"/>
      <c r="HX103" s="38"/>
      <c r="HY103" s="38"/>
      <c r="HZ103" s="38"/>
      <c r="IA103" s="38"/>
      <c r="IB103" s="50"/>
      <c r="IC103" s="50"/>
      <c r="ID103" s="38"/>
      <c r="IE103" s="38"/>
      <c r="IF103" s="38"/>
      <c r="IG103" s="38"/>
      <c r="IH103" s="38"/>
      <c r="II103" s="38"/>
      <c r="IJ103" s="38"/>
      <c r="IK103" s="38"/>
      <c r="IL103" s="38"/>
      <c r="IM103" s="38"/>
      <c r="IN103" s="38"/>
      <c r="IO103" s="38"/>
      <c r="IP103" s="38"/>
      <c r="IQ103" s="38"/>
      <c r="IR103" s="38"/>
      <c r="IS103" s="38"/>
      <c r="IT103" s="38"/>
      <c r="IU103" s="38"/>
      <c r="IV103" s="38"/>
      <c r="IW103" s="38"/>
      <c r="IX103" s="38"/>
      <c r="IY103" s="38"/>
      <c r="IZ103" s="38"/>
      <c r="JA103" s="38"/>
      <c r="JB103" s="38"/>
      <c r="JC103" s="38"/>
      <c r="JD103" s="38"/>
      <c r="JE103" s="38"/>
      <c r="JF103" s="38"/>
      <c r="JG103" s="38"/>
      <c r="JH103" s="38"/>
      <c r="JI103" s="38"/>
      <c r="JJ103" s="38"/>
      <c r="JK103" s="38"/>
      <c r="JL103" s="38"/>
      <c r="JM103" s="38"/>
      <c r="JN103" s="38"/>
      <c r="JO103" s="38"/>
      <c r="JP103" s="38"/>
      <c r="JQ103" s="38"/>
      <c r="JR103" s="38"/>
      <c r="JS103" s="38"/>
      <c r="JT103" s="38"/>
      <c r="JU103" s="38"/>
      <c r="JV103" s="38"/>
      <c r="JW103" s="38"/>
      <c r="JX103" s="38"/>
      <c r="JY103" s="38"/>
      <c r="JZ103" s="38"/>
      <c r="KA103" s="38"/>
      <c r="KB103" s="38"/>
      <c r="KC103" s="38"/>
      <c r="KD103" s="38"/>
      <c r="KE103" s="38"/>
      <c r="KF103" s="38"/>
      <c r="KG103" s="38"/>
      <c r="KH103" s="38"/>
      <c r="KI103" s="38"/>
      <c r="KJ103" s="38"/>
      <c r="KK103" s="38"/>
      <c r="KL103" s="38"/>
      <c r="KM103" s="38"/>
      <c r="KN103" s="38"/>
      <c r="KO103" s="38"/>
      <c r="KP103" s="38"/>
      <c r="KQ103" s="38"/>
      <c r="KR103" s="38"/>
      <c r="KS103" s="38"/>
      <c r="KT103" s="38"/>
      <c r="KU103" s="38"/>
      <c r="KV103" s="38"/>
      <c r="KW103" s="38"/>
      <c r="KX103" s="38"/>
      <c r="KY103" s="38"/>
      <c r="KZ103" s="38"/>
      <c r="LA103" s="38"/>
      <c r="LB103" s="38"/>
      <c r="LC103" s="38"/>
      <c r="LD103" s="38"/>
      <c r="LE103" s="38"/>
      <c r="LF103" s="38"/>
      <c r="LG103" s="38"/>
      <c r="LH103" s="38"/>
      <c r="LI103" s="38"/>
      <c r="LJ103" s="38"/>
      <c r="LK103" s="38"/>
      <c r="LL103" s="38"/>
      <c r="LM103" s="38"/>
      <c r="LN103" s="38"/>
      <c r="LO103" s="38"/>
      <c r="LP103" s="38"/>
      <c r="LQ103" s="38"/>
      <c r="LR103" s="38"/>
      <c r="LS103" s="38"/>
      <c r="LT103" s="38"/>
      <c r="LU103" s="38"/>
      <c r="LV103" s="38"/>
      <c r="LW103" s="38"/>
      <c r="LX103" s="38"/>
      <c r="LY103" s="38"/>
      <c r="LZ103" s="38"/>
      <c r="MA103" s="38"/>
      <c r="MB103" s="38"/>
      <c r="MC103" s="38"/>
      <c r="MD103" s="38"/>
      <c r="ME103" s="38"/>
      <c r="MF103" s="38"/>
      <c r="MG103" s="38"/>
      <c r="MH103" s="38"/>
      <c r="MI103" s="38"/>
      <c r="MJ103" s="38"/>
      <c r="MK103" s="38"/>
      <c r="ML103" s="38"/>
      <c r="MM103" s="38"/>
      <c r="MN103" s="38"/>
      <c r="MO103" s="38"/>
      <c r="MP103" s="38"/>
      <c r="MQ103" s="38"/>
      <c r="MR103" s="38"/>
      <c r="MS103" s="38"/>
      <c r="MT103" s="38"/>
      <c r="MU103" s="38"/>
      <c r="MV103" s="38"/>
      <c r="MW103" s="38"/>
      <c r="MX103" s="38"/>
      <c r="MY103" s="38"/>
      <c r="MZ103" s="38"/>
      <c r="NA103" s="38"/>
      <c r="NB103" s="38"/>
      <c r="NC103" s="38"/>
      <c r="ND103" s="38"/>
      <c r="NE103" s="38"/>
      <c r="NF103" s="38"/>
      <c r="NG103" s="38"/>
      <c r="NH103" s="38"/>
      <c r="NI103" s="38"/>
      <c r="NJ103" s="38"/>
      <c r="NK103" s="38"/>
      <c r="NL103" s="38"/>
      <c r="NM103" s="38"/>
      <c r="NN103" s="38"/>
      <c r="NO103" s="38"/>
      <c r="NP103" s="38"/>
      <c r="NQ103" s="38"/>
      <c r="NR103" s="38"/>
      <c r="NS103" s="38"/>
      <c r="NT103" s="38"/>
      <c r="NU103" s="38"/>
      <c r="NV103" s="38"/>
      <c r="NW103" s="38"/>
      <c r="NX103" s="38"/>
      <c r="NY103" s="38"/>
      <c r="NZ103" s="38"/>
      <c r="OA103" s="38"/>
      <c r="OB103" s="38"/>
      <c r="OC103" s="38"/>
      <c r="OD103" s="38"/>
      <c r="OE103" s="38"/>
      <c r="OF103" s="38"/>
      <c r="OG103" s="38"/>
      <c r="OH103" s="38"/>
      <c r="OI103" s="38"/>
      <c r="OJ103" s="38"/>
      <c r="OK103" s="38"/>
      <c r="OL103" s="38"/>
      <c r="OM103" s="38"/>
      <c r="ON103" s="38"/>
      <c r="OO103" s="38"/>
      <c r="OP103" s="38"/>
      <c r="OQ103" s="38"/>
      <c r="OR103" s="38"/>
      <c r="OS103" s="38"/>
      <c r="OT103" s="38"/>
      <c r="OU103" s="38"/>
      <c r="OV103" s="38"/>
      <c r="OW103" s="38"/>
      <c r="OX103" s="38"/>
      <c r="OY103" s="38"/>
      <c r="OZ103" s="38"/>
      <c r="PA103" s="38"/>
      <c r="PB103" s="38"/>
      <c r="PC103" s="38"/>
      <c r="PD103" s="38"/>
      <c r="PE103" s="38"/>
      <c r="PF103" s="38"/>
      <c r="PG103" s="38"/>
      <c r="PH103" s="38"/>
      <c r="PI103" s="38"/>
      <c r="PJ103" s="38"/>
      <c r="PK103" s="38"/>
      <c r="PL103" s="38"/>
      <c r="PM103" s="38"/>
      <c r="PN103" s="38"/>
      <c r="PO103" s="38"/>
      <c r="PP103" s="38"/>
      <c r="PQ103" s="38"/>
      <c r="PR103" s="38"/>
      <c r="PS103" s="38"/>
      <c r="PT103" s="38"/>
      <c r="PU103" s="38"/>
      <c r="PV103" s="38"/>
      <c r="PW103" s="38"/>
      <c r="PX103" s="38"/>
      <c r="PY103" s="38"/>
      <c r="PZ103" s="38"/>
      <c r="QA103" s="38"/>
      <c r="QB103" s="38"/>
      <c r="QC103" s="38"/>
      <c r="QD103" s="38"/>
      <c r="QE103" s="38"/>
      <c r="QF103" s="38"/>
      <c r="QG103" s="38"/>
      <c r="QH103" s="38"/>
      <c r="QI103" s="38"/>
      <c r="QJ103" s="38"/>
      <c r="QK103" s="38"/>
      <c r="QL103" s="38"/>
      <c r="QM103" s="38"/>
      <c r="QN103" s="38"/>
      <c r="QO103" s="38"/>
      <c r="QP103" s="38"/>
      <c r="QQ103" s="38"/>
      <c r="QR103" s="38"/>
      <c r="QS103" s="38"/>
      <c r="QT103" s="38"/>
      <c r="QU103" s="38"/>
      <c r="QV103" s="38"/>
      <c r="QW103" s="38"/>
      <c r="QX103" s="38"/>
      <c r="QY103" s="38"/>
      <c r="QZ103" s="38"/>
      <c r="RA103" s="38"/>
      <c r="RB103" s="38"/>
      <c r="RC103" s="38"/>
      <c r="RD103" s="38"/>
      <c r="RE103" s="38"/>
      <c r="RF103" s="38"/>
      <c r="RG103" s="38"/>
      <c r="RH103" s="38"/>
      <c r="RI103" s="38"/>
      <c r="RJ103" s="38"/>
      <c r="RK103" s="38"/>
      <c r="RL103" s="38"/>
      <c r="RM103" s="38"/>
      <c r="RN103" s="38"/>
      <c r="RO103" s="38"/>
      <c r="RP103" s="38"/>
      <c r="RQ103" s="38"/>
      <c r="RR103" s="38"/>
      <c r="RS103" s="38"/>
      <c r="RT103" s="38"/>
      <c r="RU103" s="38"/>
      <c r="RV103" s="38"/>
      <c r="RW103" s="38"/>
      <c r="RX103" s="38"/>
      <c r="RY103" s="38"/>
      <c r="RZ103" s="38"/>
      <c r="SA103" s="38"/>
      <c r="SB103" s="38"/>
      <c r="SC103" s="38"/>
      <c r="SD103" s="38"/>
      <c r="SE103" s="38"/>
      <c r="SF103" s="38"/>
      <c r="SG103" s="38"/>
      <c r="SH103" s="38"/>
      <c r="SI103" s="38"/>
      <c r="SJ103" s="38"/>
      <c r="SK103" s="38"/>
      <c r="SL103" s="38"/>
      <c r="SM103" s="38"/>
      <c r="SN103" s="38"/>
      <c r="SO103" s="38"/>
      <c r="SP103" s="38"/>
      <c r="SQ103" s="38"/>
      <c r="SR103" s="38"/>
      <c r="SS103" s="38"/>
      <c r="ST103" s="38"/>
      <c r="SU103" s="38"/>
      <c r="SV103" s="38"/>
      <c r="SW103" s="38"/>
      <c r="SX103" s="38"/>
      <c r="SY103" s="38"/>
      <c r="SZ103" s="38"/>
      <c r="TA103" s="38"/>
      <c r="TB103" s="38"/>
      <c r="TC103" s="38"/>
      <c r="TD103" s="38"/>
      <c r="TE103" s="38"/>
      <c r="TF103" s="38"/>
      <c r="TG103" s="38"/>
      <c r="TH103" s="38"/>
      <c r="TI103" s="38"/>
      <c r="TJ103" s="38"/>
      <c r="TK103" s="38"/>
      <c r="TL103" s="38"/>
      <c r="TM103" s="38"/>
      <c r="TN103" s="38"/>
      <c r="TO103" s="38"/>
      <c r="TP103" s="38"/>
      <c r="TQ103" s="38"/>
      <c r="TR103" s="38"/>
      <c r="TS103" s="38"/>
      <c r="TT103" s="38"/>
      <c r="TU103" s="38"/>
      <c r="TV103" s="38"/>
      <c r="TW103" s="38"/>
      <c r="TX103" s="38"/>
      <c r="TY103" s="38"/>
      <c r="TZ103" s="38"/>
      <c r="UA103" s="38"/>
      <c r="UB103" s="38"/>
      <c r="UC103" s="38"/>
      <c r="UD103" s="38"/>
      <c r="UE103" s="38"/>
      <c r="UF103" s="38"/>
      <c r="UG103" s="38"/>
      <c r="UH103" s="38"/>
      <c r="UI103" s="38"/>
      <c r="UJ103" s="38"/>
      <c r="UK103" s="38"/>
      <c r="UL103" s="38"/>
      <c r="UM103" s="38"/>
      <c r="UN103" s="38"/>
      <c r="UO103" s="38"/>
      <c r="UP103" s="38"/>
      <c r="UQ103" s="38"/>
      <c r="UR103" s="38"/>
      <c r="US103" s="38"/>
      <c r="UT103" s="38"/>
      <c r="UU103" s="38"/>
      <c r="UV103" s="38"/>
      <c r="UW103" s="38"/>
      <c r="UX103" s="38"/>
      <c r="UY103" s="38"/>
      <c r="UZ103" s="38"/>
      <c r="VA103" s="38"/>
      <c r="VB103" s="38"/>
      <c r="VC103" s="38"/>
      <c r="VD103" s="38"/>
      <c r="VE103" s="38"/>
      <c r="VF103" s="38"/>
      <c r="VG103" s="38"/>
      <c r="VH103" s="38"/>
      <c r="VI103" s="38"/>
      <c r="VJ103" s="38"/>
      <c r="VK103" s="38"/>
      <c r="VL103" s="38"/>
      <c r="VM103" s="38"/>
      <c r="VN103" s="38"/>
      <c r="VO103" s="38"/>
      <c r="VP103" s="38"/>
      <c r="VQ103" s="38"/>
      <c r="VR103" s="38"/>
      <c r="VS103" s="38"/>
      <c r="VT103" s="38"/>
      <c r="VU103" s="38"/>
      <c r="VV103" s="38"/>
      <c r="VW103" s="38"/>
      <c r="VX103" s="38"/>
      <c r="VY103" s="38"/>
      <c r="VZ103" s="38"/>
      <c r="WA103" s="38"/>
      <c r="WB103" s="38"/>
      <c r="WC103" s="38"/>
      <c r="WD103" s="38"/>
      <c r="WE103" s="38"/>
      <c r="WF103" s="38"/>
      <c r="WG103" s="38"/>
      <c r="WH103" s="38"/>
      <c r="WI103" s="38"/>
      <c r="WJ103" s="38"/>
      <c r="WK103" s="38"/>
      <c r="WL103" s="38"/>
      <c r="WM103" s="38"/>
      <c r="WN103" s="38"/>
      <c r="WO103" s="38"/>
      <c r="WP103" s="38"/>
      <c r="WQ103" s="38"/>
      <c r="WR103" s="38"/>
      <c r="WS103" s="38"/>
      <c r="WT103" s="38"/>
      <c r="WU103" s="38"/>
      <c r="WV103" s="38"/>
      <c r="WW103" s="38"/>
      <c r="WX103" s="38"/>
      <c r="WY103" s="38"/>
      <c r="WZ103" s="38"/>
      <c r="XA103" s="38"/>
      <c r="XB103" s="38"/>
      <c r="XC103" s="38"/>
      <c r="XD103" s="38"/>
      <c r="XE103" s="38"/>
      <c r="XF103" s="38"/>
      <c r="XG103" s="38"/>
      <c r="XH103" s="38"/>
      <c r="XI103" s="38"/>
      <c r="XJ103" s="38"/>
      <c r="XK103" s="38"/>
      <c r="XL103" s="38"/>
      <c r="XM103" s="38"/>
      <c r="XN103" s="38"/>
      <c r="XO103" s="38"/>
      <c r="XP103" s="38"/>
      <c r="XQ103" s="38"/>
      <c r="XR103" s="38"/>
      <c r="XS103" s="38"/>
      <c r="XT103" s="38"/>
      <c r="XU103" s="38"/>
      <c r="XV103" s="38"/>
      <c r="XW103" s="38"/>
      <c r="XX103" s="38"/>
      <c r="XY103" s="38"/>
      <c r="XZ103" s="38"/>
      <c r="YA103" s="38"/>
      <c r="YB103" s="38"/>
      <c r="YC103" s="38"/>
      <c r="YD103" s="38"/>
      <c r="YE103" s="38"/>
      <c r="YF103" s="38"/>
      <c r="YG103" s="38"/>
      <c r="YH103" s="38"/>
      <c r="YI103" s="38"/>
      <c r="YJ103" s="38"/>
      <c r="YK103" s="38"/>
      <c r="YL103" s="38"/>
      <c r="YM103" s="38"/>
      <c r="YN103" s="38"/>
      <c r="YO103" s="38"/>
      <c r="YP103" s="38"/>
      <c r="YQ103" s="38"/>
      <c r="YR103" s="38"/>
      <c r="YS103" s="38"/>
    </row>
    <row r="104" spans="1:669" ht="18" customHeight="1" x14ac:dyDescent="0.25">
      <c r="A104" s="41" t="s">
        <v>14</v>
      </c>
      <c r="B104" s="12">
        <v>4</v>
      </c>
      <c r="C104" s="7"/>
      <c r="D104" s="7"/>
      <c r="E104" s="41"/>
      <c r="F104" s="41"/>
      <c r="G104" s="146">
        <f>SUM(G100:G103)</f>
        <v>128000</v>
      </c>
      <c r="H104" s="161">
        <f t="shared" ref="H104:M104" si="16">SUM(H100:H103)</f>
        <v>3673.6</v>
      </c>
      <c r="I104" s="146">
        <f t="shared" si="16"/>
        <v>0</v>
      </c>
      <c r="J104" s="146">
        <f t="shared" si="16"/>
        <v>3891.2</v>
      </c>
      <c r="K104" s="146">
        <f t="shared" si="16"/>
        <v>250</v>
      </c>
      <c r="L104" s="146">
        <f t="shared" si="16"/>
        <v>7814.8</v>
      </c>
      <c r="M104" s="161">
        <f t="shared" si="16"/>
        <v>120185.2</v>
      </c>
      <c r="P104" s="47"/>
      <c r="Q104" s="47"/>
      <c r="R104" s="47"/>
      <c r="S104" s="47"/>
      <c r="T104" s="47"/>
      <c r="U104" s="47"/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5"/>
      <c r="AI104" s="45"/>
      <c r="AJ104" s="45"/>
      <c r="AK104" s="45"/>
      <c r="AL104" s="45"/>
      <c r="AM104" s="45"/>
      <c r="AN104" s="45"/>
      <c r="AO104" s="45"/>
      <c r="AP104" s="45"/>
      <c r="AQ104" s="45"/>
      <c r="AR104" s="45"/>
      <c r="AS104" s="45"/>
      <c r="AT104" s="45"/>
      <c r="AU104" s="45"/>
      <c r="AV104" s="45"/>
      <c r="AW104" s="45"/>
      <c r="AX104" s="45"/>
      <c r="AY104" s="45"/>
      <c r="AZ104" s="45"/>
      <c r="BA104" s="45"/>
      <c r="BB104" s="45"/>
      <c r="BC104" s="45"/>
      <c r="BD104" s="45"/>
      <c r="BE104" s="45"/>
      <c r="BF104" s="45"/>
      <c r="BG104" s="45"/>
      <c r="BH104" s="45"/>
      <c r="BI104" s="45"/>
      <c r="BJ104" s="45"/>
      <c r="BK104" s="45"/>
      <c r="BL104" s="45"/>
      <c r="BM104" s="45"/>
      <c r="BN104" s="45"/>
      <c r="BO104" s="45"/>
      <c r="BP104" s="45"/>
      <c r="BQ104" s="45"/>
      <c r="BR104" s="45"/>
      <c r="BS104" s="45"/>
      <c r="BT104" s="45"/>
      <c r="BU104" s="45"/>
      <c r="BV104" s="45"/>
      <c r="BW104" s="45"/>
      <c r="BX104" s="45"/>
      <c r="BY104" s="45"/>
      <c r="BZ104" s="45"/>
      <c r="CA104" s="45"/>
      <c r="CB104" s="45"/>
      <c r="CC104" s="45"/>
      <c r="CD104" s="45"/>
      <c r="CE104" s="45"/>
      <c r="CF104" s="45"/>
      <c r="CG104" s="45"/>
      <c r="CH104" s="45"/>
      <c r="CI104" s="45"/>
      <c r="CJ104" s="45"/>
      <c r="CK104" s="45"/>
      <c r="CL104" s="45"/>
      <c r="CM104" s="45"/>
      <c r="CN104" s="45"/>
      <c r="CO104" s="45"/>
      <c r="CP104" s="45"/>
      <c r="CQ104" s="45"/>
      <c r="CR104" s="45"/>
      <c r="CS104" s="45"/>
      <c r="CT104" s="45"/>
      <c r="CU104" s="45"/>
      <c r="CV104" s="45"/>
      <c r="CW104" s="45"/>
      <c r="CX104" s="45"/>
      <c r="CY104" s="45"/>
      <c r="CZ104" s="45"/>
      <c r="DA104" s="45"/>
      <c r="DB104" s="45"/>
      <c r="DC104" s="45"/>
      <c r="DD104" s="45"/>
      <c r="DE104" s="45"/>
      <c r="DF104" s="45"/>
      <c r="DG104" s="45"/>
      <c r="DH104" s="45"/>
      <c r="DI104" s="45"/>
      <c r="DJ104" s="45"/>
      <c r="DK104" s="45"/>
      <c r="DL104" s="45"/>
      <c r="DM104" s="45"/>
      <c r="DN104" s="45"/>
      <c r="DO104" s="45"/>
      <c r="DP104" s="45"/>
      <c r="DQ104" s="45"/>
      <c r="DR104" s="45"/>
      <c r="DS104" s="45"/>
      <c r="DT104" s="45"/>
      <c r="DU104" s="45"/>
      <c r="DV104" s="45"/>
      <c r="DW104" s="45"/>
      <c r="DX104" s="45"/>
      <c r="DY104" s="45"/>
      <c r="DZ104" s="45"/>
      <c r="EA104" s="45"/>
      <c r="EB104" s="45"/>
      <c r="EC104" s="45"/>
      <c r="ED104" s="45"/>
      <c r="EE104" s="45"/>
      <c r="EF104" s="45"/>
      <c r="EG104" s="45"/>
      <c r="EH104" s="45"/>
      <c r="EI104" s="45"/>
      <c r="EJ104" s="45"/>
      <c r="EK104" s="45"/>
      <c r="EL104" s="45"/>
      <c r="EM104" s="45"/>
      <c r="EN104" s="45"/>
      <c r="EO104" s="45"/>
      <c r="EP104" s="45"/>
      <c r="EQ104" s="45"/>
      <c r="ER104" s="45"/>
      <c r="ES104" s="45"/>
      <c r="ET104" s="45"/>
      <c r="EU104" s="45"/>
      <c r="EV104" s="45"/>
      <c r="EW104" s="45"/>
      <c r="EX104" s="45"/>
      <c r="EY104" s="45"/>
      <c r="EZ104" s="45"/>
      <c r="FA104" s="45"/>
      <c r="FB104" s="45"/>
      <c r="FC104" s="45"/>
      <c r="FD104" s="45"/>
      <c r="FE104" s="45"/>
      <c r="FF104" s="45"/>
      <c r="FG104" s="45"/>
      <c r="FH104" s="45"/>
      <c r="FI104" s="45"/>
      <c r="FJ104" s="45"/>
      <c r="FK104" s="45"/>
      <c r="FL104" s="45"/>
      <c r="FM104" s="45"/>
      <c r="FN104" s="45"/>
      <c r="FO104" s="45"/>
      <c r="FP104" s="45"/>
      <c r="FQ104" s="45"/>
      <c r="FR104" s="45"/>
      <c r="FS104" s="45"/>
      <c r="IB104" s="50"/>
      <c r="IC104" s="50"/>
    </row>
    <row r="105" spans="1:669" s="47" customFormat="1" ht="12.75" customHeight="1" x14ac:dyDescent="0.25">
      <c r="A105" s="39"/>
      <c r="B105" s="105"/>
      <c r="C105" s="66"/>
      <c r="D105" s="66"/>
      <c r="E105" s="67"/>
      <c r="F105" s="67"/>
      <c r="G105" s="145"/>
      <c r="H105" s="164"/>
      <c r="I105" s="145"/>
      <c r="J105" s="145"/>
      <c r="K105" s="145"/>
      <c r="L105" s="145"/>
      <c r="M105" s="164"/>
      <c r="AQ105" s="45"/>
      <c r="AR105" s="45"/>
      <c r="AS105" s="45"/>
      <c r="AT105" s="45"/>
      <c r="AU105" s="45"/>
      <c r="AV105" s="45"/>
      <c r="AW105" s="45"/>
      <c r="AX105" s="45"/>
      <c r="AY105" s="45"/>
      <c r="AZ105" s="45"/>
      <c r="BA105" s="45"/>
      <c r="BB105" s="45"/>
      <c r="BC105" s="45"/>
      <c r="BD105" s="45"/>
      <c r="BE105" s="45"/>
      <c r="BF105" s="45"/>
      <c r="BG105" s="45"/>
      <c r="BH105" s="45"/>
      <c r="BI105" s="45"/>
      <c r="BJ105" s="45"/>
      <c r="BK105" s="45"/>
      <c r="BL105" s="45"/>
      <c r="BM105" s="45"/>
      <c r="BN105" s="45"/>
      <c r="BO105" s="45"/>
      <c r="BP105" s="45"/>
      <c r="BQ105" s="45"/>
      <c r="BR105" s="45"/>
      <c r="BS105" s="45"/>
      <c r="BT105" s="45"/>
      <c r="BU105" s="45"/>
      <c r="BV105" s="45"/>
      <c r="BW105" s="45"/>
      <c r="BX105" s="45"/>
      <c r="BY105" s="45"/>
      <c r="BZ105" s="45"/>
      <c r="CA105" s="45"/>
      <c r="CB105" s="45"/>
      <c r="CC105" s="45"/>
      <c r="CD105" s="45"/>
      <c r="CE105" s="45"/>
      <c r="CF105" s="45"/>
      <c r="CG105" s="45"/>
      <c r="CH105" s="45"/>
      <c r="CI105" s="45"/>
      <c r="CJ105" s="45"/>
      <c r="CK105" s="45"/>
      <c r="CL105" s="45"/>
      <c r="CM105" s="45"/>
      <c r="CN105" s="45"/>
      <c r="CO105" s="45"/>
      <c r="CP105" s="45"/>
      <c r="CQ105" s="45"/>
      <c r="CR105" s="45"/>
      <c r="CS105" s="45"/>
      <c r="CT105" s="45"/>
      <c r="CU105" s="45"/>
      <c r="CV105" s="45"/>
      <c r="CW105" s="45"/>
      <c r="CX105" s="45"/>
      <c r="CY105" s="45"/>
      <c r="CZ105" s="45"/>
      <c r="DA105" s="45"/>
      <c r="DB105" s="45"/>
      <c r="DC105" s="45"/>
      <c r="DD105" s="45"/>
      <c r="DE105" s="45"/>
      <c r="DF105" s="45"/>
      <c r="DG105" s="45"/>
      <c r="DH105" s="45"/>
      <c r="DI105" s="45"/>
      <c r="DJ105" s="45"/>
      <c r="DK105" s="45"/>
      <c r="DL105" s="45"/>
      <c r="DM105" s="45"/>
      <c r="DN105" s="45"/>
      <c r="DO105" s="45"/>
      <c r="DP105" s="45"/>
      <c r="DQ105" s="45"/>
      <c r="DR105" s="45"/>
      <c r="DS105" s="45"/>
      <c r="DT105" s="45"/>
      <c r="DU105" s="45"/>
      <c r="DV105" s="45"/>
      <c r="DW105" s="45"/>
      <c r="DX105" s="45"/>
      <c r="DY105" s="45"/>
      <c r="DZ105" s="45"/>
      <c r="EA105" s="45"/>
      <c r="EB105" s="45"/>
      <c r="EC105" s="45"/>
      <c r="ED105" s="45"/>
      <c r="EE105" s="45"/>
      <c r="EF105" s="45"/>
      <c r="EG105" s="45"/>
      <c r="EH105" s="45"/>
      <c r="EI105" s="45"/>
      <c r="EJ105" s="45"/>
      <c r="EK105" s="45"/>
      <c r="EL105" s="45"/>
      <c r="EM105" s="45"/>
      <c r="EN105" s="45"/>
      <c r="EO105" s="45"/>
      <c r="EP105" s="45"/>
      <c r="EQ105" s="45"/>
      <c r="ER105" s="45"/>
      <c r="ES105" s="45"/>
      <c r="ET105" s="45"/>
      <c r="EU105" s="45"/>
      <c r="EV105" s="45"/>
      <c r="EW105" s="45"/>
      <c r="EX105" s="45"/>
      <c r="EY105" s="45"/>
      <c r="EZ105" s="45"/>
      <c r="FA105" s="45"/>
      <c r="FB105" s="45"/>
      <c r="FC105" s="45"/>
      <c r="FD105" s="45"/>
      <c r="FE105" s="45"/>
      <c r="FF105" s="45"/>
      <c r="FG105" s="45"/>
      <c r="FH105" s="45"/>
      <c r="FI105" s="45"/>
      <c r="FJ105" s="45"/>
      <c r="FK105" s="45"/>
      <c r="FL105" s="45"/>
      <c r="FM105" s="45"/>
      <c r="FN105" s="45"/>
      <c r="FO105" s="45"/>
      <c r="FP105" s="45"/>
      <c r="FQ105" s="45"/>
      <c r="FR105" s="45"/>
      <c r="FS105" s="45"/>
    </row>
    <row r="106" spans="1:669" s="45" customFormat="1" ht="17.25" customHeight="1" x14ac:dyDescent="0.25">
      <c r="A106" s="40" t="s">
        <v>110</v>
      </c>
      <c r="B106" s="16"/>
      <c r="C106" s="17"/>
      <c r="D106" s="17"/>
      <c r="E106" s="40"/>
      <c r="F106" s="40"/>
      <c r="G106" s="155"/>
      <c r="H106" s="155"/>
      <c r="I106" s="151"/>
      <c r="J106" s="151"/>
      <c r="K106" s="155"/>
      <c r="L106" s="151"/>
      <c r="M106" s="155"/>
      <c r="AU106" s="86"/>
      <c r="AV106" s="86"/>
      <c r="AW106" s="86"/>
      <c r="AX106" s="86"/>
      <c r="AY106" s="86"/>
      <c r="AZ106" s="86"/>
      <c r="BA106" s="86"/>
      <c r="BB106" s="86"/>
      <c r="BC106" s="86"/>
      <c r="BD106" s="86"/>
      <c r="BE106" s="86"/>
      <c r="BF106" s="86"/>
      <c r="BG106" s="86"/>
      <c r="BH106" s="86"/>
      <c r="BI106" s="86"/>
      <c r="BJ106" s="86"/>
      <c r="BK106" s="86"/>
      <c r="BL106" s="86"/>
      <c r="BM106" s="86"/>
      <c r="BN106" s="86"/>
      <c r="BO106" s="86"/>
      <c r="BP106" s="86"/>
      <c r="BQ106" s="86"/>
      <c r="BR106" s="86"/>
      <c r="BS106" s="86"/>
      <c r="BT106" s="86"/>
      <c r="BU106" s="86"/>
      <c r="BV106" s="86"/>
      <c r="BW106" s="86"/>
      <c r="BX106" s="86"/>
      <c r="BY106" s="86"/>
      <c r="BZ106" s="86"/>
      <c r="CA106" s="86"/>
      <c r="CB106" s="86"/>
      <c r="CC106" s="86"/>
      <c r="CD106" s="86"/>
      <c r="CE106" s="86"/>
      <c r="CF106" s="86"/>
      <c r="CG106" s="86"/>
      <c r="CH106" s="86"/>
      <c r="CI106" s="86"/>
      <c r="CJ106" s="86"/>
      <c r="CK106" s="86"/>
      <c r="CL106" s="86"/>
      <c r="CM106" s="86"/>
      <c r="CN106" s="86"/>
      <c r="CO106" s="86"/>
      <c r="CP106" s="86"/>
      <c r="CQ106" s="86"/>
      <c r="CR106" s="86"/>
      <c r="CS106" s="86"/>
      <c r="CT106" s="86"/>
      <c r="CU106" s="86"/>
      <c r="CV106" s="86"/>
      <c r="CW106" s="86"/>
      <c r="CX106" s="86"/>
      <c r="CY106" s="86"/>
      <c r="CZ106" s="86"/>
      <c r="DA106" s="86"/>
      <c r="DB106" s="86"/>
      <c r="DC106" s="86"/>
      <c r="DD106" s="86"/>
      <c r="DE106" s="86"/>
      <c r="DF106" s="86"/>
      <c r="DG106" s="86"/>
      <c r="DH106" s="86"/>
      <c r="DI106" s="86"/>
      <c r="DJ106" s="86"/>
      <c r="DK106" s="86"/>
      <c r="DL106" s="86"/>
      <c r="DM106" s="86"/>
      <c r="DN106" s="86"/>
      <c r="DO106" s="86"/>
      <c r="DP106" s="86"/>
      <c r="DQ106" s="86"/>
      <c r="DR106" s="86"/>
      <c r="DS106" s="86"/>
      <c r="DT106" s="86"/>
      <c r="DU106" s="86"/>
      <c r="DV106" s="86"/>
      <c r="DW106" s="86"/>
      <c r="DX106" s="86"/>
      <c r="DY106" s="86"/>
      <c r="DZ106" s="86"/>
      <c r="EA106" s="86"/>
      <c r="EB106" s="86"/>
      <c r="EC106" s="86"/>
      <c r="ED106" s="86"/>
      <c r="EE106" s="86"/>
      <c r="EF106" s="86"/>
      <c r="EG106" s="86"/>
      <c r="EH106" s="86"/>
      <c r="EI106" s="86"/>
      <c r="EJ106" s="86"/>
      <c r="EK106" s="86"/>
      <c r="EL106" s="86"/>
      <c r="EM106" s="86"/>
      <c r="EN106" s="86"/>
      <c r="EO106" s="86"/>
      <c r="EP106" s="86"/>
      <c r="EQ106" s="86"/>
      <c r="ER106" s="86"/>
      <c r="ES106" s="86"/>
      <c r="ET106" s="86"/>
      <c r="EU106" s="86"/>
      <c r="EV106" s="86"/>
      <c r="EW106" s="86"/>
      <c r="EX106" s="86"/>
      <c r="EY106" s="86"/>
      <c r="EZ106" s="86"/>
      <c r="FA106" s="86"/>
      <c r="FB106" s="86"/>
      <c r="FC106" s="86"/>
      <c r="FD106" s="86"/>
      <c r="FE106" s="86"/>
      <c r="FF106" s="86"/>
      <c r="FG106" s="86"/>
      <c r="FH106" s="86"/>
      <c r="FI106" s="86"/>
      <c r="FJ106" s="86"/>
      <c r="FK106" s="86"/>
      <c r="FL106" s="86"/>
      <c r="FM106" s="86"/>
      <c r="FN106" s="86"/>
      <c r="FO106" s="86"/>
      <c r="FP106" s="86"/>
      <c r="FQ106" s="86"/>
      <c r="FR106" s="86"/>
      <c r="FS106" s="86"/>
      <c r="FT106" s="86"/>
      <c r="FU106" s="86"/>
      <c r="FV106" s="86"/>
      <c r="FW106" s="86"/>
      <c r="FX106" s="86"/>
      <c r="FY106" s="86"/>
      <c r="FZ106" s="86"/>
      <c r="GA106" s="86"/>
      <c r="GB106" s="86"/>
      <c r="GC106" s="86"/>
      <c r="GD106" s="86"/>
      <c r="GE106" s="86"/>
      <c r="GF106" s="86"/>
      <c r="GG106" s="86"/>
      <c r="GH106" s="86"/>
      <c r="GI106" s="86"/>
      <c r="GJ106" s="86"/>
      <c r="GK106" s="86"/>
      <c r="GL106" s="86"/>
      <c r="GM106" s="86"/>
      <c r="GN106" s="86"/>
      <c r="GO106" s="86"/>
      <c r="GP106" s="86"/>
      <c r="GQ106" s="86"/>
      <c r="GR106" s="86"/>
      <c r="GS106" s="86"/>
      <c r="GT106" s="86"/>
      <c r="GU106" s="86"/>
      <c r="GV106" s="86"/>
      <c r="GW106" s="86"/>
      <c r="GX106" s="86"/>
      <c r="GY106" s="86"/>
      <c r="GZ106" s="86"/>
      <c r="HA106" s="86"/>
      <c r="HB106" s="86"/>
      <c r="HC106" s="86"/>
      <c r="HD106" s="86"/>
      <c r="HE106" s="86"/>
      <c r="HF106" s="86"/>
      <c r="HG106" s="86"/>
      <c r="HH106" s="86"/>
      <c r="HI106" s="86"/>
      <c r="HJ106" s="86"/>
      <c r="HK106" s="86"/>
      <c r="HL106" s="86"/>
      <c r="HM106" s="86"/>
      <c r="HN106" s="86"/>
      <c r="HO106" s="86"/>
      <c r="HP106" s="86"/>
      <c r="HQ106" s="86"/>
      <c r="HR106" s="86"/>
      <c r="HS106" s="86"/>
      <c r="HT106" s="86"/>
      <c r="HU106" s="86"/>
      <c r="HV106" s="86"/>
      <c r="HW106" s="86"/>
      <c r="HX106" s="86"/>
      <c r="HY106" s="86"/>
      <c r="HZ106" s="86"/>
      <c r="IA106" s="86"/>
    </row>
    <row r="107" spans="1:669" s="46" customFormat="1" ht="15.75" x14ac:dyDescent="0.25">
      <c r="A107" s="46" t="s">
        <v>111</v>
      </c>
      <c r="B107" s="18" t="s">
        <v>206</v>
      </c>
      <c r="C107" s="19" t="s">
        <v>70</v>
      </c>
      <c r="D107" s="19" t="s">
        <v>221</v>
      </c>
      <c r="E107" s="20">
        <v>44487</v>
      </c>
      <c r="F107" s="18" t="s">
        <v>107</v>
      </c>
      <c r="G107" s="156">
        <v>90000</v>
      </c>
      <c r="H107" s="156">
        <v>2583</v>
      </c>
      <c r="I107" s="152">
        <v>9753.1200000000008</v>
      </c>
      <c r="J107" s="152">
        <v>2736</v>
      </c>
      <c r="K107" s="156">
        <v>25</v>
      </c>
      <c r="L107" s="152">
        <v>15097.12</v>
      </c>
      <c r="M107" s="156">
        <f>G107-L107</f>
        <v>74902.880000000005</v>
      </c>
      <c r="AU107" s="86"/>
      <c r="AV107" s="86"/>
      <c r="AW107" s="86"/>
      <c r="AX107" s="86"/>
      <c r="AY107" s="86"/>
      <c r="AZ107" s="86"/>
      <c r="BA107" s="86"/>
      <c r="BB107" s="86"/>
      <c r="BC107" s="86"/>
      <c r="BD107" s="86"/>
      <c r="BE107" s="86"/>
      <c r="BF107" s="86"/>
      <c r="BG107" s="86"/>
      <c r="BH107" s="86"/>
      <c r="BI107" s="86"/>
      <c r="BJ107" s="86"/>
      <c r="BK107" s="86"/>
      <c r="BL107" s="86"/>
      <c r="BM107" s="86"/>
      <c r="BN107" s="86"/>
      <c r="BO107" s="86"/>
      <c r="BP107" s="86"/>
      <c r="BQ107" s="86"/>
      <c r="BR107" s="86"/>
      <c r="BS107" s="86"/>
      <c r="BT107" s="86"/>
      <c r="BU107" s="86"/>
      <c r="BV107" s="86"/>
      <c r="BW107" s="86"/>
      <c r="BX107" s="86"/>
      <c r="BY107" s="86"/>
      <c r="BZ107" s="86"/>
      <c r="CA107" s="86"/>
      <c r="CB107" s="86"/>
      <c r="CC107" s="86"/>
      <c r="CD107" s="86"/>
      <c r="CE107" s="86"/>
      <c r="CF107" s="86"/>
      <c r="CG107" s="86"/>
      <c r="CH107" s="86"/>
      <c r="CI107" s="86"/>
      <c r="CJ107" s="86"/>
      <c r="CK107" s="86"/>
      <c r="CL107" s="86"/>
      <c r="CM107" s="86"/>
      <c r="CN107" s="86"/>
      <c r="CO107" s="86"/>
      <c r="CP107" s="86"/>
      <c r="CQ107" s="86"/>
      <c r="CR107" s="86"/>
      <c r="CS107" s="86"/>
      <c r="CT107" s="86"/>
      <c r="CU107" s="86"/>
      <c r="CV107" s="86"/>
      <c r="CW107" s="86"/>
      <c r="CX107" s="86"/>
      <c r="CY107" s="86"/>
      <c r="CZ107" s="86"/>
      <c r="DA107" s="86"/>
      <c r="DB107" s="86"/>
      <c r="DC107" s="86"/>
      <c r="DD107" s="86"/>
      <c r="DE107" s="86"/>
      <c r="DF107" s="86"/>
      <c r="DG107" s="86"/>
      <c r="DH107" s="86"/>
      <c r="DI107" s="86"/>
      <c r="DJ107" s="86"/>
      <c r="DK107" s="86"/>
      <c r="DL107" s="86"/>
      <c r="DM107" s="86"/>
      <c r="DN107" s="86"/>
      <c r="DO107" s="86"/>
      <c r="DP107" s="86"/>
      <c r="DQ107" s="86"/>
      <c r="DR107" s="86"/>
      <c r="DS107" s="86"/>
      <c r="DT107" s="86"/>
      <c r="DU107" s="86"/>
      <c r="DV107" s="86"/>
      <c r="DW107" s="86"/>
      <c r="DX107" s="86"/>
      <c r="DY107" s="86"/>
      <c r="DZ107" s="86"/>
      <c r="EA107" s="86"/>
      <c r="EB107" s="86"/>
      <c r="EC107" s="86"/>
      <c r="ED107" s="86"/>
      <c r="EE107" s="86"/>
      <c r="EF107" s="86"/>
      <c r="EG107" s="86"/>
      <c r="EH107" s="86"/>
      <c r="EI107" s="86"/>
      <c r="EJ107" s="86"/>
      <c r="EK107" s="86"/>
      <c r="EL107" s="86"/>
      <c r="EM107" s="86"/>
      <c r="EN107" s="86"/>
      <c r="EO107" s="86"/>
      <c r="EP107" s="86"/>
      <c r="EQ107" s="86"/>
      <c r="ER107" s="86"/>
      <c r="ES107" s="86"/>
      <c r="ET107" s="86"/>
      <c r="EU107" s="86"/>
      <c r="EV107" s="86"/>
      <c r="EW107" s="86"/>
      <c r="EX107" s="86"/>
      <c r="EY107" s="86"/>
      <c r="EZ107" s="86"/>
      <c r="FA107" s="86"/>
      <c r="FB107" s="86"/>
      <c r="FC107" s="86"/>
      <c r="FD107" s="86"/>
      <c r="FE107" s="86"/>
      <c r="FF107" s="86"/>
      <c r="FG107" s="86"/>
      <c r="FH107" s="86"/>
      <c r="FI107" s="86"/>
      <c r="FJ107" s="86"/>
      <c r="FK107" s="86"/>
      <c r="FL107" s="86"/>
      <c r="FM107" s="86"/>
      <c r="FN107" s="86"/>
      <c r="FO107" s="86"/>
      <c r="FP107" s="86"/>
      <c r="FQ107" s="86"/>
      <c r="FR107" s="86"/>
      <c r="FS107" s="86"/>
      <c r="FT107" s="86"/>
      <c r="FU107" s="86"/>
      <c r="FV107" s="86"/>
      <c r="FW107" s="86"/>
      <c r="FX107" s="86"/>
      <c r="FY107" s="86"/>
      <c r="FZ107" s="86"/>
      <c r="GA107" s="86"/>
      <c r="GB107" s="86"/>
      <c r="GC107" s="86"/>
      <c r="GD107" s="86"/>
      <c r="GE107" s="86"/>
      <c r="GF107" s="86"/>
      <c r="GG107" s="86"/>
      <c r="GH107" s="86"/>
      <c r="GI107" s="86"/>
      <c r="GJ107" s="86"/>
      <c r="GK107" s="86"/>
      <c r="GL107" s="86"/>
      <c r="GM107" s="86"/>
      <c r="GN107" s="86"/>
      <c r="GO107" s="86"/>
      <c r="GP107" s="86"/>
      <c r="GQ107" s="86"/>
      <c r="GR107" s="86"/>
      <c r="GS107" s="86"/>
      <c r="GT107" s="86"/>
      <c r="GU107" s="86"/>
      <c r="GV107" s="86"/>
      <c r="GW107" s="86"/>
      <c r="GX107" s="86"/>
      <c r="GY107" s="86"/>
      <c r="GZ107" s="86"/>
      <c r="HA107" s="86"/>
      <c r="HB107" s="86"/>
      <c r="HC107" s="86"/>
      <c r="HD107" s="86"/>
      <c r="HE107" s="86"/>
      <c r="HF107" s="86"/>
      <c r="HG107" s="86"/>
      <c r="HH107" s="86"/>
      <c r="HI107" s="86"/>
      <c r="HJ107" s="86"/>
      <c r="HK107" s="86"/>
      <c r="HL107" s="86"/>
      <c r="HM107" s="86"/>
      <c r="HN107" s="86"/>
      <c r="HO107" s="86"/>
      <c r="HP107" s="86"/>
      <c r="HQ107" s="86"/>
      <c r="HR107" s="86"/>
      <c r="HS107" s="86"/>
      <c r="HT107" s="86"/>
      <c r="HU107" s="86"/>
      <c r="HV107" s="86"/>
      <c r="HW107" s="86"/>
      <c r="HX107" s="86"/>
      <c r="HY107" s="86"/>
      <c r="HZ107" s="86"/>
      <c r="IA107" s="86"/>
    </row>
    <row r="108" spans="1:669" s="87" customFormat="1" ht="15.75" x14ac:dyDescent="0.25">
      <c r="A108" s="68" t="s">
        <v>14</v>
      </c>
      <c r="B108" s="92">
        <v>1</v>
      </c>
      <c r="C108" s="89"/>
      <c r="D108" s="89"/>
      <c r="E108" s="90"/>
      <c r="F108" s="88"/>
      <c r="G108" s="157">
        <f>G107</f>
        <v>90000</v>
      </c>
      <c r="H108" s="157">
        <f t="shared" ref="H108:L108" si="17">H107</f>
        <v>2583</v>
      </c>
      <c r="I108" s="150">
        <f t="shared" si="17"/>
        <v>9753.1200000000008</v>
      </c>
      <c r="J108" s="150">
        <f t="shared" si="17"/>
        <v>2736</v>
      </c>
      <c r="K108" s="157">
        <f t="shared" si="17"/>
        <v>25</v>
      </c>
      <c r="L108" s="150">
        <f t="shared" si="17"/>
        <v>15097.12</v>
      </c>
      <c r="M108" s="157">
        <f>M107</f>
        <v>74902.880000000005</v>
      </c>
      <c r="N108" s="93"/>
      <c r="O108" s="93"/>
      <c r="P108" s="93"/>
      <c r="Q108" s="93"/>
      <c r="R108" s="93"/>
      <c r="S108" s="93"/>
      <c r="T108" s="93"/>
      <c r="U108" s="93"/>
      <c r="V108" s="93"/>
      <c r="W108" s="93"/>
      <c r="X108" s="93"/>
      <c r="Y108" s="93"/>
      <c r="Z108" s="93"/>
      <c r="AA108" s="93"/>
      <c r="AB108" s="93"/>
      <c r="AC108" s="93"/>
      <c r="AD108" s="93"/>
      <c r="AE108" s="93"/>
      <c r="AF108" s="93"/>
      <c r="AG108" s="93"/>
      <c r="AH108" s="93"/>
      <c r="AI108" s="93"/>
      <c r="AJ108" s="93"/>
      <c r="AK108" s="93"/>
      <c r="AL108" s="93"/>
      <c r="AM108" s="93"/>
      <c r="AN108" s="93"/>
      <c r="AO108" s="46"/>
      <c r="AP108" s="46"/>
      <c r="AQ108" s="46"/>
      <c r="AR108" s="46"/>
      <c r="AS108" s="46"/>
      <c r="AT108" s="46"/>
      <c r="AU108" s="86"/>
      <c r="AV108" s="86"/>
      <c r="AW108" s="86"/>
      <c r="AX108" s="86"/>
      <c r="AY108" s="86"/>
      <c r="AZ108" s="86"/>
      <c r="BA108" s="86"/>
      <c r="BB108" s="86"/>
      <c r="BC108" s="86"/>
      <c r="BD108" s="86"/>
      <c r="BE108" s="86"/>
      <c r="BF108" s="86"/>
      <c r="BG108" s="86"/>
      <c r="BH108" s="86"/>
      <c r="BI108" s="86"/>
      <c r="BJ108" s="86"/>
      <c r="BK108" s="86"/>
      <c r="BL108" s="86"/>
      <c r="BM108" s="86"/>
      <c r="BN108" s="86"/>
      <c r="BO108" s="86"/>
      <c r="BP108" s="86"/>
      <c r="BQ108" s="86"/>
      <c r="BR108" s="86"/>
      <c r="BS108" s="86"/>
      <c r="BT108" s="86"/>
      <c r="BU108" s="86"/>
      <c r="BV108" s="86"/>
      <c r="BW108" s="86"/>
      <c r="BX108" s="86"/>
      <c r="BY108" s="86"/>
      <c r="BZ108" s="86"/>
      <c r="CA108" s="86"/>
      <c r="CB108" s="86"/>
      <c r="CC108" s="86"/>
      <c r="CD108" s="86"/>
      <c r="CE108" s="86"/>
      <c r="CF108" s="86"/>
      <c r="CG108" s="86"/>
      <c r="CH108" s="86"/>
      <c r="CI108" s="86"/>
      <c r="CJ108" s="86"/>
      <c r="CK108" s="86"/>
      <c r="CL108" s="86"/>
      <c r="CM108" s="86"/>
      <c r="CN108" s="86"/>
      <c r="CO108" s="86"/>
      <c r="CP108" s="86"/>
      <c r="CQ108" s="86"/>
      <c r="CR108" s="86"/>
      <c r="CS108" s="86"/>
      <c r="CT108" s="86"/>
      <c r="CU108" s="86"/>
      <c r="CV108" s="86"/>
      <c r="CW108" s="86"/>
      <c r="CX108" s="86"/>
      <c r="CY108" s="86"/>
      <c r="CZ108" s="86"/>
      <c r="DA108" s="86"/>
      <c r="DB108" s="86"/>
      <c r="DC108" s="86"/>
      <c r="DD108" s="86"/>
      <c r="DE108" s="86"/>
      <c r="DF108" s="86"/>
      <c r="DG108" s="86"/>
      <c r="DH108" s="86"/>
      <c r="DI108" s="86"/>
      <c r="DJ108" s="86"/>
      <c r="DK108" s="86"/>
      <c r="DL108" s="86"/>
      <c r="DM108" s="86"/>
      <c r="DN108" s="86"/>
      <c r="DO108" s="86"/>
      <c r="DP108" s="86"/>
      <c r="DQ108" s="86"/>
      <c r="DR108" s="86"/>
      <c r="DS108" s="86"/>
      <c r="DT108" s="86"/>
      <c r="DU108" s="86"/>
      <c r="DV108" s="86"/>
      <c r="DW108" s="86"/>
      <c r="DX108" s="86"/>
      <c r="DY108" s="86"/>
      <c r="DZ108" s="86"/>
      <c r="EA108" s="86"/>
      <c r="EB108" s="86"/>
      <c r="EC108" s="86"/>
      <c r="ED108" s="86"/>
      <c r="EE108" s="86"/>
      <c r="EF108" s="86"/>
      <c r="EG108" s="86"/>
      <c r="EH108" s="86"/>
      <c r="EI108" s="86"/>
      <c r="EJ108" s="86"/>
      <c r="EK108" s="86"/>
      <c r="EL108" s="86"/>
      <c r="EM108" s="86"/>
      <c r="EN108" s="86"/>
      <c r="EO108" s="86"/>
      <c r="EP108" s="86"/>
      <c r="EQ108" s="86"/>
      <c r="ER108" s="86"/>
      <c r="ES108" s="86"/>
      <c r="ET108" s="86"/>
      <c r="EU108" s="86"/>
      <c r="EV108" s="86"/>
      <c r="EW108" s="86"/>
      <c r="EX108" s="86"/>
      <c r="EY108" s="86"/>
      <c r="EZ108" s="86"/>
      <c r="FA108" s="86"/>
      <c r="FB108" s="86"/>
      <c r="FC108" s="86"/>
      <c r="FD108" s="86"/>
      <c r="FE108" s="86"/>
      <c r="FF108" s="86"/>
      <c r="FG108" s="86"/>
      <c r="FH108" s="86"/>
      <c r="FI108" s="86"/>
      <c r="FJ108" s="86"/>
      <c r="FK108" s="86"/>
      <c r="FL108" s="86"/>
      <c r="FM108" s="86"/>
      <c r="FN108" s="86"/>
      <c r="FO108" s="86"/>
      <c r="FP108" s="86"/>
      <c r="FQ108" s="86"/>
      <c r="FR108" s="86"/>
      <c r="FS108" s="86"/>
      <c r="FT108" s="91"/>
      <c r="FU108" s="91"/>
      <c r="FV108" s="91"/>
      <c r="FW108" s="91"/>
      <c r="FX108" s="91"/>
      <c r="FY108" s="91"/>
      <c r="FZ108" s="91"/>
      <c r="GA108" s="91"/>
      <c r="GB108" s="91"/>
      <c r="GC108" s="91"/>
      <c r="GD108" s="91"/>
      <c r="GE108" s="91"/>
      <c r="GF108" s="91"/>
      <c r="GG108" s="91"/>
      <c r="GH108" s="91"/>
      <c r="GI108" s="91"/>
      <c r="GJ108" s="91"/>
      <c r="GK108" s="91"/>
      <c r="GL108" s="91"/>
      <c r="GM108" s="91"/>
      <c r="GN108" s="91"/>
      <c r="GO108" s="91"/>
      <c r="GP108" s="91"/>
      <c r="GQ108" s="91"/>
      <c r="GR108" s="91"/>
      <c r="GS108" s="91"/>
      <c r="GT108" s="91"/>
      <c r="GU108" s="91"/>
      <c r="GV108" s="91"/>
      <c r="GW108" s="91"/>
      <c r="GX108" s="91"/>
      <c r="GY108" s="91"/>
      <c r="GZ108" s="91"/>
      <c r="HA108" s="91"/>
      <c r="HB108" s="91"/>
      <c r="HC108" s="91"/>
      <c r="HD108" s="91"/>
      <c r="HE108" s="91"/>
      <c r="HF108" s="91"/>
      <c r="HG108" s="91"/>
      <c r="HH108" s="91"/>
      <c r="HI108" s="91"/>
      <c r="HJ108" s="91"/>
      <c r="HK108" s="91"/>
      <c r="HL108" s="91"/>
      <c r="HM108" s="91"/>
      <c r="HN108" s="91"/>
      <c r="HO108" s="91"/>
      <c r="HP108" s="91"/>
      <c r="HQ108" s="91"/>
      <c r="HR108" s="91"/>
      <c r="HS108" s="91"/>
      <c r="HT108" s="91"/>
      <c r="HU108" s="91"/>
      <c r="HV108" s="91"/>
      <c r="HW108" s="91"/>
      <c r="HX108" s="91"/>
      <c r="HY108" s="91"/>
      <c r="HZ108" s="91"/>
      <c r="IA108" s="91"/>
    </row>
    <row r="109" spans="1:669" s="44" customFormat="1" ht="15.75" x14ac:dyDescent="0.25">
      <c r="A109" s="39"/>
      <c r="B109" s="13"/>
      <c r="C109" s="23"/>
      <c r="D109" s="23"/>
      <c r="E109" s="24"/>
      <c r="F109" s="22"/>
      <c r="G109" s="164"/>
      <c r="H109" s="164"/>
      <c r="I109" s="145"/>
      <c r="J109" s="145"/>
      <c r="K109" s="164"/>
      <c r="L109" s="145"/>
      <c r="M109" s="164"/>
      <c r="N109" s="215"/>
      <c r="O109" s="215"/>
      <c r="P109" s="215"/>
      <c r="Q109" s="215"/>
      <c r="R109" s="215"/>
      <c r="S109" s="215"/>
      <c r="T109" s="215"/>
      <c r="U109" s="215"/>
      <c r="V109" s="215"/>
      <c r="W109" s="215"/>
      <c r="X109" s="215"/>
      <c r="Y109" s="215"/>
      <c r="Z109" s="215"/>
      <c r="AA109" s="215"/>
      <c r="AB109" s="215"/>
      <c r="AC109" s="215"/>
      <c r="AD109" s="215"/>
      <c r="AE109" s="215"/>
      <c r="AF109" s="215"/>
      <c r="AG109" s="215"/>
      <c r="AH109" s="215"/>
      <c r="AI109" s="215"/>
      <c r="AJ109" s="215"/>
      <c r="AK109" s="215"/>
      <c r="AL109" s="215"/>
      <c r="AM109" s="215"/>
      <c r="AN109" s="215"/>
      <c r="AU109" s="77"/>
      <c r="AV109" s="77"/>
      <c r="AW109" s="77"/>
      <c r="AX109" s="77"/>
      <c r="AY109" s="77"/>
      <c r="AZ109" s="77"/>
      <c r="BA109" s="77"/>
      <c r="BB109" s="77"/>
      <c r="BC109" s="77"/>
      <c r="BD109" s="77"/>
      <c r="BE109" s="77"/>
      <c r="BF109" s="77"/>
      <c r="BG109" s="77"/>
      <c r="BH109" s="77"/>
      <c r="BI109" s="77"/>
      <c r="BJ109" s="77"/>
      <c r="BK109" s="77"/>
      <c r="BL109" s="77"/>
      <c r="BM109" s="77"/>
      <c r="BN109" s="77"/>
      <c r="BO109" s="77"/>
      <c r="BP109" s="77"/>
      <c r="BQ109" s="77"/>
      <c r="BR109" s="77"/>
      <c r="BS109" s="77"/>
      <c r="BT109" s="77"/>
      <c r="BU109" s="77"/>
      <c r="BV109" s="77"/>
      <c r="BW109" s="77"/>
      <c r="BX109" s="77"/>
      <c r="BY109" s="77"/>
      <c r="BZ109" s="77"/>
      <c r="CA109" s="77"/>
      <c r="CB109" s="77"/>
      <c r="CC109" s="77"/>
      <c r="CD109" s="77"/>
      <c r="CE109" s="77"/>
      <c r="CF109" s="77"/>
      <c r="CG109" s="77"/>
      <c r="CH109" s="77"/>
      <c r="CI109" s="77"/>
      <c r="CJ109" s="77"/>
      <c r="CK109" s="77"/>
      <c r="CL109" s="77"/>
      <c r="CM109" s="77"/>
      <c r="CN109" s="77"/>
      <c r="CO109" s="77"/>
      <c r="CP109" s="77"/>
      <c r="CQ109" s="77"/>
      <c r="CR109" s="77"/>
      <c r="CS109" s="77"/>
      <c r="CT109" s="77"/>
      <c r="CU109" s="77"/>
      <c r="CV109" s="77"/>
      <c r="CW109" s="77"/>
      <c r="CX109" s="77"/>
      <c r="CY109" s="77"/>
      <c r="CZ109" s="77"/>
      <c r="DA109" s="77"/>
      <c r="DB109" s="77"/>
      <c r="DC109" s="77"/>
      <c r="DD109" s="77"/>
      <c r="DE109" s="77"/>
      <c r="DF109" s="77"/>
      <c r="DG109" s="77"/>
      <c r="DH109" s="77"/>
      <c r="DI109" s="77"/>
      <c r="DJ109" s="77"/>
      <c r="DK109" s="77"/>
      <c r="DL109" s="77"/>
      <c r="DM109" s="77"/>
      <c r="DN109" s="77"/>
      <c r="DO109" s="77"/>
      <c r="DP109" s="77"/>
      <c r="DQ109" s="77"/>
      <c r="DR109" s="77"/>
      <c r="DS109" s="77"/>
      <c r="DT109" s="77"/>
      <c r="DU109" s="77"/>
      <c r="DV109" s="77"/>
      <c r="DW109" s="77"/>
      <c r="DX109" s="77"/>
      <c r="DY109" s="77"/>
      <c r="DZ109" s="77"/>
      <c r="EA109" s="77"/>
      <c r="EB109" s="77"/>
      <c r="EC109" s="77"/>
      <c r="ED109" s="77"/>
      <c r="EE109" s="77"/>
      <c r="EF109" s="77"/>
      <c r="EG109" s="77"/>
      <c r="EH109" s="77"/>
      <c r="EI109" s="77"/>
      <c r="EJ109" s="77"/>
      <c r="EK109" s="77"/>
      <c r="EL109" s="77"/>
      <c r="EM109" s="77"/>
      <c r="EN109" s="77"/>
      <c r="EO109" s="77"/>
      <c r="EP109" s="77"/>
      <c r="EQ109" s="77"/>
      <c r="ER109" s="77"/>
      <c r="ES109" s="77"/>
      <c r="ET109" s="77"/>
      <c r="EU109" s="77"/>
      <c r="EV109" s="77"/>
      <c r="EW109" s="77"/>
      <c r="EX109" s="77"/>
      <c r="EY109" s="77"/>
      <c r="EZ109" s="77"/>
      <c r="FA109" s="77"/>
      <c r="FB109" s="77"/>
      <c r="FC109" s="77"/>
      <c r="FD109" s="77"/>
      <c r="FE109" s="77"/>
      <c r="FF109" s="77"/>
      <c r="FG109" s="77"/>
      <c r="FH109" s="77"/>
      <c r="FI109" s="77"/>
      <c r="FJ109" s="77"/>
      <c r="FK109" s="77"/>
      <c r="FL109" s="77"/>
      <c r="FM109" s="77"/>
      <c r="FN109" s="77"/>
      <c r="FO109" s="77"/>
      <c r="FP109" s="77"/>
      <c r="FQ109" s="77"/>
      <c r="FR109" s="77"/>
      <c r="FS109" s="77"/>
      <c r="FT109" s="77"/>
      <c r="FU109" s="77"/>
      <c r="FV109" s="77"/>
      <c r="FW109" s="77"/>
      <c r="FX109" s="77"/>
      <c r="FY109" s="77"/>
      <c r="FZ109" s="77"/>
      <c r="GA109" s="77"/>
      <c r="GB109" s="77"/>
      <c r="GC109" s="77"/>
      <c r="GD109" s="77"/>
      <c r="GE109" s="77"/>
      <c r="GF109" s="77"/>
      <c r="GG109" s="77"/>
      <c r="GH109" s="77"/>
      <c r="GI109" s="77"/>
      <c r="GJ109" s="77"/>
      <c r="GK109" s="77"/>
      <c r="GL109" s="77"/>
      <c r="GM109" s="77"/>
      <c r="GN109" s="77"/>
      <c r="GO109" s="77"/>
      <c r="GP109" s="77"/>
      <c r="GQ109" s="77"/>
      <c r="GR109" s="77"/>
      <c r="GS109" s="77"/>
      <c r="GT109" s="77"/>
      <c r="GU109" s="77"/>
      <c r="GV109" s="77"/>
      <c r="GW109" s="77"/>
      <c r="GX109" s="77"/>
      <c r="GY109" s="77"/>
      <c r="GZ109" s="77"/>
      <c r="HA109" s="77"/>
      <c r="HB109" s="77"/>
      <c r="HC109" s="77"/>
      <c r="HD109" s="77"/>
      <c r="HE109" s="77"/>
      <c r="HF109" s="77"/>
      <c r="HG109" s="77"/>
      <c r="HH109" s="77"/>
      <c r="HI109" s="77"/>
      <c r="HJ109" s="77"/>
      <c r="HK109" s="77"/>
      <c r="HL109" s="77"/>
      <c r="HM109" s="77"/>
      <c r="HN109" s="77"/>
      <c r="HO109" s="77"/>
      <c r="HP109" s="77"/>
      <c r="HQ109" s="77"/>
      <c r="HR109" s="77"/>
      <c r="HS109" s="77"/>
      <c r="HT109" s="77"/>
      <c r="HU109" s="77"/>
      <c r="HV109" s="77"/>
      <c r="HW109" s="77"/>
      <c r="HX109" s="77"/>
      <c r="HY109" s="77"/>
      <c r="HZ109" s="77"/>
      <c r="IA109" s="77"/>
    </row>
    <row r="110" spans="1:669" s="44" customFormat="1" ht="15.75" x14ac:dyDescent="0.25">
      <c r="A110" s="39" t="s">
        <v>228</v>
      </c>
      <c r="B110" s="13"/>
      <c r="C110" s="23"/>
      <c r="D110" s="23"/>
      <c r="E110" s="24"/>
      <c r="F110" s="22"/>
      <c r="G110" s="164"/>
      <c r="H110" s="164"/>
      <c r="I110" s="145"/>
      <c r="J110" s="145"/>
      <c r="K110" s="164"/>
      <c r="L110" s="145"/>
      <c r="M110" s="164"/>
      <c r="N110" s="215"/>
      <c r="O110" s="215"/>
      <c r="P110" s="215"/>
      <c r="Q110" s="215"/>
      <c r="R110" s="215"/>
      <c r="S110" s="215"/>
      <c r="T110" s="215"/>
      <c r="U110" s="215"/>
      <c r="V110" s="215"/>
      <c r="W110" s="215"/>
      <c r="X110" s="215"/>
      <c r="Y110" s="215"/>
      <c r="Z110" s="215"/>
      <c r="AA110" s="215"/>
      <c r="AB110" s="215"/>
      <c r="AC110" s="215"/>
      <c r="AD110" s="215"/>
      <c r="AE110" s="215"/>
      <c r="AF110" s="215"/>
      <c r="AG110" s="215"/>
      <c r="AH110" s="215"/>
      <c r="AI110" s="215"/>
      <c r="AJ110" s="215"/>
      <c r="AK110" s="215"/>
      <c r="AL110" s="215"/>
      <c r="AM110" s="215"/>
      <c r="AN110" s="215"/>
      <c r="AU110" s="77"/>
      <c r="AV110" s="77"/>
      <c r="AW110" s="77"/>
      <c r="AX110" s="77"/>
      <c r="AY110" s="77"/>
      <c r="AZ110" s="77"/>
      <c r="BA110" s="77"/>
      <c r="BB110" s="77"/>
      <c r="BC110" s="77"/>
      <c r="BD110" s="77"/>
      <c r="BE110" s="77"/>
      <c r="BF110" s="77"/>
      <c r="BG110" s="77"/>
      <c r="BH110" s="77"/>
      <c r="BI110" s="77"/>
      <c r="BJ110" s="77"/>
      <c r="BK110" s="77"/>
      <c r="BL110" s="77"/>
      <c r="BM110" s="77"/>
      <c r="BN110" s="77"/>
      <c r="BO110" s="77"/>
      <c r="BP110" s="77"/>
      <c r="BQ110" s="77"/>
      <c r="BR110" s="77"/>
      <c r="BS110" s="77"/>
      <c r="BT110" s="77"/>
      <c r="BU110" s="77"/>
      <c r="BV110" s="77"/>
      <c r="BW110" s="77"/>
      <c r="BX110" s="77"/>
      <c r="BY110" s="77"/>
      <c r="BZ110" s="77"/>
      <c r="CA110" s="77"/>
      <c r="CB110" s="77"/>
      <c r="CC110" s="77"/>
      <c r="CD110" s="77"/>
      <c r="CE110" s="77"/>
      <c r="CF110" s="77"/>
      <c r="CG110" s="77"/>
      <c r="CH110" s="77"/>
      <c r="CI110" s="77"/>
      <c r="CJ110" s="77"/>
      <c r="CK110" s="77"/>
      <c r="CL110" s="77"/>
      <c r="CM110" s="77"/>
      <c r="CN110" s="77"/>
      <c r="CO110" s="77"/>
      <c r="CP110" s="77"/>
      <c r="CQ110" s="77"/>
      <c r="CR110" s="77"/>
      <c r="CS110" s="77"/>
      <c r="CT110" s="77"/>
      <c r="CU110" s="77"/>
      <c r="CV110" s="77"/>
      <c r="CW110" s="77"/>
      <c r="CX110" s="77"/>
      <c r="CY110" s="77"/>
      <c r="CZ110" s="77"/>
      <c r="DA110" s="77"/>
      <c r="DB110" s="77"/>
      <c r="DC110" s="77"/>
      <c r="DD110" s="77"/>
      <c r="DE110" s="77"/>
      <c r="DF110" s="77"/>
      <c r="DG110" s="77"/>
      <c r="DH110" s="77"/>
      <c r="DI110" s="77"/>
      <c r="DJ110" s="77"/>
      <c r="DK110" s="77"/>
      <c r="DL110" s="77"/>
      <c r="DM110" s="77"/>
      <c r="DN110" s="77"/>
      <c r="DO110" s="77"/>
      <c r="DP110" s="77"/>
      <c r="DQ110" s="77"/>
      <c r="DR110" s="77"/>
      <c r="DS110" s="77"/>
      <c r="DT110" s="77"/>
      <c r="DU110" s="77"/>
      <c r="DV110" s="77"/>
      <c r="DW110" s="77"/>
      <c r="DX110" s="77"/>
      <c r="DY110" s="77"/>
      <c r="DZ110" s="77"/>
      <c r="EA110" s="77"/>
      <c r="EB110" s="77"/>
      <c r="EC110" s="77"/>
      <c r="ED110" s="77"/>
      <c r="EE110" s="77"/>
      <c r="EF110" s="77"/>
      <c r="EG110" s="77"/>
      <c r="EH110" s="77"/>
      <c r="EI110" s="77"/>
      <c r="EJ110" s="77"/>
      <c r="EK110" s="77"/>
      <c r="EL110" s="77"/>
      <c r="EM110" s="77"/>
      <c r="EN110" s="77"/>
      <c r="EO110" s="77"/>
      <c r="EP110" s="77"/>
      <c r="EQ110" s="77"/>
      <c r="ER110" s="77"/>
      <c r="ES110" s="77"/>
      <c r="ET110" s="77"/>
      <c r="EU110" s="77"/>
      <c r="EV110" s="77"/>
      <c r="EW110" s="77"/>
      <c r="EX110" s="77"/>
      <c r="EY110" s="77"/>
      <c r="EZ110" s="77"/>
      <c r="FA110" s="77"/>
      <c r="FB110" s="77"/>
      <c r="FC110" s="77"/>
      <c r="FD110" s="77"/>
      <c r="FE110" s="77"/>
      <c r="FF110" s="77"/>
      <c r="FG110" s="77"/>
      <c r="FH110" s="77"/>
      <c r="FI110" s="77"/>
      <c r="FJ110" s="77"/>
      <c r="FK110" s="77"/>
      <c r="FL110" s="77"/>
      <c r="FM110" s="77"/>
      <c r="FN110" s="77"/>
      <c r="FO110" s="77"/>
      <c r="FP110" s="77"/>
      <c r="FQ110" s="77"/>
      <c r="FR110" s="77"/>
      <c r="FS110" s="77"/>
      <c r="FT110" s="77"/>
      <c r="FU110" s="77"/>
      <c r="FV110" s="77"/>
      <c r="FW110" s="77"/>
      <c r="FX110" s="77"/>
      <c r="FY110" s="77"/>
      <c r="FZ110" s="77"/>
      <c r="GA110" s="77"/>
      <c r="GB110" s="77"/>
      <c r="GC110" s="77"/>
      <c r="GD110" s="77"/>
      <c r="GE110" s="77"/>
      <c r="GF110" s="77"/>
      <c r="GG110" s="77"/>
      <c r="GH110" s="77"/>
      <c r="GI110" s="77"/>
      <c r="GJ110" s="77"/>
      <c r="GK110" s="77"/>
      <c r="GL110" s="77"/>
      <c r="GM110" s="77"/>
      <c r="GN110" s="77"/>
      <c r="GO110" s="77"/>
      <c r="GP110" s="77"/>
      <c r="GQ110" s="77"/>
      <c r="GR110" s="77"/>
      <c r="GS110" s="77"/>
      <c r="GT110" s="77"/>
      <c r="GU110" s="77"/>
      <c r="GV110" s="77"/>
      <c r="GW110" s="77"/>
      <c r="GX110" s="77"/>
      <c r="GY110" s="77"/>
      <c r="GZ110" s="77"/>
      <c r="HA110" s="77"/>
      <c r="HB110" s="77"/>
      <c r="HC110" s="77"/>
      <c r="HD110" s="77"/>
      <c r="HE110" s="77"/>
      <c r="HF110" s="77"/>
      <c r="HG110" s="77"/>
      <c r="HH110" s="77"/>
      <c r="HI110" s="77"/>
      <c r="HJ110" s="77"/>
      <c r="HK110" s="77"/>
      <c r="HL110" s="77"/>
      <c r="HM110" s="77"/>
      <c r="HN110" s="77"/>
      <c r="HO110" s="77"/>
      <c r="HP110" s="77"/>
      <c r="HQ110" s="77"/>
      <c r="HR110" s="77"/>
      <c r="HS110" s="77"/>
      <c r="HT110" s="77"/>
      <c r="HU110" s="77"/>
      <c r="HV110" s="77"/>
      <c r="HW110" s="77"/>
      <c r="HX110" s="77"/>
      <c r="HY110" s="77"/>
      <c r="HZ110" s="77"/>
      <c r="IA110" s="77"/>
    </row>
    <row r="111" spans="1:669" s="46" customFormat="1" ht="15.75" x14ac:dyDescent="0.25">
      <c r="A111" s="46" t="s">
        <v>31</v>
      </c>
      <c r="B111" s="18" t="s">
        <v>17</v>
      </c>
      <c r="C111" s="19" t="s">
        <v>70</v>
      </c>
      <c r="D111" s="19" t="s">
        <v>221</v>
      </c>
      <c r="E111" s="20">
        <v>41275</v>
      </c>
      <c r="F111" s="18" t="s">
        <v>107</v>
      </c>
      <c r="G111" s="156">
        <v>42500</v>
      </c>
      <c r="H111" s="156">
        <v>1219.75</v>
      </c>
      <c r="I111" s="152">
        <v>0</v>
      </c>
      <c r="J111" s="152">
        <v>1292</v>
      </c>
      <c r="K111" s="156">
        <v>937.5</v>
      </c>
      <c r="L111" s="152">
        <v>3449.25</v>
      </c>
      <c r="M111" s="156">
        <v>39050.75</v>
      </c>
      <c r="N111" s="93"/>
      <c r="O111" s="93"/>
      <c r="P111" s="93"/>
      <c r="Q111" s="93"/>
      <c r="R111" s="93"/>
      <c r="S111" s="93"/>
      <c r="T111" s="93"/>
      <c r="U111" s="93"/>
      <c r="V111" s="93"/>
      <c r="W111" s="93"/>
      <c r="X111" s="93"/>
      <c r="Y111" s="93"/>
      <c r="Z111" s="93"/>
      <c r="AA111" s="93"/>
      <c r="AB111" s="93"/>
      <c r="AC111" s="93"/>
      <c r="AD111" s="93"/>
      <c r="AE111" s="93"/>
      <c r="AF111" s="93"/>
      <c r="AG111" s="93"/>
      <c r="AH111" s="93"/>
      <c r="AI111" s="93"/>
      <c r="AJ111" s="93"/>
      <c r="AK111" s="93"/>
      <c r="AL111" s="93"/>
      <c r="AM111" s="93"/>
      <c r="AN111" s="93"/>
      <c r="AU111" s="86"/>
      <c r="AV111" s="86"/>
      <c r="AW111" s="86"/>
      <c r="AX111" s="86"/>
      <c r="AY111" s="86"/>
      <c r="AZ111" s="86"/>
      <c r="BA111" s="86"/>
      <c r="BB111" s="86"/>
      <c r="BC111" s="86"/>
      <c r="BD111" s="86"/>
      <c r="BE111" s="86"/>
      <c r="BF111" s="86"/>
      <c r="BG111" s="86"/>
      <c r="BH111" s="86"/>
      <c r="BI111" s="86"/>
      <c r="BJ111" s="86"/>
      <c r="BK111" s="86"/>
      <c r="BL111" s="86"/>
      <c r="BM111" s="86"/>
      <c r="BN111" s="86"/>
      <c r="BO111" s="86"/>
      <c r="BP111" s="86"/>
      <c r="BQ111" s="86"/>
      <c r="BR111" s="86"/>
      <c r="BS111" s="86"/>
      <c r="BT111" s="86"/>
      <c r="BU111" s="86"/>
      <c r="BV111" s="86"/>
      <c r="BW111" s="86"/>
      <c r="BX111" s="86"/>
      <c r="BY111" s="86"/>
      <c r="BZ111" s="86"/>
      <c r="CA111" s="86"/>
      <c r="CB111" s="86"/>
      <c r="CC111" s="86"/>
      <c r="CD111" s="86"/>
      <c r="CE111" s="86"/>
      <c r="CF111" s="86"/>
      <c r="CG111" s="86"/>
      <c r="CH111" s="86"/>
      <c r="CI111" s="86"/>
      <c r="CJ111" s="86"/>
      <c r="CK111" s="86"/>
      <c r="CL111" s="86"/>
      <c r="CM111" s="86"/>
      <c r="CN111" s="86"/>
      <c r="CO111" s="86"/>
      <c r="CP111" s="86"/>
      <c r="CQ111" s="86"/>
      <c r="CR111" s="86"/>
      <c r="CS111" s="86"/>
      <c r="CT111" s="86"/>
      <c r="CU111" s="86"/>
      <c r="CV111" s="86"/>
      <c r="CW111" s="86"/>
      <c r="CX111" s="86"/>
      <c r="CY111" s="86"/>
      <c r="CZ111" s="86"/>
      <c r="DA111" s="86"/>
      <c r="DB111" s="86"/>
      <c r="DC111" s="86"/>
      <c r="DD111" s="86"/>
      <c r="DE111" s="86"/>
      <c r="DF111" s="86"/>
      <c r="DG111" s="86"/>
      <c r="DH111" s="86"/>
      <c r="DI111" s="86"/>
      <c r="DJ111" s="86"/>
      <c r="DK111" s="86"/>
      <c r="DL111" s="86"/>
      <c r="DM111" s="86"/>
      <c r="DN111" s="86"/>
      <c r="DO111" s="86"/>
      <c r="DP111" s="86"/>
      <c r="DQ111" s="86"/>
      <c r="DR111" s="86"/>
      <c r="DS111" s="86"/>
      <c r="DT111" s="86"/>
      <c r="DU111" s="86"/>
      <c r="DV111" s="86"/>
      <c r="DW111" s="86"/>
      <c r="DX111" s="86"/>
      <c r="DY111" s="86"/>
      <c r="DZ111" s="86"/>
      <c r="EA111" s="86"/>
      <c r="EB111" s="86"/>
      <c r="EC111" s="86"/>
      <c r="ED111" s="86"/>
      <c r="EE111" s="86"/>
      <c r="EF111" s="86"/>
      <c r="EG111" s="86"/>
      <c r="EH111" s="86"/>
      <c r="EI111" s="86"/>
      <c r="EJ111" s="86"/>
      <c r="EK111" s="86"/>
      <c r="EL111" s="86"/>
      <c r="EM111" s="86"/>
      <c r="EN111" s="86"/>
      <c r="EO111" s="86"/>
      <c r="EP111" s="86"/>
      <c r="EQ111" s="86"/>
      <c r="ER111" s="86"/>
      <c r="ES111" s="86"/>
      <c r="ET111" s="86"/>
      <c r="EU111" s="86"/>
      <c r="EV111" s="86"/>
      <c r="EW111" s="86"/>
      <c r="EX111" s="86"/>
      <c r="EY111" s="86"/>
      <c r="EZ111" s="86"/>
      <c r="FA111" s="86"/>
      <c r="FB111" s="86"/>
      <c r="FC111" s="86"/>
      <c r="FD111" s="86"/>
      <c r="FE111" s="86"/>
      <c r="FF111" s="86"/>
      <c r="FG111" s="86"/>
      <c r="FH111" s="86"/>
      <c r="FI111" s="86"/>
      <c r="FJ111" s="86"/>
      <c r="FK111" s="86"/>
      <c r="FL111" s="86"/>
      <c r="FM111" s="86"/>
      <c r="FN111" s="86"/>
      <c r="FO111" s="86"/>
      <c r="FP111" s="86"/>
      <c r="FQ111" s="86"/>
      <c r="FR111" s="86"/>
      <c r="FS111" s="86"/>
      <c r="FT111" s="86"/>
      <c r="FU111" s="86"/>
      <c r="FV111" s="86"/>
      <c r="FW111" s="86"/>
      <c r="FX111" s="86"/>
      <c r="FY111" s="86"/>
      <c r="FZ111" s="86"/>
      <c r="GA111" s="86"/>
      <c r="GB111" s="86"/>
      <c r="GC111" s="86"/>
      <c r="GD111" s="86"/>
      <c r="GE111" s="86"/>
      <c r="GF111" s="86"/>
      <c r="GG111" s="86"/>
      <c r="GH111" s="86"/>
      <c r="GI111" s="86"/>
      <c r="GJ111" s="86"/>
      <c r="GK111" s="86"/>
      <c r="GL111" s="86"/>
      <c r="GM111" s="86"/>
      <c r="GN111" s="86"/>
      <c r="GO111" s="86"/>
      <c r="GP111" s="86"/>
      <c r="GQ111" s="86"/>
      <c r="GR111" s="86"/>
      <c r="GS111" s="86"/>
      <c r="GT111" s="86"/>
      <c r="GU111" s="86"/>
      <c r="GV111" s="86"/>
      <c r="GW111" s="86"/>
      <c r="GX111" s="86"/>
      <c r="GY111" s="86"/>
      <c r="GZ111" s="86"/>
      <c r="HA111" s="86"/>
      <c r="HB111" s="86"/>
      <c r="HC111" s="86"/>
      <c r="HD111" s="86"/>
      <c r="HE111" s="86"/>
      <c r="HF111" s="86"/>
      <c r="HG111" s="86"/>
      <c r="HH111" s="86"/>
      <c r="HI111" s="86"/>
      <c r="HJ111" s="86"/>
      <c r="HK111" s="86"/>
      <c r="HL111" s="86"/>
      <c r="HM111" s="86"/>
      <c r="HN111" s="86"/>
      <c r="HO111" s="86"/>
      <c r="HP111" s="86"/>
      <c r="HQ111" s="86"/>
      <c r="HR111" s="86"/>
      <c r="HS111" s="86"/>
      <c r="HT111" s="86"/>
      <c r="HU111" s="86"/>
      <c r="HV111" s="86"/>
      <c r="HW111" s="86"/>
      <c r="HX111" s="86"/>
      <c r="HY111" s="86"/>
      <c r="HZ111" s="86"/>
      <c r="IA111" s="86"/>
    </row>
    <row r="112" spans="1:669" s="51" customFormat="1" ht="12.75" customHeight="1" x14ac:dyDescent="0.25">
      <c r="A112" s="68" t="s">
        <v>14</v>
      </c>
      <c r="B112" s="94">
        <v>1</v>
      </c>
      <c r="C112" s="69"/>
      <c r="D112" s="69"/>
      <c r="E112" s="70"/>
      <c r="F112" s="70"/>
      <c r="G112" s="150">
        <f t="shared" ref="G112:M112" si="18">G111</f>
        <v>42500</v>
      </c>
      <c r="H112" s="157">
        <f t="shared" si="18"/>
        <v>1219.75</v>
      </c>
      <c r="I112" s="150">
        <f t="shared" si="18"/>
        <v>0</v>
      </c>
      <c r="J112" s="150">
        <f t="shared" si="18"/>
        <v>1292</v>
      </c>
      <c r="K112" s="150">
        <f t="shared" si="18"/>
        <v>937.5</v>
      </c>
      <c r="L112" s="150">
        <f t="shared" si="18"/>
        <v>3449.25</v>
      </c>
      <c r="M112" s="157">
        <f t="shared" si="18"/>
        <v>39050.75</v>
      </c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  <c r="AB112" s="45"/>
      <c r="AC112" s="45"/>
      <c r="AD112" s="45"/>
      <c r="AE112" s="45"/>
      <c r="AF112" s="45"/>
      <c r="AG112" s="45"/>
      <c r="AH112" s="45"/>
      <c r="AI112" s="45"/>
      <c r="AJ112" s="45"/>
      <c r="AK112" s="45"/>
      <c r="AL112" s="45"/>
      <c r="AM112" s="45"/>
      <c r="AN112" s="45"/>
      <c r="AO112" s="45"/>
      <c r="AP112" s="45"/>
      <c r="AQ112" s="45"/>
      <c r="AR112" s="45"/>
      <c r="AS112" s="45"/>
      <c r="AT112" s="45"/>
      <c r="AU112" s="45"/>
      <c r="AV112" s="45"/>
      <c r="AW112" s="45"/>
      <c r="AX112" s="45"/>
      <c r="AY112" s="45"/>
      <c r="AZ112" s="45"/>
      <c r="BA112" s="45"/>
      <c r="BB112" s="45"/>
    </row>
    <row r="113" spans="1:669" s="45" customFormat="1" ht="17.25" customHeight="1" x14ac:dyDescent="0.25">
      <c r="A113" s="40" t="s">
        <v>159</v>
      </c>
      <c r="B113" s="16"/>
      <c r="C113" s="17"/>
      <c r="D113" s="17"/>
      <c r="E113" s="40"/>
      <c r="F113" s="40"/>
      <c r="G113" s="155"/>
      <c r="H113" s="155"/>
      <c r="I113" s="151"/>
      <c r="J113" s="151"/>
      <c r="K113" s="155"/>
      <c r="L113" s="151"/>
      <c r="M113" s="155"/>
      <c r="AU113" s="86"/>
      <c r="AV113" s="86"/>
      <c r="AW113" s="86"/>
      <c r="AX113" s="86"/>
      <c r="AY113" s="86"/>
      <c r="AZ113" s="86"/>
      <c r="BA113" s="86"/>
      <c r="BB113" s="86"/>
      <c r="BC113" s="86"/>
      <c r="BD113" s="86"/>
      <c r="BE113" s="86"/>
      <c r="BF113" s="86"/>
      <c r="BG113" s="86"/>
      <c r="BH113" s="86"/>
      <c r="BI113" s="86"/>
      <c r="BJ113" s="86"/>
      <c r="BK113" s="86"/>
      <c r="BL113" s="86"/>
      <c r="BM113" s="86"/>
      <c r="BN113" s="86"/>
      <c r="BO113" s="86"/>
      <c r="BP113" s="86"/>
      <c r="BQ113" s="86"/>
      <c r="BR113" s="86"/>
      <c r="BS113" s="86"/>
      <c r="BT113" s="86"/>
      <c r="BU113" s="86"/>
      <c r="BV113" s="86"/>
      <c r="BW113" s="86"/>
      <c r="BX113" s="86"/>
      <c r="BY113" s="86"/>
      <c r="BZ113" s="86"/>
      <c r="CA113" s="86"/>
      <c r="CB113" s="86"/>
      <c r="CC113" s="86"/>
      <c r="CD113" s="86"/>
      <c r="CE113" s="86"/>
      <c r="CF113" s="86"/>
      <c r="CG113" s="86"/>
      <c r="CH113" s="86"/>
      <c r="CI113" s="86"/>
      <c r="CJ113" s="86"/>
      <c r="CK113" s="86"/>
      <c r="CL113" s="86"/>
      <c r="CM113" s="86"/>
      <c r="CN113" s="86"/>
      <c r="CO113" s="86"/>
      <c r="CP113" s="86"/>
      <c r="CQ113" s="86"/>
      <c r="CR113" s="86"/>
      <c r="CS113" s="86"/>
      <c r="CT113" s="86"/>
      <c r="CU113" s="86"/>
      <c r="CV113" s="86"/>
      <c r="CW113" s="86"/>
      <c r="CX113" s="86"/>
      <c r="CY113" s="86"/>
      <c r="CZ113" s="86"/>
      <c r="DA113" s="86"/>
      <c r="DB113" s="86"/>
      <c r="DC113" s="86"/>
      <c r="DD113" s="86"/>
      <c r="DE113" s="86"/>
      <c r="DF113" s="86"/>
      <c r="DG113" s="86"/>
      <c r="DH113" s="86"/>
      <c r="DI113" s="86"/>
      <c r="DJ113" s="86"/>
      <c r="DK113" s="86"/>
      <c r="DL113" s="86"/>
      <c r="DM113" s="86"/>
      <c r="DN113" s="86"/>
      <c r="DO113" s="86"/>
      <c r="DP113" s="86"/>
      <c r="DQ113" s="86"/>
      <c r="DR113" s="86"/>
      <c r="DS113" s="86"/>
      <c r="DT113" s="86"/>
      <c r="DU113" s="86"/>
      <c r="DV113" s="86"/>
      <c r="DW113" s="86"/>
      <c r="DX113" s="86"/>
      <c r="DY113" s="86"/>
      <c r="DZ113" s="86"/>
      <c r="EA113" s="86"/>
      <c r="EB113" s="86"/>
      <c r="EC113" s="86"/>
      <c r="ED113" s="86"/>
      <c r="EE113" s="86"/>
      <c r="EF113" s="86"/>
      <c r="EG113" s="86"/>
      <c r="EH113" s="86"/>
      <c r="EI113" s="86"/>
      <c r="EJ113" s="86"/>
      <c r="EK113" s="86"/>
      <c r="EL113" s="86"/>
      <c r="EM113" s="86"/>
      <c r="EN113" s="86"/>
      <c r="EO113" s="86"/>
      <c r="EP113" s="86"/>
      <c r="EQ113" s="86"/>
      <c r="ER113" s="86"/>
      <c r="ES113" s="86"/>
      <c r="ET113" s="86"/>
      <c r="EU113" s="86"/>
      <c r="EV113" s="86"/>
      <c r="EW113" s="86"/>
      <c r="EX113" s="86"/>
      <c r="EY113" s="86"/>
      <c r="EZ113" s="86"/>
      <c r="FA113" s="86"/>
      <c r="FB113" s="86"/>
      <c r="FC113" s="86"/>
      <c r="FD113" s="86"/>
      <c r="FE113" s="86"/>
      <c r="FF113" s="86"/>
      <c r="FG113" s="86"/>
      <c r="FH113" s="86"/>
      <c r="FI113" s="86"/>
      <c r="FJ113" s="86"/>
      <c r="FK113" s="86"/>
      <c r="FL113" s="86"/>
      <c r="FM113" s="86"/>
      <c r="FN113" s="86"/>
      <c r="FO113" s="86"/>
      <c r="FP113" s="86"/>
      <c r="FQ113" s="86"/>
      <c r="FR113" s="86"/>
      <c r="FS113" s="86"/>
      <c r="FT113" s="86"/>
      <c r="FU113" s="86"/>
      <c r="FV113" s="86"/>
      <c r="FW113" s="86"/>
      <c r="FX113" s="86"/>
      <c r="FY113" s="86"/>
      <c r="FZ113" s="86"/>
      <c r="GA113" s="86"/>
      <c r="GB113" s="86"/>
      <c r="GC113" s="86"/>
      <c r="GD113" s="86"/>
      <c r="GE113" s="86"/>
      <c r="GF113" s="86"/>
      <c r="GG113" s="86"/>
      <c r="GH113" s="86"/>
      <c r="GI113" s="86"/>
      <c r="GJ113" s="86"/>
      <c r="GK113" s="86"/>
      <c r="GL113" s="86"/>
      <c r="GM113" s="86"/>
      <c r="GN113" s="86"/>
      <c r="GO113" s="86"/>
      <c r="GP113" s="86"/>
      <c r="GQ113" s="86"/>
      <c r="GR113" s="86"/>
      <c r="GS113" s="86"/>
      <c r="GT113" s="86"/>
      <c r="GU113" s="86"/>
      <c r="GV113" s="86"/>
      <c r="GW113" s="86"/>
      <c r="GX113" s="86"/>
      <c r="GY113" s="86"/>
      <c r="GZ113" s="86"/>
      <c r="HA113" s="86"/>
      <c r="HB113" s="86"/>
      <c r="HC113" s="86"/>
      <c r="HD113" s="86"/>
      <c r="HE113" s="86"/>
      <c r="HF113" s="86"/>
      <c r="HG113" s="86"/>
      <c r="HH113" s="86"/>
      <c r="HI113" s="86"/>
      <c r="HJ113" s="86"/>
      <c r="HK113" s="86"/>
      <c r="HL113" s="86"/>
      <c r="HM113" s="86"/>
      <c r="HN113" s="86"/>
      <c r="HO113" s="86"/>
      <c r="HP113" s="86"/>
      <c r="HQ113" s="86"/>
      <c r="HR113" s="86"/>
      <c r="HS113" s="86"/>
      <c r="HT113" s="86"/>
      <c r="HU113" s="86"/>
      <c r="HV113" s="86"/>
      <c r="HW113" s="86"/>
      <c r="HX113" s="86"/>
      <c r="HY113" s="86"/>
      <c r="HZ113" s="86"/>
      <c r="IA113" s="86"/>
    </row>
    <row r="114" spans="1:669" s="44" customFormat="1" ht="12.75" customHeight="1" x14ac:dyDescent="0.25">
      <c r="A114" s="44" t="s">
        <v>139</v>
      </c>
      <c r="B114" s="65" t="s">
        <v>140</v>
      </c>
      <c r="C114" s="66" t="s">
        <v>70</v>
      </c>
      <c r="D114" s="66" t="s">
        <v>221</v>
      </c>
      <c r="E114" s="67">
        <v>44593</v>
      </c>
      <c r="F114" s="67" t="s">
        <v>107</v>
      </c>
      <c r="G114" s="147">
        <v>110000</v>
      </c>
      <c r="H114" s="165">
        <v>3157</v>
      </c>
      <c r="I114" s="147">
        <v>14457.62</v>
      </c>
      <c r="J114" s="147">
        <v>3344</v>
      </c>
      <c r="K114" s="147">
        <v>10591.99</v>
      </c>
      <c r="L114" s="147">
        <v>31550.61</v>
      </c>
      <c r="M114" s="165">
        <v>78449.39</v>
      </c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  <c r="AJ114" s="46"/>
      <c r="AK114" s="46"/>
      <c r="AL114" s="46"/>
      <c r="AM114" s="46"/>
      <c r="AN114" s="46"/>
      <c r="AO114" s="46"/>
      <c r="AP114" s="46"/>
      <c r="AQ114" s="46"/>
      <c r="AR114" s="46"/>
      <c r="AS114" s="46"/>
      <c r="AT114" s="46"/>
      <c r="AU114" s="46"/>
      <c r="AV114" s="46"/>
      <c r="AW114" s="46"/>
      <c r="AX114" s="46"/>
      <c r="AY114" s="46"/>
      <c r="AZ114" s="46"/>
      <c r="BA114" s="46"/>
      <c r="BB114" s="46"/>
      <c r="BC114" s="46"/>
      <c r="BD114" s="46"/>
      <c r="BE114" s="46"/>
      <c r="BF114" s="46"/>
      <c r="BG114" s="46"/>
      <c r="BH114" s="46"/>
      <c r="BI114" s="46"/>
      <c r="BJ114" s="46"/>
      <c r="BK114" s="46"/>
      <c r="BL114" s="46"/>
      <c r="BM114" s="46"/>
      <c r="BN114" s="46"/>
      <c r="BO114" s="46"/>
      <c r="BP114" s="46"/>
      <c r="BQ114" s="46"/>
      <c r="BR114" s="46"/>
      <c r="BS114" s="46"/>
      <c r="BT114" s="46"/>
      <c r="BU114" s="46"/>
      <c r="BV114" s="46"/>
      <c r="BW114" s="46"/>
      <c r="BX114" s="46"/>
      <c r="BY114" s="46"/>
      <c r="BZ114" s="46"/>
      <c r="CA114" s="46"/>
      <c r="CB114" s="46"/>
      <c r="CC114" s="46"/>
      <c r="CD114" s="46"/>
      <c r="CE114" s="46"/>
      <c r="CF114" s="46"/>
      <c r="CG114" s="46"/>
      <c r="CH114" s="46"/>
      <c r="CI114" s="46"/>
      <c r="CJ114" s="46"/>
      <c r="CK114" s="46"/>
      <c r="CL114" s="46"/>
      <c r="CM114" s="46"/>
      <c r="CN114" s="46"/>
      <c r="CO114" s="46"/>
      <c r="CP114" s="46"/>
      <c r="CQ114" s="46"/>
      <c r="CR114" s="46"/>
      <c r="CS114" s="46"/>
      <c r="CT114" s="46"/>
      <c r="CU114" s="46"/>
      <c r="CV114" s="46"/>
      <c r="CW114" s="46"/>
      <c r="CX114" s="46"/>
      <c r="CY114" s="46"/>
      <c r="CZ114" s="46"/>
      <c r="DA114" s="46"/>
      <c r="DB114" s="46"/>
      <c r="DC114" s="46"/>
      <c r="DD114" s="46"/>
      <c r="DE114" s="46"/>
      <c r="DF114" s="46"/>
      <c r="DG114" s="46"/>
      <c r="DH114" s="46"/>
      <c r="DI114" s="46"/>
      <c r="DJ114" s="46"/>
      <c r="DK114" s="46"/>
      <c r="DL114" s="46"/>
      <c r="DM114" s="46"/>
      <c r="DN114" s="46"/>
      <c r="DO114" s="46"/>
      <c r="DP114" s="46"/>
      <c r="DQ114" s="46"/>
      <c r="DR114" s="46"/>
      <c r="DS114" s="46"/>
      <c r="DT114" s="46"/>
      <c r="DU114" s="46"/>
      <c r="DV114" s="46"/>
      <c r="DW114" s="46"/>
      <c r="DX114" s="46"/>
      <c r="DY114" s="46"/>
      <c r="DZ114" s="46"/>
      <c r="EA114" s="46"/>
      <c r="EB114" s="46"/>
      <c r="EC114" s="46"/>
      <c r="ED114" s="46"/>
      <c r="EE114" s="46"/>
      <c r="EF114" s="46"/>
      <c r="EG114" s="46"/>
      <c r="EH114" s="46"/>
      <c r="EI114" s="46"/>
      <c r="EJ114" s="46"/>
      <c r="EK114" s="46"/>
      <c r="EL114" s="46"/>
      <c r="EM114" s="46"/>
      <c r="EN114" s="46"/>
      <c r="EO114" s="46"/>
      <c r="EP114" s="46"/>
      <c r="EQ114" s="46"/>
      <c r="ER114" s="46"/>
      <c r="ES114" s="46"/>
      <c r="ET114" s="46"/>
      <c r="EU114" s="46"/>
      <c r="EV114" s="46"/>
      <c r="EW114" s="46"/>
      <c r="EX114" s="46"/>
      <c r="EY114" s="46"/>
      <c r="EZ114" s="46"/>
      <c r="FA114" s="46"/>
      <c r="FB114" s="46"/>
      <c r="FC114" s="46"/>
      <c r="FD114" s="46"/>
      <c r="FE114" s="46"/>
      <c r="FF114" s="46"/>
      <c r="FG114" s="46"/>
      <c r="FH114" s="46"/>
      <c r="FI114" s="46"/>
      <c r="FJ114" s="46"/>
      <c r="FK114" s="46"/>
      <c r="FL114" s="46"/>
      <c r="FM114" s="46"/>
      <c r="FN114" s="46"/>
      <c r="FO114" s="46"/>
      <c r="FP114" s="46"/>
      <c r="FQ114" s="46"/>
      <c r="FR114" s="46"/>
      <c r="FS114" s="46"/>
    </row>
    <row r="115" spans="1:669" s="87" customFormat="1" ht="15.75" x14ac:dyDescent="0.25">
      <c r="A115" s="68" t="s">
        <v>14</v>
      </c>
      <c r="B115" s="92">
        <v>1</v>
      </c>
      <c r="C115" s="89"/>
      <c r="D115" s="89"/>
      <c r="E115" s="90"/>
      <c r="F115" s="88"/>
      <c r="G115" s="157">
        <f>SUM(G114)</f>
        <v>110000</v>
      </c>
      <c r="H115" s="157">
        <f t="shared" ref="H115:M115" si="19">SUM(H114)</f>
        <v>3157</v>
      </c>
      <c r="I115" s="157">
        <f t="shared" si="19"/>
        <v>14457.62</v>
      </c>
      <c r="J115" s="157">
        <f t="shared" si="19"/>
        <v>3344</v>
      </c>
      <c r="K115" s="157">
        <f t="shared" si="19"/>
        <v>10591.99</v>
      </c>
      <c r="L115" s="157">
        <f t="shared" si="19"/>
        <v>31550.61</v>
      </c>
      <c r="M115" s="157">
        <f t="shared" si="19"/>
        <v>78449.39</v>
      </c>
      <c r="N115" s="93"/>
      <c r="O115" s="93"/>
      <c r="P115" s="93"/>
      <c r="Q115" s="93"/>
      <c r="R115" s="93"/>
      <c r="S115" s="93"/>
      <c r="T115" s="93"/>
      <c r="U115" s="93"/>
      <c r="V115" s="93"/>
      <c r="W115" s="93"/>
      <c r="X115" s="93"/>
      <c r="Y115" s="93"/>
      <c r="Z115" s="93"/>
      <c r="AA115" s="93"/>
      <c r="AB115" s="93"/>
      <c r="AC115" s="93"/>
      <c r="AD115" s="93"/>
      <c r="AE115" s="93"/>
      <c r="AF115" s="93"/>
      <c r="AG115" s="93"/>
      <c r="AH115" s="93"/>
      <c r="AI115" s="93"/>
      <c r="AJ115" s="93"/>
      <c r="AK115" s="93"/>
      <c r="AL115" s="93"/>
      <c r="AM115" s="93"/>
      <c r="AN115" s="93"/>
      <c r="AO115" s="46"/>
      <c r="AP115" s="46"/>
      <c r="AQ115" s="46"/>
      <c r="AR115" s="46"/>
      <c r="AS115" s="46"/>
      <c r="AT115" s="46"/>
      <c r="AU115" s="86"/>
      <c r="AV115" s="86"/>
      <c r="AW115" s="86"/>
      <c r="AX115" s="86"/>
      <c r="AY115" s="86"/>
      <c r="AZ115" s="86"/>
      <c r="BA115" s="86"/>
      <c r="BB115" s="86"/>
      <c r="BC115" s="86"/>
      <c r="BD115" s="86"/>
      <c r="BE115" s="86"/>
      <c r="BF115" s="86"/>
      <c r="BG115" s="86"/>
      <c r="BH115" s="86"/>
      <c r="BI115" s="86"/>
      <c r="BJ115" s="86"/>
      <c r="BK115" s="86"/>
      <c r="BL115" s="86"/>
      <c r="BM115" s="86"/>
      <c r="BN115" s="86"/>
      <c r="BO115" s="86"/>
      <c r="BP115" s="86"/>
      <c r="BQ115" s="86"/>
      <c r="BR115" s="86"/>
      <c r="BS115" s="86"/>
      <c r="BT115" s="86"/>
      <c r="BU115" s="86"/>
      <c r="BV115" s="86"/>
      <c r="BW115" s="86"/>
      <c r="BX115" s="86"/>
      <c r="BY115" s="86"/>
      <c r="BZ115" s="86"/>
      <c r="CA115" s="86"/>
      <c r="CB115" s="86"/>
      <c r="CC115" s="86"/>
      <c r="CD115" s="86"/>
      <c r="CE115" s="86"/>
      <c r="CF115" s="86"/>
      <c r="CG115" s="86"/>
      <c r="CH115" s="86"/>
      <c r="CI115" s="86"/>
      <c r="CJ115" s="86"/>
      <c r="CK115" s="86"/>
      <c r="CL115" s="86"/>
      <c r="CM115" s="86"/>
      <c r="CN115" s="86"/>
      <c r="CO115" s="86"/>
      <c r="CP115" s="86"/>
      <c r="CQ115" s="86"/>
      <c r="CR115" s="86"/>
      <c r="CS115" s="86"/>
      <c r="CT115" s="86"/>
      <c r="CU115" s="86"/>
      <c r="CV115" s="86"/>
      <c r="CW115" s="86"/>
      <c r="CX115" s="86"/>
      <c r="CY115" s="86"/>
      <c r="CZ115" s="86"/>
      <c r="DA115" s="86"/>
      <c r="DB115" s="86"/>
      <c r="DC115" s="86"/>
      <c r="DD115" s="86"/>
      <c r="DE115" s="86"/>
      <c r="DF115" s="86"/>
      <c r="DG115" s="86"/>
      <c r="DH115" s="86"/>
      <c r="DI115" s="86"/>
      <c r="DJ115" s="86"/>
      <c r="DK115" s="86"/>
      <c r="DL115" s="86"/>
      <c r="DM115" s="86"/>
      <c r="DN115" s="86"/>
      <c r="DO115" s="86"/>
      <c r="DP115" s="86"/>
      <c r="DQ115" s="86"/>
      <c r="DR115" s="86"/>
      <c r="DS115" s="86"/>
      <c r="DT115" s="86"/>
      <c r="DU115" s="86"/>
      <c r="DV115" s="86"/>
      <c r="DW115" s="86"/>
      <c r="DX115" s="86"/>
      <c r="DY115" s="86"/>
      <c r="DZ115" s="86"/>
      <c r="EA115" s="86"/>
      <c r="EB115" s="86"/>
      <c r="EC115" s="86"/>
      <c r="ED115" s="86"/>
      <c r="EE115" s="86"/>
      <c r="EF115" s="86"/>
      <c r="EG115" s="86"/>
      <c r="EH115" s="86"/>
      <c r="EI115" s="86"/>
      <c r="EJ115" s="86"/>
      <c r="EK115" s="86"/>
      <c r="EL115" s="86"/>
      <c r="EM115" s="86"/>
      <c r="EN115" s="86"/>
      <c r="EO115" s="86"/>
      <c r="EP115" s="86"/>
      <c r="EQ115" s="86"/>
      <c r="ER115" s="86"/>
      <c r="ES115" s="86"/>
      <c r="ET115" s="86"/>
      <c r="EU115" s="86"/>
      <c r="EV115" s="86"/>
      <c r="EW115" s="86"/>
      <c r="EX115" s="86"/>
      <c r="EY115" s="86"/>
      <c r="EZ115" s="86"/>
      <c r="FA115" s="86"/>
      <c r="FB115" s="86"/>
      <c r="FC115" s="86"/>
      <c r="FD115" s="86"/>
      <c r="FE115" s="86"/>
      <c r="FF115" s="86"/>
      <c r="FG115" s="86"/>
      <c r="FH115" s="86"/>
      <c r="FI115" s="86"/>
      <c r="FJ115" s="86"/>
      <c r="FK115" s="86"/>
      <c r="FL115" s="86"/>
      <c r="FM115" s="86"/>
      <c r="FN115" s="86"/>
      <c r="FO115" s="86"/>
      <c r="FP115" s="86"/>
      <c r="FQ115" s="86"/>
      <c r="FR115" s="86"/>
      <c r="FS115" s="86"/>
      <c r="FT115" s="91"/>
      <c r="FU115" s="91"/>
      <c r="FV115" s="91"/>
      <c r="FW115" s="91"/>
      <c r="FX115" s="91"/>
      <c r="FY115" s="91"/>
      <c r="FZ115" s="91"/>
      <c r="GA115" s="91"/>
      <c r="GB115" s="91"/>
      <c r="GC115" s="91"/>
      <c r="GD115" s="91"/>
      <c r="GE115" s="91"/>
      <c r="GF115" s="91"/>
      <c r="GG115" s="91"/>
      <c r="GH115" s="91"/>
      <c r="GI115" s="91"/>
      <c r="GJ115" s="91"/>
      <c r="GK115" s="91"/>
      <c r="GL115" s="91"/>
      <c r="GM115" s="91"/>
      <c r="GN115" s="91"/>
      <c r="GO115" s="91"/>
      <c r="GP115" s="91"/>
      <c r="GQ115" s="91"/>
      <c r="GR115" s="91"/>
      <c r="GS115" s="91"/>
      <c r="GT115" s="91"/>
      <c r="GU115" s="91"/>
      <c r="GV115" s="91"/>
      <c r="GW115" s="91"/>
      <c r="GX115" s="91"/>
      <c r="GY115" s="91"/>
      <c r="GZ115" s="91"/>
      <c r="HA115" s="91"/>
      <c r="HB115" s="91"/>
      <c r="HC115" s="91"/>
      <c r="HD115" s="91"/>
      <c r="HE115" s="91"/>
      <c r="HF115" s="91"/>
      <c r="HG115" s="91"/>
      <c r="HH115" s="91"/>
      <c r="HI115" s="91"/>
      <c r="HJ115" s="91"/>
      <c r="HK115" s="91"/>
      <c r="HL115" s="91"/>
      <c r="HM115" s="91"/>
      <c r="HN115" s="91"/>
      <c r="HO115" s="91"/>
      <c r="HP115" s="91"/>
      <c r="HQ115" s="91"/>
      <c r="HR115" s="91"/>
      <c r="HS115" s="91"/>
      <c r="HT115" s="91"/>
      <c r="HU115" s="91"/>
      <c r="HV115" s="91"/>
      <c r="HW115" s="91"/>
      <c r="HX115" s="91"/>
      <c r="HY115" s="91"/>
      <c r="HZ115" s="91"/>
      <c r="IA115" s="91"/>
    </row>
    <row r="116" spans="1:669" s="47" customFormat="1" ht="12.75" customHeight="1" x14ac:dyDescent="0.25">
      <c r="A116" s="39"/>
      <c r="B116" s="105"/>
      <c r="C116" s="66"/>
      <c r="D116" s="66"/>
      <c r="E116" s="67"/>
      <c r="F116" s="67"/>
      <c r="G116" s="145"/>
      <c r="H116" s="164"/>
      <c r="I116" s="145"/>
      <c r="J116" s="145"/>
      <c r="K116" s="145"/>
      <c r="L116" s="145"/>
      <c r="M116" s="164"/>
      <c r="AQ116" s="45"/>
      <c r="AR116" s="45"/>
      <c r="AS116" s="45"/>
      <c r="AT116" s="45"/>
      <c r="AU116" s="45"/>
      <c r="AV116" s="45"/>
      <c r="AW116" s="45"/>
      <c r="AX116" s="45"/>
      <c r="AY116" s="45"/>
      <c r="AZ116" s="45"/>
      <c r="BA116" s="45"/>
      <c r="BB116" s="45"/>
      <c r="BC116" s="45"/>
      <c r="BD116" s="45"/>
      <c r="BE116" s="45"/>
      <c r="BF116" s="45"/>
      <c r="BG116" s="45"/>
      <c r="BH116" s="45"/>
      <c r="BI116" s="45"/>
      <c r="BJ116" s="45"/>
      <c r="BK116" s="45"/>
      <c r="BL116" s="45"/>
      <c r="BM116" s="45"/>
      <c r="BN116" s="45"/>
      <c r="BO116" s="45"/>
      <c r="BP116" s="45"/>
      <c r="BQ116" s="45"/>
      <c r="BR116" s="45"/>
      <c r="BS116" s="45"/>
      <c r="BT116" s="45"/>
      <c r="BU116" s="45"/>
      <c r="BV116" s="45"/>
      <c r="BW116" s="45"/>
      <c r="BX116" s="45"/>
      <c r="BY116" s="45"/>
      <c r="BZ116" s="45"/>
      <c r="CA116" s="45"/>
      <c r="CB116" s="45"/>
      <c r="CC116" s="45"/>
      <c r="CD116" s="45"/>
      <c r="CE116" s="45"/>
      <c r="CF116" s="45"/>
      <c r="CG116" s="45"/>
      <c r="CH116" s="45"/>
      <c r="CI116" s="45"/>
      <c r="CJ116" s="45"/>
      <c r="CK116" s="45"/>
      <c r="CL116" s="45"/>
      <c r="CM116" s="45"/>
      <c r="CN116" s="45"/>
      <c r="CO116" s="45"/>
      <c r="CP116" s="45"/>
      <c r="CQ116" s="45"/>
      <c r="CR116" s="45"/>
      <c r="CS116" s="45"/>
      <c r="CT116" s="45"/>
      <c r="CU116" s="45"/>
      <c r="CV116" s="45"/>
      <c r="CW116" s="45"/>
      <c r="CX116" s="45"/>
      <c r="CY116" s="45"/>
      <c r="CZ116" s="45"/>
      <c r="DA116" s="45"/>
      <c r="DB116" s="45"/>
      <c r="DC116" s="45"/>
      <c r="DD116" s="45"/>
      <c r="DE116" s="45"/>
      <c r="DF116" s="45"/>
      <c r="DG116" s="45"/>
      <c r="DH116" s="45"/>
      <c r="DI116" s="45"/>
      <c r="DJ116" s="45"/>
      <c r="DK116" s="45"/>
      <c r="DL116" s="45"/>
      <c r="DM116" s="45"/>
      <c r="DN116" s="45"/>
      <c r="DO116" s="45"/>
      <c r="DP116" s="45"/>
      <c r="DQ116" s="45"/>
      <c r="DR116" s="45"/>
      <c r="DS116" s="45"/>
      <c r="DT116" s="45"/>
      <c r="DU116" s="45"/>
      <c r="DV116" s="45"/>
      <c r="DW116" s="45"/>
      <c r="DX116" s="45"/>
      <c r="DY116" s="45"/>
      <c r="DZ116" s="45"/>
      <c r="EA116" s="45"/>
      <c r="EB116" s="45"/>
      <c r="EC116" s="45"/>
      <c r="ED116" s="45"/>
      <c r="EE116" s="45"/>
      <c r="EF116" s="45"/>
      <c r="EG116" s="45"/>
      <c r="EH116" s="45"/>
      <c r="EI116" s="45"/>
      <c r="EJ116" s="45"/>
      <c r="EK116" s="45"/>
      <c r="EL116" s="45"/>
      <c r="EM116" s="45"/>
      <c r="EN116" s="45"/>
      <c r="EO116" s="45"/>
      <c r="EP116" s="45"/>
      <c r="EQ116" s="45"/>
      <c r="ER116" s="45"/>
      <c r="ES116" s="45"/>
      <c r="ET116" s="45"/>
      <c r="EU116" s="45"/>
      <c r="EV116" s="45"/>
      <c r="EW116" s="45"/>
      <c r="EX116" s="45"/>
      <c r="EY116" s="45"/>
      <c r="EZ116" s="45"/>
      <c r="FA116" s="45"/>
      <c r="FB116" s="45"/>
      <c r="FC116" s="45"/>
      <c r="FD116" s="45"/>
      <c r="FE116" s="45"/>
      <c r="FF116" s="45"/>
      <c r="FG116" s="45"/>
      <c r="FH116" s="45"/>
      <c r="FI116" s="45"/>
      <c r="FJ116" s="45"/>
      <c r="FK116" s="45"/>
      <c r="FL116" s="45"/>
      <c r="FM116" s="45"/>
      <c r="FN116" s="45"/>
      <c r="FO116" s="45"/>
      <c r="FP116" s="45"/>
      <c r="FQ116" s="45"/>
      <c r="FR116" s="45"/>
      <c r="FS116" s="45"/>
    </row>
    <row r="117" spans="1:669" s="51" customFormat="1" ht="18" customHeight="1" x14ac:dyDescent="0.25">
      <c r="A117" s="63" t="s">
        <v>46</v>
      </c>
      <c r="B117" s="84"/>
      <c r="C117" s="85"/>
      <c r="D117" s="85"/>
      <c r="E117" s="85"/>
      <c r="F117" s="85"/>
      <c r="G117" s="158"/>
      <c r="H117" s="178"/>
      <c r="I117" s="178"/>
      <c r="J117" s="178"/>
      <c r="K117" s="178"/>
      <c r="L117" s="178"/>
      <c r="M117" s="178"/>
      <c r="N117" s="45"/>
      <c r="O117" s="45"/>
      <c r="P117" s="50"/>
      <c r="Q117" s="50"/>
      <c r="R117" s="50"/>
      <c r="S117" s="50"/>
      <c r="T117" s="50"/>
      <c r="U117" s="50"/>
      <c r="V117" s="50"/>
      <c r="W117" s="50"/>
      <c r="X117" s="50"/>
      <c r="Y117" s="50"/>
      <c r="Z117" s="50"/>
      <c r="AA117" s="50"/>
      <c r="AB117" s="50"/>
      <c r="AC117" s="50"/>
      <c r="AD117" s="50"/>
      <c r="AE117" s="50"/>
      <c r="AF117" s="50"/>
      <c r="AG117" s="50"/>
      <c r="AH117" s="86"/>
      <c r="AI117" s="86"/>
      <c r="AJ117" s="86"/>
      <c r="AK117" s="86"/>
      <c r="AL117" s="86"/>
      <c r="AM117" s="86"/>
      <c r="AN117" s="86"/>
      <c r="AO117" s="86"/>
      <c r="AP117" s="86"/>
      <c r="AQ117" s="86"/>
      <c r="AR117" s="86"/>
      <c r="AS117" s="86"/>
      <c r="AT117" s="86"/>
      <c r="AU117" s="45"/>
      <c r="AV117" s="45"/>
      <c r="AW117" s="45"/>
      <c r="AX117" s="45"/>
      <c r="AY117" s="45"/>
      <c r="AZ117" s="45"/>
      <c r="BA117" s="45"/>
      <c r="BB117" s="45"/>
      <c r="BC117" s="45"/>
      <c r="BD117" s="45"/>
      <c r="BE117" s="45"/>
      <c r="BF117" s="45"/>
      <c r="BG117" s="45"/>
      <c r="BH117" s="45"/>
      <c r="BI117" s="45"/>
      <c r="BJ117" s="45"/>
      <c r="BK117" s="45"/>
      <c r="BL117" s="45"/>
      <c r="BM117" s="45"/>
      <c r="BN117" s="45"/>
      <c r="BO117" s="45"/>
      <c r="BP117" s="45"/>
      <c r="BQ117" s="45"/>
      <c r="BR117" s="45"/>
      <c r="BS117" s="45"/>
      <c r="BT117" s="45"/>
      <c r="BU117" s="45"/>
      <c r="BV117" s="45"/>
      <c r="BW117" s="45"/>
      <c r="BX117" s="45"/>
      <c r="BY117" s="45"/>
      <c r="BZ117" s="45"/>
      <c r="CA117" s="45"/>
      <c r="CB117" s="45"/>
      <c r="CC117" s="45"/>
      <c r="CD117" s="45"/>
      <c r="CE117" s="45"/>
      <c r="CF117" s="45"/>
      <c r="CG117" s="45"/>
      <c r="CH117" s="45"/>
      <c r="CI117" s="45"/>
      <c r="CJ117" s="45"/>
      <c r="CK117" s="45"/>
      <c r="CL117" s="45"/>
      <c r="CM117" s="45"/>
      <c r="CN117" s="45"/>
      <c r="CO117" s="45"/>
      <c r="CP117" s="45"/>
      <c r="CQ117" s="45"/>
      <c r="CR117" s="45"/>
      <c r="CS117" s="45"/>
      <c r="CT117" s="45"/>
      <c r="CU117" s="45"/>
      <c r="CV117" s="45"/>
      <c r="CW117" s="45"/>
      <c r="CX117" s="45"/>
      <c r="CY117" s="45"/>
      <c r="CZ117" s="45"/>
      <c r="DA117" s="45"/>
      <c r="DB117" s="45"/>
      <c r="DC117" s="45"/>
      <c r="DD117" s="45"/>
      <c r="DE117" s="45"/>
      <c r="DF117" s="45"/>
      <c r="DG117" s="45"/>
      <c r="DH117" s="45"/>
      <c r="DI117" s="45"/>
      <c r="DJ117" s="45"/>
      <c r="DK117" s="45"/>
      <c r="DL117" s="45"/>
      <c r="DM117" s="45"/>
      <c r="DN117" s="45"/>
      <c r="DO117" s="45"/>
      <c r="DP117" s="45"/>
      <c r="DQ117" s="45"/>
      <c r="DR117" s="45"/>
      <c r="DS117" s="45"/>
      <c r="DT117" s="45"/>
      <c r="DU117" s="45"/>
      <c r="DV117" s="45"/>
      <c r="DW117" s="45"/>
      <c r="DX117" s="45"/>
      <c r="DY117" s="45"/>
      <c r="DZ117" s="45"/>
      <c r="EA117" s="45"/>
      <c r="EB117" s="45"/>
      <c r="EC117" s="45"/>
      <c r="ED117" s="45"/>
      <c r="EE117" s="45"/>
      <c r="EF117" s="45"/>
      <c r="EG117" s="45"/>
      <c r="EH117" s="45"/>
      <c r="EI117" s="45"/>
      <c r="EJ117" s="45"/>
      <c r="EK117" s="45"/>
      <c r="EL117" s="45"/>
      <c r="EM117" s="45"/>
      <c r="EN117" s="45"/>
      <c r="EO117" s="45"/>
      <c r="EP117" s="45"/>
      <c r="EQ117" s="45"/>
      <c r="ER117" s="45"/>
      <c r="ES117" s="45"/>
      <c r="ET117" s="45"/>
      <c r="EU117" s="45"/>
      <c r="EV117" s="45"/>
      <c r="EW117" s="45"/>
      <c r="EX117" s="45"/>
      <c r="EY117" s="45"/>
      <c r="EZ117" s="45"/>
      <c r="FA117" s="45"/>
      <c r="FB117" s="45"/>
      <c r="FC117" s="45"/>
      <c r="FD117" s="45"/>
      <c r="FE117" s="45"/>
      <c r="FF117" s="45"/>
      <c r="FG117" s="45"/>
      <c r="FH117" s="45"/>
      <c r="FI117" s="45"/>
      <c r="FJ117" s="45"/>
      <c r="FK117" s="45"/>
      <c r="FL117" s="45"/>
      <c r="FM117" s="45"/>
      <c r="FN117" s="45"/>
      <c r="FO117" s="45"/>
      <c r="FP117" s="45"/>
      <c r="FQ117" s="45"/>
      <c r="FR117" s="45"/>
      <c r="FS117" s="45"/>
      <c r="FT117" s="38"/>
      <c r="FU117" s="38"/>
      <c r="FV117" s="38"/>
      <c r="FW117" s="38"/>
      <c r="FX117" s="38"/>
      <c r="FY117" s="38"/>
      <c r="FZ117" s="38"/>
      <c r="GA117" s="38"/>
      <c r="GB117" s="38"/>
      <c r="GC117" s="38"/>
      <c r="GD117" s="38"/>
      <c r="GE117" s="38"/>
      <c r="GF117" s="38"/>
      <c r="GG117" s="38"/>
      <c r="GH117" s="38"/>
      <c r="GI117" s="38"/>
      <c r="GJ117" s="38"/>
      <c r="GK117" s="38"/>
      <c r="GL117" s="38"/>
      <c r="GM117" s="38"/>
      <c r="GN117" s="38"/>
      <c r="GO117" s="38"/>
      <c r="GP117" s="38"/>
      <c r="GQ117" s="38"/>
      <c r="GR117" s="38"/>
      <c r="GS117" s="38"/>
      <c r="GT117" s="38"/>
      <c r="GU117" s="38"/>
      <c r="GV117" s="38"/>
      <c r="GW117" s="38"/>
      <c r="GX117" s="38"/>
      <c r="GY117" s="38"/>
      <c r="GZ117" s="38"/>
      <c r="HA117" s="38"/>
      <c r="HB117" s="38"/>
      <c r="HC117" s="38"/>
      <c r="HD117" s="38"/>
      <c r="HE117" s="38"/>
      <c r="HF117" s="38"/>
      <c r="HG117" s="38"/>
      <c r="HH117" s="38"/>
      <c r="HI117" s="38"/>
      <c r="HJ117" s="38"/>
      <c r="HK117" s="38"/>
      <c r="HL117" s="38"/>
      <c r="HM117" s="38"/>
      <c r="HN117" s="38"/>
      <c r="HO117" s="38"/>
      <c r="HP117" s="38"/>
      <c r="HQ117" s="38"/>
      <c r="HR117" s="38"/>
      <c r="HS117" s="38"/>
      <c r="HT117" s="38"/>
      <c r="HU117" s="38"/>
      <c r="HV117" s="38"/>
      <c r="HW117" s="38"/>
      <c r="HX117" s="38"/>
      <c r="HY117" s="38"/>
      <c r="HZ117" s="38"/>
      <c r="IA117" s="38"/>
      <c r="IB117" s="38"/>
      <c r="IC117" s="38"/>
      <c r="ID117" s="50"/>
      <c r="IE117" s="50"/>
      <c r="IF117" s="50"/>
      <c r="IG117" s="50"/>
      <c r="IH117" s="50"/>
      <c r="II117" s="50"/>
      <c r="IJ117" s="50"/>
      <c r="IK117" s="50"/>
      <c r="IL117" s="50"/>
      <c r="IM117" s="50"/>
      <c r="IN117" s="50"/>
      <c r="IO117" s="50"/>
      <c r="IP117" s="50"/>
      <c r="IQ117" s="50"/>
      <c r="IR117" s="50"/>
      <c r="IS117" s="50"/>
      <c r="IT117" s="50"/>
      <c r="IU117" s="50"/>
      <c r="IV117" s="50"/>
      <c r="IW117" s="50"/>
      <c r="IX117" s="50"/>
      <c r="IY117" s="50"/>
      <c r="IZ117" s="50"/>
      <c r="JA117" s="50"/>
      <c r="JB117" s="50"/>
      <c r="JC117" s="50"/>
      <c r="JD117" s="50"/>
      <c r="JE117" s="50"/>
      <c r="JF117" s="50"/>
      <c r="JG117" s="50"/>
      <c r="JH117" s="50"/>
      <c r="JI117" s="50"/>
      <c r="JJ117" s="50"/>
      <c r="JK117" s="50"/>
      <c r="JL117" s="50"/>
      <c r="JM117" s="50"/>
      <c r="JN117" s="50"/>
      <c r="JO117" s="50"/>
      <c r="JP117" s="50"/>
      <c r="JQ117" s="50"/>
      <c r="JR117" s="50"/>
      <c r="JS117" s="50"/>
      <c r="JT117" s="50"/>
      <c r="JU117" s="50"/>
      <c r="JV117" s="50"/>
      <c r="JW117" s="50"/>
      <c r="JX117" s="50"/>
      <c r="JY117" s="50"/>
      <c r="JZ117" s="50"/>
      <c r="KA117" s="50"/>
      <c r="KB117" s="50"/>
      <c r="KC117" s="50"/>
      <c r="KD117" s="50"/>
      <c r="KE117" s="50"/>
      <c r="KF117" s="50"/>
      <c r="KG117" s="50"/>
      <c r="KH117" s="50"/>
      <c r="KI117" s="50"/>
      <c r="KJ117" s="50"/>
      <c r="KK117" s="50"/>
      <c r="KL117" s="50"/>
      <c r="KM117" s="50"/>
      <c r="KN117" s="50"/>
      <c r="KO117" s="50"/>
      <c r="KP117" s="50"/>
      <c r="KQ117" s="50"/>
      <c r="KR117" s="50"/>
      <c r="KS117" s="50"/>
      <c r="KT117" s="50"/>
      <c r="KU117" s="50"/>
      <c r="KV117" s="50"/>
      <c r="KW117" s="50"/>
      <c r="KX117" s="50"/>
      <c r="KY117" s="50"/>
      <c r="KZ117" s="50"/>
      <c r="LA117" s="50"/>
      <c r="LB117" s="50"/>
      <c r="LC117" s="50"/>
      <c r="LD117" s="50"/>
      <c r="LE117" s="50"/>
      <c r="LF117" s="50"/>
      <c r="LG117" s="50"/>
      <c r="LH117" s="50"/>
      <c r="LI117" s="50"/>
      <c r="LJ117" s="50"/>
      <c r="LK117" s="50"/>
      <c r="LL117" s="50"/>
      <c r="LM117" s="50"/>
      <c r="LN117" s="50"/>
      <c r="LO117" s="50"/>
      <c r="LP117" s="50"/>
      <c r="LQ117" s="50"/>
      <c r="LR117" s="50"/>
      <c r="LS117" s="50"/>
      <c r="LT117" s="50"/>
      <c r="LU117" s="50"/>
      <c r="LV117" s="50"/>
      <c r="LW117" s="50"/>
      <c r="LX117" s="50"/>
      <c r="LY117" s="50"/>
      <c r="LZ117" s="50"/>
      <c r="MA117" s="50"/>
      <c r="MB117" s="50"/>
      <c r="MC117" s="50"/>
      <c r="MD117" s="50"/>
      <c r="ME117" s="50"/>
      <c r="MF117" s="50"/>
      <c r="MG117" s="50"/>
      <c r="MH117" s="50"/>
      <c r="MI117" s="50"/>
      <c r="MJ117" s="50"/>
      <c r="MK117" s="50"/>
      <c r="ML117" s="50"/>
      <c r="MM117" s="50"/>
      <c r="MN117" s="50"/>
      <c r="MO117" s="50"/>
      <c r="MP117" s="50"/>
      <c r="MQ117" s="50"/>
      <c r="MR117" s="50"/>
      <c r="MS117" s="50"/>
      <c r="MT117" s="50"/>
      <c r="MU117" s="50"/>
      <c r="MV117" s="50"/>
      <c r="MW117" s="50"/>
      <c r="MX117" s="50"/>
      <c r="MY117" s="50"/>
      <c r="MZ117" s="50"/>
      <c r="NA117" s="50"/>
      <c r="NB117" s="50"/>
      <c r="NC117" s="50"/>
      <c r="ND117" s="50"/>
      <c r="NE117" s="50"/>
      <c r="NF117" s="50"/>
      <c r="NG117" s="50"/>
      <c r="NH117" s="50"/>
      <c r="NI117" s="50"/>
      <c r="NJ117" s="50"/>
      <c r="NK117" s="50"/>
      <c r="NL117" s="50"/>
      <c r="NM117" s="50"/>
      <c r="NN117" s="50"/>
      <c r="NO117" s="50"/>
      <c r="NP117" s="50"/>
      <c r="NQ117" s="50"/>
      <c r="NR117" s="50"/>
      <c r="NS117" s="50"/>
      <c r="NT117" s="50"/>
      <c r="NU117" s="50"/>
      <c r="NV117" s="50"/>
      <c r="NW117" s="50"/>
      <c r="NX117" s="50"/>
      <c r="NY117" s="50"/>
      <c r="NZ117" s="50"/>
      <c r="OA117" s="50"/>
      <c r="OB117" s="50"/>
      <c r="OC117" s="50"/>
      <c r="OD117" s="50"/>
      <c r="OE117" s="50"/>
      <c r="OF117" s="50"/>
      <c r="OG117" s="50"/>
      <c r="OH117" s="50"/>
      <c r="OI117" s="50"/>
      <c r="OJ117" s="50"/>
      <c r="OK117" s="50"/>
      <c r="OL117" s="50"/>
      <c r="OM117" s="50"/>
      <c r="ON117" s="50"/>
      <c r="OO117" s="50"/>
      <c r="OP117" s="50"/>
      <c r="OQ117" s="50"/>
      <c r="OR117" s="50"/>
      <c r="OS117" s="50"/>
      <c r="OT117" s="50"/>
      <c r="OU117" s="50"/>
      <c r="OV117" s="50"/>
      <c r="OW117" s="50"/>
      <c r="OX117" s="50"/>
      <c r="OY117" s="50"/>
      <c r="OZ117" s="50"/>
      <c r="PA117" s="50"/>
      <c r="PB117" s="50"/>
      <c r="PC117" s="50"/>
      <c r="PD117" s="50"/>
      <c r="PE117" s="50"/>
      <c r="PF117" s="50"/>
      <c r="PG117" s="50"/>
      <c r="PH117" s="50"/>
      <c r="PI117" s="50"/>
      <c r="PJ117" s="50"/>
      <c r="PK117" s="50"/>
      <c r="PL117" s="50"/>
      <c r="PM117" s="50"/>
      <c r="PN117" s="50"/>
      <c r="PO117" s="50"/>
      <c r="PP117" s="50"/>
      <c r="PQ117" s="50"/>
      <c r="PR117" s="50"/>
      <c r="PS117" s="50"/>
      <c r="PT117" s="50"/>
      <c r="PU117" s="50"/>
      <c r="PV117" s="50"/>
      <c r="PW117" s="50"/>
      <c r="PX117" s="50"/>
      <c r="PY117" s="50"/>
      <c r="PZ117" s="50"/>
      <c r="QA117" s="50"/>
      <c r="QB117" s="50"/>
      <c r="QC117" s="50"/>
      <c r="QD117" s="50"/>
      <c r="QE117" s="50"/>
      <c r="QF117" s="50"/>
      <c r="QG117" s="50"/>
      <c r="QH117" s="50"/>
      <c r="QI117" s="50"/>
      <c r="QJ117" s="50"/>
      <c r="QK117" s="50"/>
      <c r="QL117" s="50"/>
      <c r="QM117" s="50"/>
      <c r="QN117" s="50"/>
      <c r="QO117" s="50"/>
      <c r="QP117" s="50"/>
      <c r="QQ117" s="50"/>
      <c r="QR117" s="50"/>
      <c r="QS117" s="50"/>
      <c r="QT117" s="50"/>
      <c r="QU117" s="50"/>
      <c r="QV117" s="50"/>
      <c r="QW117" s="50"/>
      <c r="QX117" s="50"/>
      <c r="QY117" s="50"/>
      <c r="QZ117" s="50"/>
      <c r="RA117" s="50"/>
      <c r="RB117" s="50"/>
      <c r="RC117" s="50"/>
      <c r="RD117" s="50"/>
      <c r="RE117" s="50"/>
      <c r="RF117" s="50"/>
      <c r="RG117" s="50"/>
      <c r="RH117" s="50"/>
      <c r="RI117" s="50"/>
      <c r="RJ117" s="50"/>
      <c r="RK117" s="50"/>
      <c r="RL117" s="50"/>
      <c r="RM117" s="50"/>
      <c r="RN117" s="50"/>
      <c r="RO117" s="50"/>
      <c r="RP117" s="50"/>
      <c r="RQ117" s="50"/>
      <c r="RR117" s="50"/>
      <c r="RS117" s="50"/>
      <c r="RT117" s="50"/>
      <c r="RU117" s="50"/>
      <c r="RV117" s="50"/>
      <c r="RW117" s="50"/>
      <c r="RX117" s="50"/>
      <c r="RY117" s="50"/>
      <c r="RZ117" s="50"/>
      <c r="SA117" s="50"/>
      <c r="SB117" s="50"/>
      <c r="SC117" s="50"/>
      <c r="SD117" s="50"/>
      <c r="SE117" s="50"/>
      <c r="SF117" s="50"/>
      <c r="SG117" s="50"/>
      <c r="SH117" s="50"/>
      <c r="SI117" s="50"/>
      <c r="SJ117" s="50"/>
      <c r="SK117" s="50"/>
      <c r="SL117" s="50"/>
      <c r="SM117" s="50"/>
      <c r="SN117" s="50"/>
      <c r="SO117" s="50"/>
      <c r="SP117" s="50"/>
      <c r="SQ117" s="50"/>
      <c r="SR117" s="50"/>
      <c r="SS117" s="50"/>
      <c r="ST117" s="50"/>
      <c r="SU117" s="50"/>
      <c r="SV117" s="50"/>
      <c r="SW117" s="50"/>
      <c r="SX117" s="50"/>
      <c r="SY117" s="50"/>
      <c r="SZ117" s="50"/>
      <c r="TA117" s="50"/>
      <c r="TB117" s="50"/>
      <c r="TC117" s="50"/>
      <c r="TD117" s="50"/>
      <c r="TE117" s="50"/>
      <c r="TF117" s="50"/>
      <c r="TG117" s="50"/>
      <c r="TH117" s="50"/>
      <c r="TI117" s="50"/>
      <c r="TJ117" s="50"/>
      <c r="TK117" s="50"/>
      <c r="TL117" s="50"/>
      <c r="TM117" s="50"/>
      <c r="TN117" s="50"/>
      <c r="TO117" s="50"/>
      <c r="TP117" s="50"/>
      <c r="TQ117" s="50"/>
      <c r="TR117" s="50"/>
      <c r="TS117" s="50"/>
      <c r="TT117" s="50"/>
      <c r="TU117" s="50"/>
      <c r="TV117" s="50"/>
      <c r="TW117" s="50"/>
      <c r="TX117" s="50"/>
      <c r="TY117" s="50"/>
      <c r="TZ117" s="50"/>
      <c r="UA117" s="50"/>
      <c r="UB117" s="50"/>
      <c r="UC117" s="50"/>
      <c r="UD117" s="50"/>
      <c r="UE117" s="50"/>
      <c r="UF117" s="50"/>
      <c r="UG117" s="50"/>
      <c r="UH117" s="50"/>
      <c r="UI117" s="50"/>
      <c r="UJ117" s="50"/>
      <c r="UK117" s="50"/>
      <c r="UL117" s="50"/>
      <c r="UM117" s="50"/>
      <c r="UN117" s="50"/>
      <c r="UO117" s="50"/>
      <c r="UP117" s="50"/>
      <c r="UQ117" s="50"/>
      <c r="UR117" s="50"/>
      <c r="US117" s="50"/>
      <c r="UT117" s="50"/>
      <c r="UU117" s="50"/>
      <c r="UV117" s="50"/>
      <c r="UW117" s="50"/>
      <c r="UX117" s="50"/>
      <c r="UY117" s="50"/>
      <c r="UZ117" s="50"/>
      <c r="VA117" s="50"/>
      <c r="VB117" s="50"/>
      <c r="VC117" s="50"/>
      <c r="VD117" s="50"/>
      <c r="VE117" s="50"/>
      <c r="VF117" s="50"/>
      <c r="VG117" s="50"/>
      <c r="VH117" s="50"/>
      <c r="VI117" s="50"/>
      <c r="VJ117" s="50"/>
      <c r="VK117" s="50"/>
      <c r="VL117" s="50"/>
      <c r="VM117" s="50"/>
      <c r="VN117" s="50"/>
      <c r="VO117" s="50"/>
      <c r="VP117" s="50"/>
      <c r="VQ117" s="50"/>
      <c r="VR117" s="50"/>
      <c r="VS117" s="50"/>
      <c r="VT117" s="50"/>
      <c r="VU117" s="50"/>
      <c r="VV117" s="50"/>
      <c r="VW117" s="50"/>
      <c r="VX117" s="50"/>
      <c r="VY117" s="50"/>
      <c r="VZ117" s="50"/>
      <c r="WA117" s="50"/>
      <c r="WB117" s="50"/>
      <c r="WC117" s="50"/>
      <c r="WD117" s="50"/>
      <c r="WE117" s="50"/>
      <c r="WF117" s="50"/>
      <c r="WG117" s="50"/>
      <c r="WH117" s="50"/>
      <c r="WI117" s="50"/>
      <c r="WJ117" s="50"/>
      <c r="WK117" s="50"/>
      <c r="WL117" s="50"/>
      <c r="WM117" s="50"/>
      <c r="WN117" s="50"/>
      <c r="WO117" s="50"/>
      <c r="WP117" s="50"/>
      <c r="WQ117" s="50"/>
      <c r="WR117" s="50"/>
      <c r="WS117" s="50"/>
      <c r="WT117" s="50"/>
      <c r="WU117" s="50"/>
      <c r="WV117" s="50"/>
      <c r="WW117" s="50"/>
      <c r="WX117" s="50"/>
      <c r="WY117" s="50"/>
      <c r="WZ117" s="50"/>
      <c r="XA117" s="50"/>
      <c r="XB117" s="50"/>
      <c r="XC117" s="50"/>
      <c r="XD117" s="50"/>
      <c r="XE117" s="50"/>
      <c r="XF117" s="50"/>
      <c r="XG117" s="50"/>
      <c r="XH117" s="50"/>
      <c r="XI117" s="50"/>
      <c r="XJ117" s="50"/>
      <c r="XK117" s="50"/>
      <c r="XL117" s="50"/>
      <c r="XM117" s="50"/>
      <c r="XN117" s="50"/>
      <c r="XO117" s="50"/>
      <c r="XP117" s="50"/>
      <c r="XQ117" s="50"/>
      <c r="XR117" s="50"/>
      <c r="XS117" s="50"/>
      <c r="XT117" s="50"/>
      <c r="XU117" s="50"/>
      <c r="XV117" s="50"/>
      <c r="XW117" s="50"/>
      <c r="XX117" s="50"/>
      <c r="XY117" s="50"/>
      <c r="XZ117" s="50"/>
      <c r="YA117" s="50"/>
      <c r="YB117" s="50"/>
      <c r="YC117" s="50"/>
      <c r="YD117" s="50"/>
      <c r="YE117" s="50"/>
      <c r="YF117" s="50"/>
      <c r="YG117" s="50"/>
      <c r="YH117" s="50"/>
      <c r="YI117" s="50"/>
      <c r="YJ117" s="50"/>
      <c r="YK117" s="50"/>
      <c r="YL117" s="50"/>
      <c r="YM117" s="50"/>
      <c r="YN117" s="50"/>
      <c r="YO117" s="50"/>
      <c r="YP117" s="50"/>
      <c r="YQ117" s="50"/>
      <c r="YR117" s="50"/>
      <c r="YS117" s="50"/>
    </row>
    <row r="118" spans="1:669" ht="18" customHeight="1" x14ac:dyDescent="0.25">
      <c r="A118" s="31" t="s">
        <v>160</v>
      </c>
      <c r="B118" s="26" t="s">
        <v>16</v>
      </c>
      <c r="C118" s="57" t="s">
        <v>71</v>
      </c>
      <c r="D118" s="57" t="s">
        <v>221</v>
      </c>
      <c r="E118" s="60">
        <v>44564</v>
      </c>
      <c r="F118" s="10" t="s">
        <v>107</v>
      </c>
      <c r="G118" s="159">
        <v>45000</v>
      </c>
      <c r="H118" s="179">
        <f>G118*0.0287</f>
        <v>1291.5</v>
      </c>
      <c r="I118" s="179">
        <v>1148.33</v>
      </c>
      <c r="J118" s="179">
        <f>G118*0.0304</f>
        <v>1368</v>
      </c>
      <c r="K118" s="179">
        <v>25</v>
      </c>
      <c r="L118" s="179">
        <v>3832.83</v>
      </c>
      <c r="M118" s="189">
        <v>41167.17</v>
      </c>
      <c r="P118" s="50"/>
      <c r="Q118" s="50"/>
      <c r="R118" s="50"/>
      <c r="S118" s="50"/>
      <c r="T118" s="50"/>
      <c r="U118" s="50"/>
      <c r="V118" s="50"/>
      <c r="W118" s="50"/>
      <c r="X118" s="50"/>
      <c r="Y118" s="50"/>
      <c r="Z118" s="50"/>
      <c r="AA118" s="50"/>
      <c r="AB118" s="50"/>
      <c r="AC118" s="50"/>
      <c r="AD118" s="50"/>
      <c r="AE118" s="50"/>
      <c r="AF118" s="50"/>
      <c r="AG118" s="50"/>
      <c r="AH118" s="86"/>
      <c r="AI118" s="86"/>
      <c r="AJ118" s="86"/>
      <c r="AK118" s="86"/>
      <c r="AL118" s="86"/>
      <c r="AM118" s="86"/>
      <c r="AN118" s="86"/>
      <c r="AO118" s="86"/>
      <c r="AP118" s="86"/>
      <c r="AQ118" s="86"/>
      <c r="AR118" s="86"/>
      <c r="AS118" s="86"/>
      <c r="AT118" s="86"/>
      <c r="AU118" s="45"/>
      <c r="AV118" s="45"/>
      <c r="AW118" s="45"/>
      <c r="AX118" s="45"/>
      <c r="AY118" s="45"/>
      <c r="AZ118" s="45"/>
      <c r="BA118" s="45"/>
      <c r="BB118" s="45"/>
      <c r="BC118" s="45"/>
      <c r="BD118" s="45"/>
      <c r="BE118" s="45"/>
      <c r="BF118" s="45"/>
      <c r="BG118" s="45"/>
      <c r="BH118" s="45"/>
      <c r="BI118" s="45"/>
      <c r="BJ118" s="45"/>
      <c r="BK118" s="45"/>
      <c r="BL118" s="45"/>
      <c r="BM118" s="45"/>
      <c r="BN118" s="45"/>
      <c r="BO118" s="45"/>
      <c r="BP118" s="45"/>
      <c r="BQ118" s="45"/>
      <c r="BR118" s="45"/>
      <c r="BS118" s="45"/>
      <c r="BT118" s="45"/>
      <c r="BU118" s="45"/>
      <c r="BV118" s="45"/>
      <c r="BW118" s="45"/>
      <c r="BX118" s="45"/>
      <c r="BY118" s="45"/>
      <c r="BZ118" s="45"/>
      <c r="CA118" s="45"/>
      <c r="CB118" s="45"/>
      <c r="CC118" s="45"/>
      <c r="CD118" s="45"/>
      <c r="CE118" s="45"/>
      <c r="CF118" s="45"/>
      <c r="CG118" s="45"/>
      <c r="CH118" s="45"/>
      <c r="CI118" s="45"/>
      <c r="CJ118" s="45"/>
      <c r="CK118" s="45"/>
      <c r="CL118" s="45"/>
      <c r="CM118" s="45"/>
      <c r="CN118" s="45"/>
      <c r="CO118" s="45"/>
      <c r="CP118" s="45"/>
      <c r="CQ118" s="45"/>
      <c r="CR118" s="45"/>
      <c r="CS118" s="45"/>
      <c r="CT118" s="45"/>
      <c r="CU118" s="45"/>
      <c r="CV118" s="45"/>
      <c r="CW118" s="45"/>
      <c r="CX118" s="45"/>
      <c r="CY118" s="45"/>
      <c r="CZ118" s="45"/>
      <c r="DA118" s="45"/>
      <c r="DB118" s="45"/>
      <c r="DC118" s="45"/>
      <c r="DD118" s="45"/>
      <c r="DE118" s="45"/>
      <c r="DF118" s="45"/>
      <c r="DG118" s="45"/>
      <c r="DH118" s="45"/>
      <c r="DI118" s="45"/>
      <c r="DJ118" s="45"/>
      <c r="DK118" s="45"/>
      <c r="DL118" s="45"/>
      <c r="DM118" s="45"/>
      <c r="DN118" s="45"/>
      <c r="DO118" s="45"/>
      <c r="DP118" s="45"/>
      <c r="DQ118" s="45"/>
      <c r="DR118" s="45"/>
      <c r="DS118" s="45"/>
      <c r="DT118" s="45"/>
      <c r="DU118" s="45"/>
      <c r="DV118" s="45"/>
      <c r="DW118" s="45"/>
      <c r="DX118" s="45"/>
      <c r="DY118" s="45"/>
      <c r="DZ118" s="45"/>
      <c r="EA118" s="45"/>
      <c r="EB118" s="45"/>
      <c r="EC118" s="45"/>
      <c r="ED118" s="45"/>
      <c r="EE118" s="45"/>
      <c r="EF118" s="45"/>
      <c r="EG118" s="45"/>
      <c r="EH118" s="45"/>
      <c r="EI118" s="45"/>
      <c r="EJ118" s="45"/>
      <c r="EK118" s="45"/>
      <c r="EL118" s="45"/>
      <c r="EM118" s="45"/>
      <c r="EN118" s="45"/>
      <c r="EO118" s="45"/>
      <c r="EP118" s="45"/>
      <c r="EQ118" s="45"/>
      <c r="ER118" s="45"/>
      <c r="ES118" s="45"/>
      <c r="ET118" s="45"/>
      <c r="EU118" s="45"/>
      <c r="EV118" s="45"/>
      <c r="EW118" s="45"/>
      <c r="EX118" s="45"/>
      <c r="EY118" s="45"/>
      <c r="EZ118" s="45"/>
      <c r="FA118" s="45"/>
      <c r="FB118" s="45"/>
      <c r="FC118" s="45"/>
      <c r="FD118" s="45"/>
      <c r="FE118" s="45"/>
      <c r="FF118" s="45"/>
      <c r="FG118" s="45"/>
      <c r="FH118" s="45"/>
      <c r="FI118" s="45"/>
      <c r="FJ118" s="45"/>
      <c r="FK118" s="45"/>
      <c r="FL118" s="45"/>
      <c r="FM118" s="45"/>
      <c r="FN118" s="45"/>
      <c r="FO118" s="45"/>
      <c r="FP118" s="45"/>
      <c r="FQ118" s="45"/>
      <c r="FR118" s="45"/>
      <c r="FS118" s="45"/>
      <c r="ID118" s="50"/>
      <c r="IE118" s="50"/>
      <c r="IF118" s="50"/>
      <c r="IG118" s="50"/>
      <c r="IH118" s="50"/>
      <c r="II118" s="50"/>
      <c r="IJ118" s="50"/>
      <c r="IK118" s="50"/>
      <c r="IL118" s="50"/>
      <c r="IM118" s="50"/>
      <c r="IN118" s="50"/>
      <c r="IO118" s="50"/>
      <c r="IP118" s="50"/>
      <c r="IQ118" s="50"/>
      <c r="IR118" s="50"/>
      <c r="IS118" s="50"/>
      <c r="IT118" s="50"/>
      <c r="IU118" s="50"/>
      <c r="IV118" s="50"/>
      <c r="IW118" s="50"/>
      <c r="IX118" s="50"/>
      <c r="IY118" s="50"/>
      <c r="IZ118" s="50"/>
      <c r="JA118" s="50"/>
      <c r="JB118" s="50"/>
      <c r="JC118" s="50"/>
      <c r="JD118" s="50"/>
      <c r="JE118" s="50"/>
      <c r="JF118" s="50"/>
      <c r="JG118" s="50"/>
      <c r="JH118" s="50"/>
      <c r="JI118" s="50"/>
      <c r="JJ118" s="50"/>
      <c r="JK118" s="50"/>
      <c r="JL118" s="50"/>
      <c r="JM118" s="50"/>
      <c r="JN118" s="50"/>
      <c r="JO118" s="50"/>
      <c r="JP118" s="50"/>
      <c r="JQ118" s="50"/>
      <c r="JR118" s="50"/>
      <c r="JS118" s="50"/>
      <c r="JT118" s="50"/>
      <c r="JU118" s="50"/>
      <c r="JV118" s="50"/>
      <c r="JW118" s="50"/>
      <c r="JX118" s="50"/>
      <c r="JY118" s="50"/>
      <c r="JZ118" s="50"/>
      <c r="KA118" s="50"/>
      <c r="KB118" s="50"/>
      <c r="KC118" s="50"/>
      <c r="KD118" s="50"/>
      <c r="KE118" s="50"/>
      <c r="KF118" s="50"/>
      <c r="KG118" s="50"/>
      <c r="KH118" s="50"/>
      <c r="KI118" s="50"/>
      <c r="KJ118" s="50"/>
      <c r="KK118" s="50"/>
      <c r="KL118" s="50"/>
      <c r="KM118" s="50"/>
      <c r="KN118" s="50"/>
      <c r="KO118" s="50"/>
      <c r="KP118" s="50"/>
      <c r="KQ118" s="50"/>
      <c r="KR118" s="50"/>
      <c r="KS118" s="50"/>
      <c r="KT118" s="50"/>
      <c r="KU118" s="50"/>
      <c r="KV118" s="50"/>
      <c r="KW118" s="50"/>
      <c r="KX118" s="50"/>
      <c r="KY118" s="50"/>
      <c r="KZ118" s="50"/>
      <c r="LA118" s="50"/>
      <c r="LB118" s="50"/>
      <c r="LC118" s="50"/>
      <c r="LD118" s="50"/>
      <c r="LE118" s="50"/>
      <c r="LF118" s="50"/>
      <c r="LG118" s="50"/>
      <c r="LH118" s="50"/>
      <c r="LI118" s="50"/>
      <c r="LJ118" s="50"/>
      <c r="LK118" s="50"/>
      <c r="LL118" s="50"/>
      <c r="LM118" s="50"/>
      <c r="LN118" s="50"/>
      <c r="LO118" s="50"/>
      <c r="LP118" s="50"/>
      <c r="LQ118" s="50"/>
      <c r="LR118" s="50"/>
      <c r="LS118" s="50"/>
      <c r="LT118" s="50"/>
      <c r="LU118" s="50"/>
      <c r="LV118" s="50"/>
      <c r="LW118" s="50"/>
      <c r="LX118" s="50"/>
      <c r="LY118" s="50"/>
      <c r="LZ118" s="50"/>
      <c r="MA118" s="50"/>
      <c r="MB118" s="50"/>
      <c r="MC118" s="50"/>
      <c r="MD118" s="50"/>
      <c r="ME118" s="50"/>
      <c r="MF118" s="50"/>
      <c r="MG118" s="50"/>
      <c r="MH118" s="50"/>
      <c r="MI118" s="50"/>
      <c r="MJ118" s="50"/>
      <c r="MK118" s="50"/>
      <c r="ML118" s="50"/>
      <c r="MM118" s="50"/>
      <c r="MN118" s="50"/>
      <c r="MO118" s="50"/>
      <c r="MP118" s="50"/>
      <c r="MQ118" s="50"/>
      <c r="MR118" s="50"/>
      <c r="MS118" s="50"/>
      <c r="MT118" s="50"/>
      <c r="MU118" s="50"/>
      <c r="MV118" s="50"/>
      <c r="MW118" s="50"/>
      <c r="MX118" s="50"/>
      <c r="MY118" s="50"/>
      <c r="MZ118" s="50"/>
      <c r="NA118" s="50"/>
      <c r="NB118" s="50"/>
      <c r="NC118" s="50"/>
      <c r="ND118" s="50"/>
      <c r="NE118" s="50"/>
      <c r="NF118" s="50"/>
      <c r="NG118" s="50"/>
      <c r="NH118" s="50"/>
      <c r="NI118" s="50"/>
      <c r="NJ118" s="50"/>
      <c r="NK118" s="50"/>
      <c r="NL118" s="50"/>
      <c r="NM118" s="50"/>
      <c r="NN118" s="50"/>
      <c r="NO118" s="50"/>
      <c r="NP118" s="50"/>
      <c r="NQ118" s="50"/>
      <c r="NR118" s="50"/>
      <c r="NS118" s="50"/>
      <c r="NT118" s="50"/>
      <c r="NU118" s="50"/>
      <c r="NV118" s="50"/>
      <c r="NW118" s="50"/>
      <c r="NX118" s="50"/>
      <c r="NY118" s="50"/>
      <c r="NZ118" s="50"/>
      <c r="OA118" s="50"/>
      <c r="OB118" s="50"/>
      <c r="OC118" s="50"/>
      <c r="OD118" s="50"/>
      <c r="OE118" s="50"/>
      <c r="OF118" s="50"/>
      <c r="OG118" s="50"/>
      <c r="OH118" s="50"/>
      <c r="OI118" s="50"/>
      <c r="OJ118" s="50"/>
      <c r="OK118" s="50"/>
      <c r="OL118" s="50"/>
      <c r="OM118" s="50"/>
      <c r="ON118" s="50"/>
      <c r="OO118" s="50"/>
      <c r="OP118" s="50"/>
      <c r="OQ118" s="50"/>
      <c r="OR118" s="50"/>
      <c r="OS118" s="50"/>
      <c r="OT118" s="50"/>
      <c r="OU118" s="50"/>
      <c r="OV118" s="50"/>
      <c r="OW118" s="50"/>
      <c r="OX118" s="50"/>
      <c r="OY118" s="50"/>
      <c r="OZ118" s="50"/>
      <c r="PA118" s="50"/>
      <c r="PB118" s="50"/>
      <c r="PC118" s="50"/>
      <c r="PD118" s="50"/>
      <c r="PE118" s="50"/>
      <c r="PF118" s="50"/>
      <c r="PG118" s="50"/>
      <c r="PH118" s="50"/>
      <c r="PI118" s="50"/>
      <c r="PJ118" s="50"/>
      <c r="PK118" s="50"/>
      <c r="PL118" s="50"/>
      <c r="PM118" s="50"/>
      <c r="PN118" s="50"/>
      <c r="PO118" s="50"/>
      <c r="PP118" s="50"/>
      <c r="PQ118" s="50"/>
      <c r="PR118" s="50"/>
      <c r="PS118" s="50"/>
      <c r="PT118" s="50"/>
      <c r="PU118" s="50"/>
      <c r="PV118" s="50"/>
      <c r="PW118" s="50"/>
      <c r="PX118" s="50"/>
      <c r="PY118" s="50"/>
      <c r="PZ118" s="50"/>
      <c r="QA118" s="50"/>
      <c r="QB118" s="50"/>
      <c r="QC118" s="50"/>
      <c r="QD118" s="50"/>
      <c r="QE118" s="50"/>
      <c r="QF118" s="50"/>
      <c r="QG118" s="50"/>
      <c r="QH118" s="50"/>
      <c r="QI118" s="50"/>
      <c r="QJ118" s="50"/>
      <c r="QK118" s="50"/>
      <c r="QL118" s="50"/>
      <c r="QM118" s="50"/>
      <c r="QN118" s="50"/>
      <c r="QO118" s="50"/>
      <c r="QP118" s="50"/>
      <c r="QQ118" s="50"/>
      <c r="QR118" s="50"/>
      <c r="QS118" s="50"/>
      <c r="QT118" s="50"/>
      <c r="QU118" s="50"/>
      <c r="QV118" s="50"/>
      <c r="QW118" s="50"/>
      <c r="QX118" s="50"/>
      <c r="QY118" s="50"/>
      <c r="QZ118" s="50"/>
      <c r="RA118" s="50"/>
      <c r="RB118" s="50"/>
      <c r="RC118" s="50"/>
      <c r="RD118" s="50"/>
      <c r="RE118" s="50"/>
      <c r="RF118" s="50"/>
      <c r="RG118" s="50"/>
      <c r="RH118" s="50"/>
      <c r="RI118" s="50"/>
      <c r="RJ118" s="50"/>
      <c r="RK118" s="50"/>
      <c r="RL118" s="50"/>
      <c r="RM118" s="50"/>
      <c r="RN118" s="50"/>
      <c r="RO118" s="50"/>
      <c r="RP118" s="50"/>
      <c r="RQ118" s="50"/>
      <c r="RR118" s="50"/>
      <c r="RS118" s="50"/>
      <c r="RT118" s="50"/>
      <c r="RU118" s="50"/>
      <c r="RV118" s="50"/>
      <c r="RW118" s="50"/>
      <c r="RX118" s="50"/>
      <c r="RY118" s="50"/>
      <c r="RZ118" s="50"/>
      <c r="SA118" s="50"/>
      <c r="SB118" s="50"/>
      <c r="SC118" s="50"/>
      <c r="SD118" s="50"/>
      <c r="SE118" s="50"/>
      <c r="SF118" s="50"/>
      <c r="SG118" s="50"/>
      <c r="SH118" s="50"/>
      <c r="SI118" s="50"/>
      <c r="SJ118" s="50"/>
      <c r="SK118" s="50"/>
      <c r="SL118" s="50"/>
      <c r="SM118" s="50"/>
      <c r="SN118" s="50"/>
      <c r="SO118" s="50"/>
      <c r="SP118" s="50"/>
      <c r="SQ118" s="50"/>
      <c r="SR118" s="50"/>
      <c r="SS118" s="50"/>
      <c r="ST118" s="50"/>
      <c r="SU118" s="50"/>
      <c r="SV118" s="50"/>
      <c r="SW118" s="50"/>
      <c r="SX118" s="50"/>
      <c r="SY118" s="50"/>
      <c r="SZ118" s="50"/>
      <c r="TA118" s="50"/>
      <c r="TB118" s="50"/>
      <c r="TC118" s="50"/>
      <c r="TD118" s="50"/>
      <c r="TE118" s="50"/>
      <c r="TF118" s="50"/>
      <c r="TG118" s="50"/>
      <c r="TH118" s="50"/>
      <c r="TI118" s="50"/>
      <c r="TJ118" s="50"/>
      <c r="TK118" s="50"/>
      <c r="TL118" s="50"/>
      <c r="TM118" s="50"/>
      <c r="TN118" s="50"/>
      <c r="TO118" s="50"/>
      <c r="TP118" s="50"/>
      <c r="TQ118" s="50"/>
      <c r="TR118" s="50"/>
      <c r="TS118" s="50"/>
      <c r="TT118" s="50"/>
      <c r="TU118" s="50"/>
      <c r="TV118" s="50"/>
      <c r="TW118" s="50"/>
      <c r="TX118" s="50"/>
      <c r="TY118" s="50"/>
      <c r="TZ118" s="50"/>
      <c r="UA118" s="50"/>
      <c r="UB118" s="50"/>
      <c r="UC118" s="50"/>
      <c r="UD118" s="50"/>
      <c r="UE118" s="50"/>
      <c r="UF118" s="50"/>
      <c r="UG118" s="50"/>
      <c r="UH118" s="50"/>
      <c r="UI118" s="50"/>
      <c r="UJ118" s="50"/>
      <c r="UK118" s="50"/>
      <c r="UL118" s="50"/>
      <c r="UM118" s="50"/>
      <c r="UN118" s="50"/>
      <c r="UO118" s="50"/>
      <c r="UP118" s="50"/>
      <c r="UQ118" s="50"/>
      <c r="UR118" s="50"/>
      <c r="US118" s="50"/>
      <c r="UT118" s="50"/>
      <c r="UU118" s="50"/>
      <c r="UV118" s="50"/>
      <c r="UW118" s="50"/>
      <c r="UX118" s="50"/>
      <c r="UY118" s="50"/>
      <c r="UZ118" s="50"/>
      <c r="VA118" s="50"/>
      <c r="VB118" s="50"/>
      <c r="VC118" s="50"/>
      <c r="VD118" s="50"/>
      <c r="VE118" s="50"/>
      <c r="VF118" s="50"/>
      <c r="VG118" s="50"/>
      <c r="VH118" s="50"/>
      <c r="VI118" s="50"/>
      <c r="VJ118" s="50"/>
      <c r="VK118" s="50"/>
      <c r="VL118" s="50"/>
      <c r="VM118" s="50"/>
      <c r="VN118" s="50"/>
      <c r="VO118" s="50"/>
      <c r="VP118" s="50"/>
      <c r="VQ118" s="50"/>
      <c r="VR118" s="50"/>
      <c r="VS118" s="50"/>
      <c r="VT118" s="50"/>
      <c r="VU118" s="50"/>
      <c r="VV118" s="50"/>
      <c r="VW118" s="50"/>
      <c r="VX118" s="50"/>
      <c r="VY118" s="50"/>
      <c r="VZ118" s="50"/>
      <c r="WA118" s="50"/>
      <c r="WB118" s="50"/>
      <c r="WC118" s="50"/>
      <c r="WD118" s="50"/>
      <c r="WE118" s="50"/>
      <c r="WF118" s="50"/>
      <c r="WG118" s="50"/>
      <c r="WH118" s="50"/>
      <c r="WI118" s="50"/>
      <c r="WJ118" s="50"/>
      <c r="WK118" s="50"/>
      <c r="WL118" s="50"/>
      <c r="WM118" s="50"/>
      <c r="WN118" s="50"/>
      <c r="WO118" s="50"/>
      <c r="WP118" s="50"/>
      <c r="WQ118" s="50"/>
      <c r="WR118" s="50"/>
      <c r="WS118" s="50"/>
      <c r="WT118" s="50"/>
      <c r="WU118" s="50"/>
      <c r="WV118" s="50"/>
      <c r="WW118" s="50"/>
      <c r="WX118" s="50"/>
      <c r="WY118" s="50"/>
      <c r="WZ118" s="50"/>
      <c r="XA118" s="50"/>
      <c r="XB118" s="50"/>
      <c r="XC118" s="50"/>
      <c r="XD118" s="50"/>
      <c r="XE118" s="50"/>
      <c r="XF118" s="50"/>
      <c r="XG118" s="50"/>
      <c r="XH118" s="50"/>
      <c r="XI118" s="50"/>
      <c r="XJ118" s="50"/>
      <c r="XK118" s="50"/>
      <c r="XL118" s="50"/>
      <c r="XM118" s="50"/>
      <c r="XN118" s="50"/>
      <c r="XO118" s="50"/>
      <c r="XP118" s="50"/>
      <c r="XQ118" s="50"/>
      <c r="XR118" s="50"/>
      <c r="XS118" s="50"/>
      <c r="XT118" s="50"/>
      <c r="XU118" s="50"/>
      <c r="XV118" s="50"/>
      <c r="XW118" s="50"/>
      <c r="XX118" s="50"/>
      <c r="XY118" s="50"/>
      <c r="XZ118" s="50"/>
      <c r="YA118" s="50"/>
      <c r="YB118" s="50"/>
      <c r="YC118" s="50"/>
      <c r="YD118" s="50"/>
      <c r="YE118" s="50"/>
      <c r="YF118" s="50"/>
      <c r="YG118" s="50"/>
      <c r="YH118" s="50"/>
      <c r="YI118" s="50"/>
      <c r="YJ118" s="50"/>
      <c r="YK118" s="50"/>
      <c r="YL118" s="50"/>
      <c r="YM118" s="50"/>
      <c r="YN118" s="50"/>
      <c r="YO118" s="50"/>
      <c r="YP118" s="50"/>
      <c r="YQ118" s="50"/>
      <c r="YR118" s="50"/>
      <c r="YS118" s="50"/>
    </row>
    <row r="119" spans="1:669" ht="15.75" x14ac:dyDescent="0.25">
      <c r="A119" s="31" t="s">
        <v>21</v>
      </c>
      <c r="B119" s="26" t="s">
        <v>16</v>
      </c>
      <c r="C119" s="57" t="s">
        <v>71</v>
      </c>
      <c r="D119" s="57" t="s">
        <v>221</v>
      </c>
      <c r="E119" s="60">
        <v>44440</v>
      </c>
      <c r="F119" s="10" t="s">
        <v>107</v>
      </c>
      <c r="G119" s="159">
        <v>45000</v>
      </c>
      <c r="H119" s="179">
        <f>G119*0.0287</f>
        <v>1291.5</v>
      </c>
      <c r="I119" s="179">
        <v>1148.33</v>
      </c>
      <c r="J119" s="179">
        <f>G119*0.0304</f>
        <v>1368</v>
      </c>
      <c r="K119" s="179">
        <v>25</v>
      </c>
      <c r="L119" s="179">
        <v>3832.83</v>
      </c>
      <c r="M119" s="189">
        <v>41167.17</v>
      </c>
      <c r="P119" s="50"/>
      <c r="Q119" s="50"/>
      <c r="R119" s="50"/>
      <c r="S119" s="50"/>
      <c r="T119" s="50"/>
      <c r="U119" s="50"/>
      <c r="V119" s="50"/>
      <c r="W119" s="50"/>
      <c r="X119" s="50"/>
      <c r="Y119" s="50"/>
      <c r="Z119" s="50"/>
      <c r="AA119" s="50"/>
      <c r="AB119" s="50"/>
      <c r="AC119" s="50"/>
      <c r="AD119" s="50"/>
      <c r="AE119" s="50"/>
      <c r="AF119" s="50"/>
      <c r="AG119" s="50"/>
      <c r="AH119" s="50"/>
      <c r="AI119" s="50"/>
      <c r="AJ119" s="50"/>
      <c r="AK119" s="50"/>
      <c r="AL119" s="50"/>
      <c r="AM119" s="50"/>
      <c r="AN119" s="50"/>
      <c r="AO119" s="50"/>
      <c r="AP119" s="50"/>
      <c r="AQ119" s="86"/>
      <c r="AR119" s="86"/>
      <c r="AS119" s="86"/>
      <c r="AT119" s="86"/>
      <c r="AU119" s="45"/>
      <c r="AV119" s="45"/>
      <c r="AW119" s="45"/>
      <c r="AX119" s="45"/>
      <c r="AY119" s="45"/>
      <c r="AZ119" s="45"/>
      <c r="BA119" s="45"/>
      <c r="BB119" s="45"/>
      <c r="BC119" s="45"/>
      <c r="BD119" s="45"/>
      <c r="BE119" s="45"/>
      <c r="BF119" s="45"/>
      <c r="BG119" s="45"/>
      <c r="BH119" s="45"/>
      <c r="BI119" s="45"/>
      <c r="BJ119" s="45"/>
      <c r="BK119" s="45"/>
      <c r="BL119" s="45"/>
      <c r="BM119" s="45"/>
      <c r="BN119" s="45"/>
      <c r="BO119" s="45"/>
      <c r="BP119" s="45"/>
      <c r="BQ119" s="45"/>
      <c r="BR119" s="45"/>
      <c r="BS119" s="45"/>
      <c r="BT119" s="45"/>
      <c r="BU119" s="45"/>
      <c r="BV119" s="45"/>
      <c r="BW119" s="45"/>
      <c r="BX119" s="45"/>
      <c r="BY119" s="45"/>
      <c r="BZ119" s="45"/>
      <c r="CA119" s="45"/>
      <c r="CB119" s="45"/>
      <c r="CC119" s="45"/>
      <c r="CD119" s="45"/>
      <c r="CE119" s="45"/>
      <c r="CF119" s="45"/>
      <c r="CG119" s="45"/>
      <c r="CH119" s="45"/>
      <c r="CI119" s="45"/>
      <c r="CJ119" s="45"/>
      <c r="CK119" s="45"/>
      <c r="CL119" s="45"/>
      <c r="CM119" s="45"/>
      <c r="CN119" s="45"/>
      <c r="CO119" s="45"/>
      <c r="CP119" s="45"/>
      <c r="CQ119" s="45"/>
      <c r="CR119" s="45"/>
      <c r="CS119" s="45"/>
      <c r="CT119" s="45"/>
      <c r="CU119" s="45"/>
      <c r="CV119" s="45"/>
      <c r="CW119" s="45"/>
      <c r="CX119" s="45"/>
      <c r="CY119" s="45"/>
      <c r="CZ119" s="45"/>
      <c r="DA119" s="45"/>
      <c r="DB119" s="45"/>
      <c r="DC119" s="45"/>
      <c r="DD119" s="45"/>
      <c r="DE119" s="45"/>
      <c r="DF119" s="45"/>
      <c r="DG119" s="45"/>
      <c r="DH119" s="45"/>
      <c r="DI119" s="45"/>
      <c r="DJ119" s="45"/>
      <c r="DK119" s="45"/>
      <c r="DL119" s="45"/>
      <c r="DM119" s="45"/>
      <c r="DN119" s="45"/>
      <c r="DO119" s="45"/>
      <c r="DP119" s="45"/>
      <c r="DQ119" s="45"/>
      <c r="DR119" s="45"/>
      <c r="DS119" s="45"/>
      <c r="DT119" s="45"/>
      <c r="DU119" s="45"/>
      <c r="DV119" s="45"/>
      <c r="DW119" s="45"/>
      <c r="DX119" s="45"/>
      <c r="DY119" s="45"/>
      <c r="DZ119" s="45"/>
      <c r="EA119" s="45"/>
      <c r="EB119" s="45"/>
      <c r="EC119" s="45"/>
      <c r="ED119" s="45"/>
      <c r="EE119" s="45"/>
      <c r="EF119" s="45"/>
      <c r="EG119" s="45"/>
      <c r="EH119" s="45"/>
      <c r="EI119" s="45"/>
      <c r="EJ119" s="45"/>
      <c r="EK119" s="45"/>
      <c r="EL119" s="45"/>
      <c r="EM119" s="45"/>
      <c r="EN119" s="45"/>
      <c r="EO119" s="45"/>
      <c r="EP119" s="45"/>
      <c r="EQ119" s="45"/>
      <c r="ER119" s="45"/>
      <c r="ES119" s="45"/>
      <c r="ET119" s="45"/>
      <c r="EU119" s="45"/>
      <c r="EV119" s="45"/>
      <c r="EW119" s="45"/>
      <c r="EX119" s="45"/>
      <c r="EY119" s="45"/>
      <c r="EZ119" s="45"/>
      <c r="FA119" s="45"/>
      <c r="FB119" s="45"/>
      <c r="FC119" s="45"/>
      <c r="FD119" s="45"/>
      <c r="FE119" s="45"/>
      <c r="FF119" s="45"/>
      <c r="FG119" s="45"/>
      <c r="FH119" s="45"/>
      <c r="FI119" s="45"/>
      <c r="FJ119" s="45"/>
      <c r="FK119" s="45"/>
      <c r="FL119" s="45"/>
      <c r="FM119" s="45"/>
      <c r="FN119" s="45"/>
      <c r="FO119" s="45"/>
      <c r="FP119" s="45"/>
      <c r="FQ119" s="45"/>
      <c r="FR119" s="45"/>
      <c r="FS119" s="45"/>
      <c r="ID119" s="50"/>
      <c r="IE119" s="50"/>
      <c r="IF119" s="50"/>
      <c r="IG119" s="50"/>
      <c r="IH119" s="50"/>
      <c r="II119" s="50"/>
      <c r="IJ119" s="50"/>
      <c r="IK119" s="50"/>
      <c r="IL119" s="50"/>
      <c r="IM119" s="50"/>
      <c r="IN119" s="50"/>
      <c r="IO119" s="50"/>
      <c r="IP119" s="50"/>
      <c r="IQ119" s="50"/>
      <c r="IR119" s="50"/>
      <c r="IS119" s="50"/>
      <c r="IT119" s="50"/>
      <c r="IU119" s="50"/>
      <c r="IV119" s="50"/>
      <c r="IW119" s="50"/>
      <c r="IX119" s="50"/>
      <c r="IY119" s="50"/>
      <c r="IZ119" s="50"/>
      <c r="JA119" s="50"/>
      <c r="JB119" s="50"/>
      <c r="JC119" s="50"/>
      <c r="JD119" s="50"/>
      <c r="JE119" s="50"/>
      <c r="JF119" s="50"/>
      <c r="JG119" s="50"/>
      <c r="JH119" s="50"/>
      <c r="JI119" s="50"/>
      <c r="JJ119" s="50"/>
      <c r="JK119" s="50"/>
      <c r="JL119" s="50"/>
      <c r="JM119" s="50"/>
      <c r="JN119" s="50"/>
      <c r="JO119" s="50"/>
      <c r="JP119" s="50"/>
      <c r="JQ119" s="50"/>
      <c r="JR119" s="50"/>
      <c r="JS119" s="50"/>
      <c r="JT119" s="50"/>
      <c r="JU119" s="50"/>
      <c r="JV119" s="50"/>
      <c r="JW119" s="50"/>
      <c r="JX119" s="50"/>
      <c r="JY119" s="50"/>
      <c r="JZ119" s="50"/>
      <c r="KA119" s="50"/>
      <c r="KB119" s="50"/>
      <c r="KC119" s="50"/>
      <c r="KD119" s="50"/>
      <c r="KE119" s="50"/>
      <c r="KF119" s="50"/>
      <c r="KG119" s="50"/>
      <c r="KH119" s="50"/>
      <c r="KI119" s="50"/>
      <c r="KJ119" s="50"/>
      <c r="KK119" s="50"/>
      <c r="KL119" s="50"/>
      <c r="KM119" s="50"/>
      <c r="KN119" s="50"/>
      <c r="KO119" s="50"/>
      <c r="KP119" s="50"/>
      <c r="KQ119" s="50"/>
      <c r="KR119" s="50"/>
      <c r="KS119" s="50"/>
      <c r="KT119" s="50"/>
      <c r="KU119" s="50"/>
      <c r="KV119" s="50"/>
      <c r="KW119" s="50"/>
      <c r="KX119" s="50"/>
      <c r="KY119" s="50"/>
      <c r="KZ119" s="50"/>
      <c r="LA119" s="50"/>
      <c r="LB119" s="50"/>
      <c r="LC119" s="50"/>
      <c r="LD119" s="50"/>
      <c r="LE119" s="50"/>
      <c r="LF119" s="50"/>
      <c r="LG119" s="50"/>
      <c r="LH119" s="50"/>
      <c r="LI119" s="50"/>
      <c r="LJ119" s="50"/>
      <c r="LK119" s="50"/>
      <c r="LL119" s="50"/>
      <c r="LM119" s="50"/>
      <c r="LN119" s="50"/>
      <c r="LO119" s="50"/>
      <c r="LP119" s="50"/>
      <c r="LQ119" s="50"/>
      <c r="LR119" s="50"/>
      <c r="LS119" s="50"/>
      <c r="LT119" s="50"/>
      <c r="LU119" s="50"/>
      <c r="LV119" s="50"/>
      <c r="LW119" s="50"/>
      <c r="LX119" s="50"/>
      <c r="LY119" s="50"/>
      <c r="LZ119" s="50"/>
      <c r="MA119" s="50"/>
      <c r="MB119" s="50"/>
      <c r="MC119" s="50"/>
      <c r="MD119" s="50"/>
      <c r="ME119" s="50"/>
      <c r="MF119" s="50"/>
      <c r="MG119" s="50"/>
      <c r="MH119" s="50"/>
      <c r="MI119" s="50"/>
      <c r="MJ119" s="50"/>
      <c r="MK119" s="50"/>
      <c r="ML119" s="50"/>
      <c r="MM119" s="50"/>
      <c r="MN119" s="50"/>
      <c r="MO119" s="50"/>
      <c r="MP119" s="50"/>
      <c r="MQ119" s="50"/>
      <c r="MR119" s="50"/>
      <c r="MS119" s="50"/>
      <c r="MT119" s="50"/>
      <c r="MU119" s="50"/>
      <c r="MV119" s="50"/>
      <c r="MW119" s="50"/>
      <c r="MX119" s="50"/>
      <c r="MY119" s="50"/>
      <c r="MZ119" s="50"/>
      <c r="NA119" s="50"/>
      <c r="NB119" s="50"/>
      <c r="NC119" s="50"/>
      <c r="ND119" s="50"/>
      <c r="NE119" s="50"/>
      <c r="NF119" s="50"/>
      <c r="NG119" s="50"/>
      <c r="NH119" s="50"/>
      <c r="NI119" s="50"/>
      <c r="NJ119" s="50"/>
      <c r="NK119" s="50"/>
      <c r="NL119" s="50"/>
      <c r="NM119" s="50"/>
      <c r="NN119" s="50"/>
      <c r="NO119" s="50"/>
      <c r="NP119" s="50"/>
      <c r="NQ119" s="50"/>
      <c r="NR119" s="50"/>
      <c r="NS119" s="50"/>
      <c r="NT119" s="50"/>
      <c r="NU119" s="50"/>
      <c r="NV119" s="50"/>
      <c r="NW119" s="50"/>
      <c r="NX119" s="50"/>
      <c r="NY119" s="50"/>
      <c r="NZ119" s="50"/>
      <c r="OA119" s="50"/>
      <c r="OB119" s="50"/>
      <c r="OC119" s="50"/>
      <c r="OD119" s="50"/>
      <c r="OE119" s="50"/>
      <c r="OF119" s="50"/>
      <c r="OG119" s="50"/>
      <c r="OH119" s="50"/>
      <c r="OI119" s="50"/>
      <c r="OJ119" s="50"/>
      <c r="OK119" s="50"/>
      <c r="OL119" s="50"/>
      <c r="OM119" s="50"/>
      <c r="ON119" s="50"/>
      <c r="OO119" s="50"/>
      <c r="OP119" s="50"/>
      <c r="OQ119" s="50"/>
      <c r="OR119" s="50"/>
      <c r="OS119" s="50"/>
      <c r="OT119" s="50"/>
      <c r="OU119" s="50"/>
      <c r="OV119" s="50"/>
      <c r="OW119" s="50"/>
      <c r="OX119" s="50"/>
      <c r="OY119" s="50"/>
      <c r="OZ119" s="50"/>
      <c r="PA119" s="50"/>
      <c r="PB119" s="50"/>
      <c r="PC119" s="50"/>
      <c r="PD119" s="50"/>
      <c r="PE119" s="50"/>
      <c r="PF119" s="50"/>
      <c r="PG119" s="50"/>
      <c r="PH119" s="50"/>
      <c r="PI119" s="50"/>
      <c r="PJ119" s="50"/>
      <c r="PK119" s="50"/>
      <c r="PL119" s="50"/>
      <c r="PM119" s="50"/>
      <c r="PN119" s="50"/>
      <c r="PO119" s="50"/>
      <c r="PP119" s="50"/>
      <c r="PQ119" s="50"/>
      <c r="PR119" s="50"/>
      <c r="PS119" s="50"/>
      <c r="PT119" s="50"/>
      <c r="PU119" s="50"/>
      <c r="PV119" s="50"/>
      <c r="PW119" s="50"/>
      <c r="PX119" s="50"/>
      <c r="PY119" s="50"/>
      <c r="PZ119" s="50"/>
      <c r="QA119" s="50"/>
      <c r="QB119" s="50"/>
      <c r="QC119" s="50"/>
      <c r="QD119" s="50"/>
      <c r="QE119" s="50"/>
      <c r="QF119" s="50"/>
      <c r="QG119" s="50"/>
      <c r="QH119" s="50"/>
      <c r="QI119" s="50"/>
      <c r="QJ119" s="50"/>
      <c r="QK119" s="50"/>
      <c r="QL119" s="50"/>
      <c r="QM119" s="50"/>
      <c r="QN119" s="50"/>
      <c r="QO119" s="50"/>
      <c r="QP119" s="50"/>
      <c r="QQ119" s="50"/>
      <c r="QR119" s="50"/>
      <c r="QS119" s="50"/>
      <c r="QT119" s="50"/>
      <c r="QU119" s="50"/>
      <c r="QV119" s="50"/>
      <c r="QW119" s="50"/>
      <c r="QX119" s="50"/>
      <c r="QY119" s="50"/>
      <c r="QZ119" s="50"/>
      <c r="RA119" s="50"/>
      <c r="RB119" s="50"/>
      <c r="RC119" s="50"/>
      <c r="RD119" s="50"/>
      <c r="RE119" s="50"/>
      <c r="RF119" s="50"/>
      <c r="RG119" s="50"/>
      <c r="RH119" s="50"/>
      <c r="RI119" s="50"/>
      <c r="RJ119" s="50"/>
      <c r="RK119" s="50"/>
      <c r="RL119" s="50"/>
      <c r="RM119" s="50"/>
      <c r="RN119" s="50"/>
      <c r="RO119" s="50"/>
      <c r="RP119" s="50"/>
      <c r="RQ119" s="50"/>
      <c r="RR119" s="50"/>
      <c r="RS119" s="50"/>
      <c r="RT119" s="50"/>
      <c r="RU119" s="50"/>
      <c r="RV119" s="50"/>
      <c r="RW119" s="50"/>
      <c r="RX119" s="50"/>
      <c r="RY119" s="50"/>
      <c r="RZ119" s="50"/>
      <c r="SA119" s="50"/>
      <c r="SB119" s="50"/>
      <c r="SC119" s="50"/>
      <c r="SD119" s="50"/>
      <c r="SE119" s="50"/>
      <c r="SF119" s="50"/>
      <c r="SG119" s="50"/>
      <c r="SH119" s="50"/>
      <c r="SI119" s="50"/>
      <c r="SJ119" s="50"/>
      <c r="SK119" s="50"/>
      <c r="SL119" s="50"/>
      <c r="SM119" s="50"/>
      <c r="SN119" s="50"/>
      <c r="SO119" s="50"/>
      <c r="SP119" s="50"/>
      <c r="SQ119" s="50"/>
      <c r="SR119" s="50"/>
      <c r="SS119" s="50"/>
      <c r="ST119" s="50"/>
      <c r="SU119" s="50"/>
      <c r="SV119" s="50"/>
      <c r="SW119" s="50"/>
      <c r="SX119" s="50"/>
      <c r="SY119" s="50"/>
      <c r="SZ119" s="50"/>
      <c r="TA119" s="50"/>
      <c r="TB119" s="50"/>
      <c r="TC119" s="50"/>
      <c r="TD119" s="50"/>
      <c r="TE119" s="50"/>
      <c r="TF119" s="50"/>
      <c r="TG119" s="50"/>
      <c r="TH119" s="50"/>
      <c r="TI119" s="50"/>
      <c r="TJ119" s="50"/>
      <c r="TK119" s="50"/>
      <c r="TL119" s="50"/>
      <c r="TM119" s="50"/>
      <c r="TN119" s="50"/>
      <c r="TO119" s="50"/>
      <c r="TP119" s="50"/>
      <c r="TQ119" s="50"/>
      <c r="TR119" s="50"/>
      <c r="TS119" s="50"/>
      <c r="TT119" s="50"/>
      <c r="TU119" s="50"/>
      <c r="TV119" s="50"/>
      <c r="TW119" s="50"/>
      <c r="TX119" s="50"/>
      <c r="TY119" s="50"/>
      <c r="TZ119" s="50"/>
      <c r="UA119" s="50"/>
      <c r="UB119" s="50"/>
      <c r="UC119" s="50"/>
      <c r="UD119" s="50"/>
      <c r="UE119" s="50"/>
      <c r="UF119" s="50"/>
      <c r="UG119" s="50"/>
      <c r="UH119" s="50"/>
      <c r="UI119" s="50"/>
      <c r="UJ119" s="50"/>
      <c r="UK119" s="50"/>
      <c r="UL119" s="50"/>
      <c r="UM119" s="50"/>
      <c r="UN119" s="50"/>
      <c r="UO119" s="50"/>
      <c r="UP119" s="50"/>
      <c r="UQ119" s="50"/>
      <c r="UR119" s="50"/>
      <c r="US119" s="50"/>
      <c r="UT119" s="50"/>
      <c r="UU119" s="50"/>
      <c r="UV119" s="50"/>
      <c r="UW119" s="50"/>
      <c r="UX119" s="50"/>
      <c r="UY119" s="50"/>
      <c r="UZ119" s="50"/>
      <c r="VA119" s="50"/>
      <c r="VB119" s="50"/>
      <c r="VC119" s="50"/>
      <c r="VD119" s="50"/>
      <c r="VE119" s="50"/>
      <c r="VF119" s="50"/>
      <c r="VG119" s="50"/>
      <c r="VH119" s="50"/>
      <c r="VI119" s="50"/>
      <c r="VJ119" s="50"/>
      <c r="VK119" s="50"/>
      <c r="VL119" s="50"/>
      <c r="VM119" s="50"/>
      <c r="VN119" s="50"/>
      <c r="VO119" s="50"/>
      <c r="VP119" s="50"/>
      <c r="VQ119" s="50"/>
      <c r="VR119" s="50"/>
      <c r="VS119" s="50"/>
      <c r="VT119" s="50"/>
      <c r="VU119" s="50"/>
      <c r="VV119" s="50"/>
      <c r="VW119" s="50"/>
      <c r="VX119" s="50"/>
      <c r="VY119" s="50"/>
      <c r="VZ119" s="50"/>
      <c r="WA119" s="50"/>
      <c r="WB119" s="50"/>
      <c r="WC119" s="50"/>
      <c r="WD119" s="50"/>
      <c r="WE119" s="50"/>
      <c r="WF119" s="50"/>
      <c r="WG119" s="50"/>
      <c r="WH119" s="50"/>
      <c r="WI119" s="50"/>
      <c r="WJ119" s="50"/>
      <c r="WK119" s="50"/>
      <c r="WL119" s="50"/>
      <c r="WM119" s="50"/>
      <c r="WN119" s="50"/>
      <c r="WO119" s="50"/>
      <c r="WP119" s="50"/>
      <c r="WQ119" s="50"/>
      <c r="WR119" s="50"/>
      <c r="WS119" s="50"/>
      <c r="WT119" s="50"/>
      <c r="WU119" s="50"/>
      <c r="WV119" s="50"/>
      <c r="WW119" s="50"/>
      <c r="WX119" s="50"/>
      <c r="WY119" s="50"/>
      <c r="WZ119" s="50"/>
      <c r="XA119" s="50"/>
      <c r="XB119" s="50"/>
      <c r="XC119" s="50"/>
      <c r="XD119" s="50"/>
      <c r="XE119" s="50"/>
      <c r="XF119" s="50"/>
      <c r="XG119" s="50"/>
      <c r="XH119" s="50"/>
      <c r="XI119" s="50"/>
      <c r="XJ119" s="50"/>
      <c r="XK119" s="50"/>
      <c r="XL119" s="50"/>
      <c r="XM119" s="50"/>
      <c r="XN119" s="50"/>
      <c r="XO119" s="50"/>
      <c r="XP119" s="50"/>
      <c r="XQ119" s="50"/>
      <c r="XR119" s="50"/>
      <c r="XS119" s="50"/>
      <c r="XT119" s="50"/>
      <c r="XU119" s="50"/>
      <c r="XV119" s="50"/>
      <c r="XW119" s="50"/>
      <c r="XX119" s="50"/>
      <c r="XY119" s="50"/>
      <c r="XZ119" s="50"/>
      <c r="YA119" s="50"/>
      <c r="YB119" s="50"/>
      <c r="YC119" s="50"/>
      <c r="YD119" s="50"/>
      <c r="YE119" s="50"/>
      <c r="YF119" s="50"/>
      <c r="YG119" s="50"/>
      <c r="YH119" s="50"/>
      <c r="YI119" s="50"/>
      <c r="YJ119" s="50"/>
      <c r="YK119" s="50"/>
      <c r="YL119" s="50"/>
      <c r="YM119" s="50"/>
      <c r="YN119" s="50"/>
      <c r="YO119" s="50"/>
      <c r="YP119" s="50"/>
      <c r="YQ119" s="50"/>
      <c r="YR119" s="50"/>
      <c r="YS119" s="50"/>
    </row>
    <row r="120" spans="1:669" ht="15.75" x14ac:dyDescent="0.25">
      <c r="A120" s="31" t="s">
        <v>133</v>
      </c>
      <c r="B120" s="26" t="s">
        <v>135</v>
      </c>
      <c r="C120" s="57" t="s">
        <v>71</v>
      </c>
      <c r="D120" s="57" t="s">
        <v>221</v>
      </c>
      <c r="E120" s="60">
        <v>44593</v>
      </c>
      <c r="F120" s="10" t="s">
        <v>107</v>
      </c>
      <c r="G120" s="159">
        <v>45000</v>
      </c>
      <c r="H120" s="179">
        <v>1291.5</v>
      </c>
      <c r="I120" s="179">
        <v>1148.33</v>
      </c>
      <c r="J120" s="179">
        <v>1368</v>
      </c>
      <c r="K120" s="179">
        <v>1375</v>
      </c>
      <c r="L120" s="179">
        <v>5182.83</v>
      </c>
      <c r="M120" s="189">
        <v>39817.17</v>
      </c>
      <c r="P120" s="50"/>
      <c r="Q120" s="50"/>
      <c r="R120" s="50"/>
      <c r="S120" s="50"/>
      <c r="T120" s="50"/>
      <c r="U120" s="50"/>
      <c r="V120" s="50"/>
      <c r="W120" s="50"/>
      <c r="X120" s="50"/>
      <c r="Y120" s="50"/>
      <c r="Z120" s="50"/>
      <c r="AA120" s="50"/>
      <c r="AB120" s="50"/>
      <c r="AC120" s="50"/>
      <c r="AD120" s="50"/>
      <c r="AE120" s="50"/>
      <c r="AF120" s="50"/>
      <c r="AG120" s="50"/>
      <c r="AH120" s="50"/>
      <c r="AI120" s="50"/>
      <c r="AJ120" s="50"/>
      <c r="AK120" s="50"/>
      <c r="AL120" s="50"/>
      <c r="AM120" s="50"/>
      <c r="AN120" s="50"/>
      <c r="AO120" s="50"/>
      <c r="AP120" s="50"/>
      <c r="AQ120" s="86"/>
      <c r="AR120" s="86"/>
      <c r="AS120" s="86"/>
      <c r="AT120" s="86"/>
      <c r="AU120" s="45"/>
      <c r="AV120" s="45"/>
      <c r="AW120" s="45"/>
      <c r="AX120" s="45"/>
      <c r="AY120" s="45"/>
      <c r="AZ120" s="45"/>
      <c r="BA120" s="45"/>
      <c r="BB120" s="45"/>
      <c r="BC120" s="45"/>
      <c r="BD120" s="45"/>
      <c r="BE120" s="45"/>
      <c r="BF120" s="45"/>
      <c r="BG120" s="45"/>
      <c r="BH120" s="45"/>
      <c r="BI120" s="45"/>
      <c r="BJ120" s="45"/>
      <c r="BK120" s="45"/>
      <c r="BL120" s="45"/>
      <c r="BM120" s="45"/>
      <c r="BN120" s="45"/>
      <c r="BO120" s="45"/>
      <c r="BP120" s="45"/>
      <c r="BQ120" s="45"/>
      <c r="BR120" s="45"/>
      <c r="BS120" s="45"/>
      <c r="BT120" s="45"/>
      <c r="BU120" s="45"/>
      <c r="BV120" s="45"/>
      <c r="BW120" s="45"/>
      <c r="BX120" s="45"/>
      <c r="BY120" s="45"/>
      <c r="BZ120" s="45"/>
      <c r="CA120" s="45"/>
      <c r="CB120" s="45"/>
      <c r="CC120" s="45"/>
      <c r="CD120" s="45"/>
      <c r="CE120" s="45"/>
      <c r="CF120" s="45"/>
      <c r="CG120" s="45"/>
      <c r="CH120" s="45"/>
      <c r="CI120" s="45"/>
      <c r="CJ120" s="45"/>
      <c r="CK120" s="45"/>
      <c r="CL120" s="45"/>
      <c r="CM120" s="45"/>
      <c r="CN120" s="45"/>
      <c r="CO120" s="45"/>
      <c r="CP120" s="45"/>
      <c r="CQ120" s="45"/>
      <c r="CR120" s="45"/>
      <c r="CS120" s="45"/>
      <c r="CT120" s="45"/>
      <c r="CU120" s="45"/>
      <c r="CV120" s="45"/>
      <c r="CW120" s="45"/>
      <c r="CX120" s="45"/>
      <c r="CY120" s="45"/>
      <c r="CZ120" s="45"/>
      <c r="DA120" s="45"/>
      <c r="DB120" s="45"/>
      <c r="DC120" s="45"/>
      <c r="DD120" s="45"/>
      <c r="DE120" s="45"/>
      <c r="DF120" s="45"/>
      <c r="DG120" s="45"/>
      <c r="DH120" s="45"/>
      <c r="DI120" s="45"/>
      <c r="DJ120" s="45"/>
      <c r="DK120" s="45"/>
      <c r="DL120" s="45"/>
      <c r="DM120" s="45"/>
      <c r="DN120" s="45"/>
      <c r="DO120" s="45"/>
      <c r="DP120" s="45"/>
      <c r="DQ120" s="45"/>
      <c r="DR120" s="45"/>
      <c r="DS120" s="45"/>
      <c r="DT120" s="45"/>
      <c r="DU120" s="45"/>
      <c r="DV120" s="45"/>
      <c r="DW120" s="45"/>
      <c r="DX120" s="45"/>
      <c r="DY120" s="45"/>
      <c r="DZ120" s="45"/>
      <c r="EA120" s="45"/>
      <c r="EB120" s="45"/>
      <c r="EC120" s="45"/>
      <c r="ED120" s="45"/>
      <c r="EE120" s="45"/>
      <c r="EF120" s="45"/>
      <c r="EG120" s="45"/>
      <c r="EH120" s="45"/>
      <c r="EI120" s="45"/>
      <c r="EJ120" s="45"/>
      <c r="EK120" s="45"/>
      <c r="EL120" s="45"/>
      <c r="EM120" s="45"/>
      <c r="EN120" s="45"/>
      <c r="EO120" s="45"/>
      <c r="EP120" s="45"/>
      <c r="EQ120" s="45"/>
      <c r="ER120" s="45"/>
      <c r="ES120" s="45"/>
      <c r="ET120" s="45"/>
      <c r="EU120" s="45"/>
      <c r="EV120" s="45"/>
      <c r="EW120" s="45"/>
      <c r="EX120" s="45"/>
      <c r="EY120" s="45"/>
      <c r="EZ120" s="45"/>
      <c r="FA120" s="45"/>
      <c r="FB120" s="45"/>
      <c r="FC120" s="45"/>
      <c r="FD120" s="45"/>
      <c r="FE120" s="45"/>
      <c r="FF120" s="45"/>
      <c r="FG120" s="45"/>
      <c r="FH120" s="45"/>
      <c r="FI120" s="45"/>
      <c r="FJ120" s="45"/>
      <c r="FK120" s="45"/>
      <c r="FL120" s="45"/>
      <c r="FM120" s="45"/>
      <c r="FN120" s="45"/>
      <c r="FO120" s="45"/>
      <c r="FP120" s="45"/>
      <c r="FQ120" s="45"/>
      <c r="FR120" s="45"/>
      <c r="FS120" s="45"/>
      <c r="ID120" s="50"/>
      <c r="IE120" s="50"/>
      <c r="IF120" s="50"/>
      <c r="IG120" s="50"/>
      <c r="IH120" s="50"/>
      <c r="II120" s="50"/>
      <c r="IJ120" s="50"/>
      <c r="IK120" s="50"/>
      <c r="IL120" s="50"/>
      <c r="IM120" s="50"/>
      <c r="IN120" s="50"/>
      <c r="IO120" s="50"/>
      <c r="IP120" s="50"/>
      <c r="IQ120" s="50"/>
      <c r="IR120" s="50"/>
      <c r="IS120" s="50"/>
      <c r="IT120" s="50"/>
      <c r="IU120" s="50"/>
      <c r="IV120" s="50"/>
      <c r="IW120" s="50"/>
      <c r="IX120" s="50"/>
      <c r="IY120" s="50"/>
      <c r="IZ120" s="50"/>
      <c r="JA120" s="50"/>
      <c r="JB120" s="50"/>
      <c r="JC120" s="50"/>
      <c r="JD120" s="50"/>
      <c r="JE120" s="50"/>
      <c r="JF120" s="50"/>
      <c r="JG120" s="50"/>
      <c r="JH120" s="50"/>
      <c r="JI120" s="50"/>
      <c r="JJ120" s="50"/>
      <c r="JK120" s="50"/>
      <c r="JL120" s="50"/>
      <c r="JM120" s="50"/>
      <c r="JN120" s="50"/>
      <c r="JO120" s="50"/>
      <c r="JP120" s="50"/>
      <c r="JQ120" s="50"/>
      <c r="JR120" s="50"/>
      <c r="JS120" s="50"/>
      <c r="JT120" s="50"/>
      <c r="JU120" s="50"/>
      <c r="JV120" s="50"/>
      <c r="JW120" s="50"/>
      <c r="JX120" s="50"/>
      <c r="JY120" s="50"/>
      <c r="JZ120" s="50"/>
      <c r="KA120" s="50"/>
      <c r="KB120" s="50"/>
      <c r="KC120" s="50"/>
      <c r="KD120" s="50"/>
      <c r="KE120" s="50"/>
      <c r="KF120" s="50"/>
      <c r="KG120" s="50"/>
      <c r="KH120" s="50"/>
      <c r="KI120" s="50"/>
      <c r="KJ120" s="50"/>
      <c r="KK120" s="50"/>
      <c r="KL120" s="50"/>
      <c r="KM120" s="50"/>
      <c r="KN120" s="50"/>
      <c r="KO120" s="50"/>
      <c r="KP120" s="50"/>
      <c r="KQ120" s="50"/>
      <c r="KR120" s="50"/>
      <c r="KS120" s="50"/>
      <c r="KT120" s="50"/>
      <c r="KU120" s="50"/>
      <c r="KV120" s="50"/>
      <c r="KW120" s="50"/>
      <c r="KX120" s="50"/>
      <c r="KY120" s="50"/>
      <c r="KZ120" s="50"/>
      <c r="LA120" s="50"/>
      <c r="LB120" s="50"/>
      <c r="LC120" s="50"/>
      <c r="LD120" s="50"/>
      <c r="LE120" s="50"/>
      <c r="LF120" s="50"/>
      <c r="LG120" s="50"/>
      <c r="LH120" s="50"/>
      <c r="LI120" s="50"/>
      <c r="LJ120" s="50"/>
      <c r="LK120" s="50"/>
      <c r="LL120" s="50"/>
      <c r="LM120" s="50"/>
      <c r="LN120" s="50"/>
      <c r="LO120" s="50"/>
      <c r="LP120" s="50"/>
      <c r="LQ120" s="50"/>
      <c r="LR120" s="50"/>
      <c r="LS120" s="50"/>
      <c r="LT120" s="50"/>
      <c r="LU120" s="50"/>
      <c r="LV120" s="50"/>
      <c r="LW120" s="50"/>
      <c r="LX120" s="50"/>
      <c r="LY120" s="50"/>
      <c r="LZ120" s="50"/>
      <c r="MA120" s="50"/>
      <c r="MB120" s="50"/>
      <c r="MC120" s="50"/>
      <c r="MD120" s="50"/>
      <c r="ME120" s="50"/>
      <c r="MF120" s="50"/>
      <c r="MG120" s="50"/>
      <c r="MH120" s="50"/>
      <c r="MI120" s="50"/>
      <c r="MJ120" s="50"/>
      <c r="MK120" s="50"/>
      <c r="ML120" s="50"/>
      <c r="MM120" s="50"/>
      <c r="MN120" s="50"/>
      <c r="MO120" s="50"/>
      <c r="MP120" s="50"/>
      <c r="MQ120" s="50"/>
      <c r="MR120" s="50"/>
      <c r="MS120" s="50"/>
      <c r="MT120" s="50"/>
      <c r="MU120" s="50"/>
      <c r="MV120" s="50"/>
      <c r="MW120" s="50"/>
      <c r="MX120" s="50"/>
      <c r="MY120" s="50"/>
      <c r="MZ120" s="50"/>
      <c r="NA120" s="50"/>
      <c r="NB120" s="50"/>
      <c r="NC120" s="50"/>
      <c r="ND120" s="50"/>
      <c r="NE120" s="50"/>
      <c r="NF120" s="50"/>
      <c r="NG120" s="50"/>
      <c r="NH120" s="50"/>
      <c r="NI120" s="50"/>
      <c r="NJ120" s="50"/>
      <c r="NK120" s="50"/>
      <c r="NL120" s="50"/>
      <c r="NM120" s="50"/>
      <c r="NN120" s="50"/>
      <c r="NO120" s="50"/>
      <c r="NP120" s="50"/>
      <c r="NQ120" s="50"/>
      <c r="NR120" s="50"/>
      <c r="NS120" s="50"/>
      <c r="NT120" s="50"/>
      <c r="NU120" s="50"/>
      <c r="NV120" s="50"/>
      <c r="NW120" s="50"/>
      <c r="NX120" s="50"/>
      <c r="NY120" s="50"/>
      <c r="NZ120" s="50"/>
      <c r="OA120" s="50"/>
      <c r="OB120" s="50"/>
      <c r="OC120" s="50"/>
      <c r="OD120" s="50"/>
      <c r="OE120" s="50"/>
      <c r="OF120" s="50"/>
      <c r="OG120" s="50"/>
      <c r="OH120" s="50"/>
      <c r="OI120" s="50"/>
      <c r="OJ120" s="50"/>
      <c r="OK120" s="50"/>
      <c r="OL120" s="50"/>
      <c r="OM120" s="50"/>
      <c r="ON120" s="50"/>
      <c r="OO120" s="50"/>
      <c r="OP120" s="50"/>
      <c r="OQ120" s="50"/>
      <c r="OR120" s="50"/>
      <c r="OS120" s="50"/>
      <c r="OT120" s="50"/>
      <c r="OU120" s="50"/>
      <c r="OV120" s="50"/>
      <c r="OW120" s="50"/>
      <c r="OX120" s="50"/>
      <c r="OY120" s="50"/>
      <c r="OZ120" s="50"/>
      <c r="PA120" s="50"/>
      <c r="PB120" s="50"/>
      <c r="PC120" s="50"/>
      <c r="PD120" s="50"/>
      <c r="PE120" s="50"/>
      <c r="PF120" s="50"/>
      <c r="PG120" s="50"/>
      <c r="PH120" s="50"/>
      <c r="PI120" s="50"/>
      <c r="PJ120" s="50"/>
      <c r="PK120" s="50"/>
      <c r="PL120" s="50"/>
      <c r="PM120" s="50"/>
      <c r="PN120" s="50"/>
      <c r="PO120" s="50"/>
      <c r="PP120" s="50"/>
      <c r="PQ120" s="50"/>
      <c r="PR120" s="50"/>
      <c r="PS120" s="50"/>
      <c r="PT120" s="50"/>
      <c r="PU120" s="50"/>
      <c r="PV120" s="50"/>
      <c r="PW120" s="50"/>
      <c r="PX120" s="50"/>
      <c r="PY120" s="50"/>
      <c r="PZ120" s="50"/>
      <c r="QA120" s="50"/>
      <c r="QB120" s="50"/>
      <c r="QC120" s="50"/>
      <c r="QD120" s="50"/>
      <c r="QE120" s="50"/>
      <c r="QF120" s="50"/>
      <c r="QG120" s="50"/>
      <c r="QH120" s="50"/>
      <c r="QI120" s="50"/>
      <c r="QJ120" s="50"/>
      <c r="QK120" s="50"/>
      <c r="QL120" s="50"/>
      <c r="QM120" s="50"/>
      <c r="QN120" s="50"/>
      <c r="QO120" s="50"/>
      <c r="QP120" s="50"/>
      <c r="QQ120" s="50"/>
      <c r="QR120" s="50"/>
      <c r="QS120" s="50"/>
      <c r="QT120" s="50"/>
      <c r="QU120" s="50"/>
      <c r="QV120" s="50"/>
      <c r="QW120" s="50"/>
      <c r="QX120" s="50"/>
      <c r="QY120" s="50"/>
      <c r="QZ120" s="50"/>
      <c r="RA120" s="50"/>
      <c r="RB120" s="50"/>
      <c r="RC120" s="50"/>
      <c r="RD120" s="50"/>
      <c r="RE120" s="50"/>
      <c r="RF120" s="50"/>
      <c r="RG120" s="50"/>
      <c r="RH120" s="50"/>
      <c r="RI120" s="50"/>
      <c r="RJ120" s="50"/>
      <c r="RK120" s="50"/>
      <c r="RL120" s="50"/>
      <c r="RM120" s="50"/>
      <c r="RN120" s="50"/>
      <c r="RO120" s="50"/>
      <c r="RP120" s="50"/>
      <c r="RQ120" s="50"/>
      <c r="RR120" s="50"/>
      <c r="RS120" s="50"/>
      <c r="RT120" s="50"/>
      <c r="RU120" s="50"/>
      <c r="RV120" s="50"/>
      <c r="RW120" s="50"/>
      <c r="RX120" s="50"/>
      <c r="RY120" s="50"/>
      <c r="RZ120" s="50"/>
      <c r="SA120" s="50"/>
      <c r="SB120" s="50"/>
      <c r="SC120" s="50"/>
      <c r="SD120" s="50"/>
      <c r="SE120" s="50"/>
      <c r="SF120" s="50"/>
      <c r="SG120" s="50"/>
      <c r="SH120" s="50"/>
      <c r="SI120" s="50"/>
      <c r="SJ120" s="50"/>
      <c r="SK120" s="50"/>
      <c r="SL120" s="50"/>
      <c r="SM120" s="50"/>
      <c r="SN120" s="50"/>
      <c r="SO120" s="50"/>
      <c r="SP120" s="50"/>
      <c r="SQ120" s="50"/>
      <c r="SR120" s="50"/>
      <c r="SS120" s="50"/>
      <c r="ST120" s="50"/>
      <c r="SU120" s="50"/>
      <c r="SV120" s="50"/>
      <c r="SW120" s="50"/>
      <c r="SX120" s="50"/>
      <c r="SY120" s="50"/>
      <c r="SZ120" s="50"/>
      <c r="TA120" s="50"/>
      <c r="TB120" s="50"/>
      <c r="TC120" s="50"/>
      <c r="TD120" s="50"/>
      <c r="TE120" s="50"/>
      <c r="TF120" s="50"/>
      <c r="TG120" s="50"/>
      <c r="TH120" s="50"/>
      <c r="TI120" s="50"/>
      <c r="TJ120" s="50"/>
      <c r="TK120" s="50"/>
      <c r="TL120" s="50"/>
      <c r="TM120" s="50"/>
      <c r="TN120" s="50"/>
      <c r="TO120" s="50"/>
      <c r="TP120" s="50"/>
      <c r="TQ120" s="50"/>
      <c r="TR120" s="50"/>
      <c r="TS120" s="50"/>
      <c r="TT120" s="50"/>
      <c r="TU120" s="50"/>
      <c r="TV120" s="50"/>
      <c r="TW120" s="50"/>
      <c r="TX120" s="50"/>
      <c r="TY120" s="50"/>
      <c r="TZ120" s="50"/>
      <c r="UA120" s="50"/>
      <c r="UB120" s="50"/>
      <c r="UC120" s="50"/>
      <c r="UD120" s="50"/>
      <c r="UE120" s="50"/>
      <c r="UF120" s="50"/>
      <c r="UG120" s="50"/>
      <c r="UH120" s="50"/>
      <c r="UI120" s="50"/>
      <c r="UJ120" s="50"/>
      <c r="UK120" s="50"/>
      <c r="UL120" s="50"/>
      <c r="UM120" s="50"/>
      <c r="UN120" s="50"/>
      <c r="UO120" s="50"/>
      <c r="UP120" s="50"/>
      <c r="UQ120" s="50"/>
      <c r="UR120" s="50"/>
      <c r="US120" s="50"/>
      <c r="UT120" s="50"/>
      <c r="UU120" s="50"/>
      <c r="UV120" s="50"/>
      <c r="UW120" s="50"/>
      <c r="UX120" s="50"/>
      <c r="UY120" s="50"/>
      <c r="UZ120" s="50"/>
      <c r="VA120" s="50"/>
      <c r="VB120" s="50"/>
      <c r="VC120" s="50"/>
      <c r="VD120" s="50"/>
      <c r="VE120" s="50"/>
      <c r="VF120" s="50"/>
      <c r="VG120" s="50"/>
      <c r="VH120" s="50"/>
      <c r="VI120" s="50"/>
      <c r="VJ120" s="50"/>
      <c r="VK120" s="50"/>
      <c r="VL120" s="50"/>
      <c r="VM120" s="50"/>
      <c r="VN120" s="50"/>
      <c r="VO120" s="50"/>
      <c r="VP120" s="50"/>
      <c r="VQ120" s="50"/>
      <c r="VR120" s="50"/>
      <c r="VS120" s="50"/>
      <c r="VT120" s="50"/>
      <c r="VU120" s="50"/>
      <c r="VV120" s="50"/>
      <c r="VW120" s="50"/>
      <c r="VX120" s="50"/>
      <c r="VY120" s="50"/>
      <c r="VZ120" s="50"/>
      <c r="WA120" s="50"/>
      <c r="WB120" s="50"/>
      <c r="WC120" s="50"/>
      <c r="WD120" s="50"/>
      <c r="WE120" s="50"/>
      <c r="WF120" s="50"/>
      <c r="WG120" s="50"/>
      <c r="WH120" s="50"/>
      <c r="WI120" s="50"/>
      <c r="WJ120" s="50"/>
      <c r="WK120" s="50"/>
      <c r="WL120" s="50"/>
      <c r="WM120" s="50"/>
      <c r="WN120" s="50"/>
      <c r="WO120" s="50"/>
      <c r="WP120" s="50"/>
      <c r="WQ120" s="50"/>
      <c r="WR120" s="50"/>
      <c r="WS120" s="50"/>
      <c r="WT120" s="50"/>
      <c r="WU120" s="50"/>
      <c r="WV120" s="50"/>
      <c r="WW120" s="50"/>
      <c r="WX120" s="50"/>
      <c r="WY120" s="50"/>
      <c r="WZ120" s="50"/>
      <c r="XA120" s="50"/>
      <c r="XB120" s="50"/>
      <c r="XC120" s="50"/>
      <c r="XD120" s="50"/>
      <c r="XE120" s="50"/>
      <c r="XF120" s="50"/>
      <c r="XG120" s="50"/>
      <c r="XH120" s="50"/>
      <c r="XI120" s="50"/>
      <c r="XJ120" s="50"/>
      <c r="XK120" s="50"/>
      <c r="XL120" s="50"/>
      <c r="XM120" s="50"/>
      <c r="XN120" s="50"/>
      <c r="XO120" s="50"/>
      <c r="XP120" s="50"/>
      <c r="XQ120" s="50"/>
      <c r="XR120" s="50"/>
      <c r="XS120" s="50"/>
      <c r="XT120" s="50"/>
      <c r="XU120" s="50"/>
      <c r="XV120" s="50"/>
      <c r="XW120" s="50"/>
      <c r="XX120" s="50"/>
      <c r="XY120" s="50"/>
      <c r="XZ120" s="50"/>
      <c r="YA120" s="50"/>
      <c r="YB120" s="50"/>
      <c r="YC120" s="50"/>
      <c r="YD120" s="50"/>
      <c r="YE120" s="50"/>
      <c r="YF120" s="50"/>
      <c r="YG120" s="50"/>
      <c r="YH120" s="50"/>
      <c r="YI120" s="50"/>
      <c r="YJ120" s="50"/>
      <c r="YK120" s="50"/>
      <c r="YL120" s="50"/>
      <c r="YM120" s="50"/>
      <c r="YN120" s="50"/>
      <c r="YO120" s="50"/>
      <c r="YP120" s="50"/>
      <c r="YQ120" s="50"/>
      <c r="YR120" s="50"/>
      <c r="YS120" s="50"/>
    </row>
    <row r="121" spans="1:669" ht="15.75" x14ac:dyDescent="0.25">
      <c r="A121" s="31" t="s">
        <v>134</v>
      </c>
      <c r="B121" s="26" t="s">
        <v>135</v>
      </c>
      <c r="C121" s="57" t="s">
        <v>71</v>
      </c>
      <c r="D121" s="57" t="s">
        <v>221</v>
      </c>
      <c r="E121" s="60">
        <v>44594</v>
      </c>
      <c r="F121" s="10" t="s">
        <v>107</v>
      </c>
      <c r="G121" s="159">
        <v>45000</v>
      </c>
      <c r="H121" s="179">
        <v>1291.5</v>
      </c>
      <c r="I121" s="179">
        <v>1148.33</v>
      </c>
      <c r="J121" s="179">
        <v>1368</v>
      </c>
      <c r="K121" s="179">
        <v>25</v>
      </c>
      <c r="L121" s="179">
        <v>3832.83</v>
      </c>
      <c r="M121" s="189">
        <v>41167.17</v>
      </c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0"/>
      <c r="AN121" s="50"/>
      <c r="AO121" s="50"/>
      <c r="AP121" s="50"/>
      <c r="AQ121" s="86"/>
      <c r="AR121" s="86"/>
      <c r="AS121" s="86"/>
      <c r="AT121" s="86"/>
      <c r="AU121" s="45"/>
      <c r="AV121" s="45"/>
      <c r="AW121" s="45"/>
      <c r="AX121" s="45"/>
      <c r="AY121" s="45"/>
      <c r="AZ121" s="45"/>
      <c r="BA121" s="45"/>
      <c r="BB121" s="45"/>
      <c r="BC121" s="45"/>
      <c r="BD121" s="45"/>
      <c r="BE121" s="45"/>
      <c r="BF121" s="45"/>
      <c r="BG121" s="45"/>
      <c r="BH121" s="45"/>
      <c r="BI121" s="45"/>
      <c r="BJ121" s="45"/>
      <c r="BK121" s="45"/>
      <c r="BL121" s="45"/>
      <c r="BM121" s="45"/>
      <c r="BN121" s="45"/>
      <c r="BO121" s="45"/>
      <c r="BP121" s="45"/>
      <c r="BQ121" s="45"/>
      <c r="BR121" s="45"/>
      <c r="BS121" s="45"/>
      <c r="BT121" s="45"/>
      <c r="BU121" s="45"/>
      <c r="BV121" s="45"/>
      <c r="BW121" s="45"/>
      <c r="BX121" s="45"/>
      <c r="BY121" s="45"/>
      <c r="BZ121" s="45"/>
      <c r="CA121" s="45"/>
      <c r="CB121" s="45"/>
      <c r="CC121" s="45"/>
      <c r="CD121" s="45"/>
      <c r="CE121" s="45"/>
      <c r="CF121" s="45"/>
      <c r="CG121" s="45"/>
      <c r="CH121" s="45"/>
      <c r="CI121" s="45"/>
      <c r="CJ121" s="45"/>
      <c r="CK121" s="45"/>
      <c r="CL121" s="45"/>
      <c r="CM121" s="45"/>
      <c r="CN121" s="45"/>
      <c r="CO121" s="45"/>
      <c r="CP121" s="45"/>
      <c r="CQ121" s="45"/>
      <c r="CR121" s="45"/>
      <c r="CS121" s="45"/>
      <c r="CT121" s="45"/>
      <c r="CU121" s="45"/>
      <c r="CV121" s="45"/>
      <c r="CW121" s="45"/>
      <c r="CX121" s="45"/>
      <c r="CY121" s="45"/>
      <c r="CZ121" s="45"/>
      <c r="DA121" s="45"/>
      <c r="DB121" s="45"/>
      <c r="DC121" s="45"/>
      <c r="DD121" s="45"/>
      <c r="DE121" s="45"/>
      <c r="DF121" s="45"/>
      <c r="DG121" s="45"/>
      <c r="DH121" s="45"/>
      <c r="DI121" s="45"/>
      <c r="DJ121" s="45"/>
      <c r="DK121" s="45"/>
      <c r="DL121" s="45"/>
      <c r="DM121" s="45"/>
      <c r="DN121" s="45"/>
      <c r="DO121" s="45"/>
      <c r="DP121" s="45"/>
      <c r="DQ121" s="45"/>
      <c r="DR121" s="45"/>
      <c r="DS121" s="45"/>
      <c r="DT121" s="45"/>
      <c r="DU121" s="45"/>
      <c r="DV121" s="45"/>
      <c r="DW121" s="45"/>
      <c r="DX121" s="45"/>
      <c r="DY121" s="45"/>
      <c r="DZ121" s="45"/>
      <c r="EA121" s="45"/>
      <c r="EB121" s="45"/>
      <c r="EC121" s="45"/>
      <c r="ED121" s="45"/>
      <c r="EE121" s="45"/>
      <c r="EF121" s="45"/>
      <c r="EG121" s="45"/>
      <c r="EH121" s="45"/>
      <c r="EI121" s="45"/>
      <c r="EJ121" s="45"/>
      <c r="EK121" s="45"/>
      <c r="EL121" s="45"/>
      <c r="EM121" s="45"/>
      <c r="EN121" s="45"/>
      <c r="EO121" s="45"/>
      <c r="EP121" s="45"/>
      <c r="EQ121" s="45"/>
      <c r="ER121" s="45"/>
      <c r="ES121" s="45"/>
      <c r="ET121" s="45"/>
      <c r="EU121" s="45"/>
      <c r="EV121" s="45"/>
      <c r="EW121" s="45"/>
      <c r="EX121" s="45"/>
      <c r="EY121" s="45"/>
      <c r="EZ121" s="45"/>
      <c r="FA121" s="45"/>
      <c r="FB121" s="45"/>
      <c r="FC121" s="45"/>
      <c r="FD121" s="45"/>
      <c r="FE121" s="45"/>
      <c r="FF121" s="45"/>
      <c r="FG121" s="45"/>
      <c r="FH121" s="45"/>
      <c r="FI121" s="45"/>
      <c r="FJ121" s="45"/>
      <c r="FK121" s="45"/>
      <c r="FL121" s="45"/>
      <c r="FM121" s="45"/>
      <c r="FN121" s="45"/>
      <c r="FO121" s="45"/>
      <c r="FP121" s="45"/>
      <c r="FQ121" s="45"/>
      <c r="FR121" s="45"/>
      <c r="FS121" s="45"/>
      <c r="ID121" s="50"/>
      <c r="IE121" s="50"/>
      <c r="IF121" s="50"/>
      <c r="IG121" s="50"/>
      <c r="IH121" s="50"/>
      <c r="II121" s="50"/>
      <c r="IJ121" s="50"/>
      <c r="IK121" s="50"/>
      <c r="IL121" s="50"/>
      <c r="IM121" s="50"/>
      <c r="IN121" s="50"/>
      <c r="IO121" s="50"/>
      <c r="IP121" s="50"/>
      <c r="IQ121" s="50"/>
      <c r="IR121" s="50"/>
      <c r="IS121" s="50"/>
      <c r="IT121" s="50"/>
      <c r="IU121" s="50"/>
      <c r="IV121" s="50"/>
      <c r="IW121" s="50"/>
      <c r="IX121" s="50"/>
      <c r="IY121" s="50"/>
      <c r="IZ121" s="50"/>
      <c r="JA121" s="50"/>
      <c r="JB121" s="50"/>
      <c r="JC121" s="50"/>
      <c r="JD121" s="50"/>
      <c r="JE121" s="50"/>
      <c r="JF121" s="50"/>
      <c r="JG121" s="50"/>
      <c r="JH121" s="50"/>
      <c r="JI121" s="50"/>
      <c r="JJ121" s="50"/>
      <c r="JK121" s="50"/>
      <c r="JL121" s="50"/>
      <c r="JM121" s="50"/>
      <c r="JN121" s="50"/>
      <c r="JO121" s="50"/>
      <c r="JP121" s="50"/>
      <c r="JQ121" s="50"/>
      <c r="JR121" s="50"/>
      <c r="JS121" s="50"/>
      <c r="JT121" s="50"/>
      <c r="JU121" s="50"/>
      <c r="JV121" s="50"/>
      <c r="JW121" s="50"/>
      <c r="JX121" s="50"/>
      <c r="JY121" s="50"/>
      <c r="JZ121" s="50"/>
      <c r="KA121" s="50"/>
      <c r="KB121" s="50"/>
      <c r="KC121" s="50"/>
      <c r="KD121" s="50"/>
      <c r="KE121" s="50"/>
      <c r="KF121" s="50"/>
      <c r="KG121" s="50"/>
      <c r="KH121" s="50"/>
      <c r="KI121" s="50"/>
      <c r="KJ121" s="50"/>
      <c r="KK121" s="50"/>
      <c r="KL121" s="50"/>
      <c r="KM121" s="50"/>
      <c r="KN121" s="50"/>
      <c r="KO121" s="50"/>
      <c r="KP121" s="50"/>
      <c r="KQ121" s="50"/>
      <c r="KR121" s="50"/>
      <c r="KS121" s="50"/>
      <c r="KT121" s="50"/>
      <c r="KU121" s="50"/>
      <c r="KV121" s="50"/>
      <c r="KW121" s="50"/>
      <c r="KX121" s="50"/>
      <c r="KY121" s="50"/>
      <c r="KZ121" s="50"/>
      <c r="LA121" s="50"/>
      <c r="LB121" s="50"/>
      <c r="LC121" s="50"/>
      <c r="LD121" s="50"/>
      <c r="LE121" s="50"/>
      <c r="LF121" s="50"/>
      <c r="LG121" s="50"/>
      <c r="LH121" s="50"/>
      <c r="LI121" s="50"/>
      <c r="LJ121" s="50"/>
      <c r="LK121" s="50"/>
      <c r="LL121" s="50"/>
      <c r="LM121" s="50"/>
      <c r="LN121" s="50"/>
      <c r="LO121" s="50"/>
      <c r="LP121" s="50"/>
      <c r="LQ121" s="50"/>
      <c r="LR121" s="50"/>
      <c r="LS121" s="50"/>
      <c r="LT121" s="50"/>
      <c r="LU121" s="50"/>
      <c r="LV121" s="50"/>
      <c r="LW121" s="50"/>
      <c r="LX121" s="50"/>
      <c r="LY121" s="50"/>
      <c r="LZ121" s="50"/>
      <c r="MA121" s="50"/>
      <c r="MB121" s="50"/>
      <c r="MC121" s="50"/>
      <c r="MD121" s="50"/>
      <c r="ME121" s="50"/>
      <c r="MF121" s="50"/>
      <c r="MG121" s="50"/>
      <c r="MH121" s="50"/>
      <c r="MI121" s="50"/>
      <c r="MJ121" s="50"/>
      <c r="MK121" s="50"/>
      <c r="ML121" s="50"/>
      <c r="MM121" s="50"/>
      <c r="MN121" s="50"/>
      <c r="MO121" s="50"/>
      <c r="MP121" s="50"/>
      <c r="MQ121" s="50"/>
      <c r="MR121" s="50"/>
      <c r="MS121" s="50"/>
      <c r="MT121" s="50"/>
      <c r="MU121" s="50"/>
      <c r="MV121" s="50"/>
      <c r="MW121" s="50"/>
      <c r="MX121" s="50"/>
      <c r="MY121" s="50"/>
      <c r="MZ121" s="50"/>
      <c r="NA121" s="50"/>
      <c r="NB121" s="50"/>
      <c r="NC121" s="50"/>
      <c r="ND121" s="50"/>
      <c r="NE121" s="50"/>
      <c r="NF121" s="50"/>
      <c r="NG121" s="50"/>
      <c r="NH121" s="50"/>
      <c r="NI121" s="50"/>
      <c r="NJ121" s="50"/>
      <c r="NK121" s="50"/>
      <c r="NL121" s="50"/>
      <c r="NM121" s="50"/>
      <c r="NN121" s="50"/>
      <c r="NO121" s="50"/>
      <c r="NP121" s="50"/>
      <c r="NQ121" s="50"/>
      <c r="NR121" s="50"/>
      <c r="NS121" s="50"/>
      <c r="NT121" s="50"/>
      <c r="NU121" s="50"/>
      <c r="NV121" s="50"/>
      <c r="NW121" s="50"/>
      <c r="NX121" s="50"/>
      <c r="NY121" s="50"/>
      <c r="NZ121" s="50"/>
      <c r="OA121" s="50"/>
      <c r="OB121" s="50"/>
      <c r="OC121" s="50"/>
      <c r="OD121" s="50"/>
      <c r="OE121" s="50"/>
      <c r="OF121" s="50"/>
      <c r="OG121" s="50"/>
      <c r="OH121" s="50"/>
      <c r="OI121" s="50"/>
      <c r="OJ121" s="50"/>
      <c r="OK121" s="50"/>
      <c r="OL121" s="50"/>
      <c r="OM121" s="50"/>
      <c r="ON121" s="50"/>
      <c r="OO121" s="50"/>
      <c r="OP121" s="50"/>
      <c r="OQ121" s="50"/>
      <c r="OR121" s="50"/>
      <c r="OS121" s="50"/>
      <c r="OT121" s="50"/>
      <c r="OU121" s="50"/>
      <c r="OV121" s="50"/>
      <c r="OW121" s="50"/>
      <c r="OX121" s="50"/>
      <c r="OY121" s="50"/>
      <c r="OZ121" s="50"/>
      <c r="PA121" s="50"/>
      <c r="PB121" s="50"/>
      <c r="PC121" s="50"/>
      <c r="PD121" s="50"/>
      <c r="PE121" s="50"/>
      <c r="PF121" s="50"/>
      <c r="PG121" s="50"/>
      <c r="PH121" s="50"/>
      <c r="PI121" s="50"/>
      <c r="PJ121" s="50"/>
      <c r="PK121" s="50"/>
      <c r="PL121" s="50"/>
      <c r="PM121" s="50"/>
      <c r="PN121" s="50"/>
      <c r="PO121" s="50"/>
      <c r="PP121" s="50"/>
      <c r="PQ121" s="50"/>
      <c r="PR121" s="50"/>
      <c r="PS121" s="50"/>
      <c r="PT121" s="50"/>
      <c r="PU121" s="50"/>
      <c r="PV121" s="50"/>
      <c r="PW121" s="50"/>
      <c r="PX121" s="50"/>
      <c r="PY121" s="50"/>
      <c r="PZ121" s="50"/>
      <c r="QA121" s="50"/>
      <c r="QB121" s="50"/>
      <c r="QC121" s="50"/>
      <c r="QD121" s="50"/>
      <c r="QE121" s="50"/>
      <c r="QF121" s="50"/>
      <c r="QG121" s="50"/>
      <c r="QH121" s="50"/>
      <c r="QI121" s="50"/>
      <c r="QJ121" s="50"/>
      <c r="QK121" s="50"/>
      <c r="QL121" s="50"/>
      <c r="QM121" s="50"/>
      <c r="QN121" s="50"/>
      <c r="QO121" s="50"/>
      <c r="QP121" s="50"/>
      <c r="QQ121" s="50"/>
      <c r="QR121" s="50"/>
      <c r="QS121" s="50"/>
      <c r="QT121" s="50"/>
      <c r="QU121" s="50"/>
      <c r="QV121" s="50"/>
      <c r="QW121" s="50"/>
      <c r="QX121" s="50"/>
      <c r="QY121" s="50"/>
      <c r="QZ121" s="50"/>
      <c r="RA121" s="50"/>
      <c r="RB121" s="50"/>
      <c r="RC121" s="50"/>
      <c r="RD121" s="50"/>
      <c r="RE121" s="50"/>
      <c r="RF121" s="50"/>
      <c r="RG121" s="50"/>
      <c r="RH121" s="50"/>
      <c r="RI121" s="50"/>
      <c r="RJ121" s="50"/>
      <c r="RK121" s="50"/>
      <c r="RL121" s="50"/>
      <c r="RM121" s="50"/>
      <c r="RN121" s="50"/>
      <c r="RO121" s="50"/>
      <c r="RP121" s="50"/>
      <c r="RQ121" s="50"/>
      <c r="RR121" s="50"/>
      <c r="RS121" s="50"/>
      <c r="RT121" s="50"/>
      <c r="RU121" s="50"/>
      <c r="RV121" s="50"/>
      <c r="RW121" s="50"/>
      <c r="RX121" s="50"/>
      <c r="RY121" s="50"/>
      <c r="RZ121" s="50"/>
      <c r="SA121" s="50"/>
      <c r="SB121" s="50"/>
      <c r="SC121" s="50"/>
      <c r="SD121" s="50"/>
      <c r="SE121" s="50"/>
      <c r="SF121" s="50"/>
      <c r="SG121" s="50"/>
      <c r="SH121" s="50"/>
      <c r="SI121" s="50"/>
      <c r="SJ121" s="50"/>
      <c r="SK121" s="50"/>
      <c r="SL121" s="50"/>
      <c r="SM121" s="50"/>
      <c r="SN121" s="50"/>
      <c r="SO121" s="50"/>
      <c r="SP121" s="50"/>
      <c r="SQ121" s="50"/>
      <c r="SR121" s="50"/>
      <c r="SS121" s="50"/>
      <c r="ST121" s="50"/>
      <c r="SU121" s="50"/>
      <c r="SV121" s="50"/>
      <c r="SW121" s="50"/>
      <c r="SX121" s="50"/>
      <c r="SY121" s="50"/>
      <c r="SZ121" s="50"/>
      <c r="TA121" s="50"/>
      <c r="TB121" s="50"/>
      <c r="TC121" s="50"/>
      <c r="TD121" s="50"/>
      <c r="TE121" s="50"/>
      <c r="TF121" s="50"/>
      <c r="TG121" s="50"/>
      <c r="TH121" s="50"/>
      <c r="TI121" s="50"/>
      <c r="TJ121" s="50"/>
      <c r="TK121" s="50"/>
      <c r="TL121" s="50"/>
      <c r="TM121" s="50"/>
      <c r="TN121" s="50"/>
      <c r="TO121" s="50"/>
      <c r="TP121" s="50"/>
      <c r="TQ121" s="50"/>
      <c r="TR121" s="50"/>
      <c r="TS121" s="50"/>
      <c r="TT121" s="50"/>
      <c r="TU121" s="50"/>
      <c r="TV121" s="50"/>
      <c r="TW121" s="50"/>
      <c r="TX121" s="50"/>
      <c r="TY121" s="50"/>
      <c r="TZ121" s="50"/>
      <c r="UA121" s="50"/>
      <c r="UB121" s="50"/>
      <c r="UC121" s="50"/>
      <c r="UD121" s="50"/>
      <c r="UE121" s="50"/>
      <c r="UF121" s="50"/>
      <c r="UG121" s="50"/>
      <c r="UH121" s="50"/>
      <c r="UI121" s="50"/>
      <c r="UJ121" s="50"/>
      <c r="UK121" s="50"/>
      <c r="UL121" s="50"/>
      <c r="UM121" s="50"/>
      <c r="UN121" s="50"/>
      <c r="UO121" s="50"/>
      <c r="UP121" s="50"/>
      <c r="UQ121" s="50"/>
      <c r="UR121" s="50"/>
      <c r="US121" s="50"/>
      <c r="UT121" s="50"/>
      <c r="UU121" s="50"/>
      <c r="UV121" s="50"/>
      <c r="UW121" s="50"/>
      <c r="UX121" s="50"/>
      <c r="UY121" s="50"/>
      <c r="UZ121" s="50"/>
      <c r="VA121" s="50"/>
      <c r="VB121" s="50"/>
      <c r="VC121" s="50"/>
      <c r="VD121" s="50"/>
      <c r="VE121" s="50"/>
      <c r="VF121" s="50"/>
      <c r="VG121" s="50"/>
      <c r="VH121" s="50"/>
      <c r="VI121" s="50"/>
      <c r="VJ121" s="50"/>
      <c r="VK121" s="50"/>
      <c r="VL121" s="50"/>
      <c r="VM121" s="50"/>
      <c r="VN121" s="50"/>
      <c r="VO121" s="50"/>
      <c r="VP121" s="50"/>
      <c r="VQ121" s="50"/>
      <c r="VR121" s="50"/>
      <c r="VS121" s="50"/>
      <c r="VT121" s="50"/>
      <c r="VU121" s="50"/>
      <c r="VV121" s="50"/>
      <c r="VW121" s="50"/>
      <c r="VX121" s="50"/>
      <c r="VY121" s="50"/>
      <c r="VZ121" s="50"/>
      <c r="WA121" s="50"/>
      <c r="WB121" s="50"/>
      <c r="WC121" s="50"/>
      <c r="WD121" s="50"/>
      <c r="WE121" s="50"/>
      <c r="WF121" s="50"/>
      <c r="WG121" s="50"/>
      <c r="WH121" s="50"/>
      <c r="WI121" s="50"/>
      <c r="WJ121" s="50"/>
      <c r="WK121" s="50"/>
      <c r="WL121" s="50"/>
      <c r="WM121" s="50"/>
      <c r="WN121" s="50"/>
      <c r="WO121" s="50"/>
      <c r="WP121" s="50"/>
      <c r="WQ121" s="50"/>
      <c r="WR121" s="50"/>
      <c r="WS121" s="50"/>
      <c r="WT121" s="50"/>
      <c r="WU121" s="50"/>
      <c r="WV121" s="50"/>
      <c r="WW121" s="50"/>
      <c r="WX121" s="50"/>
      <c r="WY121" s="50"/>
      <c r="WZ121" s="50"/>
      <c r="XA121" s="50"/>
      <c r="XB121" s="50"/>
      <c r="XC121" s="50"/>
      <c r="XD121" s="50"/>
      <c r="XE121" s="50"/>
      <c r="XF121" s="50"/>
      <c r="XG121" s="50"/>
      <c r="XH121" s="50"/>
      <c r="XI121" s="50"/>
      <c r="XJ121" s="50"/>
      <c r="XK121" s="50"/>
      <c r="XL121" s="50"/>
      <c r="XM121" s="50"/>
      <c r="XN121" s="50"/>
      <c r="XO121" s="50"/>
      <c r="XP121" s="50"/>
      <c r="XQ121" s="50"/>
      <c r="XR121" s="50"/>
      <c r="XS121" s="50"/>
      <c r="XT121" s="50"/>
      <c r="XU121" s="50"/>
      <c r="XV121" s="50"/>
      <c r="XW121" s="50"/>
      <c r="XX121" s="50"/>
      <c r="XY121" s="50"/>
      <c r="XZ121" s="50"/>
      <c r="YA121" s="50"/>
      <c r="YB121" s="50"/>
      <c r="YC121" s="50"/>
      <c r="YD121" s="50"/>
      <c r="YE121" s="50"/>
      <c r="YF121" s="50"/>
      <c r="YG121" s="50"/>
      <c r="YH121" s="50"/>
      <c r="YI121" s="50"/>
      <c r="YJ121" s="50"/>
      <c r="YK121" s="50"/>
      <c r="YL121" s="50"/>
      <c r="YM121" s="50"/>
      <c r="YN121" s="50"/>
      <c r="YO121" s="50"/>
      <c r="YP121" s="50"/>
      <c r="YQ121" s="50"/>
      <c r="YR121" s="50"/>
      <c r="YS121" s="50"/>
    </row>
    <row r="122" spans="1:669" ht="15.75" x14ac:dyDescent="0.25">
      <c r="A122" s="31" t="s">
        <v>202</v>
      </c>
      <c r="B122" s="26" t="s">
        <v>203</v>
      </c>
      <c r="C122" s="57" t="s">
        <v>70</v>
      </c>
      <c r="D122" s="57" t="s">
        <v>221</v>
      </c>
      <c r="E122" s="60">
        <v>44652</v>
      </c>
      <c r="F122" s="10" t="s">
        <v>107</v>
      </c>
      <c r="G122" s="159">
        <v>10500</v>
      </c>
      <c r="H122" s="179">
        <v>301.35000000000002</v>
      </c>
      <c r="I122" s="179">
        <v>0</v>
      </c>
      <c r="J122" s="179">
        <v>319.2</v>
      </c>
      <c r="K122" s="179">
        <v>25</v>
      </c>
      <c r="L122" s="179">
        <v>645.54999999999995</v>
      </c>
      <c r="M122" s="189">
        <v>9854.4500000000007</v>
      </c>
      <c r="P122" s="50"/>
      <c r="Q122" s="50"/>
      <c r="R122" s="50"/>
      <c r="S122" s="50"/>
      <c r="T122" s="50"/>
      <c r="U122" s="50"/>
      <c r="V122" s="50"/>
      <c r="W122" s="50"/>
      <c r="X122" s="50"/>
      <c r="Y122" s="50"/>
      <c r="Z122" s="50"/>
      <c r="AA122" s="50"/>
      <c r="AB122" s="50"/>
      <c r="AC122" s="50"/>
      <c r="AD122" s="50"/>
      <c r="AE122" s="50"/>
      <c r="AF122" s="50"/>
      <c r="AG122" s="50"/>
      <c r="AH122" s="50"/>
      <c r="AI122" s="50"/>
      <c r="AJ122" s="50"/>
      <c r="AK122" s="50"/>
      <c r="AL122" s="50"/>
      <c r="AM122" s="50"/>
      <c r="AN122" s="50"/>
      <c r="AO122" s="50"/>
      <c r="AP122" s="50"/>
      <c r="AQ122" s="86"/>
      <c r="AR122" s="86"/>
      <c r="AS122" s="86"/>
      <c r="AT122" s="86"/>
      <c r="AU122" s="45"/>
      <c r="AV122" s="45"/>
      <c r="AW122" s="45"/>
      <c r="AX122" s="45"/>
      <c r="AY122" s="45"/>
      <c r="AZ122" s="45"/>
      <c r="BA122" s="45"/>
      <c r="BB122" s="45"/>
      <c r="BC122" s="45"/>
      <c r="BD122" s="45"/>
      <c r="BE122" s="45"/>
      <c r="BF122" s="45"/>
      <c r="BG122" s="45"/>
      <c r="BH122" s="45"/>
      <c r="BI122" s="45"/>
      <c r="BJ122" s="45"/>
      <c r="BK122" s="45"/>
      <c r="BL122" s="45"/>
      <c r="BM122" s="45"/>
      <c r="BN122" s="45"/>
      <c r="BO122" s="45"/>
      <c r="BP122" s="45"/>
      <c r="BQ122" s="45"/>
      <c r="BR122" s="45"/>
      <c r="BS122" s="45"/>
      <c r="BT122" s="45"/>
      <c r="BU122" s="45"/>
      <c r="BV122" s="45"/>
      <c r="BW122" s="45"/>
      <c r="BX122" s="45"/>
      <c r="BY122" s="45"/>
      <c r="BZ122" s="45"/>
      <c r="CA122" s="45"/>
      <c r="CB122" s="45"/>
      <c r="CC122" s="45"/>
      <c r="CD122" s="45"/>
      <c r="CE122" s="45"/>
      <c r="CF122" s="45"/>
      <c r="CG122" s="45"/>
      <c r="CH122" s="45"/>
      <c r="CI122" s="45"/>
      <c r="CJ122" s="45"/>
      <c r="CK122" s="45"/>
      <c r="CL122" s="45"/>
      <c r="CM122" s="45"/>
      <c r="CN122" s="45"/>
      <c r="CO122" s="45"/>
      <c r="CP122" s="45"/>
      <c r="CQ122" s="45"/>
      <c r="CR122" s="45"/>
      <c r="CS122" s="45"/>
      <c r="CT122" s="45"/>
      <c r="CU122" s="45"/>
      <c r="CV122" s="45"/>
      <c r="CW122" s="45"/>
      <c r="CX122" s="45"/>
      <c r="CY122" s="45"/>
      <c r="CZ122" s="45"/>
      <c r="DA122" s="45"/>
      <c r="DB122" s="45"/>
      <c r="DC122" s="45"/>
      <c r="DD122" s="45"/>
      <c r="DE122" s="45"/>
      <c r="DF122" s="45"/>
      <c r="DG122" s="45"/>
      <c r="DH122" s="45"/>
      <c r="DI122" s="45"/>
      <c r="DJ122" s="45"/>
      <c r="DK122" s="45"/>
      <c r="DL122" s="45"/>
      <c r="DM122" s="45"/>
      <c r="DN122" s="45"/>
      <c r="DO122" s="45"/>
      <c r="DP122" s="45"/>
      <c r="DQ122" s="45"/>
      <c r="DR122" s="45"/>
      <c r="DS122" s="45"/>
      <c r="DT122" s="45"/>
      <c r="DU122" s="45"/>
      <c r="DV122" s="45"/>
      <c r="DW122" s="45"/>
      <c r="DX122" s="45"/>
      <c r="DY122" s="45"/>
      <c r="DZ122" s="45"/>
      <c r="EA122" s="45"/>
      <c r="EB122" s="45"/>
      <c r="EC122" s="45"/>
      <c r="ED122" s="45"/>
      <c r="EE122" s="45"/>
      <c r="EF122" s="45"/>
      <c r="EG122" s="45"/>
      <c r="EH122" s="45"/>
      <c r="EI122" s="45"/>
      <c r="EJ122" s="45"/>
      <c r="EK122" s="45"/>
      <c r="EL122" s="45"/>
      <c r="EM122" s="45"/>
      <c r="EN122" s="45"/>
      <c r="EO122" s="45"/>
      <c r="EP122" s="45"/>
      <c r="EQ122" s="45"/>
      <c r="ER122" s="45"/>
      <c r="ES122" s="45"/>
      <c r="ET122" s="45"/>
      <c r="EU122" s="45"/>
      <c r="EV122" s="45"/>
      <c r="EW122" s="45"/>
      <c r="EX122" s="45"/>
      <c r="EY122" s="45"/>
      <c r="EZ122" s="45"/>
      <c r="FA122" s="45"/>
      <c r="FB122" s="45"/>
      <c r="FC122" s="45"/>
      <c r="FD122" s="45"/>
      <c r="FE122" s="45"/>
      <c r="FF122" s="45"/>
      <c r="FG122" s="45"/>
      <c r="FH122" s="45"/>
      <c r="FI122" s="45"/>
      <c r="FJ122" s="45"/>
      <c r="FK122" s="45"/>
      <c r="FL122" s="45"/>
      <c r="FM122" s="45"/>
      <c r="FN122" s="45"/>
      <c r="FO122" s="45"/>
      <c r="FP122" s="45"/>
      <c r="FQ122" s="45"/>
      <c r="FR122" s="45"/>
      <c r="FS122" s="45"/>
      <c r="ID122" s="50"/>
      <c r="IE122" s="50"/>
      <c r="IF122" s="50"/>
      <c r="IG122" s="50"/>
      <c r="IH122" s="50"/>
      <c r="II122" s="50"/>
      <c r="IJ122" s="50"/>
      <c r="IK122" s="50"/>
      <c r="IL122" s="50"/>
      <c r="IM122" s="50"/>
      <c r="IN122" s="50"/>
      <c r="IO122" s="50"/>
      <c r="IP122" s="50"/>
      <c r="IQ122" s="50"/>
      <c r="IR122" s="50"/>
      <c r="IS122" s="50"/>
      <c r="IT122" s="50"/>
      <c r="IU122" s="50"/>
      <c r="IV122" s="50"/>
      <c r="IW122" s="50"/>
      <c r="IX122" s="50"/>
      <c r="IY122" s="50"/>
      <c r="IZ122" s="50"/>
      <c r="JA122" s="50"/>
      <c r="JB122" s="50"/>
      <c r="JC122" s="50"/>
      <c r="JD122" s="50"/>
      <c r="JE122" s="50"/>
      <c r="JF122" s="50"/>
      <c r="JG122" s="50"/>
      <c r="JH122" s="50"/>
      <c r="JI122" s="50"/>
      <c r="JJ122" s="50"/>
      <c r="JK122" s="50"/>
      <c r="JL122" s="50"/>
      <c r="JM122" s="50"/>
      <c r="JN122" s="50"/>
      <c r="JO122" s="50"/>
      <c r="JP122" s="50"/>
      <c r="JQ122" s="50"/>
      <c r="JR122" s="50"/>
      <c r="JS122" s="50"/>
      <c r="JT122" s="50"/>
      <c r="JU122" s="50"/>
      <c r="JV122" s="50"/>
      <c r="JW122" s="50"/>
      <c r="JX122" s="50"/>
      <c r="JY122" s="50"/>
      <c r="JZ122" s="50"/>
      <c r="KA122" s="50"/>
      <c r="KB122" s="50"/>
      <c r="KC122" s="50"/>
      <c r="KD122" s="50"/>
      <c r="KE122" s="50"/>
      <c r="KF122" s="50"/>
      <c r="KG122" s="50"/>
      <c r="KH122" s="50"/>
      <c r="KI122" s="50"/>
      <c r="KJ122" s="50"/>
      <c r="KK122" s="50"/>
      <c r="KL122" s="50"/>
      <c r="KM122" s="50"/>
      <c r="KN122" s="50"/>
      <c r="KO122" s="50"/>
      <c r="KP122" s="50"/>
      <c r="KQ122" s="50"/>
      <c r="KR122" s="50"/>
      <c r="KS122" s="50"/>
      <c r="KT122" s="50"/>
      <c r="KU122" s="50"/>
      <c r="KV122" s="50"/>
      <c r="KW122" s="50"/>
      <c r="KX122" s="50"/>
      <c r="KY122" s="50"/>
      <c r="KZ122" s="50"/>
      <c r="LA122" s="50"/>
      <c r="LB122" s="50"/>
      <c r="LC122" s="50"/>
      <c r="LD122" s="50"/>
      <c r="LE122" s="50"/>
      <c r="LF122" s="50"/>
      <c r="LG122" s="50"/>
      <c r="LH122" s="50"/>
      <c r="LI122" s="50"/>
      <c r="LJ122" s="50"/>
      <c r="LK122" s="50"/>
      <c r="LL122" s="50"/>
      <c r="LM122" s="50"/>
      <c r="LN122" s="50"/>
      <c r="LO122" s="50"/>
      <c r="LP122" s="50"/>
      <c r="LQ122" s="50"/>
      <c r="LR122" s="50"/>
      <c r="LS122" s="50"/>
      <c r="LT122" s="50"/>
      <c r="LU122" s="50"/>
      <c r="LV122" s="50"/>
      <c r="LW122" s="50"/>
      <c r="LX122" s="50"/>
      <c r="LY122" s="50"/>
      <c r="LZ122" s="50"/>
      <c r="MA122" s="50"/>
      <c r="MB122" s="50"/>
      <c r="MC122" s="50"/>
      <c r="MD122" s="50"/>
      <c r="ME122" s="50"/>
      <c r="MF122" s="50"/>
      <c r="MG122" s="50"/>
      <c r="MH122" s="50"/>
      <c r="MI122" s="50"/>
      <c r="MJ122" s="50"/>
      <c r="MK122" s="50"/>
      <c r="ML122" s="50"/>
      <c r="MM122" s="50"/>
      <c r="MN122" s="50"/>
      <c r="MO122" s="50"/>
      <c r="MP122" s="50"/>
      <c r="MQ122" s="50"/>
      <c r="MR122" s="50"/>
      <c r="MS122" s="50"/>
      <c r="MT122" s="50"/>
      <c r="MU122" s="50"/>
      <c r="MV122" s="50"/>
      <c r="MW122" s="50"/>
      <c r="MX122" s="50"/>
      <c r="MY122" s="50"/>
      <c r="MZ122" s="50"/>
      <c r="NA122" s="50"/>
      <c r="NB122" s="50"/>
      <c r="NC122" s="50"/>
      <c r="ND122" s="50"/>
      <c r="NE122" s="50"/>
      <c r="NF122" s="50"/>
      <c r="NG122" s="50"/>
      <c r="NH122" s="50"/>
      <c r="NI122" s="50"/>
      <c r="NJ122" s="50"/>
      <c r="NK122" s="50"/>
      <c r="NL122" s="50"/>
      <c r="NM122" s="50"/>
      <c r="NN122" s="50"/>
      <c r="NO122" s="50"/>
      <c r="NP122" s="50"/>
      <c r="NQ122" s="50"/>
      <c r="NR122" s="50"/>
      <c r="NS122" s="50"/>
      <c r="NT122" s="50"/>
      <c r="NU122" s="50"/>
      <c r="NV122" s="50"/>
      <c r="NW122" s="50"/>
      <c r="NX122" s="50"/>
      <c r="NY122" s="50"/>
      <c r="NZ122" s="50"/>
      <c r="OA122" s="50"/>
      <c r="OB122" s="50"/>
      <c r="OC122" s="50"/>
      <c r="OD122" s="50"/>
      <c r="OE122" s="50"/>
      <c r="OF122" s="50"/>
      <c r="OG122" s="50"/>
      <c r="OH122" s="50"/>
      <c r="OI122" s="50"/>
      <c r="OJ122" s="50"/>
      <c r="OK122" s="50"/>
      <c r="OL122" s="50"/>
      <c r="OM122" s="50"/>
      <c r="ON122" s="50"/>
      <c r="OO122" s="50"/>
      <c r="OP122" s="50"/>
      <c r="OQ122" s="50"/>
      <c r="OR122" s="50"/>
      <c r="OS122" s="50"/>
      <c r="OT122" s="50"/>
      <c r="OU122" s="50"/>
      <c r="OV122" s="50"/>
      <c r="OW122" s="50"/>
      <c r="OX122" s="50"/>
      <c r="OY122" s="50"/>
      <c r="OZ122" s="50"/>
      <c r="PA122" s="50"/>
      <c r="PB122" s="50"/>
      <c r="PC122" s="50"/>
      <c r="PD122" s="50"/>
      <c r="PE122" s="50"/>
      <c r="PF122" s="50"/>
      <c r="PG122" s="50"/>
      <c r="PH122" s="50"/>
      <c r="PI122" s="50"/>
      <c r="PJ122" s="50"/>
      <c r="PK122" s="50"/>
      <c r="PL122" s="50"/>
      <c r="PM122" s="50"/>
      <c r="PN122" s="50"/>
      <c r="PO122" s="50"/>
      <c r="PP122" s="50"/>
      <c r="PQ122" s="50"/>
      <c r="PR122" s="50"/>
      <c r="PS122" s="50"/>
      <c r="PT122" s="50"/>
      <c r="PU122" s="50"/>
      <c r="PV122" s="50"/>
      <c r="PW122" s="50"/>
      <c r="PX122" s="50"/>
      <c r="PY122" s="50"/>
      <c r="PZ122" s="50"/>
      <c r="QA122" s="50"/>
      <c r="QB122" s="50"/>
      <c r="QC122" s="50"/>
      <c r="QD122" s="50"/>
      <c r="QE122" s="50"/>
      <c r="QF122" s="50"/>
      <c r="QG122" s="50"/>
      <c r="QH122" s="50"/>
      <c r="QI122" s="50"/>
      <c r="QJ122" s="50"/>
      <c r="QK122" s="50"/>
      <c r="QL122" s="50"/>
      <c r="QM122" s="50"/>
      <c r="QN122" s="50"/>
      <c r="QO122" s="50"/>
      <c r="QP122" s="50"/>
      <c r="QQ122" s="50"/>
      <c r="QR122" s="50"/>
      <c r="QS122" s="50"/>
      <c r="QT122" s="50"/>
      <c r="QU122" s="50"/>
      <c r="QV122" s="50"/>
      <c r="QW122" s="50"/>
      <c r="QX122" s="50"/>
      <c r="QY122" s="50"/>
      <c r="QZ122" s="50"/>
      <c r="RA122" s="50"/>
      <c r="RB122" s="50"/>
      <c r="RC122" s="50"/>
      <c r="RD122" s="50"/>
      <c r="RE122" s="50"/>
      <c r="RF122" s="50"/>
      <c r="RG122" s="50"/>
      <c r="RH122" s="50"/>
      <c r="RI122" s="50"/>
      <c r="RJ122" s="50"/>
      <c r="RK122" s="50"/>
      <c r="RL122" s="50"/>
      <c r="RM122" s="50"/>
      <c r="RN122" s="50"/>
      <c r="RO122" s="50"/>
      <c r="RP122" s="50"/>
      <c r="RQ122" s="50"/>
      <c r="RR122" s="50"/>
      <c r="RS122" s="50"/>
      <c r="RT122" s="50"/>
      <c r="RU122" s="50"/>
      <c r="RV122" s="50"/>
      <c r="RW122" s="50"/>
      <c r="RX122" s="50"/>
      <c r="RY122" s="50"/>
      <c r="RZ122" s="50"/>
      <c r="SA122" s="50"/>
      <c r="SB122" s="50"/>
      <c r="SC122" s="50"/>
      <c r="SD122" s="50"/>
      <c r="SE122" s="50"/>
      <c r="SF122" s="50"/>
      <c r="SG122" s="50"/>
      <c r="SH122" s="50"/>
      <c r="SI122" s="50"/>
      <c r="SJ122" s="50"/>
      <c r="SK122" s="50"/>
      <c r="SL122" s="50"/>
      <c r="SM122" s="50"/>
      <c r="SN122" s="50"/>
      <c r="SO122" s="50"/>
      <c r="SP122" s="50"/>
      <c r="SQ122" s="50"/>
      <c r="SR122" s="50"/>
      <c r="SS122" s="50"/>
      <c r="ST122" s="50"/>
      <c r="SU122" s="50"/>
      <c r="SV122" s="50"/>
      <c r="SW122" s="50"/>
      <c r="SX122" s="50"/>
      <c r="SY122" s="50"/>
      <c r="SZ122" s="50"/>
      <c r="TA122" s="50"/>
      <c r="TB122" s="50"/>
      <c r="TC122" s="50"/>
      <c r="TD122" s="50"/>
      <c r="TE122" s="50"/>
      <c r="TF122" s="50"/>
      <c r="TG122" s="50"/>
      <c r="TH122" s="50"/>
      <c r="TI122" s="50"/>
      <c r="TJ122" s="50"/>
      <c r="TK122" s="50"/>
      <c r="TL122" s="50"/>
      <c r="TM122" s="50"/>
      <c r="TN122" s="50"/>
      <c r="TO122" s="50"/>
      <c r="TP122" s="50"/>
      <c r="TQ122" s="50"/>
      <c r="TR122" s="50"/>
      <c r="TS122" s="50"/>
      <c r="TT122" s="50"/>
      <c r="TU122" s="50"/>
      <c r="TV122" s="50"/>
      <c r="TW122" s="50"/>
      <c r="TX122" s="50"/>
      <c r="TY122" s="50"/>
      <c r="TZ122" s="50"/>
      <c r="UA122" s="50"/>
      <c r="UB122" s="50"/>
      <c r="UC122" s="50"/>
      <c r="UD122" s="50"/>
      <c r="UE122" s="50"/>
      <c r="UF122" s="50"/>
      <c r="UG122" s="50"/>
      <c r="UH122" s="50"/>
      <c r="UI122" s="50"/>
      <c r="UJ122" s="50"/>
      <c r="UK122" s="50"/>
      <c r="UL122" s="50"/>
      <c r="UM122" s="50"/>
      <c r="UN122" s="50"/>
      <c r="UO122" s="50"/>
      <c r="UP122" s="50"/>
      <c r="UQ122" s="50"/>
      <c r="UR122" s="50"/>
      <c r="US122" s="50"/>
      <c r="UT122" s="50"/>
      <c r="UU122" s="50"/>
      <c r="UV122" s="50"/>
      <c r="UW122" s="50"/>
      <c r="UX122" s="50"/>
      <c r="UY122" s="50"/>
      <c r="UZ122" s="50"/>
      <c r="VA122" s="50"/>
      <c r="VB122" s="50"/>
      <c r="VC122" s="50"/>
      <c r="VD122" s="50"/>
      <c r="VE122" s="50"/>
      <c r="VF122" s="50"/>
      <c r="VG122" s="50"/>
      <c r="VH122" s="50"/>
      <c r="VI122" s="50"/>
      <c r="VJ122" s="50"/>
      <c r="VK122" s="50"/>
      <c r="VL122" s="50"/>
      <c r="VM122" s="50"/>
      <c r="VN122" s="50"/>
      <c r="VO122" s="50"/>
      <c r="VP122" s="50"/>
      <c r="VQ122" s="50"/>
      <c r="VR122" s="50"/>
      <c r="VS122" s="50"/>
      <c r="VT122" s="50"/>
      <c r="VU122" s="50"/>
      <c r="VV122" s="50"/>
      <c r="VW122" s="50"/>
      <c r="VX122" s="50"/>
      <c r="VY122" s="50"/>
      <c r="VZ122" s="50"/>
      <c r="WA122" s="50"/>
      <c r="WB122" s="50"/>
      <c r="WC122" s="50"/>
      <c r="WD122" s="50"/>
      <c r="WE122" s="50"/>
      <c r="WF122" s="50"/>
      <c r="WG122" s="50"/>
      <c r="WH122" s="50"/>
      <c r="WI122" s="50"/>
      <c r="WJ122" s="50"/>
      <c r="WK122" s="50"/>
      <c r="WL122" s="50"/>
      <c r="WM122" s="50"/>
      <c r="WN122" s="50"/>
      <c r="WO122" s="50"/>
      <c r="WP122" s="50"/>
      <c r="WQ122" s="50"/>
      <c r="WR122" s="50"/>
      <c r="WS122" s="50"/>
      <c r="WT122" s="50"/>
      <c r="WU122" s="50"/>
      <c r="WV122" s="50"/>
      <c r="WW122" s="50"/>
      <c r="WX122" s="50"/>
      <c r="WY122" s="50"/>
      <c r="WZ122" s="50"/>
      <c r="XA122" s="50"/>
      <c r="XB122" s="50"/>
      <c r="XC122" s="50"/>
      <c r="XD122" s="50"/>
      <c r="XE122" s="50"/>
      <c r="XF122" s="50"/>
      <c r="XG122" s="50"/>
      <c r="XH122" s="50"/>
      <c r="XI122" s="50"/>
      <c r="XJ122" s="50"/>
      <c r="XK122" s="50"/>
      <c r="XL122" s="50"/>
      <c r="XM122" s="50"/>
      <c r="XN122" s="50"/>
      <c r="XO122" s="50"/>
      <c r="XP122" s="50"/>
      <c r="XQ122" s="50"/>
      <c r="XR122" s="50"/>
      <c r="XS122" s="50"/>
      <c r="XT122" s="50"/>
      <c r="XU122" s="50"/>
      <c r="XV122" s="50"/>
      <c r="XW122" s="50"/>
      <c r="XX122" s="50"/>
      <c r="XY122" s="50"/>
      <c r="XZ122" s="50"/>
      <c r="YA122" s="50"/>
      <c r="YB122" s="50"/>
      <c r="YC122" s="50"/>
      <c r="YD122" s="50"/>
      <c r="YE122" s="50"/>
      <c r="YF122" s="50"/>
      <c r="YG122" s="50"/>
      <c r="YH122" s="50"/>
      <c r="YI122" s="50"/>
      <c r="YJ122" s="50"/>
      <c r="YK122" s="50"/>
      <c r="YL122" s="50"/>
      <c r="YM122" s="50"/>
      <c r="YN122" s="50"/>
      <c r="YO122" s="50"/>
      <c r="YP122" s="50"/>
      <c r="YQ122" s="50"/>
      <c r="YR122" s="50"/>
      <c r="YS122" s="50"/>
    </row>
    <row r="123" spans="1:669" s="47" customFormat="1" ht="15" customHeight="1" x14ac:dyDescent="0.25">
      <c r="A123" s="121" t="s">
        <v>14</v>
      </c>
      <c r="B123" s="96">
        <v>5</v>
      </c>
      <c r="C123" s="54"/>
      <c r="D123" s="54"/>
      <c r="E123" s="56"/>
      <c r="F123" s="56"/>
      <c r="G123" s="160">
        <f>SUM(G118:G122)</f>
        <v>190500</v>
      </c>
      <c r="H123" s="160">
        <f>SUM(H118:H119)+H120+H121+H122</f>
        <v>5467.35</v>
      </c>
      <c r="I123" s="160">
        <f>SUM(I118:I119)+I120+I121+I122</f>
        <v>4593.32</v>
      </c>
      <c r="J123" s="160">
        <f>SUM(J118:J119)+J120+J121+J122</f>
        <v>5791.2</v>
      </c>
      <c r="K123" s="160">
        <f>SUM(K118:K119)+K120+K121+K122</f>
        <v>1475</v>
      </c>
      <c r="L123" s="160">
        <f>L118+L119+L120+L121+L122</f>
        <v>17326.87</v>
      </c>
      <c r="M123" s="190">
        <f>SUM(M118:M122)</f>
        <v>173173.13</v>
      </c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7"/>
      <c r="AB123" s="77"/>
      <c r="AC123" s="77"/>
      <c r="AD123" s="77"/>
      <c r="AE123" s="77"/>
      <c r="AF123" s="77"/>
      <c r="AG123" s="77"/>
      <c r="AH123" s="77"/>
      <c r="AI123" s="77"/>
      <c r="AJ123" s="77"/>
      <c r="AK123" s="77"/>
      <c r="AL123" s="77"/>
      <c r="AM123" s="77"/>
      <c r="AN123" s="77"/>
      <c r="AO123" s="77"/>
      <c r="AP123" s="77"/>
      <c r="AQ123" s="86"/>
      <c r="AR123" s="86"/>
      <c r="AS123" s="86"/>
      <c r="AT123" s="86"/>
      <c r="AU123" s="45"/>
      <c r="AV123" s="45"/>
      <c r="AW123" s="45"/>
      <c r="AX123" s="45"/>
      <c r="AY123" s="45"/>
      <c r="AZ123" s="45"/>
      <c r="BA123" s="45"/>
      <c r="BB123" s="45"/>
      <c r="BC123" s="45"/>
      <c r="BD123" s="45"/>
      <c r="BE123" s="45"/>
      <c r="BF123" s="45"/>
      <c r="BG123" s="45"/>
      <c r="BH123" s="45"/>
      <c r="BI123" s="45"/>
      <c r="BJ123" s="45"/>
      <c r="BK123" s="45"/>
      <c r="BL123" s="45"/>
      <c r="BM123" s="45"/>
      <c r="BN123" s="45"/>
      <c r="BO123" s="45"/>
      <c r="BP123" s="45"/>
      <c r="BQ123" s="45"/>
      <c r="BR123" s="45"/>
      <c r="BS123" s="45"/>
      <c r="BT123" s="45"/>
      <c r="BU123" s="45"/>
      <c r="BV123" s="45"/>
      <c r="BW123" s="45"/>
      <c r="BX123" s="45"/>
      <c r="BY123" s="45"/>
      <c r="BZ123" s="45"/>
      <c r="CA123" s="45"/>
      <c r="CB123" s="45"/>
      <c r="CC123" s="45"/>
      <c r="CD123" s="45"/>
      <c r="CE123" s="45"/>
      <c r="CF123" s="45"/>
      <c r="CG123" s="45"/>
      <c r="CH123" s="45"/>
      <c r="CI123" s="45"/>
      <c r="CJ123" s="45"/>
      <c r="CK123" s="45"/>
      <c r="CL123" s="45"/>
      <c r="CM123" s="45"/>
      <c r="CN123" s="45"/>
      <c r="CO123" s="45"/>
      <c r="CP123" s="45"/>
      <c r="CQ123" s="45"/>
      <c r="CR123" s="45"/>
      <c r="CS123" s="45"/>
      <c r="CT123" s="45"/>
      <c r="CU123" s="45"/>
      <c r="CV123" s="45"/>
      <c r="CW123" s="45"/>
      <c r="CX123" s="45"/>
      <c r="CY123" s="45"/>
      <c r="CZ123" s="45"/>
      <c r="DA123" s="45"/>
      <c r="DB123" s="45"/>
      <c r="DC123" s="45"/>
      <c r="DD123" s="45"/>
      <c r="DE123" s="45"/>
      <c r="DF123" s="45"/>
      <c r="DG123" s="45"/>
      <c r="DH123" s="45"/>
      <c r="DI123" s="45"/>
      <c r="DJ123" s="45"/>
      <c r="DK123" s="45"/>
      <c r="DL123" s="45"/>
      <c r="DM123" s="45"/>
      <c r="DN123" s="45"/>
      <c r="DO123" s="45"/>
      <c r="DP123" s="45"/>
      <c r="DQ123" s="45"/>
      <c r="DR123" s="45"/>
      <c r="DS123" s="45"/>
      <c r="DT123" s="45"/>
      <c r="DU123" s="45"/>
      <c r="DV123" s="45"/>
      <c r="DW123" s="45"/>
      <c r="DX123" s="45"/>
      <c r="DY123" s="45"/>
      <c r="DZ123" s="45"/>
      <c r="EA123" s="45"/>
      <c r="EB123" s="45"/>
      <c r="EC123" s="45"/>
      <c r="ED123" s="45"/>
      <c r="EE123" s="45"/>
      <c r="EF123" s="45"/>
      <c r="EG123" s="45"/>
      <c r="EH123" s="45"/>
      <c r="EI123" s="45"/>
      <c r="EJ123" s="45"/>
      <c r="EK123" s="45"/>
      <c r="EL123" s="45"/>
      <c r="EM123" s="45"/>
      <c r="EN123" s="45"/>
      <c r="EO123" s="45"/>
      <c r="EP123" s="45"/>
      <c r="EQ123" s="45"/>
      <c r="ER123" s="45"/>
      <c r="ES123" s="45"/>
      <c r="ET123" s="45"/>
      <c r="EU123" s="45"/>
      <c r="EV123" s="45"/>
      <c r="EW123" s="45"/>
      <c r="EX123" s="45"/>
      <c r="EY123" s="45"/>
      <c r="EZ123" s="45"/>
      <c r="FA123" s="45"/>
      <c r="FB123" s="45"/>
      <c r="FC123" s="45"/>
      <c r="FD123" s="45"/>
      <c r="FE123" s="45"/>
      <c r="FF123" s="45"/>
      <c r="FG123" s="45"/>
      <c r="FH123" s="45"/>
      <c r="FI123" s="45"/>
      <c r="FJ123" s="45"/>
      <c r="FK123" s="45"/>
      <c r="FL123" s="45"/>
      <c r="FM123" s="45"/>
      <c r="FN123" s="45"/>
      <c r="FO123" s="45"/>
      <c r="FP123" s="45"/>
      <c r="FQ123" s="45"/>
      <c r="FR123" s="45"/>
      <c r="FS123" s="45"/>
      <c r="ID123" s="77"/>
      <c r="IE123" s="77"/>
      <c r="IF123" s="77"/>
      <c r="IG123" s="77"/>
      <c r="IH123" s="77"/>
      <c r="II123" s="77"/>
      <c r="IJ123" s="77"/>
      <c r="IK123" s="77"/>
      <c r="IL123" s="77"/>
      <c r="IM123" s="77"/>
      <c r="IN123" s="77"/>
      <c r="IO123" s="77"/>
      <c r="IP123" s="77"/>
      <c r="IQ123" s="77"/>
      <c r="IR123" s="77"/>
      <c r="IS123" s="77"/>
      <c r="IT123" s="77"/>
      <c r="IU123" s="77"/>
      <c r="IV123" s="77"/>
      <c r="IW123" s="77"/>
      <c r="IX123" s="77"/>
      <c r="IY123" s="77"/>
      <c r="IZ123" s="77"/>
      <c r="JA123" s="77"/>
      <c r="JB123" s="77"/>
      <c r="JC123" s="77"/>
      <c r="JD123" s="77"/>
      <c r="JE123" s="77"/>
      <c r="JF123" s="77"/>
      <c r="JG123" s="77"/>
      <c r="JH123" s="77"/>
      <c r="JI123" s="77"/>
      <c r="JJ123" s="77"/>
      <c r="JK123" s="77"/>
      <c r="JL123" s="77"/>
      <c r="JM123" s="77"/>
      <c r="JN123" s="77"/>
      <c r="JO123" s="77"/>
      <c r="JP123" s="77"/>
      <c r="JQ123" s="77"/>
      <c r="JR123" s="77"/>
      <c r="JS123" s="77"/>
      <c r="JT123" s="77"/>
      <c r="JU123" s="77"/>
      <c r="JV123" s="77"/>
      <c r="JW123" s="77"/>
      <c r="JX123" s="77"/>
      <c r="JY123" s="77"/>
      <c r="JZ123" s="77"/>
      <c r="KA123" s="77"/>
      <c r="KB123" s="77"/>
      <c r="KC123" s="77"/>
      <c r="KD123" s="77"/>
      <c r="KE123" s="77"/>
      <c r="KF123" s="77"/>
      <c r="KG123" s="77"/>
      <c r="KH123" s="77"/>
      <c r="KI123" s="77"/>
      <c r="KJ123" s="77"/>
      <c r="KK123" s="77"/>
      <c r="KL123" s="77"/>
      <c r="KM123" s="77"/>
      <c r="KN123" s="77"/>
      <c r="KO123" s="77"/>
      <c r="KP123" s="77"/>
      <c r="KQ123" s="77"/>
      <c r="KR123" s="77"/>
      <c r="KS123" s="77"/>
      <c r="KT123" s="77"/>
      <c r="KU123" s="77"/>
      <c r="KV123" s="77"/>
      <c r="KW123" s="77"/>
      <c r="KX123" s="77"/>
      <c r="KY123" s="77"/>
      <c r="KZ123" s="77"/>
      <c r="LA123" s="77"/>
      <c r="LB123" s="77"/>
      <c r="LC123" s="77"/>
      <c r="LD123" s="77"/>
      <c r="LE123" s="77"/>
      <c r="LF123" s="77"/>
      <c r="LG123" s="77"/>
      <c r="LH123" s="77"/>
      <c r="LI123" s="77"/>
      <c r="LJ123" s="77"/>
      <c r="LK123" s="77"/>
      <c r="LL123" s="77"/>
      <c r="LM123" s="77"/>
      <c r="LN123" s="77"/>
      <c r="LO123" s="77"/>
      <c r="LP123" s="77"/>
      <c r="LQ123" s="77"/>
      <c r="LR123" s="77"/>
      <c r="LS123" s="77"/>
      <c r="LT123" s="77"/>
      <c r="LU123" s="77"/>
      <c r="LV123" s="77"/>
      <c r="LW123" s="77"/>
      <c r="LX123" s="77"/>
      <c r="LY123" s="77"/>
      <c r="LZ123" s="77"/>
      <c r="MA123" s="77"/>
      <c r="MB123" s="77"/>
      <c r="MC123" s="77"/>
      <c r="MD123" s="77"/>
      <c r="ME123" s="77"/>
      <c r="MF123" s="77"/>
      <c r="MG123" s="77"/>
      <c r="MH123" s="77"/>
      <c r="MI123" s="77"/>
      <c r="MJ123" s="77"/>
      <c r="MK123" s="77"/>
      <c r="ML123" s="77"/>
      <c r="MM123" s="77"/>
      <c r="MN123" s="77"/>
      <c r="MO123" s="77"/>
      <c r="MP123" s="77"/>
      <c r="MQ123" s="77"/>
      <c r="MR123" s="77"/>
      <c r="MS123" s="77"/>
      <c r="MT123" s="77"/>
      <c r="MU123" s="77"/>
      <c r="MV123" s="77"/>
      <c r="MW123" s="77"/>
      <c r="MX123" s="77"/>
      <c r="MY123" s="77"/>
      <c r="MZ123" s="77"/>
      <c r="NA123" s="77"/>
      <c r="NB123" s="77"/>
      <c r="NC123" s="77"/>
      <c r="ND123" s="77"/>
      <c r="NE123" s="77"/>
      <c r="NF123" s="77"/>
      <c r="NG123" s="77"/>
      <c r="NH123" s="77"/>
      <c r="NI123" s="77"/>
      <c r="NJ123" s="77"/>
      <c r="NK123" s="77"/>
      <c r="NL123" s="77"/>
      <c r="NM123" s="77"/>
      <c r="NN123" s="77"/>
      <c r="NO123" s="77"/>
      <c r="NP123" s="77"/>
      <c r="NQ123" s="77"/>
      <c r="NR123" s="77"/>
      <c r="NS123" s="77"/>
      <c r="NT123" s="77"/>
      <c r="NU123" s="77"/>
      <c r="NV123" s="77"/>
      <c r="NW123" s="77"/>
      <c r="NX123" s="77"/>
      <c r="NY123" s="77"/>
      <c r="NZ123" s="77"/>
      <c r="OA123" s="77"/>
      <c r="OB123" s="77"/>
      <c r="OC123" s="77"/>
      <c r="OD123" s="77"/>
      <c r="OE123" s="77"/>
      <c r="OF123" s="77"/>
      <c r="OG123" s="77"/>
      <c r="OH123" s="77"/>
      <c r="OI123" s="77"/>
      <c r="OJ123" s="77"/>
      <c r="OK123" s="77"/>
      <c r="OL123" s="77"/>
      <c r="OM123" s="77"/>
      <c r="ON123" s="77"/>
      <c r="OO123" s="77"/>
      <c r="OP123" s="77"/>
      <c r="OQ123" s="77"/>
      <c r="OR123" s="77"/>
      <c r="OS123" s="77"/>
      <c r="OT123" s="77"/>
      <c r="OU123" s="77"/>
      <c r="OV123" s="77"/>
      <c r="OW123" s="77"/>
      <c r="OX123" s="77"/>
      <c r="OY123" s="77"/>
      <c r="OZ123" s="77"/>
      <c r="PA123" s="77"/>
      <c r="PB123" s="77"/>
      <c r="PC123" s="77"/>
      <c r="PD123" s="77"/>
      <c r="PE123" s="77"/>
      <c r="PF123" s="77"/>
      <c r="PG123" s="77"/>
      <c r="PH123" s="77"/>
      <c r="PI123" s="77"/>
      <c r="PJ123" s="77"/>
      <c r="PK123" s="77"/>
      <c r="PL123" s="77"/>
      <c r="PM123" s="77"/>
      <c r="PN123" s="77"/>
      <c r="PO123" s="77"/>
      <c r="PP123" s="77"/>
      <c r="PQ123" s="77"/>
      <c r="PR123" s="77"/>
      <c r="PS123" s="77"/>
      <c r="PT123" s="77"/>
      <c r="PU123" s="77"/>
      <c r="PV123" s="77"/>
      <c r="PW123" s="77"/>
      <c r="PX123" s="77"/>
      <c r="PY123" s="77"/>
      <c r="PZ123" s="77"/>
      <c r="QA123" s="77"/>
      <c r="QB123" s="77"/>
      <c r="QC123" s="77"/>
      <c r="QD123" s="77"/>
      <c r="QE123" s="77"/>
      <c r="QF123" s="77"/>
      <c r="QG123" s="77"/>
      <c r="QH123" s="77"/>
      <c r="QI123" s="77"/>
      <c r="QJ123" s="77"/>
      <c r="QK123" s="77"/>
      <c r="QL123" s="77"/>
      <c r="QM123" s="77"/>
      <c r="QN123" s="77"/>
      <c r="QO123" s="77"/>
      <c r="QP123" s="77"/>
      <c r="QQ123" s="77"/>
      <c r="QR123" s="77"/>
      <c r="QS123" s="77"/>
      <c r="QT123" s="77"/>
      <c r="QU123" s="77"/>
      <c r="QV123" s="77"/>
      <c r="QW123" s="77"/>
      <c r="QX123" s="77"/>
      <c r="QY123" s="77"/>
      <c r="QZ123" s="77"/>
      <c r="RA123" s="77"/>
      <c r="RB123" s="77"/>
      <c r="RC123" s="77"/>
      <c r="RD123" s="77"/>
      <c r="RE123" s="77"/>
      <c r="RF123" s="77"/>
      <c r="RG123" s="77"/>
      <c r="RH123" s="77"/>
      <c r="RI123" s="77"/>
      <c r="RJ123" s="77"/>
      <c r="RK123" s="77"/>
      <c r="RL123" s="77"/>
      <c r="RM123" s="77"/>
      <c r="RN123" s="77"/>
      <c r="RO123" s="77"/>
      <c r="RP123" s="77"/>
      <c r="RQ123" s="77"/>
      <c r="RR123" s="77"/>
      <c r="RS123" s="77"/>
      <c r="RT123" s="77"/>
      <c r="RU123" s="77"/>
      <c r="RV123" s="77"/>
      <c r="RW123" s="77"/>
      <c r="RX123" s="77"/>
      <c r="RY123" s="77"/>
      <c r="RZ123" s="77"/>
      <c r="SA123" s="77"/>
      <c r="SB123" s="77"/>
      <c r="SC123" s="77"/>
      <c r="SD123" s="77"/>
      <c r="SE123" s="77"/>
      <c r="SF123" s="77"/>
      <c r="SG123" s="77"/>
      <c r="SH123" s="77"/>
      <c r="SI123" s="77"/>
      <c r="SJ123" s="77"/>
      <c r="SK123" s="77"/>
      <c r="SL123" s="77"/>
      <c r="SM123" s="77"/>
      <c r="SN123" s="77"/>
      <c r="SO123" s="77"/>
      <c r="SP123" s="77"/>
      <c r="SQ123" s="77"/>
      <c r="SR123" s="77"/>
      <c r="SS123" s="77"/>
      <c r="ST123" s="77"/>
      <c r="SU123" s="77"/>
      <c r="SV123" s="77"/>
      <c r="SW123" s="77"/>
      <c r="SX123" s="77"/>
      <c r="SY123" s="77"/>
      <c r="SZ123" s="77"/>
      <c r="TA123" s="77"/>
      <c r="TB123" s="77"/>
      <c r="TC123" s="77"/>
      <c r="TD123" s="77"/>
      <c r="TE123" s="77"/>
      <c r="TF123" s="77"/>
      <c r="TG123" s="77"/>
      <c r="TH123" s="77"/>
      <c r="TI123" s="77"/>
      <c r="TJ123" s="77"/>
      <c r="TK123" s="77"/>
      <c r="TL123" s="77"/>
      <c r="TM123" s="77"/>
      <c r="TN123" s="77"/>
      <c r="TO123" s="77"/>
      <c r="TP123" s="77"/>
      <c r="TQ123" s="77"/>
      <c r="TR123" s="77"/>
      <c r="TS123" s="77"/>
      <c r="TT123" s="77"/>
      <c r="TU123" s="77"/>
      <c r="TV123" s="77"/>
      <c r="TW123" s="77"/>
      <c r="TX123" s="77"/>
      <c r="TY123" s="77"/>
      <c r="TZ123" s="77"/>
      <c r="UA123" s="77"/>
      <c r="UB123" s="77"/>
      <c r="UC123" s="77"/>
      <c r="UD123" s="77"/>
      <c r="UE123" s="77"/>
      <c r="UF123" s="77"/>
      <c r="UG123" s="77"/>
      <c r="UH123" s="77"/>
      <c r="UI123" s="77"/>
      <c r="UJ123" s="77"/>
      <c r="UK123" s="77"/>
      <c r="UL123" s="77"/>
      <c r="UM123" s="77"/>
      <c r="UN123" s="77"/>
      <c r="UO123" s="77"/>
      <c r="UP123" s="77"/>
      <c r="UQ123" s="77"/>
      <c r="UR123" s="77"/>
      <c r="US123" s="77"/>
      <c r="UT123" s="77"/>
      <c r="UU123" s="77"/>
      <c r="UV123" s="77"/>
      <c r="UW123" s="77"/>
      <c r="UX123" s="77"/>
      <c r="UY123" s="77"/>
      <c r="UZ123" s="77"/>
      <c r="VA123" s="77"/>
      <c r="VB123" s="77"/>
      <c r="VC123" s="77"/>
      <c r="VD123" s="77"/>
      <c r="VE123" s="77"/>
      <c r="VF123" s="77"/>
      <c r="VG123" s="77"/>
      <c r="VH123" s="77"/>
      <c r="VI123" s="77"/>
      <c r="VJ123" s="77"/>
      <c r="VK123" s="77"/>
      <c r="VL123" s="77"/>
      <c r="VM123" s="77"/>
      <c r="VN123" s="77"/>
      <c r="VO123" s="77"/>
      <c r="VP123" s="77"/>
      <c r="VQ123" s="77"/>
      <c r="VR123" s="77"/>
      <c r="VS123" s="77"/>
      <c r="VT123" s="77"/>
      <c r="VU123" s="77"/>
      <c r="VV123" s="77"/>
      <c r="VW123" s="77"/>
      <c r="VX123" s="77"/>
      <c r="VY123" s="77"/>
      <c r="VZ123" s="77"/>
      <c r="WA123" s="77"/>
      <c r="WB123" s="77"/>
      <c r="WC123" s="77"/>
      <c r="WD123" s="77"/>
      <c r="WE123" s="77"/>
      <c r="WF123" s="77"/>
      <c r="WG123" s="77"/>
      <c r="WH123" s="77"/>
      <c r="WI123" s="77"/>
      <c r="WJ123" s="77"/>
      <c r="WK123" s="77"/>
      <c r="WL123" s="77"/>
      <c r="WM123" s="77"/>
      <c r="WN123" s="77"/>
      <c r="WO123" s="77"/>
      <c r="WP123" s="77"/>
      <c r="WQ123" s="77"/>
      <c r="WR123" s="77"/>
      <c r="WS123" s="77"/>
      <c r="WT123" s="77"/>
      <c r="WU123" s="77"/>
      <c r="WV123" s="77"/>
      <c r="WW123" s="77"/>
      <c r="WX123" s="77"/>
      <c r="WY123" s="77"/>
      <c r="WZ123" s="77"/>
      <c r="XA123" s="77"/>
      <c r="XB123" s="77"/>
      <c r="XC123" s="77"/>
      <c r="XD123" s="77"/>
      <c r="XE123" s="77"/>
      <c r="XF123" s="77"/>
      <c r="XG123" s="77"/>
      <c r="XH123" s="77"/>
      <c r="XI123" s="77"/>
      <c r="XJ123" s="77"/>
      <c r="XK123" s="77"/>
      <c r="XL123" s="77"/>
      <c r="XM123" s="77"/>
      <c r="XN123" s="77"/>
      <c r="XO123" s="77"/>
      <c r="XP123" s="77"/>
      <c r="XQ123" s="77"/>
      <c r="XR123" s="77"/>
      <c r="XS123" s="77"/>
      <c r="XT123" s="77"/>
      <c r="XU123" s="77"/>
      <c r="XV123" s="77"/>
      <c r="XW123" s="77"/>
      <c r="XX123" s="77"/>
      <c r="XY123" s="77"/>
      <c r="XZ123" s="77"/>
      <c r="YA123" s="77"/>
      <c r="YB123" s="77"/>
      <c r="YC123" s="77"/>
      <c r="YD123" s="77"/>
      <c r="YE123" s="77"/>
      <c r="YF123" s="77"/>
      <c r="YG123" s="77"/>
      <c r="YH123" s="77"/>
      <c r="YI123" s="77"/>
      <c r="YJ123" s="77"/>
      <c r="YK123" s="77"/>
      <c r="YL123" s="77"/>
      <c r="YM123" s="77"/>
      <c r="YN123" s="77"/>
      <c r="YO123" s="77"/>
      <c r="YP123" s="77"/>
      <c r="YQ123" s="77"/>
      <c r="YR123" s="77"/>
      <c r="YS123" s="77"/>
    </row>
    <row r="124" spans="1:669" s="47" customFormat="1" ht="12.75" customHeight="1" x14ac:dyDescent="0.25">
      <c r="A124" s="39"/>
      <c r="B124" s="105"/>
      <c r="C124" s="66"/>
      <c r="D124" s="66"/>
      <c r="E124" s="67"/>
      <c r="F124" s="67"/>
      <c r="G124" s="145"/>
      <c r="H124" s="164"/>
      <c r="I124" s="145"/>
      <c r="J124" s="145"/>
      <c r="K124" s="145"/>
      <c r="L124" s="145"/>
      <c r="M124" s="164"/>
      <c r="AQ124" s="45"/>
      <c r="AR124" s="45"/>
      <c r="AS124" s="45"/>
      <c r="AT124" s="45"/>
      <c r="AU124" s="45"/>
      <c r="AV124" s="45"/>
      <c r="AW124" s="45"/>
      <c r="AX124" s="45"/>
      <c r="AY124" s="45"/>
      <c r="AZ124" s="45"/>
      <c r="BA124" s="45"/>
      <c r="BB124" s="45"/>
      <c r="BC124" s="45"/>
      <c r="BD124" s="45"/>
      <c r="BE124" s="45"/>
      <c r="BF124" s="45"/>
      <c r="BG124" s="45"/>
      <c r="BH124" s="45"/>
      <c r="BI124" s="45"/>
      <c r="BJ124" s="45"/>
      <c r="BK124" s="45"/>
      <c r="BL124" s="45"/>
      <c r="BM124" s="45"/>
      <c r="BN124" s="45"/>
      <c r="BO124" s="45"/>
      <c r="BP124" s="45"/>
      <c r="BQ124" s="45"/>
      <c r="BR124" s="45"/>
      <c r="BS124" s="45"/>
      <c r="BT124" s="45"/>
      <c r="BU124" s="45"/>
      <c r="BV124" s="45"/>
      <c r="BW124" s="45"/>
      <c r="BX124" s="45"/>
      <c r="BY124" s="45"/>
      <c r="BZ124" s="45"/>
      <c r="CA124" s="45"/>
      <c r="CB124" s="45"/>
      <c r="CC124" s="45"/>
      <c r="CD124" s="45"/>
      <c r="CE124" s="45"/>
      <c r="CF124" s="45"/>
      <c r="CG124" s="45"/>
      <c r="CH124" s="45"/>
      <c r="CI124" s="45"/>
      <c r="CJ124" s="45"/>
      <c r="CK124" s="45"/>
      <c r="CL124" s="45"/>
      <c r="CM124" s="45"/>
      <c r="CN124" s="45"/>
      <c r="CO124" s="45"/>
      <c r="CP124" s="45"/>
      <c r="CQ124" s="45"/>
      <c r="CR124" s="45"/>
      <c r="CS124" s="45"/>
      <c r="CT124" s="45"/>
      <c r="CU124" s="45"/>
      <c r="CV124" s="45"/>
      <c r="CW124" s="45"/>
      <c r="CX124" s="45"/>
      <c r="CY124" s="45"/>
      <c r="CZ124" s="45"/>
      <c r="DA124" s="45"/>
      <c r="DB124" s="45"/>
      <c r="DC124" s="45"/>
      <c r="DD124" s="45"/>
      <c r="DE124" s="45"/>
      <c r="DF124" s="45"/>
      <c r="DG124" s="45"/>
      <c r="DH124" s="45"/>
      <c r="DI124" s="45"/>
      <c r="DJ124" s="45"/>
      <c r="DK124" s="45"/>
      <c r="DL124" s="45"/>
      <c r="DM124" s="45"/>
      <c r="DN124" s="45"/>
      <c r="DO124" s="45"/>
      <c r="DP124" s="45"/>
      <c r="DQ124" s="45"/>
      <c r="DR124" s="45"/>
      <c r="DS124" s="45"/>
      <c r="DT124" s="45"/>
      <c r="DU124" s="45"/>
      <c r="DV124" s="45"/>
      <c r="DW124" s="45"/>
      <c r="DX124" s="45"/>
      <c r="DY124" s="45"/>
      <c r="DZ124" s="45"/>
      <c r="EA124" s="45"/>
      <c r="EB124" s="45"/>
      <c r="EC124" s="45"/>
      <c r="ED124" s="45"/>
      <c r="EE124" s="45"/>
      <c r="EF124" s="45"/>
      <c r="EG124" s="45"/>
      <c r="EH124" s="45"/>
      <c r="EI124" s="45"/>
      <c r="EJ124" s="45"/>
      <c r="EK124" s="45"/>
      <c r="EL124" s="45"/>
      <c r="EM124" s="45"/>
      <c r="EN124" s="45"/>
      <c r="EO124" s="45"/>
      <c r="EP124" s="45"/>
      <c r="EQ124" s="45"/>
      <c r="ER124" s="45"/>
      <c r="ES124" s="45"/>
      <c r="ET124" s="45"/>
      <c r="EU124" s="45"/>
      <c r="EV124" s="45"/>
      <c r="EW124" s="45"/>
      <c r="EX124" s="45"/>
      <c r="EY124" s="45"/>
      <c r="EZ124" s="45"/>
      <c r="FA124" s="45"/>
      <c r="FB124" s="45"/>
      <c r="FC124" s="45"/>
      <c r="FD124" s="45"/>
      <c r="FE124" s="45"/>
      <c r="FF124" s="45"/>
      <c r="FG124" s="45"/>
      <c r="FH124" s="45"/>
      <c r="FI124" s="45"/>
      <c r="FJ124" s="45"/>
      <c r="FK124" s="45"/>
      <c r="FL124" s="45"/>
      <c r="FM124" s="45"/>
      <c r="FN124" s="45"/>
      <c r="FO124" s="45"/>
      <c r="FP124" s="45"/>
      <c r="FQ124" s="45"/>
      <c r="FR124" s="45"/>
      <c r="FS124" s="45"/>
    </row>
    <row r="125" spans="1:669" s="47" customFormat="1" ht="12.75" customHeight="1" x14ac:dyDescent="0.25">
      <c r="A125" s="39" t="s">
        <v>115</v>
      </c>
      <c r="B125" s="105"/>
      <c r="C125" s="66"/>
      <c r="D125" s="66"/>
      <c r="E125" s="67"/>
      <c r="F125" s="67"/>
      <c r="G125" s="145"/>
      <c r="H125" s="164"/>
      <c r="I125" s="145"/>
      <c r="J125" s="145"/>
      <c r="K125" s="145"/>
      <c r="L125" s="145"/>
      <c r="M125" s="164"/>
      <c r="AQ125" s="45"/>
      <c r="AR125" s="45"/>
      <c r="AS125" s="45"/>
      <c r="AT125" s="45"/>
      <c r="AU125" s="45"/>
      <c r="AV125" s="45"/>
      <c r="AW125" s="45"/>
      <c r="AX125" s="45"/>
      <c r="AY125" s="45"/>
      <c r="AZ125" s="45"/>
      <c r="BA125" s="45"/>
      <c r="BB125" s="45"/>
      <c r="BC125" s="45"/>
      <c r="BD125" s="45"/>
      <c r="BE125" s="45"/>
      <c r="BF125" s="45"/>
      <c r="BG125" s="45"/>
      <c r="BH125" s="45"/>
      <c r="BI125" s="45"/>
      <c r="BJ125" s="45"/>
      <c r="BK125" s="45"/>
      <c r="BL125" s="45"/>
      <c r="BM125" s="45"/>
      <c r="BN125" s="45"/>
      <c r="BO125" s="45"/>
      <c r="BP125" s="45"/>
      <c r="BQ125" s="45"/>
      <c r="BR125" s="45"/>
      <c r="BS125" s="45"/>
      <c r="BT125" s="45"/>
      <c r="BU125" s="45"/>
      <c r="BV125" s="45"/>
      <c r="BW125" s="45"/>
      <c r="BX125" s="45"/>
      <c r="BY125" s="45"/>
      <c r="BZ125" s="45"/>
      <c r="CA125" s="45"/>
      <c r="CB125" s="45"/>
      <c r="CC125" s="45"/>
      <c r="CD125" s="45"/>
      <c r="CE125" s="45"/>
      <c r="CF125" s="45"/>
      <c r="CG125" s="45"/>
      <c r="CH125" s="45"/>
      <c r="CI125" s="45"/>
      <c r="CJ125" s="45"/>
      <c r="CK125" s="45"/>
      <c r="CL125" s="45"/>
      <c r="CM125" s="45"/>
      <c r="CN125" s="45"/>
      <c r="CO125" s="45"/>
      <c r="CP125" s="45"/>
      <c r="CQ125" s="45"/>
      <c r="CR125" s="45"/>
      <c r="CS125" s="45"/>
      <c r="CT125" s="45"/>
      <c r="CU125" s="45"/>
      <c r="CV125" s="45"/>
      <c r="CW125" s="45"/>
      <c r="CX125" s="45"/>
      <c r="CY125" s="45"/>
      <c r="CZ125" s="45"/>
      <c r="DA125" s="45"/>
      <c r="DB125" s="45"/>
      <c r="DC125" s="45"/>
      <c r="DD125" s="45"/>
      <c r="DE125" s="45"/>
      <c r="DF125" s="45"/>
      <c r="DG125" s="45"/>
      <c r="DH125" s="45"/>
      <c r="DI125" s="45"/>
      <c r="DJ125" s="45"/>
      <c r="DK125" s="45"/>
      <c r="DL125" s="45"/>
      <c r="DM125" s="45"/>
      <c r="DN125" s="45"/>
      <c r="DO125" s="45"/>
      <c r="DP125" s="45"/>
      <c r="DQ125" s="45"/>
      <c r="DR125" s="45"/>
      <c r="DS125" s="45"/>
      <c r="DT125" s="45"/>
      <c r="DU125" s="45"/>
      <c r="DV125" s="45"/>
      <c r="DW125" s="45"/>
      <c r="DX125" s="45"/>
      <c r="DY125" s="45"/>
      <c r="DZ125" s="45"/>
      <c r="EA125" s="45"/>
      <c r="EB125" s="45"/>
      <c r="EC125" s="45"/>
      <c r="ED125" s="45"/>
      <c r="EE125" s="45"/>
      <c r="EF125" s="45"/>
      <c r="EG125" s="45"/>
      <c r="EH125" s="45"/>
      <c r="EI125" s="45"/>
      <c r="EJ125" s="45"/>
      <c r="EK125" s="45"/>
      <c r="EL125" s="45"/>
      <c r="EM125" s="45"/>
      <c r="EN125" s="45"/>
      <c r="EO125" s="45"/>
      <c r="EP125" s="45"/>
      <c r="EQ125" s="45"/>
      <c r="ER125" s="45"/>
      <c r="ES125" s="45"/>
      <c r="ET125" s="45"/>
      <c r="EU125" s="45"/>
      <c r="EV125" s="45"/>
      <c r="EW125" s="45"/>
      <c r="EX125" s="45"/>
      <c r="EY125" s="45"/>
      <c r="EZ125" s="45"/>
      <c r="FA125" s="45"/>
      <c r="FB125" s="45"/>
      <c r="FC125" s="45"/>
      <c r="FD125" s="45"/>
      <c r="FE125" s="45"/>
      <c r="FF125" s="45"/>
      <c r="FG125" s="45"/>
      <c r="FH125" s="45"/>
      <c r="FI125" s="45"/>
      <c r="FJ125" s="45"/>
      <c r="FK125" s="45"/>
      <c r="FL125" s="45"/>
      <c r="FM125" s="45"/>
      <c r="FN125" s="45"/>
      <c r="FO125" s="45"/>
      <c r="FP125" s="45"/>
      <c r="FQ125" s="45"/>
      <c r="FR125" s="45"/>
      <c r="FS125" s="45"/>
    </row>
    <row r="126" spans="1:669" s="44" customFormat="1" ht="18" customHeight="1" x14ac:dyDescent="0.25">
      <c r="A126" s="44" t="s">
        <v>116</v>
      </c>
      <c r="B126" s="65" t="s">
        <v>17</v>
      </c>
      <c r="C126" s="66" t="s">
        <v>71</v>
      </c>
      <c r="D126" s="66" t="s">
        <v>221</v>
      </c>
      <c r="E126" s="67">
        <v>44562</v>
      </c>
      <c r="F126" s="67" t="s">
        <v>107</v>
      </c>
      <c r="G126" s="147">
        <v>40000</v>
      </c>
      <c r="H126" s="165">
        <v>1148</v>
      </c>
      <c r="I126" s="147">
        <v>442.65</v>
      </c>
      <c r="J126" s="147">
        <v>1216</v>
      </c>
      <c r="K126" s="147">
        <v>8025</v>
      </c>
      <c r="L126" s="147">
        <v>10831.65</v>
      </c>
      <c r="M126" s="165">
        <v>29168.35</v>
      </c>
      <c r="AQ126" s="46"/>
      <c r="AR126" s="46"/>
      <c r="AS126" s="46"/>
      <c r="AT126" s="46"/>
      <c r="AU126" s="46"/>
      <c r="AV126" s="46"/>
      <c r="AW126" s="46"/>
      <c r="AX126" s="46"/>
      <c r="AY126" s="46"/>
      <c r="AZ126" s="46"/>
      <c r="BA126" s="46"/>
      <c r="BB126" s="46"/>
      <c r="BC126" s="46"/>
      <c r="BD126" s="46"/>
      <c r="BE126" s="46"/>
      <c r="BF126" s="46"/>
      <c r="BG126" s="46"/>
      <c r="BH126" s="46"/>
      <c r="BI126" s="46"/>
      <c r="BJ126" s="46"/>
      <c r="BK126" s="46"/>
      <c r="BL126" s="46"/>
      <c r="BM126" s="46"/>
      <c r="BN126" s="46"/>
      <c r="BO126" s="46"/>
      <c r="BP126" s="46"/>
      <c r="BQ126" s="46"/>
      <c r="BR126" s="46"/>
      <c r="BS126" s="46"/>
      <c r="BT126" s="46"/>
      <c r="BU126" s="46"/>
      <c r="BV126" s="46"/>
      <c r="BW126" s="46"/>
      <c r="BX126" s="46"/>
      <c r="BY126" s="46"/>
      <c r="BZ126" s="46"/>
      <c r="CA126" s="46"/>
      <c r="CB126" s="46"/>
      <c r="CC126" s="46"/>
      <c r="CD126" s="46"/>
      <c r="CE126" s="46"/>
      <c r="CF126" s="46"/>
      <c r="CG126" s="46"/>
      <c r="CH126" s="46"/>
      <c r="CI126" s="46"/>
      <c r="CJ126" s="46"/>
      <c r="CK126" s="46"/>
      <c r="CL126" s="46"/>
      <c r="CM126" s="46"/>
      <c r="CN126" s="46"/>
      <c r="CO126" s="46"/>
      <c r="CP126" s="46"/>
      <c r="CQ126" s="46"/>
      <c r="CR126" s="46"/>
      <c r="CS126" s="46"/>
      <c r="CT126" s="46"/>
      <c r="CU126" s="46"/>
      <c r="CV126" s="46"/>
      <c r="CW126" s="46"/>
      <c r="CX126" s="46"/>
      <c r="CY126" s="46"/>
      <c r="CZ126" s="46"/>
      <c r="DA126" s="46"/>
      <c r="DB126" s="46"/>
      <c r="DC126" s="46"/>
      <c r="DD126" s="46"/>
      <c r="DE126" s="46"/>
      <c r="DF126" s="46"/>
      <c r="DG126" s="46"/>
      <c r="DH126" s="46"/>
      <c r="DI126" s="46"/>
      <c r="DJ126" s="46"/>
      <c r="DK126" s="46"/>
      <c r="DL126" s="46"/>
      <c r="DM126" s="46"/>
      <c r="DN126" s="46"/>
      <c r="DO126" s="46"/>
      <c r="DP126" s="46"/>
      <c r="DQ126" s="46"/>
      <c r="DR126" s="46"/>
      <c r="DS126" s="46"/>
      <c r="DT126" s="46"/>
      <c r="DU126" s="46"/>
      <c r="DV126" s="46"/>
      <c r="DW126" s="46"/>
      <c r="DX126" s="46"/>
      <c r="DY126" s="46"/>
      <c r="DZ126" s="46"/>
      <c r="EA126" s="46"/>
      <c r="EB126" s="46"/>
      <c r="EC126" s="46"/>
      <c r="ED126" s="46"/>
      <c r="EE126" s="46"/>
      <c r="EF126" s="46"/>
      <c r="EG126" s="46"/>
      <c r="EH126" s="46"/>
      <c r="EI126" s="46"/>
      <c r="EJ126" s="46"/>
      <c r="EK126" s="46"/>
      <c r="EL126" s="46"/>
      <c r="EM126" s="46"/>
      <c r="EN126" s="46"/>
      <c r="EO126" s="46"/>
      <c r="EP126" s="46"/>
      <c r="EQ126" s="46"/>
      <c r="ER126" s="46"/>
      <c r="ES126" s="46"/>
      <c r="ET126" s="46"/>
      <c r="EU126" s="46"/>
      <c r="EV126" s="46"/>
      <c r="EW126" s="46"/>
      <c r="EX126" s="46"/>
      <c r="EY126" s="46"/>
      <c r="EZ126" s="46"/>
      <c r="FA126" s="46"/>
      <c r="FB126" s="46"/>
      <c r="FC126" s="46"/>
      <c r="FD126" s="46"/>
      <c r="FE126" s="46"/>
      <c r="FF126" s="46"/>
      <c r="FG126" s="46"/>
      <c r="FH126" s="46"/>
      <c r="FI126" s="46"/>
      <c r="FJ126" s="46"/>
      <c r="FK126" s="46"/>
      <c r="FL126" s="46"/>
      <c r="FM126" s="46"/>
      <c r="FN126" s="46"/>
      <c r="FO126" s="46"/>
      <c r="FP126" s="46"/>
      <c r="FQ126" s="46"/>
      <c r="FR126" s="46"/>
      <c r="FS126" s="46"/>
    </row>
    <row r="127" spans="1:669" s="44" customFormat="1" ht="14.25" customHeight="1" x14ac:dyDescent="0.25">
      <c r="A127" s="44" t="s">
        <v>138</v>
      </c>
      <c r="B127" s="65" t="s">
        <v>109</v>
      </c>
      <c r="C127" s="66" t="s">
        <v>70</v>
      </c>
      <c r="D127" s="66" t="s">
        <v>221</v>
      </c>
      <c r="E127" s="67">
        <v>44593</v>
      </c>
      <c r="F127" s="67" t="s">
        <v>107</v>
      </c>
      <c r="G127" s="147">
        <v>40000</v>
      </c>
      <c r="H127" s="165">
        <v>1148</v>
      </c>
      <c r="I127" s="147">
        <v>442.65</v>
      </c>
      <c r="J127" s="147">
        <v>1216</v>
      </c>
      <c r="K127" s="147">
        <v>25</v>
      </c>
      <c r="L127" s="147">
        <v>2831.65</v>
      </c>
      <c r="M127" s="165">
        <v>37168.35</v>
      </c>
      <c r="AQ127" s="46"/>
      <c r="AR127" s="46"/>
      <c r="AS127" s="46"/>
      <c r="AT127" s="46"/>
      <c r="AU127" s="46"/>
      <c r="AV127" s="46"/>
      <c r="AW127" s="46"/>
      <c r="AX127" s="46"/>
      <c r="AY127" s="46"/>
      <c r="AZ127" s="46"/>
      <c r="BA127" s="46"/>
      <c r="BB127" s="46"/>
      <c r="BC127" s="46"/>
      <c r="BD127" s="46"/>
      <c r="BE127" s="46"/>
      <c r="BF127" s="46"/>
      <c r="BG127" s="46"/>
      <c r="BH127" s="46"/>
      <c r="BI127" s="46"/>
      <c r="BJ127" s="46"/>
      <c r="BK127" s="46"/>
      <c r="BL127" s="46"/>
      <c r="BM127" s="46"/>
      <c r="BN127" s="46"/>
      <c r="BO127" s="46"/>
      <c r="BP127" s="46"/>
      <c r="BQ127" s="46"/>
      <c r="BR127" s="46"/>
      <c r="BS127" s="46"/>
      <c r="BT127" s="46"/>
      <c r="BU127" s="46"/>
      <c r="BV127" s="46"/>
      <c r="BW127" s="46"/>
      <c r="BX127" s="46"/>
      <c r="BY127" s="46"/>
      <c r="BZ127" s="46"/>
      <c r="CA127" s="46"/>
      <c r="CB127" s="46"/>
      <c r="CC127" s="46"/>
      <c r="CD127" s="46"/>
      <c r="CE127" s="46"/>
      <c r="CF127" s="46"/>
      <c r="CG127" s="46"/>
      <c r="CH127" s="46"/>
      <c r="CI127" s="46"/>
      <c r="CJ127" s="46"/>
      <c r="CK127" s="46"/>
      <c r="CL127" s="46"/>
      <c r="CM127" s="46"/>
      <c r="CN127" s="46"/>
      <c r="CO127" s="46"/>
      <c r="CP127" s="46"/>
      <c r="CQ127" s="46"/>
      <c r="CR127" s="46"/>
      <c r="CS127" s="46"/>
      <c r="CT127" s="46"/>
      <c r="CU127" s="46"/>
      <c r="CV127" s="46"/>
      <c r="CW127" s="46"/>
      <c r="CX127" s="46"/>
      <c r="CY127" s="46"/>
      <c r="CZ127" s="46"/>
      <c r="DA127" s="46"/>
      <c r="DB127" s="46"/>
      <c r="DC127" s="46"/>
      <c r="DD127" s="46"/>
      <c r="DE127" s="46"/>
      <c r="DF127" s="46"/>
      <c r="DG127" s="46"/>
      <c r="DH127" s="46"/>
      <c r="DI127" s="46"/>
      <c r="DJ127" s="46"/>
      <c r="DK127" s="46"/>
      <c r="DL127" s="46"/>
      <c r="DM127" s="46"/>
      <c r="DN127" s="46"/>
      <c r="DO127" s="46"/>
      <c r="DP127" s="46"/>
      <c r="DQ127" s="46"/>
      <c r="DR127" s="46"/>
      <c r="DS127" s="46"/>
      <c r="DT127" s="46"/>
      <c r="DU127" s="46"/>
      <c r="DV127" s="46"/>
      <c r="DW127" s="46"/>
      <c r="DX127" s="46"/>
      <c r="DY127" s="46"/>
      <c r="DZ127" s="46"/>
      <c r="EA127" s="46"/>
      <c r="EB127" s="46"/>
      <c r="EC127" s="46"/>
      <c r="ED127" s="46"/>
      <c r="EE127" s="46"/>
      <c r="EF127" s="46"/>
      <c r="EG127" s="46"/>
      <c r="EH127" s="46"/>
      <c r="EI127" s="46"/>
      <c r="EJ127" s="46"/>
      <c r="EK127" s="46"/>
      <c r="EL127" s="46"/>
      <c r="EM127" s="46"/>
      <c r="EN127" s="46"/>
      <c r="EO127" s="46"/>
      <c r="EP127" s="46"/>
      <c r="EQ127" s="46"/>
      <c r="ER127" s="46"/>
      <c r="ES127" s="46"/>
      <c r="ET127" s="46"/>
      <c r="EU127" s="46"/>
      <c r="EV127" s="46"/>
      <c r="EW127" s="46"/>
      <c r="EX127" s="46"/>
      <c r="EY127" s="46"/>
      <c r="EZ127" s="46"/>
      <c r="FA127" s="46"/>
      <c r="FB127" s="46"/>
      <c r="FC127" s="46"/>
      <c r="FD127" s="46"/>
      <c r="FE127" s="46"/>
      <c r="FF127" s="46"/>
      <c r="FG127" s="46"/>
      <c r="FH127" s="46"/>
      <c r="FI127" s="46"/>
      <c r="FJ127" s="46"/>
      <c r="FK127" s="46"/>
      <c r="FL127" s="46"/>
      <c r="FM127" s="46"/>
      <c r="FN127" s="46"/>
      <c r="FO127" s="46"/>
      <c r="FP127" s="46"/>
      <c r="FQ127" s="46"/>
      <c r="FR127" s="46"/>
      <c r="FS127" s="46"/>
    </row>
    <row r="128" spans="1:669" s="44" customFormat="1" ht="14.25" customHeight="1" x14ac:dyDescent="0.25">
      <c r="A128" s="44" t="s">
        <v>185</v>
      </c>
      <c r="B128" s="65" t="s">
        <v>124</v>
      </c>
      <c r="C128" s="66" t="s">
        <v>71</v>
      </c>
      <c r="D128" s="66" t="s">
        <v>221</v>
      </c>
      <c r="E128" s="67">
        <v>44652</v>
      </c>
      <c r="F128" s="67" t="s">
        <v>107</v>
      </c>
      <c r="G128" s="147">
        <v>70000</v>
      </c>
      <c r="H128" s="165">
        <v>2009</v>
      </c>
      <c r="I128" s="147">
        <v>5368.48</v>
      </c>
      <c r="J128" s="147">
        <v>2128</v>
      </c>
      <c r="K128" s="147">
        <v>25</v>
      </c>
      <c r="L128" s="147">
        <v>9530.48</v>
      </c>
      <c r="M128" s="165">
        <v>60469.52</v>
      </c>
      <c r="AQ128" s="46"/>
      <c r="AR128" s="46"/>
      <c r="AS128" s="46"/>
      <c r="AT128" s="46"/>
      <c r="AU128" s="46"/>
      <c r="AV128" s="46"/>
      <c r="AW128" s="46"/>
      <c r="AX128" s="46"/>
      <c r="AY128" s="46"/>
      <c r="AZ128" s="46"/>
      <c r="BA128" s="46"/>
      <c r="BB128" s="46"/>
      <c r="BC128" s="46"/>
      <c r="BD128" s="46"/>
      <c r="BE128" s="46"/>
      <c r="BF128" s="46"/>
      <c r="BG128" s="46"/>
      <c r="BH128" s="46"/>
      <c r="BI128" s="46"/>
      <c r="BJ128" s="46"/>
      <c r="BK128" s="46"/>
      <c r="BL128" s="46"/>
      <c r="BM128" s="46"/>
      <c r="BN128" s="46"/>
      <c r="BO128" s="46"/>
      <c r="BP128" s="46"/>
      <c r="BQ128" s="46"/>
      <c r="BR128" s="46"/>
      <c r="BS128" s="46"/>
      <c r="BT128" s="46"/>
      <c r="BU128" s="46"/>
      <c r="BV128" s="46"/>
      <c r="BW128" s="46"/>
      <c r="BX128" s="46"/>
      <c r="BY128" s="46"/>
      <c r="BZ128" s="46"/>
      <c r="CA128" s="46"/>
      <c r="CB128" s="46"/>
      <c r="CC128" s="46"/>
      <c r="CD128" s="46"/>
      <c r="CE128" s="46"/>
      <c r="CF128" s="46"/>
      <c r="CG128" s="46"/>
      <c r="CH128" s="46"/>
      <c r="CI128" s="46"/>
      <c r="CJ128" s="46"/>
      <c r="CK128" s="46"/>
      <c r="CL128" s="46"/>
      <c r="CM128" s="46"/>
      <c r="CN128" s="46"/>
      <c r="CO128" s="46"/>
      <c r="CP128" s="46"/>
      <c r="CQ128" s="46"/>
      <c r="CR128" s="46"/>
      <c r="CS128" s="46"/>
      <c r="CT128" s="46"/>
      <c r="CU128" s="46"/>
      <c r="CV128" s="46"/>
      <c r="CW128" s="46"/>
      <c r="CX128" s="46"/>
      <c r="CY128" s="46"/>
      <c r="CZ128" s="46"/>
      <c r="DA128" s="46"/>
      <c r="DB128" s="46"/>
      <c r="DC128" s="46"/>
      <c r="DD128" s="46"/>
      <c r="DE128" s="46"/>
      <c r="DF128" s="46"/>
      <c r="DG128" s="46"/>
      <c r="DH128" s="46"/>
      <c r="DI128" s="46"/>
      <c r="DJ128" s="46"/>
      <c r="DK128" s="46"/>
      <c r="DL128" s="46"/>
      <c r="DM128" s="46"/>
      <c r="DN128" s="46"/>
      <c r="DO128" s="46"/>
      <c r="DP128" s="46"/>
      <c r="DQ128" s="46"/>
      <c r="DR128" s="46"/>
      <c r="DS128" s="46"/>
      <c r="DT128" s="46"/>
      <c r="DU128" s="46"/>
      <c r="DV128" s="46"/>
      <c r="DW128" s="46"/>
      <c r="DX128" s="46"/>
      <c r="DY128" s="46"/>
      <c r="DZ128" s="46"/>
      <c r="EA128" s="46"/>
      <c r="EB128" s="46"/>
      <c r="EC128" s="46"/>
      <c r="ED128" s="46"/>
      <c r="EE128" s="46"/>
      <c r="EF128" s="46"/>
      <c r="EG128" s="46"/>
      <c r="EH128" s="46"/>
      <c r="EI128" s="46"/>
      <c r="EJ128" s="46"/>
      <c r="EK128" s="46"/>
      <c r="EL128" s="46"/>
      <c r="EM128" s="46"/>
      <c r="EN128" s="46"/>
      <c r="EO128" s="46"/>
      <c r="EP128" s="46"/>
      <c r="EQ128" s="46"/>
      <c r="ER128" s="46"/>
      <c r="ES128" s="46"/>
      <c r="ET128" s="46"/>
      <c r="EU128" s="46"/>
      <c r="EV128" s="46"/>
      <c r="EW128" s="46"/>
      <c r="EX128" s="46"/>
      <c r="EY128" s="46"/>
      <c r="EZ128" s="46"/>
      <c r="FA128" s="46"/>
      <c r="FB128" s="46"/>
      <c r="FC128" s="46"/>
      <c r="FD128" s="46"/>
      <c r="FE128" s="46"/>
      <c r="FF128" s="46"/>
      <c r="FG128" s="46"/>
      <c r="FH128" s="46"/>
      <c r="FI128" s="46"/>
      <c r="FJ128" s="46"/>
      <c r="FK128" s="46"/>
      <c r="FL128" s="46"/>
      <c r="FM128" s="46"/>
      <c r="FN128" s="46"/>
      <c r="FO128" s="46"/>
      <c r="FP128" s="46"/>
      <c r="FQ128" s="46"/>
      <c r="FR128" s="46"/>
      <c r="FS128" s="46"/>
    </row>
    <row r="129" spans="1:669" s="68" customFormat="1" ht="18.75" customHeight="1" x14ac:dyDescent="0.25">
      <c r="A129" s="68" t="s">
        <v>103</v>
      </c>
      <c r="B129" s="94">
        <v>3</v>
      </c>
      <c r="C129" s="108"/>
      <c r="D129" s="108"/>
      <c r="E129" s="109"/>
      <c r="F129" s="109"/>
      <c r="G129" s="150">
        <f>SUM(G126:G127)+G128</f>
        <v>150000</v>
      </c>
      <c r="H129" s="157">
        <f>SUM(H126:H127)+H128</f>
        <v>4305</v>
      </c>
      <c r="I129" s="150">
        <f>SUM(I126:I127)+I128</f>
        <v>6253.78</v>
      </c>
      <c r="J129" s="150">
        <f>SUM(J126:J127)+J128</f>
        <v>4560</v>
      </c>
      <c r="K129" s="150">
        <f>SUM(K126:K128)</f>
        <v>8075</v>
      </c>
      <c r="L129" s="150">
        <f>SUM(L126:L128)</f>
        <v>23193.78</v>
      </c>
      <c r="M129" s="150">
        <f>SUM(M126:M128)</f>
        <v>126806.22</v>
      </c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  <c r="AA129" s="39"/>
      <c r="AB129" s="39"/>
      <c r="AC129" s="39"/>
      <c r="AD129" s="39"/>
      <c r="AE129" s="39"/>
      <c r="AF129" s="39"/>
      <c r="AG129" s="39"/>
      <c r="AH129" s="39"/>
      <c r="AI129" s="39"/>
      <c r="AJ129" s="39"/>
      <c r="AK129" s="39"/>
      <c r="AL129" s="39"/>
      <c r="AM129" s="39"/>
      <c r="AQ129" s="40"/>
      <c r="AR129" s="40"/>
      <c r="AS129" s="40"/>
      <c r="AT129" s="40"/>
      <c r="AU129" s="40"/>
      <c r="AV129" s="40"/>
      <c r="AW129" s="40"/>
      <c r="AX129" s="40"/>
      <c r="AY129" s="40"/>
      <c r="AZ129" s="40"/>
      <c r="BA129" s="40"/>
      <c r="BB129" s="40"/>
      <c r="BC129" s="40"/>
      <c r="BD129" s="40"/>
      <c r="BE129" s="40"/>
      <c r="BF129" s="40"/>
      <c r="BG129" s="40"/>
      <c r="BH129" s="40"/>
      <c r="BI129" s="40"/>
      <c r="BJ129" s="40"/>
      <c r="BK129" s="40"/>
      <c r="BL129" s="40"/>
      <c r="BM129" s="40"/>
      <c r="BN129" s="40"/>
      <c r="BO129" s="40"/>
      <c r="BP129" s="40"/>
      <c r="BQ129" s="40"/>
      <c r="BR129" s="40"/>
      <c r="BS129" s="40"/>
      <c r="BT129" s="40"/>
      <c r="BU129" s="40"/>
      <c r="BV129" s="40"/>
      <c r="BW129" s="40"/>
      <c r="BX129" s="40"/>
      <c r="BY129" s="40"/>
      <c r="BZ129" s="40"/>
      <c r="CA129" s="40"/>
      <c r="CB129" s="40"/>
      <c r="CC129" s="40"/>
      <c r="CD129" s="40"/>
      <c r="CE129" s="40"/>
      <c r="CF129" s="40"/>
      <c r="CG129" s="40"/>
      <c r="CH129" s="40"/>
      <c r="CI129" s="40"/>
      <c r="CJ129" s="40"/>
      <c r="CK129" s="40"/>
      <c r="CL129" s="40"/>
      <c r="CM129" s="40"/>
      <c r="CN129" s="40"/>
      <c r="CO129" s="40"/>
      <c r="CP129" s="40"/>
      <c r="CQ129" s="40"/>
      <c r="CR129" s="40"/>
      <c r="CS129" s="40"/>
      <c r="CT129" s="40"/>
      <c r="CU129" s="40"/>
      <c r="CV129" s="40"/>
      <c r="CW129" s="40"/>
      <c r="CX129" s="40"/>
      <c r="CY129" s="40"/>
      <c r="CZ129" s="40"/>
      <c r="DA129" s="40"/>
      <c r="DB129" s="40"/>
      <c r="DC129" s="40"/>
      <c r="DD129" s="40"/>
      <c r="DE129" s="40"/>
      <c r="DF129" s="40"/>
      <c r="DG129" s="40"/>
      <c r="DH129" s="40"/>
      <c r="DI129" s="40"/>
      <c r="DJ129" s="40"/>
      <c r="DK129" s="40"/>
      <c r="DL129" s="40"/>
      <c r="DM129" s="40"/>
      <c r="DN129" s="40"/>
      <c r="DO129" s="40"/>
      <c r="DP129" s="40"/>
      <c r="DQ129" s="40"/>
      <c r="DR129" s="40"/>
      <c r="DS129" s="40"/>
      <c r="DT129" s="40"/>
      <c r="DU129" s="40"/>
      <c r="DV129" s="40"/>
      <c r="DW129" s="40"/>
      <c r="DX129" s="40"/>
      <c r="DY129" s="40"/>
      <c r="DZ129" s="40"/>
      <c r="EA129" s="40"/>
      <c r="EB129" s="40"/>
      <c r="EC129" s="40"/>
      <c r="ED129" s="40"/>
      <c r="EE129" s="40"/>
      <c r="EF129" s="40"/>
      <c r="EG129" s="40"/>
      <c r="EH129" s="40"/>
      <c r="EI129" s="40"/>
      <c r="EJ129" s="40"/>
      <c r="EK129" s="40"/>
      <c r="EL129" s="40"/>
      <c r="EM129" s="40"/>
      <c r="EN129" s="40"/>
      <c r="EO129" s="40"/>
      <c r="EP129" s="40"/>
      <c r="EQ129" s="40"/>
      <c r="ER129" s="40"/>
      <c r="ES129" s="40"/>
      <c r="ET129" s="40"/>
      <c r="EU129" s="40"/>
      <c r="EV129" s="40"/>
      <c r="EW129" s="40"/>
      <c r="EX129" s="40"/>
      <c r="EY129" s="40"/>
      <c r="EZ129" s="40"/>
      <c r="FA129" s="40"/>
      <c r="FB129" s="40"/>
      <c r="FC129" s="40"/>
      <c r="FD129" s="40"/>
      <c r="FE129" s="40"/>
      <c r="FF129" s="40"/>
      <c r="FG129" s="40"/>
      <c r="FH129" s="40"/>
      <c r="FI129" s="40"/>
      <c r="FJ129" s="40"/>
      <c r="FK129" s="40"/>
      <c r="FL129" s="40"/>
      <c r="FM129" s="40"/>
      <c r="FN129" s="40"/>
      <c r="FO129" s="40"/>
      <c r="FP129" s="40"/>
      <c r="FQ129" s="40"/>
      <c r="FR129" s="40"/>
      <c r="FS129" s="40"/>
    </row>
    <row r="130" spans="1:669" s="39" customFormat="1" ht="12.75" customHeight="1" x14ac:dyDescent="0.25">
      <c r="B130" s="105"/>
      <c r="C130" s="106"/>
      <c r="D130" s="106"/>
      <c r="E130" s="107"/>
      <c r="F130" s="107"/>
      <c r="G130" s="145"/>
      <c r="H130" s="164"/>
      <c r="I130" s="145"/>
      <c r="J130" s="145"/>
      <c r="K130" s="145"/>
      <c r="L130" s="145"/>
      <c r="M130" s="164"/>
      <c r="AQ130" s="40"/>
      <c r="AR130" s="40"/>
      <c r="AS130" s="40"/>
      <c r="AT130" s="40"/>
      <c r="AU130" s="40"/>
      <c r="AV130" s="40"/>
      <c r="AW130" s="40"/>
      <c r="AX130" s="40"/>
      <c r="AY130" s="40"/>
      <c r="AZ130" s="40"/>
      <c r="BA130" s="40"/>
      <c r="BB130" s="40"/>
      <c r="BC130" s="40"/>
      <c r="BD130" s="40"/>
      <c r="BE130" s="40"/>
      <c r="BF130" s="40"/>
      <c r="BG130" s="40"/>
      <c r="BH130" s="40"/>
      <c r="BI130" s="40"/>
      <c r="BJ130" s="40"/>
      <c r="BK130" s="40"/>
      <c r="BL130" s="40"/>
      <c r="BM130" s="40"/>
      <c r="BN130" s="40"/>
      <c r="BO130" s="40"/>
      <c r="BP130" s="40"/>
      <c r="BQ130" s="40"/>
      <c r="BR130" s="40"/>
      <c r="BS130" s="40"/>
      <c r="BT130" s="40"/>
      <c r="BU130" s="40"/>
      <c r="BV130" s="40"/>
      <c r="BW130" s="40"/>
      <c r="BX130" s="40"/>
      <c r="BY130" s="40"/>
      <c r="BZ130" s="40"/>
      <c r="CA130" s="40"/>
      <c r="CB130" s="40"/>
      <c r="CC130" s="40"/>
      <c r="CD130" s="40"/>
      <c r="CE130" s="40"/>
      <c r="CF130" s="40"/>
      <c r="CG130" s="40"/>
      <c r="CH130" s="40"/>
      <c r="CI130" s="40"/>
      <c r="CJ130" s="40"/>
      <c r="CK130" s="40"/>
      <c r="CL130" s="40"/>
      <c r="CM130" s="40"/>
      <c r="CN130" s="40"/>
      <c r="CO130" s="40"/>
      <c r="CP130" s="40"/>
      <c r="CQ130" s="40"/>
      <c r="CR130" s="40"/>
      <c r="CS130" s="40"/>
      <c r="CT130" s="40"/>
      <c r="CU130" s="40"/>
      <c r="CV130" s="40"/>
      <c r="CW130" s="40"/>
      <c r="CX130" s="40"/>
      <c r="CY130" s="40"/>
      <c r="CZ130" s="40"/>
      <c r="DA130" s="40"/>
      <c r="DB130" s="40"/>
      <c r="DC130" s="40"/>
      <c r="DD130" s="40"/>
      <c r="DE130" s="40"/>
      <c r="DF130" s="40"/>
      <c r="DG130" s="40"/>
      <c r="DH130" s="40"/>
      <c r="DI130" s="40"/>
      <c r="DJ130" s="40"/>
      <c r="DK130" s="40"/>
      <c r="DL130" s="40"/>
      <c r="DM130" s="40"/>
      <c r="DN130" s="40"/>
      <c r="DO130" s="40"/>
      <c r="DP130" s="40"/>
      <c r="DQ130" s="40"/>
      <c r="DR130" s="40"/>
      <c r="DS130" s="40"/>
      <c r="DT130" s="40"/>
      <c r="DU130" s="40"/>
      <c r="DV130" s="40"/>
      <c r="DW130" s="40"/>
      <c r="DX130" s="40"/>
      <c r="DY130" s="40"/>
      <c r="DZ130" s="40"/>
      <c r="EA130" s="40"/>
      <c r="EB130" s="40"/>
      <c r="EC130" s="40"/>
      <c r="ED130" s="40"/>
      <c r="EE130" s="40"/>
      <c r="EF130" s="40"/>
      <c r="EG130" s="40"/>
      <c r="EH130" s="40"/>
      <c r="EI130" s="40"/>
      <c r="EJ130" s="40"/>
      <c r="EK130" s="40"/>
      <c r="EL130" s="40"/>
      <c r="EM130" s="40"/>
      <c r="EN130" s="40"/>
      <c r="EO130" s="40"/>
      <c r="EP130" s="40"/>
      <c r="EQ130" s="40"/>
      <c r="ER130" s="40"/>
      <c r="ES130" s="40"/>
      <c r="ET130" s="40"/>
      <c r="EU130" s="40"/>
      <c r="EV130" s="40"/>
      <c r="EW130" s="40"/>
      <c r="EX130" s="40"/>
      <c r="EY130" s="40"/>
      <c r="EZ130" s="40"/>
      <c r="FA130" s="40"/>
      <c r="FB130" s="40"/>
      <c r="FC130" s="40"/>
      <c r="FD130" s="40"/>
      <c r="FE130" s="40"/>
      <c r="FF130" s="40"/>
      <c r="FG130" s="40"/>
      <c r="FH130" s="40"/>
      <c r="FI130" s="40"/>
      <c r="FJ130" s="40"/>
      <c r="FK130" s="40"/>
      <c r="FL130" s="40"/>
      <c r="FM130" s="40"/>
      <c r="FN130" s="40"/>
      <c r="FO130" s="40"/>
      <c r="FP130" s="40"/>
      <c r="FQ130" s="40"/>
      <c r="FR130" s="40"/>
      <c r="FS130" s="40"/>
    </row>
    <row r="131" spans="1:669" s="51" customFormat="1" ht="18" customHeight="1" x14ac:dyDescent="0.25">
      <c r="A131" s="63" t="s">
        <v>161</v>
      </c>
      <c r="B131" s="84"/>
      <c r="C131" s="85"/>
      <c r="D131" s="85"/>
      <c r="E131" s="85"/>
      <c r="F131" s="85"/>
      <c r="G131" s="158"/>
      <c r="H131" s="178"/>
      <c r="I131" s="178"/>
      <c r="J131" s="178"/>
      <c r="K131" s="178"/>
      <c r="L131" s="178"/>
      <c r="M131" s="178"/>
      <c r="N131" s="45"/>
      <c r="O131" s="45"/>
      <c r="P131" s="50"/>
      <c r="Q131" s="50"/>
      <c r="R131" s="50"/>
      <c r="S131" s="50"/>
      <c r="T131" s="50"/>
      <c r="U131" s="50"/>
      <c r="V131" s="50"/>
      <c r="W131" s="50"/>
      <c r="X131" s="50"/>
      <c r="Y131" s="50"/>
      <c r="Z131" s="50"/>
      <c r="AA131" s="50"/>
      <c r="AB131" s="50"/>
      <c r="AC131" s="50"/>
      <c r="AD131" s="50"/>
      <c r="AE131" s="50"/>
      <c r="AF131" s="50"/>
      <c r="AG131" s="50"/>
      <c r="AH131" s="86"/>
      <c r="AI131" s="86"/>
      <c r="AJ131" s="86"/>
      <c r="AK131" s="86"/>
      <c r="AL131" s="86"/>
      <c r="AM131" s="86"/>
      <c r="AN131" s="86"/>
      <c r="AO131" s="86"/>
      <c r="AP131" s="86"/>
      <c r="AQ131" s="86"/>
      <c r="AR131" s="86"/>
      <c r="AS131" s="86"/>
      <c r="AT131" s="86"/>
      <c r="AU131" s="45"/>
      <c r="AV131" s="45"/>
      <c r="AW131" s="45"/>
      <c r="AX131" s="45"/>
      <c r="AY131" s="45"/>
      <c r="AZ131" s="45"/>
      <c r="BA131" s="45"/>
      <c r="BB131" s="45"/>
      <c r="BC131" s="45"/>
      <c r="BD131" s="45"/>
      <c r="BE131" s="45"/>
      <c r="BF131" s="45"/>
      <c r="BG131" s="45"/>
      <c r="BH131" s="45"/>
      <c r="BI131" s="45"/>
      <c r="BJ131" s="45"/>
      <c r="BK131" s="45"/>
      <c r="BL131" s="45"/>
      <c r="BM131" s="45"/>
      <c r="BN131" s="45"/>
      <c r="BO131" s="45"/>
      <c r="BP131" s="45"/>
      <c r="BQ131" s="45"/>
      <c r="BR131" s="45"/>
      <c r="BS131" s="45"/>
      <c r="BT131" s="45"/>
      <c r="BU131" s="45"/>
      <c r="BV131" s="45"/>
      <c r="BW131" s="45"/>
      <c r="BX131" s="45"/>
      <c r="BY131" s="45"/>
      <c r="BZ131" s="45"/>
      <c r="CA131" s="45"/>
      <c r="CB131" s="45"/>
      <c r="CC131" s="45"/>
      <c r="CD131" s="45"/>
      <c r="CE131" s="45"/>
      <c r="CF131" s="45"/>
      <c r="CG131" s="45"/>
      <c r="CH131" s="45"/>
      <c r="CI131" s="45"/>
      <c r="CJ131" s="45"/>
      <c r="CK131" s="45"/>
      <c r="CL131" s="45"/>
      <c r="CM131" s="45"/>
      <c r="CN131" s="45"/>
      <c r="CO131" s="45"/>
      <c r="CP131" s="45"/>
      <c r="CQ131" s="45"/>
      <c r="CR131" s="45"/>
      <c r="CS131" s="45"/>
      <c r="CT131" s="45"/>
      <c r="CU131" s="45"/>
      <c r="CV131" s="45"/>
      <c r="CW131" s="45"/>
      <c r="CX131" s="45"/>
      <c r="CY131" s="45"/>
      <c r="CZ131" s="45"/>
      <c r="DA131" s="45"/>
      <c r="DB131" s="45"/>
      <c r="DC131" s="45"/>
      <c r="DD131" s="45"/>
      <c r="DE131" s="45"/>
      <c r="DF131" s="45"/>
      <c r="DG131" s="45"/>
      <c r="DH131" s="45"/>
      <c r="DI131" s="45"/>
      <c r="DJ131" s="45"/>
      <c r="DK131" s="45"/>
      <c r="DL131" s="45"/>
      <c r="DM131" s="45"/>
      <c r="DN131" s="45"/>
      <c r="DO131" s="45"/>
      <c r="DP131" s="45"/>
      <c r="DQ131" s="45"/>
      <c r="DR131" s="45"/>
      <c r="DS131" s="45"/>
      <c r="DT131" s="45"/>
      <c r="DU131" s="45"/>
      <c r="DV131" s="45"/>
      <c r="DW131" s="45"/>
      <c r="DX131" s="45"/>
      <c r="DY131" s="45"/>
      <c r="DZ131" s="45"/>
      <c r="EA131" s="45"/>
      <c r="EB131" s="45"/>
      <c r="EC131" s="45"/>
      <c r="ED131" s="45"/>
      <c r="EE131" s="45"/>
      <c r="EF131" s="45"/>
      <c r="EG131" s="45"/>
      <c r="EH131" s="45"/>
      <c r="EI131" s="45"/>
      <c r="EJ131" s="45"/>
      <c r="EK131" s="45"/>
      <c r="EL131" s="45"/>
      <c r="EM131" s="45"/>
      <c r="EN131" s="45"/>
      <c r="EO131" s="45"/>
      <c r="EP131" s="45"/>
      <c r="EQ131" s="45"/>
      <c r="ER131" s="45"/>
      <c r="ES131" s="45"/>
      <c r="ET131" s="45"/>
      <c r="EU131" s="45"/>
      <c r="EV131" s="45"/>
      <c r="EW131" s="45"/>
      <c r="EX131" s="45"/>
      <c r="EY131" s="45"/>
      <c r="EZ131" s="45"/>
      <c r="FA131" s="45"/>
      <c r="FB131" s="45"/>
      <c r="FC131" s="45"/>
      <c r="FD131" s="45"/>
      <c r="FE131" s="45"/>
      <c r="FF131" s="45"/>
      <c r="FG131" s="45"/>
      <c r="FH131" s="45"/>
      <c r="FI131" s="45"/>
      <c r="FJ131" s="45"/>
      <c r="FK131" s="45"/>
      <c r="FL131" s="45"/>
      <c r="FM131" s="45"/>
      <c r="FN131" s="45"/>
      <c r="FO131" s="45"/>
      <c r="FP131" s="45"/>
      <c r="FQ131" s="45"/>
      <c r="FR131" s="45"/>
      <c r="FS131" s="45"/>
      <c r="FT131" s="38"/>
      <c r="FU131" s="38"/>
      <c r="FV131" s="38"/>
      <c r="FW131" s="38"/>
      <c r="FX131" s="38"/>
      <c r="FY131" s="38"/>
      <c r="FZ131" s="38"/>
      <c r="GA131" s="38"/>
      <c r="GB131" s="38"/>
      <c r="GC131" s="38"/>
      <c r="GD131" s="38"/>
      <c r="GE131" s="38"/>
      <c r="GF131" s="38"/>
      <c r="GG131" s="38"/>
      <c r="GH131" s="38"/>
      <c r="GI131" s="38"/>
      <c r="GJ131" s="38"/>
      <c r="GK131" s="38"/>
      <c r="GL131" s="38"/>
      <c r="GM131" s="38"/>
      <c r="GN131" s="38"/>
      <c r="GO131" s="38"/>
      <c r="GP131" s="38"/>
      <c r="GQ131" s="38"/>
      <c r="GR131" s="38"/>
      <c r="GS131" s="38"/>
      <c r="GT131" s="38"/>
      <c r="GU131" s="38"/>
      <c r="GV131" s="38"/>
      <c r="GW131" s="38"/>
      <c r="GX131" s="38"/>
      <c r="GY131" s="38"/>
      <c r="GZ131" s="38"/>
      <c r="HA131" s="38"/>
      <c r="HB131" s="38"/>
      <c r="HC131" s="38"/>
      <c r="HD131" s="38"/>
      <c r="HE131" s="38"/>
      <c r="HF131" s="38"/>
      <c r="HG131" s="38"/>
      <c r="HH131" s="38"/>
      <c r="HI131" s="38"/>
      <c r="HJ131" s="38"/>
      <c r="HK131" s="38"/>
      <c r="HL131" s="38"/>
      <c r="HM131" s="38"/>
      <c r="HN131" s="38"/>
      <c r="HO131" s="38"/>
      <c r="HP131" s="38"/>
      <c r="HQ131" s="38"/>
      <c r="HR131" s="38"/>
      <c r="HS131" s="38"/>
      <c r="HT131" s="38"/>
      <c r="HU131" s="38"/>
      <c r="HV131" s="38"/>
      <c r="HW131" s="38"/>
      <c r="HX131" s="38"/>
      <c r="HY131" s="38"/>
      <c r="HZ131" s="38"/>
      <c r="IA131" s="38"/>
      <c r="IB131" s="38"/>
      <c r="IC131" s="38"/>
      <c r="ID131" s="50"/>
      <c r="IE131" s="50"/>
      <c r="IF131" s="50"/>
      <c r="IG131" s="50"/>
      <c r="IH131" s="50"/>
      <c r="II131" s="50"/>
      <c r="IJ131" s="50"/>
      <c r="IK131" s="50"/>
      <c r="IL131" s="50"/>
      <c r="IM131" s="50"/>
      <c r="IN131" s="50"/>
      <c r="IO131" s="50"/>
      <c r="IP131" s="50"/>
      <c r="IQ131" s="50"/>
      <c r="IR131" s="50"/>
      <c r="IS131" s="50"/>
      <c r="IT131" s="50"/>
      <c r="IU131" s="50"/>
      <c r="IV131" s="50"/>
      <c r="IW131" s="50"/>
      <c r="IX131" s="50"/>
      <c r="IY131" s="50"/>
      <c r="IZ131" s="50"/>
      <c r="JA131" s="50"/>
      <c r="JB131" s="50"/>
      <c r="JC131" s="50"/>
      <c r="JD131" s="50"/>
      <c r="JE131" s="50"/>
      <c r="JF131" s="50"/>
      <c r="JG131" s="50"/>
      <c r="JH131" s="50"/>
      <c r="JI131" s="50"/>
      <c r="JJ131" s="50"/>
      <c r="JK131" s="50"/>
      <c r="JL131" s="50"/>
      <c r="JM131" s="50"/>
      <c r="JN131" s="50"/>
      <c r="JO131" s="50"/>
      <c r="JP131" s="50"/>
      <c r="JQ131" s="50"/>
      <c r="JR131" s="50"/>
      <c r="JS131" s="50"/>
      <c r="JT131" s="50"/>
      <c r="JU131" s="50"/>
      <c r="JV131" s="50"/>
      <c r="JW131" s="50"/>
      <c r="JX131" s="50"/>
      <c r="JY131" s="50"/>
      <c r="JZ131" s="50"/>
      <c r="KA131" s="50"/>
      <c r="KB131" s="50"/>
      <c r="KC131" s="50"/>
      <c r="KD131" s="50"/>
      <c r="KE131" s="50"/>
      <c r="KF131" s="50"/>
      <c r="KG131" s="50"/>
      <c r="KH131" s="50"/>
      <c r="KI131" s="50"/>
      <c r="KJ131" s="50"/>
      <c r="KK131" s="50"/>
      <c r="KL131" s="50"/>
      <c r="KM131" s="50"/>
      <c r="KN131" s="50"/>
      <c r="KO131" s="50"/>
      <c r="KP131" s="50"/>
      <c r="KQ131" s="50"/>
      <c r="KR131" s="50"/>
      <c r="KS131" s="50"/>
      <c r="KT131" s="50"/>
      <c r="KU131" s="50"/>
      <c r="KV131" s="50"/>
      <c r="KW131" s="50"/>
      <c r="KX131" s="50"/>
      <c r="KY131" s="50"/>
      <c r="KZ131" s="50"/>
      <c r="LA131" s="50"/>
      <c r="LB131" s="50"/>
      <c r="LC131" s="50"/>
      <c r="LD131" s="50"/>
      <c r="LE131" s="50"/>
      <c r="LF131" s="50"/>
      <c r="LG131" s="50"/>
      <c r="LH131" s="50"/>
      <c r="LI131" s="50"/>
      <c r="LJ131" s="50"/>
      <c r="LK131" s="50"/>
      <c r="LL131" s="50"/>
      <c r="LM131" s="50"/>
      <c r="LN131" s="50"/>
      <c r="LO131" s="50"/>
      <c r="LP131" s="50"/>
      <c r="LQ131" s="50"/>
      <c r="LR131" s="50"/>
      <c r="LS131" s="50"/>
      <c r="LT131" s="50"/>
      <c r="LU131" s="50"/>
      <c r="LV131" s="50"/>
      <c r="LW131" s="50"/>
      <c r="LX131" s="50"/>
      <c r="LY131" s="50"/>
      <c r="LZ131" s="50"/>
      <c r="MA131" s="50"/>
      <c r="MB131" s="50"/>
      <c r="MC131" s="50"/>
      <c r="MD131" s="50"/>
      <c r="ME131" s="50"/>
      <c r="MF131" s="50"/>
      <c r="MG131" s="50"/>
      <c r="MH131" s="50"/>
      <c r="MI131" s="50"/>
      <c r="MJ131" s="50"/>
      <c r="MK131" s="50"/>
      <c r="ML131" s="50"/>
      <c r="MM131" s="50"/>
      <c r="MN131" s="50"/>
      <c r="MO131" s="50"/>
      <c r="MP131" s="50"/>
      <c r="MQ131" s="50"/>
      <c r="MR131" s="50"/>
      <c r="MS131" s="50"/>
      <c r="MT131" s="50"/>
      <c r="MU131" s="50"/>
      <c r="MV131" s="50"/>
      <c r="MW131" s="50"/>
      <c r="MX131" s="50"/>
      <c r="MY131" s="50"/>
      <c r="MZ131" s="50"/>
      <c r="NA131" s="50"/>
      <c r="NB131" s="50"/>
      <c r="NC131" s="50"/>
      <c r="ND131" s="50"/>
      <c r="NE131" s="50"/>
      <c r="NF131" s="50"/>
      <c r="NG131" s="50"/>
      <c r="NH131" s="50"/>
      <c r="NI131" s="50"/>
      <c r="NJ131" s="50"/>
      <c r="NK131" s="50"/>
      <c r="NL131" s="50"/>
      <c r="NM131" s="50"/>
      <c r="NN131" s="50"/>
      <c r="NO131" s="50"/>
      <c r="NP131" s="50"/>
      <c r="NQ131" s="50"/>
      <c r="NR131" s="50"/>
      <c r="NS131" s="50"/>
      <c r="NT131" s="50"/>
      <c r="NU131" s="50"/>
      <c r="NV131" s="50"/>
      <c r="NW131" s="50"/>
      <c r="NX131" s="50"/>
      <c r="NY131" s="50"/>
      <c r="NZ131" s="50"/>
      <c r="OA131" s="50"/>
      <c r="OB131" s="50"/>
      <c r="OC131" s="50"/>
      <c r="OD131" s="50"/>
      <c r="OE131" s="50"/>
      <c r="OF131" s="50"/>
      <c r="OG131" s="50"/>
      <c r="OH131" s="50"/>
      <c r="OI131" s="50"/>
      <c r="OJ131" s="50"/>
      <c r="OK131" s="50"/>
      <c r="OL131" s="50"/>
      <c r="OM131" s="50"/>
      <c r="ON131" s="50"/>
      <c r="OO131" s="50"/>
      <c r="OP131" s="50"/>
      <c r="OQ131" s="50"/>
      <c r="OR131" s="50"/>
      <c r="OS131" s="50"/>
      <c r="OT131" s="50"/>
      <c r="OU131" s="50"/>
      <c r="OV131" s="50"/>
      <c r="OW131" s="50"/>
      <c r="OX131" s="50"/>
      <c r="OY131" s="50"/>
      <c r="OZ131" s="50"/>
      <c r="PA131" s="50"/>
      <c r="PB131" s="50"/>
      <c r="PC131" s="50"/>
      <c r="PD131" s="50"/>
      <c r="PE131" s="50"/>
      <c r="PF131" s="50"/>
      <c r="PG131" s="50"/>
      <c r="PH131" s="50"/>
      <c r="PI131" s="50"/>
      <c r="PJ131" s="50"/>
      <c r="PK131" s="50"/>
      <c r="PL131" s="50"/>
      <c r="PM131" s="50"/>
      <c r="PN131" s="50"/>
      <c r="PO131" s="50"/>
      <c r="PP131" s="50"/>
      <c r="PQ131" s="50"/>
      <c r="PR131" s="50"/>
      <c r="PS131" s="50"/>
      <c r="PT131" s="50"/>
      <c r="PU131" s="50"/>
      <c r="PV131" s="50"/>
      <c r="PW131" s="50"/>
      <c r="PX131" s="50"/>
      <c r="PY131" s="50"/>
      <c r="PZ131" s="50"/>
      <c r="QA131" s="50"/>
      <c r="QB131" s="50"/>
      <c r="QC131" s="50"/>
      <c r="QD131" s="50"/>
      <c r="QE131" s="50"/>
      <c r="QF131" s="50"/>
      <c r="QG131" s="50"/>
      <c r="QH131" s="50"/>
      <c r="QI131" s="50"/>
      <c r="QJ131" s="50"/>
      <c r="QK131" s="50"/>
      <c r="QL131" s="50"/>
      <c r="QM131" s="50"/>
      <c r="QN131" s="50"/>
      <c r="QO131" s="50"/>
      <c r="QP131" s="50"/>
      <c r="QQ131" s="50"/>
      <c r="QR131" s="50"/>
      <c r="QS131" s="50"/>
      <c r="QT131" s="50"/>
      <c r="QU131" s="50"/>
      <c r="QV131" s="50"/>
      <c r="QW131" s="50"/>
      <c r="QX131" s="50"/>
      <c r="QY131" s="50"/>
      <c r="QZ131" s="50"/>
      <c r="RA131" s="50"/>
      <c r="RB131" s="50"/>
      <c r="RC131" s="50"/>
      <c r="RD131" s="50"/>
      <c r="RE131" s="50"/>
      <c r="RF131" s="50"/>
      <c r="RG131" s="50"/>
      <c r="RH131" s="50"/>
      <c r="RI131" s="50"/>
      <c r="RJ131" s="50"/>
      <c r="RK131" s="50"/>
      <c r="RL131" s="50"/>
      <c r="RM131" s="50"/>
      <c r="RN131" s="50"/>
      <c r="RO131" s="50"/>
      <c r="RP131" s="50"/>
      <c r="RQ131" s="50"/>
      <c r="RR131" s="50"/>
      <c r="RS131" s="50"/>
      <c r="RT131" s="50"/>
      <c r="RU131" s="50"/>
      <c r="RV131" s="50"/>
      <c r="RW131" s="50"/>
      <c r="RX131" s="50"/>
      <c r="RY131" s="50"/>
      <c r="RZ131" s="50"/>
      <c r="SA131" s="50"/>
      <c r="SB131" s="50"/>
      <c r="SC131" s="50"/>
      <c r="SD131" s="50"/>
      <c r="SE131" s="50"/>
      <c r="SF131" s="50"/>
      <c r="SG131" s="50"/>
      <c r="SH131" s="50"/>
      <c r="SI131" s="50"/>
      <c r="SJ131" s="50"/>
      <c r="SK131" s="50"/>
      <c r="SL131" s="50"/>
      <c r="SM131" s="50"/>
      <c r="SN131" s="50"/>
      <c r="SO131" s="50"/>
      <c r="SP131" s="50"/>
      <c r="SQ131" s="50"/>
      <c r="SR131" s="50"/>
      <c r="SS131" s="50"/>
      <c r="ST131" s="50"/>
      <c r="SU131" s="50"/>
      <c r="SV131" s="50"/>
      <c r="SW131" s="50"/>
      <c r="SX131" s="50"/>
      <c r="SY131" s="50"/>
      <c r="SZ131" s="50"/>
      <c r="TA131" s="50"/>
      <c r="TB131" s="50"/>
      <c r="TC131" s="50"/>
      <c r="TD131" s="50"/>
      <c r="TE131" s="50"/>
      <c r="TF131" s="50"/>
      <c r="TG131" s="50"/>
      <c r="TH131" s="50"/>
      <c r="TI131" s="50"/>
      <c r="TJ131" s="50"/>
      <c r="TK131" s="50"/>
      <c r="TL131" s="50"/>
      <c r="TM131" s="50"/>
      <c r="TN131" s="50"/>
      <c r="TO131" s="50"/>
      <c r="TP131" s="50"/>
      <c r="TQ131" s="50"/>
      <c r="TR131" s="50"/>
      <c r="TS131" s="50"/>
      <c r="TT131" s="50"/>
      <c r="TU131" s="50"/>
      <c r="TV131" s="50"/>
      <c r="TW131" s="50"/>
      <c r="TX131" s="50"/>
      <c r="TY131" s="50"/>
      <c r="TZ131" s="50"/>
      <c r="UA131" s="50"/>
      <c r="UB131" s="50"/>
      <c r="UC131" s="50"/>
      <c r="UD131" s="50"/>
      <c r="UE131" s="50"/>
      <c r="UF131" s="50"/>
      <c r="UG131" s="50"/>
      <c r="UH131" s="50"/>
      <c r="UI131" s="50"/>
      <c r="UJ131" s="50"/>
      <c r="UK131" s="50"/>
      <c r="UL131" s="50"/>
      <c r="UM131" s="50"/>
      <c r="UN131" s="50"/>
      <c r="UO131" s="50"/>
      <c r="UP131" s="50"/>
      <c r="UQ131" s="50"/>
      <c r="UR131" s="50"/>
      <c r="US131" s="50"/>
      <c r="UT131" s="50"/>
      <c r="UU131" s="50"/>
      <c r="UV131" s="50"/>
      <c r="UW131" s="50"/>
      <c r="UX131" s="50"/>
      <c r="UY131" s="50"/>
      <c r="UZ131" s="50"/>
      <c r="VA131" s="50"/>
      <c r="VB131" s="50"/>
      <c r="VC131" s="50"/>
      <c r="VD131" s="50"/>
      <c r="VE131" s="50"/>
      <c r="VF131" s="50"/>
      <c r="VG131" s="50"/>
      <c r="VH131" s="50"/>
      <c r="VI131" s="50"/>
      <c r="VJ131" s="50"/>
      <c r="VK131" s="50"/>
      <c r="VL131" s="50"/>
      <c r="VM131" s="50"/>
      <c r="VN131" s="50"/>
      <c r="VO131" s="50"/>
      <c r="VP131" s="50"/>
      <c r="VQ131" s="50"/>
      <c r="VR131" s="50"/>
      <c r="VS131" s="50"/>
      <c r="VT131" s="50"/>
      <c r="VU131" s="50"/>
      <c r="VV131" s="50"/>
      <c r="VW131" s="50"/>
      <c r="VX131" s="50"/>
      <c r="VY131" s="50"/>
      <c r="VZ131" s="50"/>
      <c r="WA131" s="50"/>
      <c r="WB131" s="50"/>
      <c r="WC131" s="50"/>
      <c r="WD131" s="50"/>
      <c r="WE131" s="50"/>
      <c r="WF131" s="50"/>
      <c r="WG131" s="50"/>
      <c r="WH131" s="50"/>
      <c r="WI131" s="50"/>
      <c r="WJ131" s="50"/>
      <c r="WK131" s="50"/>
      <c r="WL131" s="50"/>
      <c r="WM131" s="50"/>
      <c r="WN131" s="50"/>
      <c r="WO131" s="50"/>
      <c r="WP131" s="50"/>
      <c r="WQ131" s="50"/>
      <c r="WR131" s="50"/>
      <c r="WS131" s="50"/>
      <c r="WT131" s="50"/>
      <c r="WU131" s="50"/>
      <c r="WV131" s="50"/>
      <c r="WW131" s="50"/>
      <c r="WX131" s="50"/>
      <c r="WY131" s="50"/>
      <c r="WZ131" s="50"/>
      <c r="XA131" s="50"/>
      <c r="XB131" s="50"/>
      <c r="XC131" s="50"/>
      <c r="XD131" s="50"/>
      <c r="XE131" s="50"/>
      <c r="XF131" s="50"/>
      <c r="XG131" s="50"/>
      <c r="XH131" s="50"/>
      <c r="XI131" s="50"/>
      <c r="XJ131" s="50"/>
      <c r="XK131" s="50"/>
      <c r="XL131" s="50"/>
      <c r="XM131" s="50"/>
      <c r="XN131" s="50"/>
      <c r="XO131" s="50"/>
      <c r="XP131" s="50"/>
      <c r="XQ131" s="50"/>
      <c r="XR131" s="50"/>
      <c r="XS131" s="50"/>
      <c r="XT131" s="50"/>
      <c r="XU131" s="50"/>
      <c r="XV131" s="50"/>
      <c r="XW131" s="50"/>
      <c r="XX131" s="50"/>
      <c r="XY131" s="50"/>
      <c r="XZ131" s="50"/>
      <c r="YA131" s="50"/>
      <c r="YB131" s="50"/>
      <c r="YC131" s="50"/>
      <c r="YD131" s="50"/>
      <c r="YE131" s="50"/>
      <c r="YF131" s="50"/>
      <c r="YG131" s="50"/>
      <c r="YH131" s="50"/>
      <c r="YI131" s="50"/>
      <c r="YJ131" s="50"/>
      <c r="YK131" s="50"/>
      <c r="YL131" s="50"/>
      <c r="YM131" s="50"/>
      <c r="YN131" s="50"/>
      <c r="YO131" s="50"/>
      <c r="YP131" s="50"/>
      <c r="YQ131" s="50"/>
      <c r="YR131" s="50"/>
      <c r="YS131" s="50"/>
    </row>
    <row r="132" spans="1:669" ht="18" customHeight="1" x14ac:dyDescent="0.25">
      <c r="A132" s="31" t="s">
        <v>162</v>
      </c>
      <c r="B132" s="26" t="s">
        <v>163</v>
      </c>
      <c r="C132" s="57" t="s">
        <v>71</v>
      </c>
      <c r="D132" s="57" t="s">
        <v>221</v>
      </c>
      <c r="E132" s="60">
        <v>44564</v>
      </c>
      <c r="F132" s="10" t="s">
        <v>107</v>
      </c>
      <c r="G132" s="159">
        <v>66000</v>
      </c>
      <c r="H132" s="179">
        <v>1894.2</v>
      </c>
      <c r="I132" s="179">
        <v>4313.2700000000004</v>
      </c>
      <c r="J132" s="179">
        <v>2006.4</v>
      </c>
      <c r="K132" s="179">
        <v>1537.45</v>
      </c>
      <c r="L132" s="179">
        <v>9751.32</v>
      </c>
      <c r="M132" s="189">
        <v>56248.68</v>
      </c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  <c r="AH132" s="86"/>
      <c r="AI132" s="86"/>
      <c r="AJ132" s="86"/>
      <c r="AK132" s="86"/>
      <c r="AL132" s="86"/>
      <c r="AM132" s="86"/>
      <c r="AN132" s="86"/>
      <c r="AO132" s="86"/>
      <c r="AP132" s="86"/>
      <c r="AQ132" s="86"/>
      <c r="AR132" s="86"/>
      <c r="AS132" s="86"/>
      <c r="AT132" s="86"/>
      <c r="AU132" s="45"/>
      <c r="AV132" s="45"/>
      <c r="AW132" s="45"/>
      <c r="AX132" s="45"/>
      <c r="AY132" s="45"/>
      <c r="AZ132" s="45"/>
      <c r="BA132" s="45"/>
      <c r="BB132" s="45"/>
      <c r="BC132" s="45"/>
      <c r="BD132" s="45"/>
      <c r="BE132" s="45"/>
      <c r="BF132" s="45"/>
      <c r="BG132" s="45"/>
      <c r="BH132" s="45"/>
      <c r="BI132" s="45"/>
      <c r="BJ132" s="45"/>
      <c r="BK132" s="45"/>
      <c r="BL132" s="45"/>
      <c r="BM132" s="45"/>
      <c r="BN132" s="45"/>
      <c r="BO132" s="45"/>
      <c r="BP132" s="45"/>
      <c r="BQ132" s="45"/>
      <c r="BR132" s="45"/>
      <c r="BS132" s="45"/>
      <c r="BT132" s="45"/>
      <c r="BU132" s="45"/>
      <c r="BV132" s="45"/>
      <c r="BW132" s="45"/>
      <c r="BX132" s="45"/>
      <c r="BY132" s="45"/>
      <c r="BZ132" s="45"/>
      <c r="CA132" s="45"/>
      <c r="CB132" s="45"/>
      <c r="CC132" s="45"/>
      <c r="CD132" s="45"/>
      <c r="CE132" s="45"/>
      <c r="CF132" s="45"/>
      <c r="CG132" s="45"/>
      <c r="CH132" s="45"/>
      <c r="CI132" s="45"/>
      <c r="CJ132" s="45"/>
      <c r="CK132" s="45"/>
      <c r="CL132" s="45"/>
      <c r="CM132" s="45"/>
      <c r="CN132" s="45"/>
      <c r="CO132" s="45"/>
      <c r="CP132" s="45"/>
      <c r="CQ132" s="45"/>
      <c r="CR132" s="45"/>
      <c r="CS132" s="45"/>
      <c r="CT132" s="45"/>
      <c r="CU132" s="45"/>
      <c r="CV132" s="45"/>
      <c r="CW132" s="45"/>
      <c r="CX132" s="45"/>
      <c r="CY132" s="45"/>
      <c r="CZ132" s="45"/>
      <c r="DA132" s="45"/>
      <c r="DB132" s="45"/>
      <c r="DC132" s="45"/>
      <c r="DD132" s="45"/>
      <c r="DE132" s="45"/>
      <c r="DF132" s="45"/>
      <c r="DG132" s="45"/>
      <c r="DH132" s="45"/>
      <c r="DI132" s="45"/>
      <c r="DJ132" s="45"/>
      <c r="DK132" s="45"/>
      <c r="DL132" s="45"/>
      <c r="DM132" s="45"/>
      <c r="DN132" s="45"/>
      <c r="DO132" s="45"/>
      <c r="DP132" s="45"/>
      <c r="DQ132" s="45"/>
      <c r="DR132" s="45"/>
      <c r="DS132" s="45"/>
      <c r="DT132" s="45"/>
      <c r="DU132" s="45"/>
      <c r="DV132" s="45"/>
      <c r="DW132" s="45"/>
      <c r="DX132" s="45"/>
      <c r="DY132" s="45"/>
      <c r="DZ132" s="45"/>
      <c r="EA132" s="45"/>
      <c r="EB132" s="45"/>
      <c r="EC132" s="45"/>
      <c r="ED132" s="45"/>
      <c r="EE132" s="45"/>
      <c r="EF132" s="45"/>
      <c r="EG132" s="45"/>
      <c r="EH132" s="45"/>
      <c r="EI132" s="45"/>
      <c r="EJ132" s="45"/>
      <c r="EK132" s="45"/>
      <c r="EL132" s="45"/>
      <c r="EM132" s="45"/>
      <c r="EN132" s="45"/>
      <c r="EO132" s="45"/>
      <c r="EP132" s="45"/>
      <c r="EQ132" s="45"/>
      <c r="ER132" s="45"/>
      <c r="ES132" s="45"/>
      <c r="ET132" s="45"/>
      <c r="EU132" s="45"/>
      <c r="EV132" s="45"/>
      <c r="EW132" s="45"/>
      <c r="EX132" s="45"/>
      <c r="EY132" s="45"/>
      <c r="EZ132" s="45"/>
      <c r="FA132" s="45"/>
      <c r="FB132" s="45"/>
      <c r="FC132" s="45"/>
      <c r="FD132" s="45"/>
      <c r="FE132" s="45"/>
      <c r="FF132" s="45"/>
      <c r="FG132" s="45"/>
      <c r="FH132" s="45"/>
      <c r="FI132" s="45"/>
      <c r="FJ132" s="45"/>
      <c r="FK132" s="45"/>
      <c r="FL132" s="45"/>
      <c r="FM132" s="45"/>
      <c r="FN132" s="45"/>
      <c r="FO132" s="45"/>
      <c r="FP132" s="45"/>
      <c r="FQ132" s="45"/>
      <c r="FR132" s="45"/>
      <c r="FS132" s="45"/>
      <c r="ID132" s="50"/>
      <c r="IE132" s="50"/>
      <c r="IF132" s="50"/>
      <c r="IG132" s="50"/>
      <c r="IH132" s="50"/>
      <c r="II132" s="50"/>
      <c r="IJ132" s="50"/>
      <c r="IK132" s="50"/>
      <c r="IL132" s="50"/>
      <c r="IM132" s="50"/>
      <c r="IN132" s="50"/>
      <c r="IO132" s="50"/>
      <c r="IP132" s="50"/>
      <c r="IQ132" s="50"/>
      <c r="IR132" s="50"/>
      <c r="IS132" s="50"/>
      <c r="IT132" s="50"/>
      <c r="IU132" s="50"/>
      <c r="IV132" s="50"/>
      <c r="IW132" s="50"/>
      <c r="IX132" s="50"/>
      <c r="IY132" s="50"/>
      <c r="IZ132" s="50"/>
      <c r="JA132" s="50"/>
      <c r="JB132" s="50"/>
      <c r="JC132" s="50"/>
      <c r="JD132" s="50"/>
      <c r="JE132" s="50"/>
      <c r="JF132" s="50"/>
      <c r="JG132" s="50"/>
      <c r="JH132" s="50"/>
      <c r="JI132" s="50"/>
      <c r="JJ132" s="50"/>
      <c r="JK132" s="50"/>
      <c r="JL132" s="50"/>
      <c r="JM132" s="50"/>
      <c r="JN132" s="50"/>
      <c r="JO132" s="50"/>
      <c r="JP132" s="50"/>
      <c r="JQ132" s="50"/>
      <c r="JR132" s="50"/>
      <c r="JS132" s="50"/>
      <c r="JT132" s="50"/>
      <c r="JU132" s="50"/>
      <c r="JV132" s="50"/>
      <c r="JW132" s="50"/>
      <c r="JX132" s="50"/>
      <c r="JY132" s="50"/>
      <c r="JZ132" s="50"/>
      <c r="KA132" s="50"/>
      <c r="KB132" s="50"/>
      <c r="KC132" s="50"/>
      <c r="KD132" s="50"/>
      <c r="KE132" s="50"/>
      <c r="KF132" s="50"/>
      <c r="KG132" s="50"/>
      <c r="KH132" s="50"/>
      <c r="KI132" s="50"/>
      <c r="KJ132" s="50"/>
      <c r="KK132" s="50"/>
      <c r="KL132" s="50"/>
      <c r="KM132" s="50"/>
      <c r="KN132" s="50"/>
      <c r="KO132" s="50"/>
      <c r="KP132" s="50"/>
      <c r="KQ132" s="50"/>
      <c r="KR132" s="50"/>
      <c r="KS132" s="50"/>
      <c r="KT132" s="50"/>
      <c r="KU132" s="50"/>
      <c r="KV132" s="50"/>
      <c r="KW132" s="50"/>
      <c r="KX132" s="50"/>
      <c r="KY132" s="50"/>
      <c r="KZ132" s="50"/>
      <c r="LA132" s="50"/>
      <c r="LB132" s="50"/>
      <c r="LC132" s="50"/>
      <c r="LD132" s="50"/>
      <c r="LE132" s="50"/>
      <c r="LF132" s="50"/>
      <c r="LG132" s="50"/>
      <c r="LH132" s="50"/>
      <c r="LI132" s="50"/>
      <c r="LJ132" s="50"/>
      <c r="LK132" s="50"/>
      <c r="LL132" s="50"/>
      <c r="LM132" s="50"/>
      <c r="LN132" s="50"/>
      <c r="LO132" s="50"/>
      <c r="LP132" s="50"/>
      <c r="LQ132" s="50"/>
      <c r="LR132" s="50"/>
      <c r="LS132" s="50"/>
      <c r="LT132" s="50"/>
      <c r="LU132" s="50"/>
      <c r="LV132" s="50"/>
      <c r="LW132" s="50"/>
      <c r="LX132" s="50"/>
      <c r="LY132" s="50"/>
      <c r="LZ132" s="50"/>
      <c r="MA132" s="50"/>
      <c r="MB132" s="50"/>
      <c r="MC132" s="50"/>
      <c r="MD132" s="50"/>
      <c r="ME132" s="50"/>
      <c r="MF132" s="50"/>
      <c r="MG132" s="50"/>
      <c r="MH132" s="50"/>
      <c r="MI132" s="50"/>
      <c r="MJ132" s="50"/>
      <c r="MK132" s="50"/>
      <c r="ML132" s="50"/>
      <c r="MM132" s="50"/>
      <c r="MN132" s="50"/>
      <c r="MO132" s="50"/>
      <c r="MP132" s="50"/>
      <c r="MQ132" s="50"/>
      <c r="MR132" s="50"/>
      <c r="MS132" s="50"/>
      <c r="MT132" s="50"/>
      <c r="MU132" s="50"/>
      <c r="MV132" s="50"/>
      <c r="MW132" s="50"/>
      <c r="MX132" s="50"/>
      <c r="MY132" s="50"/>
      <c r="MZ132" s="50"/>
      <c r="NA132" s="50"/>
      <c r="NB132" s="50"/>
      <c r="NC132" s="50"/>
      <c r="ND132" s="50"/>
      <c r="NE132" s="50"/>
      <c r="NF132" s="50"/>
      <c r="NG132" s="50"/>
      <c r="NH132" s="50"/>
      <c r="NI132" s="50"/>
      <c r="NJ132" s="50"/>
      <c r="NK132" s="50"/>
      <c r="NL132" s="50"/>
      <c r="NM132" s="50"/>
      <c r="NN132" s="50"/>
      <c r="NO132" s="50"/>
      <c r="NP132" s="50"/>
      <c r="NQ132" s="50"/>
      <c r="NR132" s="50"/>
      <c r="NS132" s="50"/>
      <c r="NT132" s="50"/>
      <c r="NU132" s="50"/>
      <c r="NV132" s="50"/>
      <c r="NW132" s="50"/>
      <c r="NX132" s="50"/>
      <c r="NY132" s="50"/>
      <c r="NZ132" s="50"/>
      <c r="OA132" s="50"/>
      <c r="OB132" s="50"/>
      <c r="OC132" s="50"/>
      <c r="OD132" s="50"/>
      <c r="OE132" s="50"/>
      <c r="OF132" s="50"/>
      <c r="OG132" s="50"/>
      <c r="OH132" s="50"/>
      <c r="OI132" s="50"/>
      <c r="OJ132" s="50"/>
      <c r="OK132" s="50"/>
      <c r="OL132" s="50"/>
      <c r="OM132" s="50"/>
      <c r="ON132" s="50"/>
      <c r="OO132" s="50"/>
      <c r="OP132" s="50"/>
      <c r="OQ132" s="50"/>
      <c r="OR132" s="50"/>
      <c r="OS132" s="50"/>
      <c r="OT132" s="50"/>
      <c r="OU132" s="50"/>
      <c r="OV132" s="50"/>
      <c r="OW132" s="50"/>
      <c r="OX132" s="50"/>
      <c r="OY132" s="50"/>
      <c r="OZ132" s="50"/>
      <c r="PA132" s="50"/>
      <c r="PB132" s="50"/>
      <c r="PC132" s="50"/>
      <c r="PD132" s="50"/>
      <c r="PE132" s="50"/>
      <c r="PF132" s="50"/>
      <c r="PG132" s="50"/>
      <c r="PH132" s="50"/>
      <c r="PI132" s="50"/>
      <c r="PJ132" s="50"/>
      <c r="PK132" s="50"/>
      <c r="PL132" s="50"/>
      <c r="PM132" s="50"/>
      <c r="PN132" s="50"/>
      <c r="PO132" s="50"/>
      <c r="PP132" s="50"/>
      <c r="PQ132" s="50"/>
      <c r="PR132" s="50"/>
      <c r="PS132" s="50"/>
      <c r="PT132" s="50"/>
      <c r="PU132" s="50"/>
      <c r="PV132" s="50"/>
      <c r="PW132" s="50"/>
      <c r="PX132" s="50"/>
      <c r="PY132" s="50"/>
      <c r="PZ132" s="50"/>
      <c r="QA132" s="50"/>
      <c r="QB132" s="50"/>
      <c r="QC132" s="50"/>
      <c r="QD132" s="50"/>
      <c r="QE132" s="50"/>
      <c r="QF132" s="50"/>
      <c r="QG132" s="50"/>
      <c r="QH132" s="50"/>
      <c r="QI132" s="50"/>
      <c r="QJ132" s="50"/>
      <c r="QK132" s="50"/>
      <c r="QL132" s="50"/>
      <c r="QM132" s="50"/>
      <c r="QN132" s="50"/>
      <c r="QO132" s="50"/>
      <c r="QP132" s="50"/>
      <c r="QQ132" s="50"/>
      <c r="QR132" s="50"/>
      <c r="QS132" s="50"/>
      <c r="QT132" s="50"/>
      <c r="QU132" s="50"/>
      <c r="QV132" s="50"/>
      <c r="QW132" s="50"/>
      <c r="QX132" s="50"/>
      <c r="QY132" s="50"/>
      <c r="QZ132" s="50"/>
      <c r="RA132" s="50"/>
      <c r="RB132" s="50"/>
      <c r="RC132" s="50"/>
      <c r="RD132" s="50"/>
      <c r="RE132" s="50"/>
      <c r="RF132" s="50"/>
      <c r="RG132" s="50"/>
      <c r="RH132" s="50"/>
      <c r="RI132" s="50"/>
      <c r="RJ132" s="50"/>
      <c r="RK132" s="50"/>
      <c r="RL132" s="50"/>
      <c r="RM132" s="50"/>
      <c r="RN132" s="50"/>
      <c r="RO132" s="50"/>
      <c r="RP132" s="50"/>
      <c r="RQ132" s="50"/>
      <c r="RR132" s="50"/>
      <c r="RS132" s="50"/>
      <c r="RT132" s="50"/>
      <c r="RU132" s="50"/>
      <c r="RV132" s="50"/>
      <c r="RW132" s="50"/>
      <c r="RX132" s="50"/>
      <c r="RY132" s="50"/>
      <c r="RZ132" s="50"/>
      <c r="SA132" s="50"/>
      <c r="SB132" s="50"/>
      <c r="SC132" s="50"/>
      <c r="SD132" s="50"/>
      <c r="SE132" s="50"/>
      <c r="SF132" s="50"/>
      <c r="SG132" s="50"/>
      <c r="SH132" s="50"/>
      <c r="SI132" s="50"/>
      <c r="SJ132" s="50"/>
      <c r="SK132" s="50"/>
      <c r="SL132" s="50"/>
      <c r="SM132" s="50"/>
      <c r="SN132" s="50"/>
      <c r="SO132" s="50"/>
      <c r="SP132" s="50"/>
      <c r="SQ132" s="50"/>
      <c r="SR132" s="50"/>
      <c r="SS132" s="50"/>
      <c r="ST132" s="50"/>
      <c r="SU132" s="50"/>
      <c r="SV132" s="50"/>
      <c r="SW132" s="50"/>
      <c r="SX132" s="50"/>
      <c r="SY132" s="50"/>
      <c r="SZ132" s="50"/>
      <c r="TA132" s="50"/>
      <c r="TB132" s="50"/>
      <c r="TC132" s="50"/>
      <c r="TD132" s="50"/>
      <c r="TE132" s="50"/>
      <c r="TF132" s="50"/>
      <c r="TG132" s="50"/>
      <c r="TH132" s="50"/>
      <c r="TI132" s="50"/>
      <c r="TJ132" s="50"/>
      <c r="TK132" s="50"/>
      <c r="TL132" s="50"/>
      <c r="TM132" s="50"/>
      <c r="TN132" s="50"/>
      <c r="TO132" s="50"/>
      <c r="TP132" s="50"/>
      <c r="TQ132" s="50"/>
      <c r="TR132" s="50"/>
      <c r="TS132" s="50"/>
      <c r="TT132" s="50"/>
      <c r="TU132" s="50"/>
      <c r="TV132" s="50"/>
      <c r="TW132" s="50"/>
      <c r="TX132" s="50"/>
      <c r="TY132" s="50"/>
      <c r="TZ132" s="50"/>
      <c r="UA132" s="50"/>
      <c r="UB132" s="50"/>
      <c r="UC132" s="50"/>
      <c r="UD132" s="50"/>
      <c r="UE132" s="50"/>
      <c r="UF132" s="50"/>
      <c r="UG132" s="50"/>
      <c r="UH132" s="50"/>
      <c r="UI132" s="50"/>
      <c r="UJ132" s="50"/>
      <c r="UK132" s="50"/>
      <c r="UL132" s="50"/>
      <c r="UM132" s="50"/>
      <c r="UN132" s="50"/>
      <c r="UO132" s="50"/>
      <c r="UP132" s="50"/>
      <c r="UQ132" s="50"/>
      <c r="UR132" s="50"/>
      <c r="US132" s="50"/>
      <c r="UT132" s="50"/>
      <c r="UU132" s="50"/>
      <c r="UV132" s="50"/>
      <c r="UW132" s="50"/>
      <c r="UX132" s="50"/>
      <c r="UY132" s="50"/>
      <c r="UZ132" s="50"/>
      <c r="VA132" s="50"/>
      <c r="VB132" s="50"/>
      <c r="VC132" s="50"/>
      <c r="VD132" s="50"/>
      <c r="VE132" s="50"/>
      <c r="VF132" s="50"/>
      <c r="VG132" s="50"/>
      <c r="VH132" s="50"/>
      <c r="VI132" s="50"/>
      <c r="VJ132" s="50"/>
      <c r="VK132" s="50"/>
      <c r="VL132" s="50"/>
      <c r="VM132" s="50"/>
      <c r="VN132" s="50"/>
      <c r="VO132" s="50"/>
      <c r="VP132" s="50"/>
      <c r="VQ132" s="50"/>
      <c r="VR132" s="50"/>
      <c r="VS132" s="50"/>
      <c r="VT132" s="50"/>
      <c r="VU132" s="50"/>
      <c r="VV132" s="50"/>
      <c r="VW132" s="50"/>
      <c r="VX132" s="50"/>
      <c r="VY132" s="50"/>
      <c r="VZ132" s="50"/>
      <c r="WA132" s="50"/>
      <c r="WB132" s="50"/>
      <c r="WC132" s="50"/>
      <c r="WD132" s="50"/>
      <c r="WE132" s="50"/>
      <c r="WF132" s="50"/>
      <c r="WG132" s="50"/>
      <c r="WH132" s="50"/>
      <c r="WI132" s="50"/>
      <c r="WJ132" s="50"/>
      <c r="WK132" s="50"/>
      <c r="WL132" s="50"/>
      <c r="WM132" s="50"/>
      <c r="WN132" s="50"/>
      <c r="WO132" s="50"/>
      <c r="WP132" s="50"/>
      <c r="WQ132" s="50"/>
      <c r="WR132" s="50"/>
      <c r="WS132" s="50"/>
      <c r="WT132" s="50"/>
      <c r="WU132" s="50"/>
      <c r="WV132" s="50"/>
      <c r="WW132" s="50"/>
      <c r="WX132" s="50"/>
      <c r="WY132" s="50"/>
      <c r="WZ132" s="50"/>
      <c r="XA132" s="50"/>
      <c r="XB132" s="50"/>
      <c r="XC132" s="50"/>
      <c r="XD132" s="50"/>
      <c r="XE132" s="50"/>
      <c r="XF132" s="50"/>
      <c r="XG132" s="50"/>
      <c r="XH132" s="50"/>
      <c r="XI132" s="50"/>
      <c r="XJ132" s="50"/>
      <c r="XK132" s="50"/>
      <c r="XL132" s="50"/>
      <c r="XM132" s="50"/>
      <c r="XN132" s="50"/>
      <c r="XO132" s="50"/>
      <c r="XP132" s="50"/>
      <c r="XQ132" s="50"/>
      <c r="XR132" s="50"/>
      <c r="XS132" s="50"/>
      <c r="XT132" s="50"/>
      <c r="XU132" s="50"/>
      <c r="XV132" s="50"/>
      <c r="XW132" s="50"/>
      <c r="XX132" s="50"/>
      <c r="XY132" s="50"/>
      <c r="XZ132" s="50"/>
      <c r="YA132" s="50"/>
      <c r="YB132" s="50"/>
      <c r="YC132" s="50"/>
      <c r="YD132" s="50"/>
      <c r="YE132" s="50"/>
      <c r="YF132" s="50"/>
      <c r="YG132" s="50"/>
      <c r="YH132" s="50"/>
      <c r="YI132" s="50"/>
      <c r="YJ132" s="50"/>
      <c r="YK132" s="50"/>
      <c r="YL132" s="50"/>
      <c r="YM132" s="50"/>
      <c r="YN132" s="50"/>
      <c r="YO132" s="50"/>
      <c r="YP132" s="50"/>
      <c r="YQ132" s="50"/>
      <c r="YR132" s="50"/>
      <c r="YS132" s="50"/>
    </row>
    <row r="133" spans="1:669" ht="15.75" x14ac:dyDescent="0.25">
      <c r="A133" s="31" t="s">
        <v>164</v>
      </c>
      <c r="B133" s="26" t="s">
        <v>163</v>
      </c>
      <c r="C133" s="57" t="s">
        <v>71</v>
      </c>
      <c r="D133" s="57" t="s">
        <v>221</v>
      </c>
      <c r="E133" s="60">
        <v>44440</v>
      </c>
      <c r="F133" s="10" t="s">
        <v>107</v>
      </c>
      <c r="G133" s="159">
        <v>60000</v>
      </c>
      <c r="H133" s="179">
        <f>G133*0.0287</f>
        <v>1722</v>
      </c>
      <c r="I133" s="179">
        <v>3184.19</v>
      </c>
      <c r="J133" s="179">
        <v>1824</v>
      </c>
      <c r="K133" s="179">
        <v>6537.45</v>
      </c>
      <c r="L133" s="179">
        <v>13267.64</v>
      </c>
      <c r="M133" s="189">
        <v>46732.36</v>
      </c>
      <c r="P133" s="50"/>
      <c r="Q133" s="50"/>
      <c r="R133" s="50"/>
      <c r="S133" s="50"/>
      <c r="T133" s="50"/>
      <c r="U133" s="50"/>
      <c r="V133" s="50"/>
      <c r="W133" s="50"/>
      <c r="X133" s="50"/>
      <c r="Y133" s="50"/>
      <c r="Z133" s="50"/>
      <c r="AA133" s="50"/>
      <c r="AB133" s="50"/>
      <c r="AC133" s="50"/>
      <c r="AD133" s="50"/>
      <c r="AE133" s="50"/>
      <c r="AF133" s="50"/>
      <c r="AG133" s="50"/>
      <c r="AH133" s="50"/>
      <c r="AI133" s="50"/>
      <c r="AJ133" s="50"/>
      <c r="AK133" s="50"/>
      <c r="AL133" s="50"/>
      <c r="AM133" s="50"/>
      <c r="AN133" s="50"/>
      <c r="AO133" s="50"/>
      <c r="AP133" s="50"/>
      <c r="AQ133" s="86"/>
      <c r="AR133" s="86"/>
      <c r="AS133" s="86"/>
      <c r="AT133" s="86"/>
      <c r="AU133" s="45"/>
      <c r="AV133" s="45"/>
      <c r="AW133" s="45"/>
      <c r="AX133" s="45"/>
      <c r="AY133" s="45"/>
      <c r="AZ133" s="45"/>
      <c r="BA133" s="45"/>
      <c r="BB133" s="45"/>
      <c r="BC133" s="45"/>
      <c r="BD133" s="45"/>
      <c r="BE133" s="45"/>
      <c r="BF133" s="45"/>
      <c r="BG133" s="45"/>
      <c r="BH133" s="45"/>
      <c r="BI133" s="45"/>
      <c r="BJ133" s="45"/>
      <c r="BK133" s="45"/>
      <c r="BL133" s="45"/>
      <c r="BM133" s="45"/>
      <c r="BN133" s="45"/>
      <c r="BO133" s="45"/>
      <c r="BP133" s="45"/>
      <c r="BQ133" s="45"/>
      <c r="BR133" s="45"/>
      <c r="BS133" s="45"/>
      <c r="BT133" s="45"/>
      <c r="BU133" s="45"/>
      <c r="BV133" s="45"/>
      <c r="BW133" s="45"/>
      <c r="BX133" s="45"/>
      <c r="BY133" s="45"/>
      <c r="BZ133" s="45"/>
      <c r="CA133" s="45"/>
      <c r="CB133" s="45"/>
      <c r="CC133" s="45"/>
      <c r="CD133" s="45"/>
      <c r="CE133" s="45"/>
      <c r="CF133" s="45"/>
      <c r="CG133" s="45"/>
      <c r="CH133" s="45"/>
      <c r="CI133" s="45"/>
      <c r="CJ133" s="45"/>
      <c r="CK133" s="45"/>
      <c r="CL133" s="45"/>
      <c r="CM133" s="45"/>
      <c r="CN133" s="45"/>
      <c r="CO133" s="45"/>
      <c r="CP133" s="45"/>
      <c r="CQ133" s="45"/>
      <c r="CR133" s="45"/>
      <c r="CS133" s="45"/>
      <c r="CT133" s="45"/>
      <c r="CU133" s="45"/>
      <c r="CV133" s="45"/>
      <c r="CW133" s="45"/>
      <c r="CX133" s="45"/>
      <c r="CY133" s="45"/>
      <c r="CZ133" s="45"/>
      <c r="DA133" s="45"/>
      <c r="DB133" s="45"/>
      <c r="DC133" s="45"/>
      <c r="DD133" s="45"/>
      <c r="DE133" s="45"/>
      <c r="DF133" s="45"/>
      <c r="DG133" s="45"/>
      <c r="DH133" s="45"/>
      <c r="DI133" s="45"/>
      <c r="DJ133" s="45"/>
      <c r="DK133" s="45"/>
      <c r="DL133" s="45"/>
      <c r="DM133" s="45"/>
      <c r="DN133" s="45"/>
      <c r="DO133" s="45"/>
      <c r="DP133" s="45"/>
      <c r="DQ133" s="45"/>
      <c r="DR133" s="45"/>
      <c r="DS133" s="45"/>
      <c r="DT133" s="45"/>
      <c r="DU133" s="45"/>
      <c r="DV133" s="45"/>
      <c r="DW133" s="45"/>
      <c r="DX133" s="45"/>
      <c r="DY133" s="45"/>
      <c r="DZ133" s="45"/>
      <c r="EA133" s="45"/>
      <c r="EB133" s="45"/>
      <c r="EC133" s="45"/>
      <c r="ED133" s="45"/>
      <c r="EE133" s="45"/>
      <c r="EF133" s="45"/>
      <c r="EG133" s="45"/>
      <c r="EH133" s="45"/>
      <c r="EI133" s="45"/>
      <c r="EJ133" s="45"/>
      <c r="EK133" s="45"/>
      <c r="EL133" s="45"/>
      <c r="EM133" s="45"/>
      <c r="EN133" s="45"/>
      <c r="EO133" s="45"/>
      <c r="EP133" s="45"/>
      <c r="EQ133" s="45"/>
      <c r="ER133" s="45"/>
      <c r="ES133" s="45"/>
      <c r="ET133" s="45"/>
      <c r="EU133" s="45"/>
      <c r="EV133" s="45"/>
      <c r="EW133" s="45"/>
      <c r="EX133" s="45"/>
      <c r="EY133" s="45"/>
      <c r="EZ133" s="45"/>
      <c r="FA133" s="45"/>
      <c r="FB133" s="45"/>
      <c r="FC133" s="45"/>
      <c r="FD133" s="45"/>
      <c r="FE133" s="45"/>
      <c r="FF133" s="45"/>
      <c r="FG133" s="45"/>
      <c r="FH133" s="45"/>
      <c r="FI133" s="45"/>
      <c r="FJ133" s="45"/>
      <c r="FK133" s="45"/>
      <c r="FL133" s="45"/>
      <c r="FM133" s="45"/>
      <c r="FN133" s="45"/>
      <c r="FO133" s="45"/>
      <c r="FP133" s="45"/>
      <c r="FQ133" s="45"/>
      <c r="FR133" s="45"/>
      <c r="FS133" s="45"/>
      <c r="ID133" s="50"/>
      <c r="IE133" s="50"/>
      <c r="IF133" s="50"/>
      <c r="IG133" s="50"/>
      <c r="IH133" s="50"/>
      <c r="II133" s="50"/>
      <c r="IJ133" s="50"/>
      <c r="IK133" s="50"/>
      <c r="IL133" s="50"/>
      <c r="IM133" s="50"/>
      <c r="IN133" s="50"/>
      <c r="IO133" s="50"/>
      <c r="IP133" s="50"/>
      <c r="IQ133" s="50"/>
      <c r="IR133" s="50"/>
      <c r="IS133" s="50"/>
      <c r="IT133" s="50"/>
      <c r="IU133" s="50"/>
      <c r="IV133" s="50"/>
      <c r="IW133" s="50"/>
      <c r="IX133" s="50"/>
      <c r="IY133" s="50"/>
      <c r="IZ133" s="50"/>
      <c r="JA133" s="50"/>
      <c r="JB133" s="50"/>
      <c r="JC133" s="50"/>
      <c r="JD133" s="50"/>
      <c r="JE133" s="50"/>
      <c r="JF133" s="50"/>
      <c r="JG133" s="50"/>
      <c r="JH133" s="50"/>
      <c r="JI133" s="50"/>
      <c r="JJ133" s="50"/>
      <c r="JK133" s="50"/>
      <c r="JL133" s="50"/>
      <c r="JM133" s="50"/>
      <c r="JN133" s="50"/>
      <c r="JO133" s="50"/>
      <c r="JP133" s="50"/>
      <c r="JQ133" s="50"/>
      <c r="JR133" s="50"/>
      <c r="JS133" s="50"/>
      <c r="JT133" s="50"/>
      <c r="JU133" s="50"/>
      <c r="JV133" s="50"/>
      <c r="JW133" s="50"/>
      <c r="JX133" s="50"/>
      <c r="JY133" s="50"/>
      <c r="JZ133" s="50"/>
      <c r="KA133" s="50"/>
      <c r="KB133" s="50"/>
      <c r="KC133" s="50"/>
      <c r="KD133" s="50"/>
      <c r="KE133" s="50"/>
      <c r="KF133" s="50"/>
      <c r="KG133" s="50"/>
      <c r="KH133" s="50"/>
      <c r="KI133" s="50"/>
      <c r="KJ133" s="50"/>
      <c r="KK133" s="50"/>
      <c r="KL133" s="50"/>
      <c r="KM133" s="50"/>
      <c r="KN133" s="50"/>
      <c r="KO133" s="50"/>
      <c r="KP133" s="50"/>
      <c r="KQ133" s="50"/>
      <c r="KR133" s="50"/>
      <c r="KS133" s="50"/>
      <c r="KT133" s="50"/>
      <c r="KU133" s="50"/>
      <c r="KV133" s="50"/>
      <c r="KW133" s="50"/>
      <c r="KX133" s="50"/>
      <c r="KY133" s="50"/>
      <c r="KZ133" s="50"/>
      <c r="LA133" s="50"/>
      <c r="LB133" s="50"/>
      <c r="LC133" s="50"/>
      <c r="LD133" s="50"/>
      <c r="LE133" s="50"/>
      <c r="LF133" s="50"/>
      <c r="LG133" s="50"/>
      <c r="LH133" s="50"/>
      <c r="LI133" s="50"/>
      <c r="LJ133" s="50"/>
      <c r="LK133" s="50"/>
      <c r="LL133" s="50"/>
      <c r="LM133" s="50"/>
      <c r="LN133" s="50"/>
      <c r="LO133" s="50"/>
      <c r="LP133" s="50"/>
      <c r="LQ133" s="50"/>
      <c r="LR133" s="50"/>
      <c r="LS133" s="50"/>
      <c r="LT133" s="50"/>
      <c r="LU133" s="50"/>
      <c r="LV133" s="50"/>
      <c r="LW133" s="50"/>
      <c r="LX133" s="50"/>
      <c r="LY133" s="50"/>
      <c r="LZ133" s="50"/>
      <c r="MA133" s="50"/>
      <c r="MB133" s="50"/>
      <c r="MC133" s="50"/>
      <c r="MD133" s="50"/>
      <c r="ME133" s="50"/>
      <c r="MF133" s="50"/>
      <c r="MG133" s="50"/>
      <c r="MH133" s="50"/>
      <c r="MI133" s="50"/>
      <c r="MJ133" s="50"/>
      <c r="MK133" s="50"/>
      <c r="ML133" s="50"/>
      <c r="MM133" s="50"/>
      <c r="MN133" s="50"/>
      <c r="MO133" s="50"/>
      <c r="MP133" s="50"/>
      <c r="MQ133" s="50"/>
      <c r="MR133" s="50"/>
      <c r="MS133" s="50"/>
      <c r="MT133" s="50"/>
      <c r="MU133" s="50"/>
      <c r="MV133" s="50"/>
      <c r="MW133" s="50"/>
      <c r="MX133" s="50"/>
      <c r="MY133" s="50"/>
      <c r="MZ133" s="50"/>
      <c r="NA133" s="50"/>
      <c r="NB133" s="50"/>
      <c r="NC133" s="50"/>
      <c r="ND133" s="50"/>
      <c r="NE133" s="50"/>
      <c r="NF133" s="50"/>
      <c r="NG133" s="50"/>
      <c r="NH133" s="50"/>
      <c r="NI133" s="50"/>
      <c r="NJ133" s="50"/>
      <c r="NK133" s="50"/>
      <c r="NL133" s="50"/>
      <c r="NM133" s="50"/>
      <c r="NN133" s="50"/>
      <c r="NO133" s="50"/>
      <c r="NP133" s="50"/>
      <c r="NQ133" s="50"/>
      <c r="NR133" s="50"/>
      <c r="NS133" s="50"/>
      <c r="NT133" s="50"/>
      <c r="NU133" s="50"/>
      <c r="NV133" s="50"/>
      <c r="NW133" s="50"/>
      <c r="NX133" s="50"/>
      <c r="NY133" s="50"/>
      <c r="NZ133" s="50"/>
      <c r="OA133" s="50"/>
      <c r="OB133" s="50"/>
      <c r="OC133" s="50"/>
      <c r="OD133" s="50"/>
      <c r="OE133" s="50"/>
      <c r="OF133" s="50"/>
      <c r="OG133" s="50"/>
      <c r="OH133" s="50"/>
      <c r="OI133" s="50"/>
      <c r="OJ133" s="50"/>
      <c r="OK133" s="50"/>
      <c r="OL133" s="50"/>
      <c r="OM133" s="50"/>
      <c r="ON133" s="50"/>
      <c r="OO133" s="50"/>
      <c r="OP133" s="50"/>
      <c r="OQ133" s="50"/>
      <c r="OR133" s="50"/>
      <c r="OS133" s="50"/>
      <c r="OT133" s="50"/>
      <c r="OU133" s="50"/>
      <c r="OV133" s="50"/>
      <c r="OW133" s="50"/>
      <c r="OX133" s="50"/>
      <c r="OY133" s="50"/>
      <c r="OZ133" s="50"/>
      <c r="PA133" s="50"/>
      <c r="PB133" s="50"/>
      <c r="PC133" s="50"/>
      <c r="PD133" s="50"/>
      <c r="PE133" s="50"/>
      <c r="PF133" s="50"/>
      <c r="PG133" s="50"/>
      <c r="PH133" s="50"/>
      <c r="PI133" s="50"/>
      <c r="PJ133" s="50"/>
      <c r="PK133" s="50"/>
      <c r="PL133" s="50"/>
      <c r="PM133" s="50"/>
      <c r="PN133" s="50"/>
      <c r="PO133" s="50"/>
      <c r="PP133" s="50"/>
      <c r="PQ133" s="50"/>
      <c r="PR133" s="50"/>
      <c r="PS133" s="50"/>
      <c r="PT133" s="50"/>
      <c r="PU133" s="50"/>
      <c r="PV133" s="50"/>
      <c r="PW133" s="50"/>
      <c r="PX133" s="50"/>
      <c r="PY133" s="50"/>
      <c r="PZ133" s="50"/>
      <c r="QA133" s="50"/>
      <c r="QB133" s="50"/>
      <c r="QC133" s="50"/>
      <c r="QD133" s="50"/>
      <c r="QE133" s="50"/>
      <c r="QF133" s="50"/>
      <c r="QG133" s="50"/>
      <c r="QH133" s="50"/>
      <c r="QI133" s="50"/>
      <c r="QJ133" s="50"/>
      <c r="QK133" s="50"/>
      <c r="QL133" s="50"/>
      <c r="QM133" s="50"/>
      <c r="QN133" s="50"/>
      <c r="QO133" s="50"/>
      <c r="QP133" s="50"/>
      <c r="QQ133" s="50"/>
      <c r="QR133" s="50"/>
      <c r="QS133" s="50"/>
      <c r="QT133" s="50"/>
      <c r="QU133" s="50"/>
      <c r="QV133" s="50"/>
      <c r="QW133" s="50"/>
      <c r="QX133" s="50"/>
      <c r="QY133" s="50"/>
      <c r="QZ133" s="50"/>
      <c r="RA133" s="50"/>
      <c r="RB133" s="50"/>
      <c r="RC133" s="50"/>
      <c r="RD133" s="50"/>
      <c r="RE133" s="50"/>
      <c r="RF133" s="50"/>
      <c r="RG133" s="50"/>
      <c r="RH133" s="50"/>
      <c r="RI133" s="50"/>
      <c r="RJ133" s="50"/>
      <c r="RK133" s="50"/>
      <c r="RL133" s="50"/>
      <c r="RM133" s="50"/>
      <c r="RN133" s="50"/>
      <c r="RO133" s="50"/>
      <c r="RP133" s="50"/>
      <c r="RQ133" s="50"/>
      <c r="RR133" s="50"/>
      <c r="RS133" s="50"/>
      <c r="RT133" s="50"/>
      <c r="RU133" s="50"/>
      <c r="RV133" s="50"/>
      <c r="RW133" s="50"/>
      <c r="RX133" s="50"/>
      <c r="RY133" s="50"/>
      <c r="RZ133" s="50"/>
      <c r="SA133" s="50"/>
      <c r="SB133" s="50"/>
      <c r="SC133" s="50"/>
      <c r="SD133" s="50"/>
      <c r="SE133" s="50"/>
      <c r="SF133" s="50"/>
      <c r="SG133" s="50"/>
      <c r="SH133" s="50"/>
      <c r="SI133" s="50"/>
      <c r="SJ133" s="50"/>
      <c r="SK133" s="50"/>
      <c r="SL133" s="50"/>
      <c r="SM133" s="50"/>
      <c r="SN133" s="50"/>
      <c r="SO133" s="50"/>
      <c r="SP133" s="50"/>
      <c r="SQ133" s="50"/>
      <c r="SR133" s="50"/>
      <c r="SS133" s="50"/>
      <c r="ST133" s="50"/>
      <c r="SU133" s="50"/>
      <c r="SV133" s="50"/>
      <c r="SW133" s="50"/>
      <c r="SX133" s="50"/>
      <c r="SY133" s="50"/>
      <c r="SZ133" s="50"/>
      <c r="TA133" s="50"/>
      <c r="TB133" s="50"/>
      <c r="TC133" s="50"/>
      <c r="TD133" s="50"/>
      <c r="TE133" s="50"/>
      <c r="TF133" s="50"/>
      <c r="TG133" s="50"/>
      <c r="TH133" s="50"/>
      <c r="TI133" s="50"/>
      <c r="TJ133" s="50"/>
      <c r="TK133" s="50"/>
      <c r="TL133" s="50"/>
      <c r="TM133" s="50"/>
      <c r="TN133" s="50"/>
      <c r="TO133" s="50"/>
      <c r="TP133" s="50"/>
      <c r="TQ133" s="50"/>
      <c r="TR133" s="50"/>
      <c r="TS133" s="50"/>
      <c r="TT133" s="50"/>
      <c r="TU133" s="50"/>
      <c r="TV133" s="50"/>
      <c r="TW133" s="50"/>
      <c r="TX133" s="50"/>
      <c r="TY133" s="50"/>
      <c r="TZ133" s="50"/>
      <c r="UA133" s="50"/>
      <c r="UB133" s="50"/>
      <c r="UC133" s="50"/>
      <c r="UD133" s="50"/>
      <c r="UE133" s="50"/>
      <c r="UF133" s="50"/>
      <c r="UG133" s="50"/>
      <c r="UH133" s="50"/>
      <c r="UI133" s="50"/>
      <c r="UJ133" s="50"/>
      <c r="UK133" s="50"/>
      <c r="UL133" s="50"/>
      <c r="UM133" s="50"/>
      <c r="UN133" s="50"/>
      <c r="UO133" s="50"/>
      <c r="UP133" s="50"/>
      <c r="UQ133" s="50"/>
      <c r="UR133" s="50"/>
      <c r="US133" s="50"/>
      <c r="UT133" s="50"/>
      <c r="UU133" s="50"/>
      <c r="UV133" s="50"/>
      <c r="UW133" s="50"/>
      <c r="UX133" s="50"/>
      <c r="UY133" s="50"/>
      <c r="UZ133" s="50"/>
      <c r="VA133" s="50"/>
      <c r="VB133" s="50"/>
      <c r="VC133" s="50"/>
      <c r="VD133" s="50"/>
      <c r="VE133" s="50"/>
      <c r="VF133" s="50"/>
      <c r="VG133" s="50"/>
      <c r="VH133" s="50"/>
      <c r="VI133" s="50"/>
      <c r="VJ133" s="50"/>
      <c r="VK133" s="50"/>
      <c r="VL133" s="50"/>
      <c r="VM133" s="50"/>
      <c r="VN133" s="50"/>
      <c r="VO133" s="50"/>
      <c r="VP133" s="50"/>
      <c r="VQ133" s="50"/>
      <c r="VR133" s="50"/>
      <c r="VS133" s="50"/>
      <c r="VT133" s="50"/>
      <c r="VU133" s="50"/>
      <c r="VV133" s="50"/>
      <c r="VW133" s="50"/>
      <c r="VX133" s="50"/>
      <c r="VY133" s="50"/>
      <c r="VZ133" s="50"/>
      <c r="WA133" s="50"/>
      <c r="WB133" s="50"/>
      <c r="WC133" s="50"/>
      <c r="WD133" s="50"/>
      <c r="WE133" s="50"/>
      <c r="WF133" s="50"/>
      <c r="WG133" s="50"/>
      <c r="WH133" s="50"/>
      <c r="WI133" s="50"/>
      <c r="WJ133" s="50"/>
      <c r="WK133" s="50"/>
      <c r="WL133" s="50"/>
      <c r="WM133" s="50"/>
      <c r="WN133" s="50"/>
      <c r="WO133" s="50"/>
      <c r="WP133" s="50"/>
      <c r="WQ133" s="50"/>
      <c r="WR133" s="50"/>
      <c r="WS133" s="50"/>
      <c r="WT133" s="50"/>
      <c r="WU133" s="50"/>
      <c r="WV133" s="50"/>
      <c r="WW133" s="50"/>
      <c r="WX133" s="50"/>
      <c r="WY133" s="50"/>
      <c r="WZ133" s="50"/>
      <c r="XA133" s="50"/>
      <c r="XB133" s="50"/>
      <c r="XC133" s="50"/>
      <c r="XD133" s="50"/>
      <c r="XE133" s="50"/>
      <c r="XF133" s="50"/>
      <c r="XG133" s="50"/>
      <c r="XH133" s="50"/>
      <c r="XI133" s="50"/>
      <c r="XJ133" s="50"/>
      <c r="XK133" s="50"/>
      <c r="XL133" s="50"/>
      <c r="XM133" s="50"/>
      <c r="XN133" s="50"/>
      <c r="XO133" s="50"/>
      <c r="XP133" s="50"/>
      <c r="XQ133" s="50"/>
      <c r="XR133" s="50"/>
      <c r="XS133" s="50"/>
      <c r="XT133" s="50"/>
      <c r="XU133" s="50"/>
      <c r="XV133" s="50"/>
      <c r="XW133" s="50"/>
      <c r="XX133" s="50"/>
      <c r="XY133" s="50"/>
      <c r="XZ133" s="50"/>
      <c r="YA133" s="50"/>
      <c r="YB133" s="50"/>
      <c r="YC133" s="50"/>
      <c r="YD133" s="50"/>
      <c r="YE133" s="50"/>
      <c r="YF133" s="50"/>
      <c r="YG133" s="50"/>
      <c r="YH133" s="50"/>
      <c r="YI133" s="50"/>
      <c r="YJ133" s="50"/>
      <c r="YK133" s="50"/>
      <c r="YL133" s="50"/>
      <c r="YM133" s="50"/>
      <c r="YN133" s="50"/>
      <c r="YO133" s="50"/>
      <c r="YP133" s="50"/>
      <c r="YQ133" s="50"/>
      <c r="YR133" s="50"/>
      <c r="YS133" s="50"/>
    </row>
    <row r="134" spans="1:669" ht="15.75" x14ac:dyDescent="0.25">
      <c r="A134" s="31" t="s">
        <v>166</v>
      </c>
      <c r="B134" s="26" t="s">
        <v>163</v>
      </c>
      <c r="C134" s="57" t="s">
        <v>71</v>
      </c>
      <c r="D134" s="57" t="s">
        <v>221</v>
      </c>
      <c r="E134" s="60">
        <v>44593</v>
      </c>
      <c r="F134" s="10" t="s">
        <v>107</v>
      </c>
      <c r="G134" s="159">
        <v>60000</v>
      </c>
      <c r="H134" s="179">
        <v>1722</v>
      </c>
      <c r="I134" s="179">
        <v>3486.68</v>
      </c>
      <c r="J134" s="179">
        <v>1824</v>
      </c>
      <c r="K134" s="179">
        <v>25</v>
      </c>
      <c r="L134" s="179">
        <v>7057.68</v>
      </c>
      <c r="M134" s="189">
        <v>52942.32</v>
      </c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  <c r="AH134" s="50"/>
      <c r="AI134" s="50"/>
      <c r="AJ134" s="50"/>
      <c r="AK134" s="50"/>
      <c r="AL134" s="50"/>
      <c r="AM134" s="50"/>
      <c r="AN134" s="50"/>
      <c r="AO134" s="50"/>
      <c r="AP134" s="50"/>
      <c r="AQ134" s="86"/>
      <c r="AR134" s="86"/>
      <c r="AS134" s="86"/>
      <c r="AT134" s="86"/>
      <c r="AU134" s="45"/>
      <c r="AV134" s="45"/>
      <c r="AW134" s="45"/>
      <c r="AX134" s="45"/>
      <c r="AY134" s="45"/>
      <c r="AZ134" s="45"/>
      <c r="BA134" s="45"/>
      <c r="BB134" s="45"/>
      <c r="BC134" s="45"/>
      <c r="BD134" s="45"/>
      <c r="BE134" s="45"/>
      <c r="BF134" s="45"/>
      <c r="BG134" s="45"/>
      <c r="BH134" s="45"/>
      <c r="BI134" s="45"/>
      <c r="BJ134" s="45"/>
      <c r="BK134" s="45"/>
      <c r="BL134" s="45"/>
      <c r="BM134" s="45"/>
      <c r="BN134" s="45"/>
      <c r="BO134" s="45"/>
      <c r="BP134" s="45"/>
      <c r="BQ134" s="45"/>
      <c r="BR134" s="45"/>
      <c r="BS134" s="45"/>
      <c r="BT134" s="45"/>
      <c r="BU134" s="45"/>
      <c r="BV134" s="45"/>
      <c r="BW134" s="45"/>
      <c r="BX134" s="45"/>
      <c r="BY134" s="45"/>
      <c r="BZ134" s="45"/>
      <c r="CA134" s="45"/>
      <c r="CB134" s="45"/>
      <c r="CC134" s="45"/>
      <c r="CD134" s="45"/>
      <c r="CE134" s="45"/>
      <c r="CF134" s="45"/>
      <c r="CG134" s="45"/>
      <c r="CH134" s="45"/>
      <c r="CI134" s="45"/>
      <c r="CJ134" s="45"/>
      <c r="CK134" s="45"/>
      <c r="CL134" s="45"/>
      <c r="CM134" s="45"/>
      <c r="CN134" s="45"/>
      <c r="CO134" s="45"/>
      <c r="CP134" s="45"/>
      <c r="CQ134" s="45"/>
      <c r="CR134" s="45"/>
      <c r="CS134" s="45"/>
      <c r="CT134" s="45"/>
      <c r="CU134" s="45"/>
      <c r="CV134" s="45"/>
      <c r="CW134" s="45"/>
      <c r="CX134" s="45"/>
      <c r="CY134" s="45"/>
      <c r="CZ134" s="45"/>
      <c r="DA134" s="45"/>
      <c r="DB134" s="45"/>
      <c r="DC134" s="45"/>
      <c r="DD134" s="45"/>
      <c r="DE134" s="45"/>
      <c r="DF134" s="45"/>
      <c r="DG134" s="45"/>
      <c r="DH134" s="45"/>
      <c r="DI134" s="45"/>
      <c r="DJ134" s="45"/>
      <c r="DK134" s="45"/>
      <c r="DL134" s="45"/>
      <c r="DM134" s="45"/>
      <c r="DN134" s="45"/>
      <c r="DO134" s="45"/>
      <c r="DP134" s="45"/>
      <c r="DQ134" s="45"/>
      <c r="DR134" s="45"/>
      <c r="DS134" s="45"/>
      <c r="DT134" s="45"/>
      <c r="DU134" s="45"/>
      <c r="DV134" s="45"/>
      <c r="DW134" s="45"/>
      <c r="DX134" s="45"/>
      <c r="DY134" s="45"/>
      <c r="DZ134" s="45"/>
      <c r="EA134" s="45"/>
      <c r="EB134" s="45"/>
      <c r="EC134" s="45"/>
      <c r="ED134" s="45"/>
      <c r="EE134" s="45"/>
      <c r="EF134" s="45"/>
      <c r="EG134" s="45"/>
      <c r="EH134" s="45"/>
      <c r="EI134" s="45"/>
      <c r="EJ134" s="45"/>
      <c r="EK134" s="45"/>
      <c r="EL134" s="45"/>
      <c r="EM134" s="45"/>
      <c r="EN134" s="45"/>
      <c r="EO134" s="45"/>
      <c r="EP134" s="45"/>
      <c r="EQ134" s="45"/>
      <c r="ER134" s="45"/>
      <c r="ES134" s="45"/>
      <c r="ET134" s="45"/>
      <c r="EU134" s="45"/>
      <c r="EV134" s="45"/>
      <c r="EW134" s="45"/>
      <c r="EX134" s="45"/>
      <c r="EY134" s="45"/>
      <c r="EZ134" s="45"/>
      <c r="FA134" s="45"/>
      <c r="FB134" s="45"/>
      <c r="FC134" s="45"/>
      <c r="FD134" s="45"/>
      <c r="FE134" s="45"/>
      <c r="FF134" s="45"/>
      <c r="FG134" s="45"/>
      <c r="FH134" s="45"/>
      <c r="FI134" s="45"/>
      <c r="FJ134" s="45"/>
      <c r="FK134" s="45"/>
      <c r="FL134" s="45"/>
      <c r="FM134" s="45"/>
      <c r="FN134" s="45"/>
      <c r="FO134" s="45"/>
      <c r="FP134" s="45"/>
      <c r="FQ134" s="45"/>
      <c r="FR134" s="45"/>
      <c r="FS134" s="45"/>
      <c r="ID134" s="50"/>
      <c r="IE134" s="50"/>
      <c r="IF134" s="50"/>
      <c r="IG134" s="50"/>
      <c r="IH134" s="50"/>
      <c r="II134" s="50"/>
      <c r="IJ134" s="50"/>
      <c r="IK134" s="50"/>
      <c r="IL134" s="50"/>
      <c r="IM134" s="50"/>
      <c r="IN134" s="50"/>
      <c r="IO134" s="50"/>
      <c r="IP134" s="50"/>
      <c r="IQ134" s="50"/>
      <c r="IR134" s="50"/>
      <c r="IS134" s="50"/>
      <c r="IT134" s="50"/>
      <c r="IU134" s="50"/>
      <c r="IV134" s="50"/>
      <c r="IW134" s="50"/>
      <c r="IX134" s="50"/>
      <c r="IY134" s="50"/>
      <c r="IZ134" s="50"/>
      <c r="JA134" s="50"/>
      <c r="JB134" s="50"/>
      <c r="JC134" s="50"/>
      <c r="JD134" s="50"/>
      <c r="JE134" s="50"/>
      <c r="JF134" s="50"/>
      <c r="JG134" s="50"/>
      <c r="JH134" s="50"/>
      <c r="JI134" s="50"/>
      <c r="JJ134" s="50"/>
      <c r="JK134" s="50"/>
      <c r="JL134" s="50"/>
      <c r="JM134" s="50"/>
      <c r="JN134" s="50"/>
      <c r="JO134" s="50"/>
      <c r="JP134" s="50"/>
      <c r="JQ134" s="50"/>
      <c r="JR134" s="50"/>
      <c r="JS134" s="50"/>
      <c r="JT134" s="50"/>
      <c r="JU134" s="50"/>
      <c r="JV134" s="50"/>
      <c r="JW134" s="50"/>
      <c r="JX134" s="50"/>
      <c r="JY134" s="50"/>
      <c r="JZ134" s="50"/>
      <c r="KA134" s="50"/>
      <c r="KB134" s="50"/>
      <c r="KC134" s="50"/>
      <c r="KD134" s="50"/>
      <c r="KE134" s="50"/>
      <c r="KF134" s="50"/>
      <c r="KG134" s="50"/>
      <c r="KH134" s="50"/>
      <c r="KI134" s="50"/>
      <c r="KJ134" s="50"/>
      <c r="KK134" s="50"/>
      <c r="KL134" s="50"/>
      <c r="KM134" s="50"/>
      <c r="KN134" s="50"/>
      <c r="KO134" s="50"/>
      <c r="KP134" s="50"/>
      <c r="KQ134" s="50"/>
      <c r="KR134" s="50"/>
      <c r="KS134" s="50"/>
      <c r="KT134" s="50"/>
      <c r="KU134" s="50"/>
      <c r="KV134" s="50"/>
      <c r="KW134" s="50"/>
      <c r="KX134" s="50"/>
      <c r="KY134" s="50"/>
      <c r="KZ134" s="50"/>
      <c r="LA134" s="50"/>
      <c r="LB134" s="50"/>
      <c r="LC134" s="50"/>
      <c r="LD134" s="50"/>
      <c r="LE134" s="50"/>
      <c r="LF134" s="50"/>
      <c r="LG134" s="50"/>
      <c r="LH134" s="50"/>
      <c r="LI134" s="50"/>
      <c r="LJ134" s="50"/>
      <c r="LK134" s="50"/>
      <c r="LL134" s="50"/>
      <c r="LM134" s="50"/>
      <c r="LN134" s="50"/>
      <c r="LO134" s="50"/>
      <c r="LP134" s="50"/>
      <c r="LQ134" s="50"/>
      <c r="LR134" s="50"/>
      <c r="LS134" s="50"/>
      <c r="LT134" s="50"/>
      <c r="LU134" s="50"/>
      <c r="LV134" s="50"/>
      <c r="LW134" s="50"/>
      <c r="LX134" s="50"/>
      <c r="LY134" s="50"/>
      <c r="LZ134" s="50"/>
      <c r="MA134" s="50"/>
      <c r="MB134" s="50"/>
      <c r="MC134" s="50"/>
      <c r="MD134" s="50"/>
      <c r="ME134" s="50"/>
      <c r="MF134" s="50"/>
      <c r="MG134" s="50"/>
      <c r="MH134" s="50"/>
      <c r="MI134" s="50"/>
      <c r="MJ134" s="50"/>
      <c r="MK134" s="50"/>
      <c r="ML134" s="50"/>
      <c r="MM134" s="50"/>
      <c r="MN134" s="50"/>
      <c r="MO134" s="50"/>
      <c r="MP134" s="50"/>
      <c r="MQ134" s="50"/>
      <c r="MR134" s="50"/>
      <c r="MS134" s="50"/>
      <c r="MT134" s="50"/>
      <c r="MU134" s="50"/>
      <c r="MV134" s="50"/>
      <c r="MW134" s="50"/>
      <c r="MX134" s="50"/>
      <c r="MY134" s="50"/>
      <c r="MZ134" s="50"/>
      <c r="NA134" s="50"/>
      <c r="NB134" s="50"/>
      <c r="NC134" s="50"/>
      <c r="ND134" s="50"/>
      <c r="NE134" s="50"/>
      <c r="NF134" s="50"/>
      <c r="NG134" s="50"/>
      <c r="NH134" s="50"/>
      <c r="NI134" s="50"/>
      <c r="NJ134" s="50"/>
      <c r="NK134" s="50"/>
      <c r="NL134" s="50"/>
      <c r="NM134" s="50"/>
      <c r="NN134" s="50"/>
      <c r="NO134" s="50"/>
      <c r="NP134" s="50"/>
      <c r="NQ134" s="50"/>
      <c r="NR134" s="50"/>
      <c r="NS134" s="50"/>
      <c r="NT134" s="50"/>
      <c r="NU134" s="50"/>
      <c r="NV134" s="50"/>
      <c r="NW134" s="50"/>
      <c r="NX134" s="50"/>
      <c r="NY134" s="50"/>
      <c r="NZ134" s="50"/>
      <c r="OA134" s="50"/>
      <c r="OB134" s="50"/>
      <c r="OC134" s="50"/>
      <c r="OD134" s="50"/>
      <c r="OE134" s="50"/>
      <c r="OF134" s="50"/>
      <c r="OG134" s="50"/>
      <c r="OH134" s="50"/>
      <c r="OI134" s="50"/>
      <c r="OJ134" s="50"/>
      <c r="OK134" s="50"/>
      <c r="OL134" s="50"/>
      <c r="OM134" s="50"/>
      <c r="ON134" s="50"/>
      <c r="OO134" s="50"/>
      <c r="OP134" s="50"/>
      <c r="OQ134" s="50"/>
      <c r="OR134" s="50"/>
      <c r="OS134" s="50"/>
      <c r="OT134" s="50"/>
      <c r="OU134" s="50"/>
      <c r="OV134" s="50"/>
      <c r="OW134" s="50"/>
      <c r="OX134" s="50"/>
      <c r="OY134" s="50"/>
      <c r="OZ134" s="50"/>
      <c r="PA134" s="50"/>
      <c r="PB134" s="50"/>
      <c r="PC134" s="50"/>
      <c r="PD134" s="50"/>
      <c r="PE134" s="50"/>
      <c r="PF134" s="50"/>
      <c r="PG134" s="50"/>
      <c r="PH134" s="50"/>
      <c r="PI134" s="50"/>
      <c r="PJ134" s="50"/>
      <c r="PK134" s="50"/>
      <c r="PL134" s="50"/>
      <c r="PM134" s="50"/>
      <c r="PN134" s="50"/>
      <c r="PO134" s="50"/>
      <c r="PP134" s="50"/>
      <c r="PQ134" s="50"/>
      <c r="PR134" s="50"/>
      <c r="PS134" s="50"/>
      <c r="PT134" s="50"/>
      <c r="PU134" s="50"/>
      <c r="PV134" s="50"/>
      <c r="PW134" s="50"/>
      <c r="PX134" s="50"/>
      <c r="PY134" s="50"/>
      <c r="PZ134" s="50"/>
      <c r="QA134" s="50"/>
      <c r="QB134" s="50"/>
      <c r="QC134" s="50"/>
      <c r="QD134" s="50"/>
      <c r="QE134" s="50"/>
      <c r="QF134" s="50"/>
      <c r="QG134" s="50"/>
      <c r="QH134" s="50"/>
      <c r="QI134" s="50"/>
      <c r="QJ134" s="50"/>
      <c r="QK134" s="50"/>
      <c r="QL134" s="50"/>
      <c r="QM134" s="50"/>
      <c r="QN134" s="50"/>
      <c r="QO134" s="50"/>
      <c r="QP134" s="50"/>
      <c r="QQ134" s="50"/>
      <c r="QR134" s="50"/>
      <c r="QS134" s="50"/>
      <c r="QT134" s="50"/>
      <c r="QU134" s="50"/>
      <c r="QV134" s="50"/>
      <c r="QW134" s="50"/>
      <c r="QX134" s="50"/>
      <c r="QY134" s="50"/>
      <c r="QZ134" s="50"/>
      <c r="RA134" s="50"/>
      <c r="RB134" s="50"/>
      <c r="RC134" s="50"/>
      <c r="RD134" s="50"/>
      <c r="RE134" s="50"/>
      <c r="RF134" s="50"/>
      <c r="RG134" s="50"/>
      <c r="RH134" s="50"/>
      <c r="RI134" s="50"/>
      <c r="RJ134" s="50"/>
      <c r="RK134" s="50"/>
      <c r="RL134" s="50"/>
      <c r="RM134" s="50"/>
      <c r="RN134" s="50"/>
      <c r="RO134" s="50"/>
      <c r="RP134" s="50"/>
      <c r="RQ134" s="50"/>
      <c r="RR134" s="50"/>
      <c r="RS134" s="50"/>
      <c r="RT134" s="50"/>
      <c r="RU134" s="50"/>
      <c r="RV134" s="50"/>
      <c r="RW134" s="50"/>
      <c r="RX134" s="50"/>
      <c r="RY134" s="50"/>
      <c r="RZ134" s="50"/>
      <c r="SA134" s="50"/>
      <c r="SB134" s="50"/>
      <c r="SC134" s="50"/>
      <c r="SD134" s="50"/>
      <c r="SE134" s="50"/>
      <c r="SF134" s="50"/>
      <c r="SG134" s="50"/>
      <c r="SH134" s="50"/>
      <c r="SI134" s="50"/>
      <c r="SJ134" s="50"/>
      <c r="SK134" s="50"/>
      <c r="SL134" s="50"/>
      <c r="SM134" s="50"/>
      <c r="SN134" s="50"/>
      <c r="SO134" s="50"/>
      <c r="SP134" s="50"/>
      <c r="SQ134" s="50"/>
      <c r="SR134" s="50"/>
      <c r="SS134" s="50"/>
      <c r="ST134" s="50"/>
      <c r="SU134" s="50"/>
      <c r="SV134" s="50"/>
      <c r="SW134" s="50"/>
      <c r="SX134" s="50"/>
      <c r="SY134" s="50"/>
      <c r="SZ134" s="50"/>
      <c r="TA134" s="50"/>
      <c r="TB134" s="50"/>
      <c r="TC134" s="50"/>
      <c r="TD134" s="50"/>
      <c r="TE134" s="50"/>
      <c r="TF134" s="50"/>
      <c r="TG134" s="50"/>
      <c r="TH134" s="50"/>
      <c r="TI134" s="50"/>
      <c r="TJ134" s="50"/>
      <c r="TK134" s="50"/>
      <c r="TL134" s="50"/>
      <c r="TM134" s="50"/>
      <c r="TN134" s="50"/>
      <c r="TO134" s="50"/>
      <c r="TP134" s="50"/>
      <c r="TQ134" s="50"/>
      <c r="TR134" s="50"/>
      <c r="TS134" s="50"/>
      <c r="TT134" s="50"/>
      <c r="TU134" s="50"/>
      <c r="TV134" s="50"/>
      <c r="TW134" s="50"/>
      <c r="TX134" s="50"/>
      <c r="TY134" s="50"/>
      <c r="TZ134" s="50"/>
      <c r="UA134" s="50"/>
      <c r="UB134" s="50"/>
      <c r="UC134" s="50"/>
      <c r="UD134" s="50"/>
      <c r="UE134" s="50"/>
      <c r="UF134" s="50"/>
      <c r="UG134" s="50"/>
      <c r="UH134" s="50"/>
      <c r="UI134" s="50"/>
      <c r="UJ134" s="50"/>
      <c r="UK134" s="50"/>
      <c r="UL134" s="50"/>
      <c r="UM134" s="50"/>
      <c r="UN134" s="50"/>
      <c r="UO134" s="50"/>
      <c r="UP134" s="50"/>
      <c r="UQ134" s="50"/>
      <c r="UR134" s="50"/>
      <c r="US134" s="50"/>
      <c r="UT134" s="50"/>
      <c r="UU134" s="50"/>
      <c r="UV134" s="50"/>
      <c r="UW134" s="50"/>
      <c r="UX134" s="50"/>
      <c r="UY134" s="50"/>
      <c r="UZ134" s="50"/>
      <c r="VA134" s="50"/>
      <c r="VB134" s="50"/>
      <c r="VC134" s="50"/>
      <c r="VD134" s="50"/>
      <c r="VE134" s="50"/>
      <c r="VF134" s="50"/>
      <c r="VG134" s="50"/>
      <c r="VH134" s="50"/>
      <c r="VI134" s="50"/>
      <c r="VJ134" s="50"/>
      <c r="VK134" s="50"/>
      <c r="VL134" s="50"/>
      <c r="VM134" s="50"/>
      <c r="VN134" s="50"/>
      <c r="VO134" s="50"/>
      <c r="VP134" s="50"/>
      <c r="VQ134" s="50"/>
      <c r="VR134" s="50"/>
      <c r="VS134" s="50"/>
      <c r="VT134" s="50"/>
      <c r="VU134" s="50"/>
      <c r="VV134" s="50"/>
      <c r="VW134" s="50"/>
      <c r="VX134" s="50"/>
      <c r="VY134" s="50"/>
      <c r="VZ134" s="50"/>
      <c r="WA134" s="50"/>
      <c r="WB134" s="50"/>
      <c r="WC134" s="50"/>
      <c r="WD134" s="50"/>
      <c r="WE134" s="50"/>
      <c r="WF134" s="50"/>
      <c r="WG134" s="50"/>
      <c r="WH134" s="50"/>
      <c r="WI134" s="50"/>
      <c r="WJ134" s="50"/>
      <c r="WK134" s="50"/>
      <c r="WL134" s="50"/>
      <c r="WM134" s="50"/>
      <c r="WN134" s="50"/>
      <c r="WO134" s="50"/>
      <c r="WP134" s="50"/>
      <c r="WQ134" s="50"/>
      <c r="WR134" s="50"/>
      <c r="WS134" s="50"/>
      <c r="WT134" s="50"/>
      <c r="WU134" s="50"/>
      <c r="WV134" s="50"/>
      <c r="WW134" s="50"/>
      <c r="WX134" s="50"/>
      <c r="WY134" s="50"/>
      <c r="WZ134" s="50"/>
      <c r="XA134" s="50"/>
      <c r="XB134" s="50"/>
      <c r="XC134" s="50"/>
      <c r="XD134" s="50"/>
      <c r="XE134" s="50"/>
      <c r="XF134" s="50"/>
      <c r="XG134" s="50"/>
      <c r="XH134" s="50"/>
      <c r="XI134" s="50"/>
      <c r="XJ134" s="50"/>
      <c r="XK134" s="50"/>
      <c r="XL134" s="50"/>
      <c r="XM134" s="50"/>
      <c r="XN134" s="50"/>
      <c r="XO134" s="50"/>
      <c r="XP134" s="50"/>
      <c r="XQ134" s="50"/>
      <c r="XR134" s="50"/>
      <c r="XS134" s="50"/>
      <c r="XT134" s="50"/>
      <c r="XU134" s="50"/>
      <c r="XV134" s="50"/>
      <c r="XW134" s="50"/>
      <c r="XX134" s="50"/>
      <c r="XY134" s="50"/>
      <c r="XZ134" s="50"/>
      <c r="YA134" s="50"/>
      <c r="YB134" s="50"/>
      <c r="YC134" s="50"/>
      <c r="YD134" s="50"/>
      <c r="YE134" s="50"/>
      <c r="YF134" s="50"/>
      <c r="YG134" s="50"/>
      <c r="YH134" s="50"/>
      <c r="YI134" s="50"/>
      <c r="YJ134" s="50"/>
      <c r="YK134" s="50"/>
      <c r="YL134" s="50"/>
      <c r="YM134" s="50"/>
      <c r="YN134" s="50"/>
      <c r="YO134" s="50"/>
      <c r="YP134" s="50"/>
      <c r="YQ134" s="50"/>
      <c r="YR134" s="50"/>
      <c r="YS134" s="50"/>
    </row>
    <row r="135" spans="1:669" ht="15.75" x14ac:dyDescent="0.25">
      <c r="A135" s="31" t="s">
        <v>167</v>
      </c>
      <c r="B135" s="26" t="s">
        <v>165</v>
      </c>
      <c r="C135" s="57" t="s">
        <v>71</v>
      </c>
      <c r="D135" s="57" t="s">
        <v>221</v>
      </c>
      <c r="E135" s="60">
        <v>44594</v>
      </c>
      <c r="F135" s="10" t="s">
        <v>107</v>
      </c>
      <c r="G135" s="159">
        <v>60000</v>
      </c>
      <c r="H135" s="179">
        <v>1722</v>
      </c>
      <c r="I135" s="179">
        <v>3486.68</v>
      </c>
      <c r="J135" s="179">
        <v>1824</v>
      </c>
      <c r="K135" s="179">
        <v>25</v>
      </c>
      <c r="L135" s="179">
        <v>7057.68</v>
      </c>
      <c r="M135" s="189">
        <v>52942.32</v>
      </c>
      <c r="P135" s="50"/>
      <c r="Q135" s="50"/>
      <c r="R135" s="50"/>
      <c r="S135" s="50"/>
      <c r="T135" s="50"/>
      <c r="U135" s="50"/>
      <c r="V135" s="50"/>
      <c r="W135" s="50"/>
      <c r="X135" s="50"/>
      <c r="Y135" s="50"/>
      <c r="Z135" s="50"/>
      <c r="AA135" s="50"/>
      <c r="AB135" s="50"/>
      <c r="AC135" s="50"/>
      <c r="AD135" s="50"/>
      <c r="AE135" s="50"/>
      <c r="AF135" s="50"/>
      <c r="AG135" s="50"/>
      <c r="AH135" s="50"/>
      <c r="AI135" s="50"/>
      <c r="AJ135" s="50"/>
      <c r="AK135" s="50"/>
      <c r="AL135" s="50"/>
      <c r="AM135" s="50"/>
      <c r="AN135" s="50"/>
      <c r="AO135" s="50"/>
      <c r="AP135" s="50"/>
      <c r="AQ135" s="86"/>
      <c r="AR135" s="86"/>
      <c r="AS135" s="86"/>
      <c r="AT135" s="86"/>
      <c r="AU135" s="45"/>
      <c r="AV135" s="45"/>
      <c r="AW135" s="45"/>
      <c r="AX135" s="45"/>
      <c r="AY135" s="45"/>
      <c r="AZ135" s="45"/>
      <c r="BA135" s="45"/>
      <c r="BB135" s="45"/>
      <c r="BC135" s="45"/>
      <c r="BD135" s="45"/>
      <c r="BE135" s="45"/>
      <c r="BF135" s="45"/>
      <c r="BG135" s="45"/>
      <c r="BH135" s="45"/>
      <c r="BI135" s="45"/>
      <c r="BJ135" s="45"/>
      <c r="BK135" s="45"/>
      <c r="BL135" s="45"/>
      <c r="BM135" s="45"/>
      <c r="BN135" s="45"/>
      <c r="BO135" s="45"/>
      <c r="BP135" s="45"/>
      <c r="BQ135" s="45"/>
      <c r="BR135" s="45"/>
      <c r="BS135" s="45"/>
      <c r="BT135" s="45"/>
      <c r="BU135" s="45"/>
      <c r="BV135" s="45"/>
      <c r="BW135" s="45"/>
      <c r="BX135" s="45"/>
      <c r="BY135" s="45"/>
      <c r="BZ135" s="45"/>
      <c r="CA135" s="45"/>
      <c r="CB135" s="45"/>
      <c r="CC135" s="45"/>
      <c r="CD135" s="45"/>
      <c r="CE135" s="45"/>
      <c r="CF135" s="45"/>
      <c r="CG135" s="45"/>
      <c r="CH135" s="45"/>
      <c r="CI135" s="45"/>
      <c r="CJ135" s="45"/>
      <c r="CK135" s="45"/>
      <c r="CL135" s="45"/>
      <c r="CM135" s="45"/>
      <c r="CN135" s="45"/>
      <c r="CO135" s="45"/>
      <c r="CP135" s="45"/>
      <c r="CQ135" s="45"/>
      <c r="CR135" s="45"/>
      <c r="CS135" s="45"/>
      <c r="CT135" s="45"/>
      <c r="CU135" s="45"/>
      <c r="CV135" s="45"/>
      <c r="CW135" s="45"/>
      <c r="CX135" s="45"/>
      <c r="CY135" s="45"/>
      <c r="CZ135" s="45"/>
      <c r="DA135" s="45"/>
      <c r="DB135" s="45"/>
      <c r="DC135" s="45"/>
      <c r="DD135" s="45"/>
      <c r="DE135" s="45"/>
      <c r="DF135" s="45"/>
      <c r="DG135" s="45"/>
      <c r="DH135" s="45"/>
      <c r="DI135" s="45"/>
      <c r="DJ135" s="45"/>
      <c r="DK135" s="45"/>
      <c r="DL135" s="45"/>
      <c r="DM135" s="45"/>
      <c r="DN135" s="45"/>
      <c r="DO135" s="45"/>
      <c r="DP135" s="45"/>
      <c r="DQ135" s="45"/>
      <c r="DR135" s="45"/>
      <c r="DS135" s="45"/>
      <c r="DT135" s="45"/>
      <c r="DU135" s="45"/>
      <c r="DV135" s="45"/>
      <c r="DW135" s="45"/>
      <c r="DX135" s="45"/>
      <c r="DY135" s="45"/>
      <c r="DZ135" s="45"/>
      <c r="EA135" s="45"/>
      <c r="EB135" s="45"/>
      <c r="EC135" s="45"/>
      <c r="ED135" s="45"/>
      <c r="EE135" s="45"/>
      <c r="EF135" s="45"/>
      <c r="EG135" s="45"/>
      <c r="EH135" s="45"/>
      <c r="EI135" s="45"/>
      <c r="EJ135" s="45"/>
      <c r="EK135" s="45"/>
      <c r="EL135" s="45"/>
      <c r="EM135" s="45"/>
      <c r="EN135" s="45"/>
      <c r="EO135" s="45"/>
      <c r="EP135" s="45"/>
      <c r="EQ135" s="45"/>
      <c r="ER135" s="45"/>
      <c r="ES135" s="45"/>
      <c r="ET135" s="45"/>
      <c r="EU135" s="45"/>
      <c r="EV135" s="45"/>
      <c r="EW135" s="45"/>
      <c r="EX135" s="45"/>
      <c r="EY135" s="45"/>
      <c r="EZ135" s="45"/>
      <c r="FA135" s="45"/>
      <c r="FB135" s="45"/>
      <c r="FC135" s="45"/>
      <c r="FD135" s="45"/>
      <c r="FE135" s="45"/>
      <c r="FF135" s="45"/>
      <c r="FG135" s="45"/>
      <c r="FH135" s="45"/>
      <c r="FI135" s="45"/>
      <c r="FJ135" s="45"/>
      <c r="FK135" s="45"/>
      <c r="FL135" s="45"/>
      <c r="FM135" s="45"/>
      <c r="FN135" s="45"/>
      <c r="FO135" s="45"/>
      <c r="FP135" s="45"/>
      <c r="FQ135" s="45"/>
      <c r="FR135" s="45"/>
      <c r="FS135" s="45"/>
      <c r="ID135" s="50"/>
      <c r="IE135" s="50"/>
      <c r="IF135" s="50"/>
      <c r="IG135" s="50"/>
      <c r="IH135" s="50"/>
      <c r="II135" s="50"/>
      <c r="IJ135" s="50"/>
      <c r="IK135" s="50"/>
      <c r="IL135" s="50"/>
      <c r="IM135" s="50"/>
      <c r="IN135" s="50"/>
      <c r="IO135" s="50"/>
      <c r="IP135" s="50"/>
      <c r="IQ135" s="50"/>
      <c r="IR135" s="50"/>
      <c r="IS135" s="50"/>
      <c r="IT135" s="50"/>
      <c r="IU135" s="50"/>
      <c r="IV135" s="50"/>
      <c r="IW135" s="50"/>
      <c r="IX135" s="50"/>
      <c r="IY135" s="50"/>
      <c r="IZ135" s="50"/>
      <c r="JA135" s="50"/>
      <c r="JB135" s="50"/>
      <c r="JC135" s="50"/>
      <c r="JD135" s="50"/>
      <c r="JE135" s="50"/>
      <c r="JF135" s="50"/>
      <c r="JG135" s="50"/>
      <c r="JH135" s="50"/>
      <c r="JI135" s="50"/>
      <c r="JJ135" s="50"/>
      <c r="JK135" s="50"/>
      <c r="JL135" s="50"/>
      <c r="JM135" s="50"/>
      <c r="JN135" s="50"/>
      <c r="JO135" s="50"/>
      <c r="JP135" s="50"/>
      <c r="JQ135" s="50"/>
      <c r="JR135" s="50"/>
      <c r="JS135" s="50"/>
      <c r="JT135" s="50"/>
      <c r="JU135" s="50"/>
      <c r="JV135" s="50"/>
      <c r="JW135" s="50"/>
      <c r="JX135" s="50"/>
      <c r="JY135" s="50"/>
      <c r="JZ135" s="50"/>
      <c r="KA135" s="50"/>
      <c r="KB135" s="50"/>
      <c r="KC135" s="50"/>
      <c r="KD135" s="50"/>
      <c r="KE135" s="50"/>
      <c r="KF135" s="50"/>
      <c r="KG135" s="50"/>
      <c r="KH135" s="50"/>
      <c r="KI135" s="50"/>
      <c r="KJ135" s="50"/>
      <c r="KK135" s="50"/>
      <c r="KL135" s="50"/>
      <c r="KM135" s="50"/>
      <c r="KN135" s="50"/>
      <c r="KO135" s="50"/>
      <c r="KP135" s="50"/>
      <c r="KQ135" s="50"/>
      <c r="KR135" s="50"/>
      <c r="KS135" s="50"/>
      <c r="KT135" s="50"/>
      <c r="KU135" s="50"/>
      <c r="KV135" s="50"/>
      <c r="KW135" s="50"/>
      <c r="KX135" s="50"/>
      <c r="KY135" s="50"/>
      <c r="KZ135" s="50"/>
      <c r="LA135" s="50"/>
      <c r="LB135" s="50"/>
      <c r="LC135" s="50"/>
      <c r="LD135" s="50"/>
      <c r="LE135" s="50"/>
      <c r="LF135" s="50"/>
      <c r="LG135" s="50"/>
      <c r="LH135" s="50"/>
      <c r="LI135" s="50"/>
      <c r="LJ135" s="50"/>
      <c r="LK135" s="50"/>
      <c r="LL135" s="50"/>
      <c r="LM135" s="50"/>
      <c r="LN135" s="50"/>
      <c r="LO135" s="50"/>
      <c r="LP135" s="50"/>
      <c r="LQ135" s="50"/>
      <c r="LR135" s="50"/>
      <c r="LS135" s="50"/>
      <c r="LT135" s="50"/>
      <c r="LU135" s="50"/>
      <c r="LV135" s="50"/>
      <c r="LW135" s="50"/>
      <c r="LX135" s="50"/>
      <c r="LY135" s="50"/>
      <c r="LZ135" s="50"/>
      <c r="MA135" s="50"/>
      <c r="MB135" s="50"/>
      <c r="MC135" s="50"/>
      <c r="MD135" s="50"/>
      <c r="ME135" s="50"/>
      <c r="MF135" s="50"/>
      <c r="MG135" s="50"/>
      <c r="MH135" s="50"/>
      <c r="MI135" s="50"/>
      <c r="MJ135" s="50"/>
      <c r="MK135" s="50"/>
      <c r="ML135" s="50"/>
      <c r="MM135" s="50"/>
      <c r="MN135" s="50"/>
      <c r="MO135" s="50"/>
      <c r="MP135" s="50"/>
      <c r="MQ135" s="50"/>
      <c r="MR135" s="50"/>
      <c r="MS135" s="50"/>
      <c r="MT135" s="50"/>
      <c r="MU135" s="50"/>
      <c r="MV135" s="50"/>
      <c r="MW135" s="50"/>
      <c r="MX135" s="50"/>
      <c r="MY135" s="50"/>
      <c r="MZ135" s="50"/>
      <c r="NA135" s="50"/>
      <c r="NB135" s="50"/>
      <c r="NC135" s="50"/>
      <c r="ND135" s="50"/>
      <c r="NE135" s="50"/>
      <c r="NF135" s="50"/>
      <c r="NG135" s="50"/>
      <c r="NH135" s="50"/>
      <c r="NI135" s="50"/>
      <c r="NJ135" s="50"/>
      <c r="NK135" s="50"/>
      <c r="NL135" s="50"/>
      <c r="NM135" s="50"/>
      <c r="NN135" s="50"/>
      <c r="NO135" s="50"/>
      <c r="NP135" s="50"/>
      <c r="NQ135" s="50"/>
      <c r="NR135" s="50"/>
      <c r="NS135" s="50"/>
      <c r="NT135" s="50"/>
      <c r="NU135" s="50"/>
      <c r="NV135" s="50"/>
      <c r="NW135" s="50"/>
      <c r="NX135" s="50"/>
      <c r="NY135" s="50"/>
      <c r="NZ135" s="50"/>
      <c r="OA135" s="50"/>
      <c r="OB135" s="50"/>
      <c r="OC135" s="50"/>
      <c r="OD135" s="50"/>
      <c r="OE135" s="50"/>
      <c r="OF135" s="50"/>
      <c r="OG135" s="50"/>
      <c r="OH135" s="50"/>
      <c r="OI135" s="50"/>
      <c r="OJ135" s="50"/>
      <c r="OK135" s="50"/>
      <c r="OL135" s="50"/>
      <c r="OM135" s="50"/>
      <c r="ON135" s="50"/>
      <c r="OO135" s="50"/>
      <c r="OP135" s="50"/>
      <c r="OQ135" s="50"/>
      <c r="OR135" s="50"/>
      <c r="OS135" s="50"/>
      <c r="OT135" s="50"/>
      <c r="OU135" s="50"/>
      <c r="OV135" s="50"/>
      <c r="OW135" s="50"/>
      <c r="OX135" s="50"/>
      <c r="OY135" s="50"/>
      <c r="OZ135" s="50"/>
      <c r="PA135" s="50"/>
      <c r="PB135" s="50"/>
      <c r="PC135" s="50"/>
      <c r="PD135" s="50"/>
      <c r="PE135" s="50"/>
      <c r="PF135" s="50"/>
      <c r="PG135" s="50"/>
      <c r="PH135" s="50"/>
      <c r="PI135" s="50"/>
      <c r="PJ135" s="50"/>
      <c r="PK135" s="50"/>
      <c r="PL135" s="50"/>
      <c r="PM135" s="50"/>
      <c r="PN135" s="50"/>
      <c r="PO135" s="50"/>
      <c r="PP135" s="50"/>
      <c r="PQ135" s="50"/>
      <c r="PR135" s="50"/>
      <c r="PS135" s="50"/>
      <c r="PT135" s="50"/>
      <c r="PU135" s="50"/>
      <c r="PV135" s="50"/>
      <c r="PW135" s="50"/>
      <c r="PX135" s="50"/>
      <c r="PY135" s="50"/>
      <c r="PZ135" s="50"/>
      <c r="QA135" s="50"/>
      <c r="QB135" s="50"/>
      <c r="QC135" s="50"/>
      <c r="QD135" s="50"/>
      <c r="QE135" s="50"/>
      <c r="QF135" s="50"/>
      <c r="QG135" s="50"/>
      <c r="QH135" s="50"/>
      <c r="QI135" s="50"/>
      <c r="QJ135" s="50"/>
      <c r="QK135" s="50"/>
      <c r="QL135" s="50"/>
      <c r="QM135" s="50"/>
      <c r="QN135" s="50"/>
      <c r="QO135" s="50"/>
      <c r="QP135" s="50"/>
      <c r="QQ135" s="50"/>
      <c r="QR135" s="50"/>
      <c r="QS135" s="50"/>
      <c r="QT135" s="50"/>
      <c r="QU135" s="50"/>
      <c r="QV135" s="50"/>
      <c r="QW135" s="50"/>
      <c r="QX135" s="50"/>
      <c r="QY135" s="50"/>
      <c r="QZ135" s="50"/>
      <c r="RA135" s="50"/>
      <c r="RB135" s="50"/>
      <c r="RC135" s="50"/>
      <c r="RD135" s="50"/>
      <c r="RE135" s="50"/>
      <c r="RF135" s="50"/>
      <c r="RG135" s="50"/>
      <c r="RH135" s="50"/>
      <c r="RI135" s="50"/>
      <c r="RJ135" s="50"/>
      <c r="RK135" s="50"/>
      <c r="RL135" s="50"/>
      <c r="RM135" s="50"/>
      <c r="RN135" s="50"/>
      <c r="RO135" s="50"/>
      <c r="RP135" s="50"/>
      <c r="RQ135" s="50"/>
      <c r="RR135" s="50"/>
      <c r="RS135" s="50"/>
      <c r="RT135" s="50"/>
      <c r="RU135" s="50"/>
      <c r="RV135" s="50"/>
      <c r="RW135" s="50"/>
      <c r="RX135" s="50"/>
      <c r="RY135" s="50"/>
      <c r="RZ135" s="50"/>
      <c r="SA135" s="50"/>
      <c r="SB135" s="50"/>
      <c r="SC135" s="50"/>
      <c r="SD135" s="50"/>
      <c r="SE135" s="50"/>
      <c r="SF135" s="50"/>
      <c r="SG135" s="50"/>
      <c r="SH135" s="50"/>
      <c r="SI135" s="50"/>
      <c r="SJ135" s="50"/>
      <c r="SK135" s="50"/>
      <c r="SL135" s="50"/>
      <c r="SM135" s="50"/>
      <c r="SN135" s="50"/>
      <c r="SO135" s="50"/>
      <c r="SP135" s="50"/>
      <c r="SQ135" s="50"/>
      <c r="SR135" s="50"/>
      <c r="SS135" s="50"/>
      <c r="ST135" s="50"/>
      <c r="SU135" s="50"/>
      <c r="SV135" s="50"/>
      <c r="SW135" s="50"/>
      <c r="SX135" s="50"/>
      <c r="SY135" s="50"/>
      <c r="SZ135" s="50"/>
      <c r="TA135" s="50"/>
      <c r="TB135" s="50"/>
      <c r="TC135" s="50"/>
      <c r="TD135" s="50"/>
      <c r="TE135" s="50"/>
      <c r="TF135" s="50"/>
      <c r="TG135" s="50"/>
      <c r="TH135" s="50"/>
      <c r="TI135" s="50"/>
      <c r="TJ135" s="50"/>
      <c r="TK135" s="50"/>
      <c r="TL135" s="50"/>
      <c r="TM135" s="50"/>
      <c r="TN135" s="50"/>
      <c r="TO135" s="50"/>
      <c r="TP135" s="50"/>
      <c r="TQ135" s="50"/>
      <c r="TR135" s="50"/>
      <c r="TS135" s="50"/>
      <c r="TT135" s="50"/>
      <c r="TU135" s="50"/>
      <c r="TV135" s="50"/>
      <c r="TW135" s="50"/>
      <c r="TX135" s="50"/>
      <c r="TY135" s="50"/>
      <c r="TZ135" s="50"/>
      <c r="UA135" s="50"/>
      <c r="UB135" s="50"/>
      <c r="UC135" s="50"/>
      <c r="UD135" s="50"/>
      <c r="UE135" s="50"/>
      <c r="UF135" s="50"/>
      <c r="UG135" s="50"/>
      <c r="UH135" s="50"/>
      <c r="UI135" s="50"/>
      <c r="UJ135" s="50"/>
      <c r="UK135" s="50"/>
      <c r="UL135" s="50"/>
      <c r="UM135" s="50"/>
      <c r="UN135" s="50"/>
      <c r="UO135" s="50"/>
      <c r="UP135" s="50"/>
      <c r="UQ135" s="50"/>
      <c r="UR135" s="50"/>
      <c r="US135" s="50"/>
      <c r="UT135" s="50"/>
      <c r="UU135" s="50"/>
      <c r="UV135" s="50"/>
      <c r="UW135" s="50"/>
      <c r="UX135" s="50"/>
      <c r="UY135" s="50"/>
      <c r="UZ135" s="50"/>
      <c r="VA135" s="50"/>
      <c r="VB135" s="50"/>
      <c r="VC135" s="50"/>
      <c r="VD135" s="50"/>
      <c r="VE135" s="50"/>
      <c r="VF135" s="50"/>
      <c r="VG135" s="50"/>
      <c r="VH135" s="50"/>
      <c r="VI135" s="50"/>
      <c r="VJ135" s="50"/>
      <c r="VK135" s="50"/>
      <c r="VL135" s="50"/>
      <c r="VM135" s="50"/>
      <c r="VN135" s="50"/>
      <c r="VO135" s="50"/>
      <c r="VP135" s="50"/>
      <c r="VQ135" s="50"/>
      <c r="VR135" s="50"/>
      <c r="VS135" s="50"/>
      <c r="VT135" s="50"/>
      <c r="VU135" s="50"/>
      <c r="VV135" s="50"/>
      <c r="VW135" s="50"/>
      <c r="VX135" s="50"/>
      <c r="VY135" s="50"/>
      <c r="VZ135" s="50"/>
      <c r="WA135" s="50"/>
      <c r="WB135" s="50"/>
      <c r="WC135" s="50"/>
      <c r="WD135" s="50"/>
      <c r="WE135" s="50"/>
      <c r="WF135" s="50"/>
      <c r="WG135" s="50"/>
      <c r="WH135" s="50"/>
      <c r="WI135" s="50"/>
      <c r="WJ135" s="50"/>
      <c r="WK135" s="50"/>
      <c r="WL135" s="50"/>
      <c r="WM135" s="50"/>
      <c r="WN135" s="50"/>
      <c r="WO135" s="50"/>
      <c r="WP135" s="50"/>
      <c r="WQ135" s="50"/>
      <c r="WR135" s="50"/>
      <c r="WS135" s="50"/>
      <c r="WT135" s="50"/>
      <c r="WU135" s="50"/>
      <c r="WV135" s="50"/>
      <c r="WW135" s="50"/>
      <c r="WX135" s="50"/>
      <c r="WY135" s="50"/>
      <c r="WZ135" s="50"/>
      <c r="XA135" s="50"/>
      <c r="XB135" s="50"/>
      <c r="XC135" s="50"/>
      <c r="XD135" s="50"/>
      <c r="XE135" s="50"/>
      <c r="XF135" s="50"/>
      <c r="XG135" s="50"/>
      <c r="XH135" s="50"/>
      <c r="XI135" s="50"/>
      <c r="XJ135" s="50"/>
      <c r="XK135" s="50"/>
      <c r="XL135" s="50"/>
      <c r="XM135" s="50"/>
      <c r="XN135" s="50"/>
      <c r="XO135" s="50"/>
      <c r="XP135" s="50"/>
      <c r="XQ135" s="50"/>
      <c r="XR135" s="50"/>
      <c r="XS135" s="50"/>
      <c r="XT135" s="50"/>
      <c r="XU135" s="50"/>
      <c r="XV135" s="50"/>
      <c r="XW135" s="50"/>
      <c r="XX135" s="50"/>
      <c r="XY135" s="50"/>
      <c r="XZ135" s="50"/>
      <c r="YA135" s="50"/>
      <c r="YB135" s="50"/>
      <c r="YC135" s="50"/>
      <c r="YD135" s="50"/>
      <c r="YE135" s="50"/>
      <c r="YF135" s="50"/>
      <c r="YG135" s="50"/>
      <c r="YH135" s="50"/>
      <c r="YI135" s="50"/>
      <c r="YJ135" s="50"/>
      <c r="YK135" s="50"/>
      <c r="YL135" s="50"/>
      <c r="YM135" s="50"/>
      <c r="YN135" s="50"/>
      <c r="YO135" s="50"/>
      <c r="YP135" s="50"/>
      <c r="YQ135" s="50"/>
      <c r="YR135" s="50"/>
      <c r="YS135" s="50"/>
    </row>
    <row r="136" spans="1:669" s="47" customFormat="1" ht="15" customHeight="1" x14ac:dyDescent="0.25">
      <c r="A136" s="121" t="s">
        <v>14</v>
      </c>
      <c r="B136" s="96">
        <v>4</v>
      </c>
      <c r="C136" s="54"/>
      <c r="D136" s="54"/>
      <c r="E136" s="56"/>
      <c r="F136" s="56"/>
      <c r="G136" s="160">
        <f>SUM(G132:G135)</f>
        <v>246000</v>
      </c>
      <c r="H136" s="160">
        <f>SUM(H132:H133)+H134+H135</f>
        <v>7060.2</v>
      </c>
      <c r="I136" s="160">
        <f>SUM(I132:I133)+I134+I135</f>
        <v>14470.820000000002</v>
      </c>
      <c r="J136" s="166">
        <f>SUM(J132:J133)+J134+J135</f>
        <v>7478.4</v>
      </c>
      <c r="K136" s="160">
        <f>SUM(K132:K133)+K134+K135</f>
        <v>8124.9</v>
      </c>
      <c r="L136" s="160">
        <f>L132+L133+L134+L135</f>
        <v>37134.32</v>
      </c>
      <c r="M136" s="190">
        <f>SUM(M132:M135)</f>
        <v>208865.68000000002</v>
      </c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7"/>
      <c r="AB136" s="77"/>
      <c r="AC136" s="77"/>
      <c r="AD136" s="77"/>
      <c r="AE136" s="77"/>
      <c r="AF136" s="77"/>
      <c r="AG136" s="77"/>
      <c r="AH136" s="77"/>
      <c r="AI136" s="77"/>
      <c r="AJ136" s="77"/>
      <c r="AK136" s="77"/>
      <c r="AL136" s="77"/>
      <c r="AM136" s="77"/>
      <c r="AN136" s="77"/>
      <c r="AO136" s="77"/>
      <c r="AP136" s="77"/>
      <c r="AQ136" s="86"/>
      <c r="AR136" s="86"/>
      <c r="AS136" s="86"/>
      <c r="AT136" s="86"/>
      <c r="AU136" s="45"/>
      <c r="AV136" s="45"/>
      <c r="AW136" s="45"/>
      <c r="AX136" s="45"/>
      <c r="AY136" s="45"/>
      <c r="AZ136" s="45"/>
      <c r="BA136" s="45"/>
      <c r="BB136" s="45"/>
      <c r="BC136" s="45"/>
      <c r="BD136" s="45"/>
      <c r="BE136" s="45"/>
      <c r="BF136" s="45"/>
      <c r="BG136" s="45"/>
      <c r="BH136" s="45"/>
      <c r="BI136" s="45"/>
      <c r="BJ136" s="45"/>
      <c r="BK136" s="45"/>
      <c r="BL136" s="45"/>
      <c r="BM136" s="45"/>
      <c r="BN136" s="45"/>
      <c r="BO136" s="45"/>
      <c r="BP136" s="45"/>
      <c r="BQ136" s="45"/>
      <c r="BR136" s="45"/>
      <c r="BS136" s="45"/>
      <c r="BT136" s="45"/>
      <c r="BU136" s="45"/>
      <c r="BV136" s="45"/>
      <c r="BW136" s="45"/>
      <c r="BX136" s="45"/>
      <c r="BY136" s="45"/>
      <c r="BZ136" s="45"/>
      <c r="CA136" s="45"/>
      <c r="CB136" s="45"/>
      <c r="CC136" s="45"/>
      <c r="CD136" s="45"/>
      <c r="CE136" s="45"/>
      <c r="CF136" s="45"/>
      <c r="CG136" s="45"/>
      <c r="CH136" s="45"/>
      <c r="CI136" s="45"/>
      <c r="CJ136" s="45"/>
      <c r="CK136" s="45"/>
      <c r="CL136" s="45"/>
      <c r="CM136" s="45"/>
      <c r="CN136" s="45"/>
      <c r="CO136" s="45"/>
      <c r="CP136" s="45"/>
      <c r="CQ136" s="45"/>
      <c r="CR136" s="45"/>
      <c r="CS136" s="45"/>
      <c r="CT136" s="45"/>
      <c r="CU136" s="45"/>
      <c r="CV136" s="45"/>
      <c r="CW136" s="45"/>
      <c r="CX136" s="45"/>
      <c r="CY136" s="45"/>
      <c r="CZ136" s="45"/>
      <c r="DA136" s="45"/>
      <c r="DB136" s="45"/>
      <c r="DC136" s="45"/>
      <c r="DD136" s="45"/>
      <c r="DE136" s="45"/>
      <c r="DF136" s="45"/>
      <c r="DG136" s="45"/>
      <c r="DH136" s="45"/>
      <c r="DI136" s="45"/>
      <c r="DJ136" s="45"/>
      <c r="DK136" s="45"/>
      <c r="DL136" s="45"/>
      <c r="DM136" s="45"/>
      <c r="DN136" s="45"/>
      <c r="DO136" s="45"/>
      <c r="DP136" s="45"/>
      <c r="DQ136" s="45"/>
      <c r="DR136" s="45"/>
      <c r="DS136" s="45"/>
      <c r="DT136" s="45"/>
      <c r="DU136" s="45"/>
      <c r="DV136" s="45"/>
      <c r="DW136" s="45"/>
      <c r="DX136" s="45"/>
      <c r="DY136" s="45"/>
      <c r="DZ136" s="45"/>
      <c r="EA136" s="45"/>
      <c r="EB136" s="45"/>
      <c r="EC136" s="45"/>
      <c r="ED136" s="45"/>
      <c r="EE136" s="45"/>
      <c r="EF136" s="45"/>
      <c r="EG136" s="45"/>
      <c r="EH136" s="45"/>
      <c r="EI136" s="45"/>
      <c r="EJ136" s="45"/>
      <c r="EK136" s="45"/>
      <c r="EL136" s="45"/>
      <c r="EM136" s="45"/>
      <c r="EN136" s="45"/>
      <c r="EO136" s="45"/>
      <c r="EP136" s="45"/>
      <c r="EQ136" s="45"/>
      <c r="ER136" s="45"/>
      <c r="ES136" s="45"/>
      <c r="ET136" s="45"/>
      <c r="EU136" s="45"/>
      <c r="EV136" s="45"/>
      <c r="EW136" s="45"/>
      <c r="EX136" s="45"/>
      <c r="EY136" s="45"/>
      <c r="EZ136" s="45"/>
      <c r="FA136" s="45"/>
      <c r="FB136" s="45"/>
      <c r="FC136" s="45"/>
      <c r="FD136" s="45"/>
      <c r="FE136" s="45"/>
      <c r="FF136" s="45"/>
      <c r="FG136" s="45"/>
      <c r="FH136" s="45"/>
      <c r="FI136" s="45"/>
      <c r="FJ136" s="45"/>
      <c r="FK136" s="45"/>
      <c r="FL136" s="45"/>
      <c r="FM136" s="45"/>
      <c r="FN136" s="45"/>
      <c r="FO136" s="45"/>
      <c r="FP136" s="45"/>
      <c r="FQ136" s="45"/>
      <c r="FR136" s="45"/>
      <c r="FS136" s="45"/>
      <c r="FT136" s="45"/>
      <c r="FU136" s="45"/>
      <c r="FV136" s="45"/>
      <c r="FW136" s="45"/>
      <c r="FX136" s="45"/>
      <c r="FY136" s="45"/>
      <c r="FZ136" s="45"/>
      <c r="GA136" s="45"/>
      <c r="GB136" s="45"/>
      <c r="GC136" s="45"/>
      <c r="GD136" s="45"/>
      <c r="GE136" s="45"/>
      <c r="GF136" s="45"/>
      <c r="GG136" s="45"/>
      <c r="GH136" s="45"/>
      <c r="GI136" s="45"/>
      <c r="GJ136" s="45"/>
      <c r="GK136" s="45"/>
      <c r="GL136" s="45"/>
      <c r="GM136" s="45"/>
      <c r="GN136" s="45"/>
      <c r="GO136" s="45"/>
      <c r="GP136" s="45"/>
      <c r="GQ136" s="45"/>
      <c r="GR136" s="45"/>
      <c r="GS136" s="45"/>
      <c r="GT136" s="45"/>
      <c r="GU136" s="45"/>
      <c r="GV136" s="45"/>
      <c r="GW136" s="45"/>
      <c r="GX136" s="45"/>
      <c r="GY136" s="45"/>
      <c r="GZ136" s="45"/>
      <c r="HA136" s="45"/>
      <c r="HB136" s="45"/>
      <c r="HC136" s="45"/>
      <c r="HD136" s="45"/>
      <c r="HE136" s="45"/>
      <c r="HF136" s="45"/>
      <c r="HG136" s="45"/>
      <c r="HH136" s="45"/>
      <c r="HI136" s="45"/>
      <c r="HJ136" s="45"/>
      <c r="HK136" s="45"/>
      <c r="HL136" s="45"/>
      <c r="HM136" s="45"/>
      <c r="HN136" s="45"/>
      <c r="HO136" s="45"/>
      <c r="HP136" s="45"/>
      <c r="HQ136" s="45"/>
      <c r="HR136" s="45"/>
      <c r="HS136" s="45"/>
      <c r="HT136" s="45"/>
      <c r="HU136" s="45"/>
      <c r="HV136" s="45"/>
      <c r="HW136" s="45"/>
      <c r="HX136" s="45"/>
      <c r="HY136" s="45"/>
      <c r="HZ136" s="45"/>
      <c r="IA136" s="45"/>
      <c r="IB136" s="45"/>
      <c r="IC136" s="45"/>
      <c r="ID136" s="86"/>
      <c r="IE136" s="86"/>
      <c r="IF136" s="86"/>
      <c r="IG136" s="86"/>
      <c r="IH136" s="86"/>
      <c r="II136" s="86"/>
      <c r="IJ136" s="86"/>
      <c r="IK136" s="86"/>
      <c r="IL136" s="86"/>
      <c r="IM136" s="86"/>
      <c r="IN136" s="86"/>
      <c r="IO136" s="86"/>
      <c r="IP136" s="86"/>
      <c r="IQ136" s="86"/>
      <c r="IR136" s="86"/>
      <c r="IS136" s="86"/>
      <c r="IT136" s="86"/>
      <c r="IU136" s="86"/>
      <c r="IV136" s="86"/>
      <c r="IW136" s="86"/>
      <c r="IX136" s="86"/>
      <c r="IY136" s="86"/>
      <c r="IZ136" s="86"/>
      <c r="JA136" s="86"/>
      <c r="JB136" s="86"/>
      <c r="JC136" s="86"/>
      <c r="JD136" s="86"/>
      <c r="JE136" s="86"/>
      <c r="JF136" s="86"/>
      <c r="JG136" s="86"/>
      <c r="JH136" s="86"/>
      <c r="JI136" s="86"/>
      <c r="JJ136" s="86"/>
      <c r="JK136" s="86"/>
      <c r="JL136" s="86"/>
      <c r="JM136" s="86"/>
      <c r="JN136" s="86"/>
      <c r="JO136" s="86"/>
      <c r="JP136" s="86"/>
      <c r="JQ136" s="86"/>
      <c r="JR136" s="86"/>
      <c r="JS136" s="86"/>
      <c r="JT136" s="86"/>
      <c r="JU136" s="86"/>
      <c r="JV136" s="86"/>
      <c r="JW136" s="86"/>
      <c r="JX136" s="86"/>
      <c r="JY136" s="86"/>
      <c r="JZ136" s="86"/>
      <c r="KA136" s="86"/>
      <c r="KB136" s="86"/>
      <c r="KC136" s="86"/>
      <c r="KD136" s="86"/>
      <c r="KE136" s="86"/>
      <c r="KF136" s="86"/>
      <c r="KG136" s="86"/>
      <c r="KH136" s="86"/>
      <c r="KI136" s="86"/>
      <c r="KJ136" s="86"/>
      <c r="KK136" s="86"/>
      <c r="KL136" s="86"/>
      <c r="KM136" s="86"/>
      <c r="KN136" s="86"/>
      <c r="KO136" s="86"/>
      <c r="KP136" s="86"/>
      <c r="KQ136" s="86"/>
      <c r="KR136" s="86"/>
      <c r="KS136" s="86"/>
      <c r="KT136" s="86"/>
      <c r="KU136" s="86"/>
      <c r="KV136" s="86"/>
      <c r="KW136" s="86"/>
      <c r="KX136" s="86"/>
      <c r="KY136" s="86"/>
      <c r="KZ136" s="86"/>
      <c r="LA136" s="86"/>
      <c r="LB136" s="86"/>
      <c r="LC136" s="86"/>
      <c r="LD136" s="86"/>
      <c r="LE136" s="86"/>
      <c r="LF136" s="86"/>
      <c r="LG136" s="86"/>
      <c r="LH136" s="86"/>
      <c r="LI136" s="86"/>
      <c r="LJ136" s="86"/>
      <c r="LK136" s="86"/>
      <c r="LL136" s="86"/>
      <c r="LM136" s="86"/>
      <c r="LN136" s="86"/>
      <c r="LO136" s="86"/>
      <c r="LP136" s="86"/>
      <c r="LQ136" s="86"/>
      <c r="LR136" s="86"/>
      <c r="LS136" s="86"/>
      <c r="LT136" s="86"/>
      <c r="LU136" s="86"/>
      <c r="LV136" s="86"/>
      <c r="LW136" s="86"/>
      <c r="LX136" s="86"/>
      <c r="LY136" s="86"/>
      <c r="LZ136" s="86"/>
      <c r="MA136" s="86"/>
      <c r="MB136" s="86"/>
      <c r="MC136" s="86"/>
      <c r="MD136" s="86"/>
      <c r="ME136" s="86"/>
      <c r="MF136" s="86"/>
      <c r="MG136" s="86"/>
      <c r="MH136" s="86"/>
      <c r="MI136" s="86"/>
      <c r="MJ136" s="86"/>
      <c r="MK136" s="86"/>
      <c r="ML136" s="86"/>
      <c r="MM136" s="86"/>
      <c r="MN136" s="86"/>
      <c r="MO136" s="86"/>
      <c r="MP136" s="86"/>
      <c r="MQ136" s="86"/>
      <c r="MR136" s="86"/>
      <c r="MS136" s="86"/>
      <c r="MT136" s="86"/>
      <c r="MU136" s="86"/>
      <c r="MV136" s="86"/>
      <c r="MW136" s="86"/>
      <c r="MX136" s="86"/>
      <c r="MY136" s="86"/>
      <c r="MZ136" s="86"/>
      <c r="NA136" s="86"/>
      <c r="NB136" s="86"/>
      <c r="NC136" s="86"/>
      <c r="ND136" s="86"/>
      <c r="NE136" s="86"/>
      <c r="NF136" s="86"/>
      <c r="NG136" s="86"/>
      <c r="NH136" s="86"/>
      <c r="NI136" s="86"/>
      <c r="NJ136" s="86"/>
      <c r="NK136" s="86"/>
      <c r="NL136" s="86"/>
      <c r="NM136" s="86"/>
      <c r="NN136" s="86"/>
      <c r="NO136" s="77"/>
      <c r="NP136" s="77"/>
      <c r="NQ136" s="77"/>
      <c r="NR136" s="77"/>
      <c r="NS136" s="77"/>
      <c r="NT136" s="77"/>
      <c r="NU136" s="77"/>
      <c r="NV136" s="77"/>
      <c r="NW136" s="77"/>
      <c r="NX136" s="77"/>
      <c r="NY136" s="77"/>
      <c r="NZ136" s="77"/>
      <c r="OA136" s="77"/>
      <c r="OB136" s="77"/>
      <c r="OC136" s="77"/>
      <c r="OD136" s="77"/>
      <c r="OE136" s="77"/>
      <c r="OF136" s="77"/>
      <c r="OG136" s="77"/>
      <c r="OH136" s="77"/>
      <c r="OI136" s="77"/>
      <c r="OJ136" s="77"/>
      <c r="OK136" s="77"/>
      <c r="OL136" s="77"/>
      <c r="OM136" s="77"/>
      <c r="ON136" s="77"/>
      <c r="OO136" s="77"/>
      <c r="OP136" s="77"/>
      <c r="OQ136" s="77"/>
      <c r="OR136" s="77"/>
      <c r="OS136" s="77"/>
      <c r="OT136" s="77"/>
      <c r="OU136" s="77"/>
      <c r="OV136" s="77"/>
      <c r="OW136" s="77"/>
      <c r="OX136" s="77"/>
      <c r="OY136" s="77"/>
      <c r="OZ136" s="77"/>
      <c r="PA136" s="77"/>
      <c r="PB136" s="77"/>
      <c r="PC136" s="77"/>
      <c r="PD136" s="77"/>
      <c r="PE136" s="77"/>
      <c r="PF136" s="77"/>
      <c r="PG136" s="77"/>
      <c r="PH136" s="77"/>
      <c r="PI136" s="77"/>
      <c r="PJ136" s="77"/>
      <c r="PK136" s="77"/>
      <c r="PL136" s="77"/>
      <c r="PM136" s="77"/>
      <c r="PN136" s="77"/>
      <c r="PO136" s="77"/>
      <c r="PP136" s="77"/>
      <c r="PQ136" s="77"/>
      <c r="PR136" s="77"/>
      <c r="PS136" s="77"/>
      <c r="PT136" s="77"/>
      <c r="PU136" s="77"/>
      <c r="PV136" s="77"/>
      <c r="PW136" s="77"/>
      <c r="PX136" s="77"/>
      <c r="PY136" s="77"/>
      <c r="PZ136" s="77"/>
      <c r="QA136" s="77"/>
      <c r="QB136" s="77"/>
      <c r="QC136" s="77"/>
      <c r="QD136" s="77"/>
      <c r="QE136" s="77"/>
      <c r="QF136" s="77"/>
      <c r="QG136" s="77"/>
      <c r="QH136" s="77"/>
      <c r="QI136" s="77"/>
      <c r="QJ136" s="77"/>
      <c r="QK136" s="77"/>
      <c r="QL136" s="77"/>
      <c r="QM136" s="77"/>
      <c r="QN136" s="77"/>
      <c r="QO136" s="77"/>
      <c r="QP136" s="77"/>
      <c r="QQ136" s="77"/>
      <c r="QR136" s="77"/>
      <c r="QS136" s="77"/>
      <c r="QT136" s="77"/>
      <c r="QU136" s="77"/>
      <c r="QV136" s="77"/>
      <c r="QW136" s="77"/>
      <c r="QX136" s="77"/>
      <c r="QY136" s="77"/>
      <c r="QZ136" s="77"/>
      <c r="RA136" s="77"/>
      <c r="RB136" s="77"/>
      <c r="RC136" s="77"/>
      <c r="RD136" s="77"/>
      <c r="RE136" s="77"/>
      <c r="RF136" s="77"/>
      <c r="RG136" s="77"/>
      <c r="RH136" s="77"/>
      <c r="RI136" s="77"/>
      <c r="RJ136" s="77"/>
      <c r="RK136" s="77"/>
      <c r="RL136" s="77"/>
      <c r="RM136" s="77"/>
      <c r="RN136" s="77"/>
      <c r="RO136" s="77"/>
      <c r="RP136" s="77"/>
      <c r="RQ136" s="77"/>
      <c r="RR136" s="77"/>
      <c r="RS136" s="77"/>
      <c r="RT136" s="77"/>
      <c r="RU136" s="77"/>
      <c r="RV136" s="77"/>
      <c r="RW136" s="77"/>
      <c r="RX136" s="77"/>
      <c r="RY136" s="77"/>
      <c r="RZ136" s="77"/>
      <c r="SA136" s="77"/>
      <c r="SB136" s="77"/>
      <c r="SC136" s="77"/>
      <c r="SD136" s="77"/>
      <c r="SE136" s="77"/>
      <c r="SF136" s="77"/>
      <c r="SG136" s="77"/>
      <c r="SH136" s="77"/>
      <c r="SI136" s="77"/>
      <c r="SJ136" s="77"/>
      <c r="SK136" s="77"/>
      <c r="SL136" s="77"/>
      <c r="SM136" s="77"/>
      <c r="SN136" s="77"/>
      <c r="SO136" s="77"/>
      <c r="SP136" s="77"/>
      <c r="SQ136" s="77"/>
      <c r="SR136" s="77"/>
      <c r="SS136" s="77"/>
      <c r="ST136" s="77"/>
      <c r="SU136" s="77"/>
      <c r="SV136" s="77"/>
      <c r="SW136" s="77"/>
      <c r="SX136" s="77"/>
      <c r="SY136" s="77"/>
      <c r="SZ136" s="77"/>
      <c r="TA136" s="77"/>
      <c r="TB136" s="77"/>
      <c r="TC136" s="77"/>
      <c r="TD136" s="77"/>
      <c r="TE136" s="77"/>
      <c r="TF136" s="77"/>
      <c r="TG136" s="77"/>
      <c r="TH136" s="77"/>
      <c r="TI136" s="77"/>
      <c r="TJ136" s="77"/>
      <c r="TK136" s="77"/>
      <c r="TL136" s="77"/>
      <c r="TM136" s="77"/>
      <c r="TN136" s="77"/>
      <c r="TO136" s="77"/>
      <c r="TP136" s="77"/>
      <c r="TQ136" s="77"/>
      <c r="TR136" s="77"/>
      <c r="TS136" s="77"/>
      <c r="TT136" s="77"/>
      <c r="TU136" s="77"/>
      <c r="TV136" s="77"/>
      <c r="TW136" s="77"/>
      <c r="TX136" s="77"/>
      <c r="TY136" s="77"/>
      <c r="TZ136" s="77"/>
      <c r="UA136" s="77"/>
      <c r="UB136" s="77"/>
      <c r="UC136" s="77"/>
      <c r="UD136" s="77"/>
      <c r="UE136" s="77"/>
      <c r="UF136" s="77"/>
      <c r="UG136" s="77"/>
      <c r="UH136" s="77"/>
      <c r="UI136" s="77"/>
      <c r="UJ136" s="77"/>
      <c r="UK136" s="77"/>
      <c r="UL136" s="77"/>
      <c r="UM136" s="77"/>
      <c r="UN136" s="77"/>
      <c r="UO136" s="77"/>
      <c r="UP136" s="77"/>
      <c r="UQ136" s="77"/>
      <c r="UR136" s="77"/>
      <c r="US136" s="77"/>
      <c r="UT136" s="77"/>
      <c r="UU136" s="77"/>
      <c r="UV136" s="77"/>
      <c r="UW136" s="77"/>
      <c r="UX136" s="77"/>
      <c r="UY136" s="77"/>
      <c r="UZ136" s="77"/>
      <c r="VA136" s="77"/>
      <c r="VB136" s="77"/>
      <c r="VC136" s="77"/>
      <c r="VD136" s="77"/>
      <c r="VE136" s="77"/>
      <c r="VF136" s="77"/>
      <c r="VG136" s="77"/>
      <c r="VH136" s="77"/>
      <c r="VI136" s="77"/>
      <c r="VJ136" s="77"/>
      <c r="VK136" s="77"/>
      <c r="VL136" s="77"/>
      <c r="VM136" s="77"/>
      <c r="VN136" s="77"/>
      <c r="VO136" s="77"/>
      <c r="VP136" s="77"/>
      <c r="VQ136" s="77"/>
      <c r="VR136" s="77"/>
      <c r="VS136" s="77"/>
      <c r="VT136" s="77"/>
      <c r="VU136" s="77"/>
      <c r="VV136" s="77"/>
      <c r="VW136" s="77"/>
      <c r="VX136" s="77"/>
      <c r="VY136" s="77"/>
      <c r="VZ136" s="77"/>
      <c r="WA136" s="77"/>
      <c r="WB136" s="77"/>
      <c r="WC136" s="77"/>
      <c r="WD136" s="77"/>
      <c r="WE136" s="77"/>
      <c r="WF136" s="77"/>
      <c r="WG136" s="77"/>
      <c r="WH136" s="77"/>
      <c r="WI136" s="77"/>
      <c r="WJ136" s="77"/>
      <c r="WK136" s="77"/>
      <c r="WL136" s="77"/>
      <c r="WM136" s="77"/>
      <c r="WN136" s="77"/>
      <c r="WO136" s="77"/>
      <c r="WP136" s="77"/>
      <c r="WQ136" s="77"/>
      <c r="WR136" s="77"/>
      <c r="WS136" s="77"/>
      <c r="WT136" s="77"/>
      <c r="WU136" s="77"/>
      <c r="WV136" s="77"/>
      <c r="WW136" s="77"/>
      <c r="WX136" s="77"/>
      <c r="WY136" s="77"/>
      <c r="WZ136" s="77"/>
      <c r="XA136" s="77"/>
      <c r="XB136" s="77"/>
      <c r="XC136" s="77"/>
      <c r="XD136" s="77"/>
      <c r="XE136" s="77"/>
      <c r="XF136" s="77"/>
      <c r="XG136" s="77"/>
      <c r="XH136" s="77"/>
      <c r="XI136" s="77"/>
      <c r="XJ136" s="77"/>
      <c r="XK136" s="77"/>
      <c r="XL136" s="77"/>
      <c r="XM136" s="77"/>
      <c r="XN136" s="77"/>
      <c r="XO136" s="77"/>
      <c r="XP136" s="77"/>
      <c r="XQ136" s="77"/>
      <c r="XR136" s="77"/>
      <c r="XS136" s="77"/>
      <c r="XT136" s="77"/>
      <c r="XU136" s="77"/>
      <c r="XV136" s="77"/>
      <c r="XW136" s="77"/>
      <c r="XX136" s="77"/>
      <c r="XY136" s="77"/>
      <c r="XZ136" s="77"/>
      <c r="YA136" s="77"/>
      <c r="YB136" s="77"/>
      <c r="YC136" s="77"/>
      <c r="YD136" s="77"/>
      <c r="YE136" s="77"/>
      <c r="YF136" s="77"/>
      <c r="YG136" s="77"/>
      <c r="YH136" s="77"/>
      <c r="YI136" s="77"/>
      <c r="YJ136" s="77"/>
      <c r="YK136" s="77"/>
      <c r="YL136" s="77"/>
      <c r="YM136" s="77"/>
      <c r="YN136" s="77"/>
      <c r="YO136" s="77"/>
      <c r="YP136" s="77"/>
      <c r="YQ136" s="77"/>
      <c r="YR136" s="77"/>
      <c r="YS136" s="77"/>
    </row>
    <row r="137" spans="1:669" s="39" customFormat="1" ht="12.75" customHeight="1" x14ac:dyDescent="0.25">
      <c r="B137" s="105"/>
      <c r="C137" s="106"/>
      <c r="D137" s="106"/>
      <c r="E137" s="107"/>
      <c r="F137" s="107"/>
      <c r="G137" s="145"/>
      <c r="H137" s="164"/>
      <c r="I137" s="145"/>
      <c r="J137" s="145"/>
      <c r="K137" s="145"/>
      <c r="L137" s="145"/>
      <c r="M137" s="164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  <c r="BF137" s="40"/>
      <c r="BG137" s="40"/>
      <c r="BH137" s="40"/>
      <c r="BI137" s="40"/>
      <c r="BJ137" s="40"/>
      <c r="BK137" s="40"/>
      <c r="BL137" s="40"/>
      <c r="BM137" s="40"/>
      <c r="BN137" s="40"/>
      <c r="BO137" s="40"/>
      <c r="BP137" s="40"/>
      <c r="BQ137" s="40"/>
      <c r="BR137" s="40"/>
      <c r="BS137" s="40"/>
      <c r="BT137" s="40"/>
      <c r="BU137" s="40"/>
      <c r="BV137" s="40"/>
      <c r="BW137" s="40"/>
      <c r="BX137" s="40"/>
      <c r="BY137" s="40"/>
      <c r="BZ137" s="40"/>
      <c r="CA137" s="40"/>
      <c r="CB137" s="40"/>
      <c r="CC137" s="40"/>
      <c r="CD137" s="40"/>
      <c r="CE137" s="40"/>
      <c r="CF137" s="40"/>
      <c r="CG137" s="40"/>
      <c r="CH137" s="40"/>
      <c r="CI137" s="40"/>
      <c r="CJ137" s="40"/>
      <c r="CK137" s="40"/>
      <c r="CL137" s="40"/>
      <c r="CM137" s="40"/>
      <c r="CN137" s="40"/>
      <c r="CO137" s="40"/>
      <c r="CP137" s="40"/>
      <c r="CQ137" s="40"/>
      <c r="CR137" s="40"/>
      <c r="CS137" s="40"/>
      <c r="CT137" s="40"/>
      <c r="CU137" s="40"/>
      <c r="CV137" s="40"/>
      <c r="CW137" s="40"/>
      <c r="CX137" s="40"/>
      <c r="CY137" s="40"/>
      <c r="CZ137" s="40"/>
      <c r="DA137" s="40"/>
      <c r="DB137" s="40"/>
      <c r="DC137" s="40"/>
      <c r="DD137" s="40"/>
      <c r="DE137" s="40"/>
      <c r="DF137" s="40"/>
      <c r="DG137" s="40"/>
      <c r="DH137" s="40"/>
      <c r="DI137" s="40"/>
      <c r="DJ137" s="40"/>
      <c r="DK137" s="40"/>
      <c r="DL137" s="40"/>
      <c r="DM137" s="40"/>
      <c r="DN137" s="40"/>
      <c r="DO137" s="40"/>
      <c r="DP137" s="40"/>
      <c r="DQ137" s="40"/>
      <c r="DR137" s="40"/>
      <c r="DS137" s="40"/>
      <c r="DT137" s="40"/>
      <c r="DU137" s="40"/>
      <c r="DV137" s="40"/>
      <c r="DW137" s="40"/>
      <c r="DX137" s="40"/>
      <c r="DY137" s="40"/>
      <c r="DZ137" s="40"/>
      <c r="EA137" s="40"/>
      <c r="EB137" s="40"/>
      <c r="EC137" s="40"/>
      <c r="ED137" s="40"/>
      <c r="EE137" s="40"/>
      <c r="EF137" s="40"/>
      <c r="EG137" s="40"/>
      <c r="EH137" s="40"/>
      <c r="EI137" s="40"/>
      <c r="EJ137" s="40"/>
      <c r="EK137" s="40"/>
      <c r="EL137" s="40"/>
      <c r="EM137" s="40"/>
      <c r="EN137" s="40"/>
      <c r="EO137" s="40"/>
      <c r="EP137" s="40"/>
      <c r="EQ137" s="40"/>
      <c r="ER137" s="40"/>
      <c r="ES137" s="40"/>
      <c r="ET137" s="40"/>
      <c r="EU137" s="40"/>
      <c r="EV137" s="40"/>
      <c r="EW137" s="40"/>
      <c r="EX137" s="40"/>
      <c r="EY137" s="40"/>
      <c r="EZ137" s="40"/>
      <c r="FA137" s="40"/>
      <c r="FB137" s="40"/>
      <c r="FC137" s="40"/>
      <c r="FD137" s="40"/>
      <c r="FE137" s="40"/>
      <c r="FF137" s="40"/>
      <c r="FG137" s="40"/>
      <c r="FH137" s="40"/>
      <c r="FI137" s="40"/>
      <c r="FJ137" s="40"/>
      <c r="FK137" s="40"/>
      <c r="FL137" s="40"/>
      <c r="FM137" s="40"/>
      <c r="FN137" s="40"/>
      <c r="FO137" s="40"/>
      <c r="FP137" s="40"/>
      <c r="FQ137" s="40"/>
      <c r="FR137" s="40"/>
      <c r="FS137" s="40"/>
      <c r="FT137" s="40"/>
      <c r="FU137" s="40"/>
      <c r="FV137" s="40"/>
      <c r="FW137" s="40"/>
      <c r="FX137" s="40"/>
      <c r="FY137" s="40"/>
      <c r="FZ137" s="40"/>
      <c r="GA137" s="40"/>
      <c r="GB137" s="40"/>
      <c r="GC137" s="40"/>
      <c r="GD137" s="40"/>
      <c r="GE137" s="40"/>
      <c r="GF137" s="40"/>
      <c r="GG137" s="40"/>
      <c r="GH137" s="40"/>
      <c r="GI137" s="40"/>
      <c r="GJ137" s="40"/>
      <c r="GK137" s="40"/>
      <c r="GL137" s="40"/>
      <c r="GM137" s="40"/>
      <c r="GN137" s="40"/>
      <c r="GO137" s="40"/>
      <c r="GP137" s="40"/>
      <c r="GQ137" s="40"/>
      <c r="GR137" s="40"/>
      <c r="GS137" s="40"/>
      <c r="GT137" s="40"/>
      <c r="GU137" s="40"/>
      <c r="GV137" s="40"/>
      <c r="GW137" s="40"/>
      <c r="GX137" s="40"/>
      <c r="GY137" s="40"/>
      <c r="GZ137" s="40"/>
      <c r="HA137" s="40"/>
      <c r="HB137" s="40"/>
      <c r="HC137" s="40"/>
      <c r="HD137" s="40"/>
      <c r="HE137" s="40"/>
      <c r="HF137" s="40"/>
      <c r="HG137" s="40"/>
      <c r="HH137" s="40"/>
      <c r="HI137" s="40"/>
      <c r="HJ137" s="40"/>
      <c r="HK137" s="40"/>
      <c r="HL137" s="40"/>
      <c r="HM137" s="40"/>
      <c r="HN137" s="40"/>
      <c r="HO137" s="40"/>
      <c r="HP137" s="40"/>
      <c r="HQ137" s="40"/>
      <c r="HR137" s="40"/>
      <c r="HS137" s="40"/>
      <c r="HT137" s="40"/>
      <c r="HU137" s="40"/>
      <c r="HV137" s="40"/>
      <c r="HW137" s="40"/>
      <c r="HX137" s="40"/>
      <c r="HY137" s="40"/>
      <c r="HZ137" s="40"/>
      <c r="IA137" s="40"/>
      <c r="IB137" s="40"/>
      <c r="IC137" s="40"/>
      <c r="ID137" s="40"/>
      <c r="IE137" s="40"/>
      <c r="IF137" s="40"/>
      <c r="IG137" s="40"/>
      <c r="IH137" s="40"/>
      <c r="II137" s="40"/>
      <c r="IJ137" s="40"/>
      <c r="IK137" s="40"/>
      <c r="IL137" s="40"/>
      <c r="IM137" s="40"/>
      <c r="IN137" s="40"/>
      <c r="IO137" s="40"/>
      <c r="IP137" s="40"/>
      <c r="IQ137" s="40"/>
      <c r="IR137" s="40"/>
      <c r="IS137" s="40"/>
      <c r="IT137" s="40"/>
      <c r="IU137" s="40"/>
      <c r="IV137" s="40"/>
      <c r="IW137" s="40"/>
      <c r="IX137" s="40"/>
      <c r="IY137" s="40"/>
      <c r="IZ137" s="40"/>
      <c r="JA137" s="40"/>
      <c r="JB137" s="40"/>
      <c r="JC137" s="40"/>
      <c r="JD137" s="40"/>
      <c r="JE137" s="40"/>
      <c r="JF137" s="40"/>
      <c r="JG137" s="40"/>
      <c r="JH137" s="40"/>
      <c r="JI137" s="40"/>
      <c r="JJ137" s="40"/>
      <c r="JK137" s="40"/>
      <c r="JL137" s="40"/>
      <c r="JM137" s="40"/>
      <c r="JN137" s="40"/>
      <c r="JO137" s="40"/>
      <c r="JP137" s="40"/>
      <c r="JQ137" s="40"/>
      <c r="JR137" s="40"/>
      <c r="JS137" s="40"/>
      <c r="JT137" s="40"/>
      <c r="JU137" s="40"/>
      <c r="JV137" s="40"/>
      <c r="JW137" s="40"/>
      <c r="JX137" s="40"/>
      <c r="JY137" s="40"/>
      <c r="JZ137" s="40"/>
      <c r="KA137" s="40"/>
      <c r="KB137" s="40"/>
      <c r="KC137" s="40"/>
      <c r="KD137" s="40"/>
      <c r="KE137" s="40"/>
      <c r="KF137" s="40"/>
      <c r="KG137" s="40"/>
      <c r="KH137" s="40"/>
      <c r="KI137" s="40"/>
      <c r="KJ137" s="40"/>
      <c r="KK137" s="40"/>
      <c r="KL137" s="40"/>
      <c r="KM137" s="40"/>
      <c r="KN137" s="40"/>
      <c r="KO137" s="40"/>
      <c r="KP137" s="40"/>
      <c r="KQ137" s="40"/>
      <c r="KR137" s="40"/>
      <c r="KS137" s="40"/>
      <c r="KT137" s="40"/>
      <c r="KU137" s="40"/>
      <c r="KV137" s="40"/>
      <c r="KW137" s="40"/>
      <c r="KX137" s="40"/>
      <c r="KY137" s="40"/>
      <c r="KZ137" s="40"/>
      <c r="LA137" s="40"/>
      <c r="LB137" s="40"/>
      <c r="LC137" s="40"/>
      <c r="LD137" s="40"/>
      <c r="LE137" s="40"/>
      <c r="LF137" s="40"/>
      <c r="LG137" s="40"/>
      <c r="LH137" s="40"/>
      <c r="LI137" s="40"/>
      <c r="LJ137" s="40"/>
      <c r="LK137" s="40"/>
      <c r="LL137" s="40"/>
      <c r="LM137" s="40"/>
      <c r="LN137" s="40"/>
      <c r="LO137" s="40"/>
      <c r="LP137" s="40"/>
      <c r="LQ137" s="40"/>
      <c r="LR137" s="40"/>
      <c r="LS137" s="40"/>
      <c r="LT137" s="40"/>
      <c r="LU137" s="40"/>
      <c r="LV137" s="40"/>
      <c r="LW137" s="40"/>
      <c r="LX137" s="40"/>
      <c r="LY137" s="40"/>
      <c r="LZ137" s="40"/>
      <c r="MA137" s="40"/>
      <c r="MB137" s="40"/>
      <c r="MC137" s="40"/>
      <c r="MD137" s="40"/>
      <c r="ME137" s="40"/>
      <c r="MF137" s="40"/>
      <c r="MG137" s="40"/>
      <c r="MH137" s="40"/>
      <c r="MI137" s="40"/>
      <c r="MJ137" s="40"/>
      <c r="MK137" s="40"/>
      <c r="ML137" s="40"/>
      <c r="MM137" s="40"/>
      <c r="MN137" s="40"/>
      <c r="MO137" s="40"/>
      <c r="MP137" s="40"/>
      <c r="MQ137" s="40"/>
      <c r="MR137" s="40"/>
      <c r="MS137" s="40"/>
      <c r="MT137" s="40"/>
      <c r="MU137" s="40"/>
      <c r="MV137" s="40"/>
      <c r="MW137" s="40"/>
      <c r="MX137" s="40"/>
      <c r="MY137" s="40"/>
      <c r="MZ137" s="40"/>
      <c r="NA137" s="40"/>
      <c r="NB137" s="40"/>
      <c r="NC137" s="40"/>
      <c r="ND137" s="40"/>
      <c r="NE137" s="40"/>
      <c r="NF137" s="40"/>
      <c r="NG137" s="40"/>
      <c r="NH137" s="40"/>
      <c r="NI137" s="40"/>
      <c r="NJ137" s="40"/>
      <c r="NK137" s="40"/>
      <c r="NL137" s="40"/>
      <c r="NM137" s="40"/>
      <c r="NN137" s="40"/>
    </row>
    <row r="138" spans="1:669" s="47" customFormat="1" ht="12.75" customHeight="1" x14ac:dyDescent="0.25">
      <c r="A138" s="39" t="s">
        <v>100</v>
      </c>
      <c r="B138" s="65"/>
      <c r="C138" s="66"/>
      <c r="D138" s="66"/>
      <c r="E138" s="67"/>
      <c r="F138" s="10"/>
      <c r="G138" s="147"/>
      <c r="H138" s="165"/>
      <c r="I138" s="147"/>
      <c r="J138" s="147"/>
      <c r="K138" s="147"/>
      <c r="L138" s="147"/>
      <c r="M138" s="165"/>
      <c r="AQ138" s="45"/>
      <c r="AR138" s="45"/>
      <c r="AS138" s="45"/>
      <c r="AT138" s="45"/>
      <c r="AU138" s="45"/>
      <c r="AV138" s="45"/>
      <c r="AW138" s="45"/>
      <c r="AX138" s="45"/>
      <c r="AY138" s="45"/>
      <c r="AZ138" s="45"/>
      <c r="BA138" s="45"/>
      <c r="BB138" s="45"/>
      <c r="BC138" s="45"/>
      <c r="BD138" s="45"/>
      <c r="BE138" s="45"/>
      <c r="BF138" s="45"/>
      <c r="BG138" s="45"/>
      <c r="BH138" s="45"/>
      <c r="BI138" s="45"/>
      <c r="BJ138" s="45"/>
      <c r="BK138" s="45"/>
      <c r="BL138" s="45"/>
      <c r="BM138" s="45"/>
      <c r="BN138" s="45"/>
      <c r="BO138" s="45"/>
      <c r="BP138" s="45"/>
      <c r="BQ138" s="45"/>
      <c r="BR138" s="45"/>
      <c r="BS138" s="45"/>
      <c r="BT138" s="45"/>
      <c r="BU138" s="45"/>
      <c r="BV138" s="45"/>
      <c r="BW138" s="45"/>
      <c r="BX138" s="45"/>
      <c r="BY138" s="45"/>
      <c r="BZ138" s="45"/>
      <c r="CA138" s="45"/>
      <c r="CB138" s="45"/>
      <c r="CC138" s="45"/>
      <c r="CD138" s="45"/>
      <c r="CE138" s="45"/>
      <c r="CF138" s="45"/>
      <c r="CG138" s="45"/>
      <c r="CH138" s="45"/>
      <c r="CI138" s="45"/>
      <c r="CJ138" s="45"/>
      <c r="CK138" s="45"/>
      <c r="CL138" s="45"/>
      <c r="CM138" s="45"/>
      <c r="CN138" s="45"/>
      <c r="CO138" s="45"/>
      <c r="CP138" s="45"/>
      <c r="CQ138" s="45"/>
      <c r="CR138" s="45"/>
      <c r="CS138" s="45"/>
      <c r="CT138" s="45"/>
      <c r="CU138" s="45"/>
      <c r="CV138" s="45"/>
      <c r="CW138" s="45"/>
      <c r="CX138" s="45"/>
      <c r="CY138" s="45"/>
      <c r="CZ138" s="45"/>
      <c r="DA138" s="45"/>
      <c r="DB138" s="45"/>
      <c r="DC138" s="45"/>
      <c r="DD138" s="45"/>
      <c r="DE138" s="45"/>
      <c r="DF138" s="45"/>
      <c r="DG138" s="45"/>
      <c r="DH138" s="45"/>
      <c r="DI138" s="45"/>
      <c r="DJ138" s="45"/>
      <c r="DK138" s="45"/>
      <c r="DL138" s="45"/>
      <c r="DM138" s="45"/>
      <c r="DN138" s="45"/>
      <c r="DO138" s="45"/>
      <c r="DP138" s="45"/>
      <c r="DQ138" s="45"/>
      <c r="DR138" s="45"/>
      <c r="DS138" s="45"/>
      <c r="DT138" s="45"/>
      <c r="DU138" s="45"/>
      <c r="DV138" s="45"/>
      <c r="DW138" s="45"/>
      <c r="DX138" s="45"/>
      <c r="DY138" s="45"/>
      <c r="DZ138" s="45"/>
      <c r="EA138" s="45"/>
      <c r="EB138" s="45"/>
      <c r="EC138" s="45"/>
      <c r="ED138" s="45"/>
      <c r="EE138" s="45"/>
      <c r="EF138" s="45"/>
      <c r="EG138" s="45"/>
      <c r="EH138" s="45"/>
      <c r="EI138" s="45"/>
      <c r="EJ138" s="45"/>
      <c r="EK138" s="45"/>
      <c r="EL138" s="45"/>
      <c r="EM138" s="45"/>
      <c r="EN138" s="45"/>
      <c r="EO138" s="45"/>
      <c r="EP138" s="45"/>
      <c r="EQ138" s="45"/>
      <c r="ER138" s="45"/>
      <c r="ES138" s="45"/>
      <c r="ET138" s="45"/>
      <c r="EU138" s="45"/>
      <c r="EV138" s="45"/>
      <c r="EW138" s="45"/>
      <c r="EX138" s="45"/>
      <c r="EY138" s="45"/>
      <c r="EZ138" s="45"/>
      <c r="FA138" s="45"/>
      <c r="FB138" s="45"/>
      <c r="FC138" s="45"/>
      <c r="FD138" s="45"/>
      <c r="FE138" s="45"/>
      <c r="FF138" s="45"/>
      <c r="FG138" s="45"/>
      <c r="FH138" s="45"/>
      <c r="FI138" s="45"/>
      <c r="FJ138" s="45"/>
      <c r="FK138" s="45"/>
      <c r="FL138" s="45"/>
      <c r="FM138" s="45"/>
      <c r="FN138" s="45"/>
      <c r="FO138" s="45"/>
      <c r="FP138" s="45"/>
      <c r="FQ138" s="45"/>
      <c r="FR138" s="45"/>
      <c r="FS138" s="45"/>
      <c r="FT138" s="45"/>
      <c r="FU138" s="45"/>
      <c r="FV138" s="45"/>
      <c r="FW138" s="45"/>
      <c r="FX138" s="45"/>
      <c r="FY138" s="45"/>
      <c r="FZ138" s="45"/>
      <c r="GA138" s="45"/>
      <c r="GB138" s="45"/>
      <c r="GC138" s="45"/>
      <c r="GD138" s="45"/>
      <c r="GE138" s="45"/>
      <c r="GF138" s="45"/>
      <c r="GG138" s="45"/>
      <c r="GH138" s="45"/>
      <c r="GI138" s="45"/>
      <c r="GJ138" s="45"/>
      <c r="GK138" s="45"/>
      <c r="GL138" s="45"/>
      <c r="GM138" s="45"/>
      <c r="GN138" s="45"/>
      <c r="GO138" s="45"/>
      <c r="GP138" s="45"/>
      <c r="GQ138" s="45"/>
      <c r="GR138" s="45"/>
      <c r="GS138" s="45"/>
      <c r="GT138" s="45"/>
      <c r="GU138" s="45"/>
      <c r="GV138" s="45"/>
      <c r="GW138" s="45"/>
      <c r="GX138" s="45"/>
      <c r="GY138" s="45"/>
      <c r="GZ138" s="45"/>
      <c r="HA138" s="45"/>
      <c r="HB138" s="45"/>
      <c r="HC138" s="45"/>
      <c r="HD138" s="45"/>
      <c r="HE138" s="45"/>
      <c r="HF138" s="45"/>
      <c r="HG138" s="45"/>
      <c r="HH138" s="45"/>
      <c r="HI138" s="45"/>
      <c r="HJ138" s="45"/>
      <c r="HK138" s="45"/>
      <c r="HL138" s="45"/>
      <c r="HM138" s="45"/>
      <c r="HN138" s="45"/>
      <c r="HO138" s="45"/>
      <c r="HP138" s="45"/>
      <c r="HQ138" s="45"/>
      <c r="HR138" s="45"/>
      <c r="HS138" s="45"/>
      <c r="HT138" s="45"/>
      <c r="HU138" s="45"/>
      <c r="HV138" s="45"/>
      <c r="HW138" s="45"/>
      <c r="HX138" s="45"/>
      <c r="HY138" s="45"/>
      <c r="HZ138" s="45"/>
      <c r="IA138" s="45"/>
      <c r="IB138" s="45"/>
      <c r="IC138" s="45"/>
      <c r="ID138" s="45"/>
      <c r="IE138" s="45"/>
      <c r="IF138" s="45"/>
      <c r="IG138" s="45"/>
      <c r="IH138" s="45"/>
      <c r="II138" s="45"/>
      <c r="IJ138" s="45"/>
      <c r="IK138" s="45"/>
      <c r="IL138" s="45"/>
      <c r="IM138" s="45"/>
      <c r="IN138" s="45"/>
      <c r="IO138" s="45"/>
      <c r="IP138" s="45"/>
      <c r="IQ138" s="45"/>
      <c r="IR138" s="45"/>
      <c r="IS138" s="45"/>
      <c r="IT138" s="45"/>
      <c r="IU138" s="45"/>
      <c r="IV138" s="45"/>
      <c r="IW138" s="45"/>
      <c r="IX138" s="45"/>
      <c r="IY138" s="45"/>
      <c r="IZ138" s="45"/>
      <c r="JA138" s="45"/>
      <c r="JB138" s="45"/>
      <c r="JC138" s="45"/>
      <c r="JD138" s="45"/>
      <c r="JE138" s="45"/>
      <c r="JF138" s="45"/>
      <c r="JG138" s="45"/>
      <c r="JH138" s="45"/>
      <c r="JI138" s="45"/>
      <c r="JJ138" s="45"/>
      <c r="JK138" s="45"/>
      <c r="JL138" s="45"/>
      <c r="JM138" s="45"/>
      <c r="JN138" s="45"/>
      <c r="JO138" s="45"/>
      <c r="JP138" s="45"/>
      <c r="JQ138" s="45"/>
      <c r="JR138" s="45"/>
      <c r="JS138" s="45"/>
      <c r="JT138" s="45"/>
      <c r="JU138" s="45"/>
      <c r="JV138" s="45"/>
      <c r="JW138" s="45"/>
      <c r="JX138" s="45"/>
      <c r="JY138" s="45"/>
      <c r="JZ138" s="45"/>
      <c r="KA138" s="45"/>
      <c r="KB138" s="45"/>
      <c r="KC138" s="45"/>
      <c r="KD138" s="45"/>
      <c r="KE138" s="45"/>
      <c r="KF138" s="45"/>
      <c r="KG138" s="45"/>
      <c r="KH138" s="45"/>
      <c r="KI138" s="45"/>
      <c r="KJ138" s="45"/>
      <c r="KK138" s="45"/>
      <c r="KL138" s="45"/>
      <c r="KM138" s="45"/>
      <c r="KN138" s="45"/>
      <c r="KO138" s="45"/>
      <c r="KP138" s="45"/>
      <c r="KQ138" s="45"/>
      <c r="KR138" s="45"/>
      <c r="KS138" s="45"/>
      <c r="KT138" s="45"/>
      <c r="KU138" s="45"/>
      <c r="KV138" s="45"/>
      <c r="KW138" s="45"/>
      <c r="KX138" s="45"/>
      <c r="KY138" s="45"/>
      <c r="KZ138" s="45"/>
      <c r="LA138" s="45"/>
      <c r="LB138" s="45"/>
      <c r="LC138" s="45"/>
      <c r="LD138" s="45"/>
      <c r="LE138" s="45"/>
      <c r="LF138" s="45"/>
      <c r="LG138" s="45"/>
      <c r="LH138" s="45"/>
      <c r="LI138" s="45"/>
      <c r="LJ138" s="45"/>
      <c r="LK138" s="45"/>
      <c r="LL138" s="45"/>
      <c r="LM138" s="45"/>
      <c r="LN138" s="45"/>
      <c r="LO138" s="45"/>
      <c r="LP138" s="45"/>
      <c r="LQ138" s="45"/>
      <c r="LR138" s="45"/>
      <c r="LS138" s="45"/>
      <c r="LT138" s="45"/>
      <c r="LU138" s="45"/>
      <c r="LV138" s="45"/>
      <c r="LW138" s="45"/>
      <c r="LX138" s="45"/>
      <c r="LY138" s="45"/>
      <c r="LZ138" s="45"/>
      <c r="MA138" s="45"/>
      <c r="MB138" s="45"/>
      <c r="MC138" s="45"/>
      <c r="MD138" s="45"/>
      <c r="ME138" s="45"/>
      <c r="MF138" s="45"/>
      <c r="MG138" s="45"/>
      <c r="MH138" s="45"/>
      <c r="MI138" s="45"/>
      <c r="MJ138" s="45"/>
      <c r="MK138" s="45"/>
      <c r="ML138" s="45"/>
      <c r="MM138" s="45"/>
      <c r="MN138" s="45"/>
      <c r="MO138" s="45"/>
      <c r="MP138" s="45"/>
      <c r="MQ138" s="45"/>
      <c r="MR138" s="45"/>
      <c r="MS138" s="45"/>
      <c r="MT138" s="45"/>
      <c r="MU138" s="45"/>
      <c r="MV138" s="45"/>
      <c r="MW138" s="45"/>
      <c r="MX138" s="45"/>
      <c r="MY138" s="45"/>
      <c r="MZ138" s="45"/>
      <c r="NA138" s="45"/>
      <c r="NB138" s="45"/>
      <c r="NC138" s="45"/>
      <c r="ND138" s="45"/>
      <c r="NE138" s="45"/>
      <c r="NF138" s="45"/>
      <c r="NG138" s="45"/>
      <c r="NH138" s="45"/>
      <c r="NI138" s="45"/>
      <c r="NJ138" s="45"/>
      <c r="NK138" s="45"/>
      <c r="NL138" s="45"/>
      <c r="NM138" s="45"/>
      <c r="NN138" s="45"/>
    </row>
    <row r="139" spans="1:669" s="47" customFormat="1" ht="12.75" customHeight="1" x14ac:dyDescent="0.25">
      <c r="A139" s="44" t="s">
        <v>102</v>
      </c>
      <c r="B139" s="65" t="s">
        <v>101</v>
      </c>
      <c r="C139" s="66" t="s">
        <v>70</v>
      </c>
      <c r="D139" s="66" t="s">
        <v>221</v>
      </c>
      <c r="E139" s="67">
        <v>44470</v>
      </c>
      <c r="F139" s="10" t="s">
        <v>107</v>
      </c>
      <c r="G139" s="147">
        <v>44000</v>
      </c>
      <c r="H139" s="165">
        <v>1262.8</v>
      </c>
      <c r="I139" s="147">
        <v>1007.19</v>
      </c>
      <c r="J139" s="147">
        <v>1337.6</v>
      </c>
      <c r="K139" s="147">
        <v>25</v>
      </c>
      <c r="L139" s="147">
        <v>3632.59</v>
      </c>
      <c r="M139" s="165">
        <v>40367.410000000003</v>
      </c>
      <c r="AQ139" s="45"/>
      <c r="AR139" s="45"/>
      <c r="AS139" s="45"/>
      <c r="AT139" s="45"/>
      <c r="AU139" s="45"/>
      <c r="AV139" s="45"/>
      <c r="AW139" s="45"/>
      <c r="AX139" s="45"/>
      <c r="AY139" s="45"/>
      <c r="AZ139" s="45"/>
      <c r="BA139" s="45"/>
      <c r="BB139" s="45"/>
      <c r="BC139" s="45"/>
      <c r="BD139" s="45"/>
      <c r="BE139" s="45"/>
      <c r="BF139" s="45"/>
      <c r="BG139" s="45"/>
      <c r="BH139" s="45"/>
      <c r="BI139" s="45"/>
      <c r="BJ139" s="45"/>
      <c r="BK139" s="45"/>
      <c r="BL139" s="45"/>
      <c r="BM139" s="45"/>
      <c r="BN139" s="45"/>
      <c r="BO139" s="45"/>
      <c r="BP139" s="45"/>
      <c r="BQ139" s="45"/>
      <c r="BR139" s="45"/>
      <c r="BS139" s="45"/>
      <c r="BT139" s="45"/>
      <c r="BU139" s="45"/>
      <c r="BV139" s="45"/>
      <c r="BW139" s="45"/>
      <c r="BX139" s="45"/>
      <c r="BY139" s="45"/>
      <c r="BZ139" s="45"/>
      <c r="CA139" s="45"/>
      <c r="CB139" s="45"/>
      <c r="CC139" s="45"/>
      <c r="CD139" s="45"/>
      <c r="CE139" s="45"/>
      <c r="CF139" s="45"/>
      <c r="CG139" s="45"/>
      <c r="CH139" s="45"/>
      <c r="CI139" s="45"/>
      <c r="CJ139" s="45"/>
      <c r="CK139" s="45"/>
      <c r="CL139" s="45"/>
      <c r="CM139" s="45"/>
      <c r="CN139" s="45"/>
      <c r="CO139" s="45"/>
      <c r="CP139" s="45"/>
      <c r="CQ139" s="45"/>
      <c r="CR139" s="45"/>
      <c r="CS139" s="45"/>
      <c r="CT139" s="45"/>
      <c r="CU139" s="45"/>
      <c r="CV139" s="45"/>
      <c r="CW139" s="45"/>
      <c r="CX139" s="45"/>
      <c r="CY139" s="45"/>
      <c r="CZ139" s="45"/>
      <c r="DA139" s="45"/>
      <c r="DB139" s="45"/>
      <c r="DC139" s="45"/>
      <c r="DD139" s="45"/>
      <c r="DE139" s="45"/>
      <c r="DF139" s="45"/>
      <c r="DG139" s="45"/>
      <c r="DH139" s="45"/>
      <c r="DI139" s="45"/>
      <c r="DJ139" s="45"/>
      <c r="DK139" s="45"/>
      <c r="DL139" s="45"/>
      <c r="DM139" s="45"/>
      <c r="DN139" s="45"/>
      <c r="DO139" s="45"/>
      <c r="DP139" s="45"/>
      <c r="DQ139" s="45"/>
      <c r="DR139" s="45"/>
      <c r="DS139" s="45"/>
      <c r="DT139" s="45"/>
      <c r="DU139" s="45"/>
      <c r="DV139" s="45"/>
      <c r="DW139" s="45"/>
      <c r="DX139" s="45"/>
      <c r="DY139" s="45"/>
      <c r="DZ139" s="45"/>
      <c r="EA139" s="45"/>
      <c r="EB139" s="45"/>
      <c r="EC139" s="45"/>
      <c r="ED139" s="45"/>
      <c r="EE139" s="45"/>
      <c r="EF139" s="45"/>
      <c r="EG139" s="45"/>
      <c r="EH139" s="45"/>
      <c r="EI139" s="45"/>
      <c r="EJ139" s="45"/>
      <c r="EK139" s="45"/>
      <c r="EL139" s="45"/>
      <c r="EM139" s="45"/>
      <c r="EN139" s="45"/>
      <c r="EO139" s="45"/>
      <c r="EP139" s="45"/>
      <c r="EQ139" s="45"/>
      <c r="ER139" s="45"/>
      <c r="ES139" s="45"/>
      <c r="ET139" s="45"/>
      <c r="EU139" s="45"/>
      <c r="EV139" s="45"/>
      <c r="EW139" s="45"/>
      <c r="EX139" s="45"/>
      <c r="EY139" s="45"/>
      <c r="EZ139" s="45"/>
      <c r="FA139" s="45"/>
      <c r="FB139" s="45"/>
      <c r="FC139" s="45"/>
      <c r="FD139" s="45"/>
      <c r="FE139" s="45"/>
      <c r="FF139" s="45"/>
      <c r="FG139" s="45"/>
      <c r="FH139" s="45"/>
      <c r="FI139" s="45"/>
      <c r="FJ139" s="45"/>
      <c r="FK139" s="45"/>
      <c r="FL139" s="45"/>
      <c r="FM139" s="45"/>
      <c r="FN139" s="45"/>
      <c r="FO139" s="45"/>
      <c r="FP139" s="45"/>
      <c r="FQ139" s="45"/>
      <c r="FR139" s="45"/>
      <c r="FS139" s="45"/>
      <c r="FT139" s="45"/>
      <c r="FU139" s="45"/>
      <c r="FV139" s="45"/>
      <c r="FW139" s="45"/>
      <c r="FX139" s="45"/>
      <c r="FY139" s="45"/>
      <c r="FZ139" s="45"/>
      <c r="GA139" s="45"/>
      <c r="GB139" s="45"/>
      <c r="GC139" s="45"/>
      <c r="GD139" s="45"/>
      <c r="GE139" s="45"/>
      <c r="GF139" s="45"/>
      <c r="GG139" s="45"/>
      <c r="GH139" s="45"/>
      <c r="GI139" s="45"/>
      <c r="GJ139" s="45"/>
      <c r="GK139" s="45"/>
      <c r="GL139" s="45"/>
      <c r="GM139" s="45"/>
      <c r="GN139" s="45"/>
      <c r="GO139" s="45"/>
      <c r="GP139" s="45"/>
      <c r="GQ139" s="45"/>
      <c r="GR139" s="45"/>
      <c r="GS139" s="45"/>
      <c r="GT139" s="45"/>
      <c r="GU139" s="45"/>
      <c r="GV139" s="45"/>
      <c r="GW139" s="45"/>
      <c r="GX139" s="45"/>
      <c r="GY139" s="45"/>
      <c r="GZ139" s="45"/>
      <c r="HA139" s="45"/>
      <c r="HB139" s="45"/>
      <c r="HC139" s="45"/>
      <c r="HD139" s="45"/>
      <c r="HE139" s="45"/>
      <c r="HF139" s="45"/>
      <c r="HG139" s="45"/>
      <c r="HH139" s="45"/>
      <c r="HI139" s="45"/>
      <c r="HJ139" s="45"/>
      <c r="HK139" s="45"/>
      <c r="HL139" s="45"/>
      <c r="HM139" s="45"/>
      <c r="HN139" s="45"/>
      <c r="HO139" s="45"/>
      <c r="HP139" s="45"/>
      <c r="HQ139" s="45"/>
      <c r="HR139" s="45"/>
      <c r="HS139" s="45"/>
      <c r="HT139" s="45"/>
      <c r="HU139" s="45"/>
      <c r="HV139" s="45"/>
      <c r="HW139" s="45"/>
      <c r="HX139" s="45"/>
      <c r="HY139" s="45"/>
      <c r="HZ139" s="45"/>
      <c r="IA139" s="45"/>
      <c r="IB139" s="45"/>
      <c r="IC139" s="45"/>
      <c r="ID139" s="45"/>
      <c r="IE139" s="45"/>
      <c r="IF139" s="45"/>
      <c r="IG139" s="45"/>
      <c r="IH139" s="45"/>
      <c r="II139" s="45"/>
      <c r="IJ139" s="45"/>
      <c r="IK139" s="45"/>
      <c r="IL139" s="45"/>
      <c r="IM139" s="45"/>
      <c r="IN139" s="45"/>
      <c r="IO139" s="45"/>
      <c r="IP139" s="45"/>
      <c r="IQ139" s="45"/>
      <c r="IR139" s="45"/>
      <c r="IS139" s="45"/>
      <c r="IT139" s="45"/>
      <c r="IU139" s="45"/>
      <c r="IV139" s="45"/>
      <c r="IW139" s="45"/>
      <c r="IX139" s="45"/>
      <c r="IY139" s="45"/>
      <c r="IZ139" s="45"/>
      <c r="JA139" s="45"/>
      <c r="JB139" s="45"/>
      <c r="JC139" s="45"/>
      <c r="JD139" s="45"/>
      <c r="JE139" s="45"/>
      <c r="JF139" s="45"/>
      <c r="JG139" s="45"/>
      <c r="JH139" s="45"/>
      <c r="JI139" s="45"/>
      <c r="JJ139" s="45"/>
      <c r="JK139" s="45"/>
      <c r="JL139" s="45"/>
      <c r="JM139" s="45"/>
      <c r="JN139" s="45"/>
      <c r="JO139" s="45"/>
      <c r="JP139" s="45"/>
      <c r="JQ139" s="45"/>
      <c r="JR139" s="45"/>
      <c r="JS139" s="45"/>
      <c r="JT139" s="45"/>
      <c r="JU139" s="45"/>
      <c r="JV139" s="45"/>
      <c r="JW139" s="45"/>
      <c r="JX139" s="45"/>
      <c r="JY139" s="45"/>
      <c r="JZ139" s="45"/>
      <c r="KA139" s="45"/>
      <c r="KB139" s="45"/>
      <c r="KC139" s="45"/>
      <c r="KD139" s="45"/>
      <c r="KE139" s="45"/>
      <c r="KF139" s="45"/>
      <c r="KG139" s="45"/>
      <c r="KH139" s="45"/>
      <c r="KI139" s="45"/>
      <c r="KJ139" s="45"/>
      <c r="KK139" s="45"/>
      <c r="KL139" s="45"/>
      <c r="KM139" s="45"/>
      <c r="KN139" s="45"/>
      <c r="KO139" s="45"/>
      <c r="KP139" s="45"/>
      <c r="KQ139" s="45"/>
      <c r="KR139" s="45"/>
      <c r="KS139" s="45"/>
      <c r="KT139" s="45"/>
      <c r="KU139" s="45"/>
      <c r="KV139" s="45"/>
      <c r="KW139" s="45"/>
      <c r="KX139" s="45"/>
      <c r="KY139" s="45"/>
      <c r="KZ139" s="45"/>
      <c r="LA139" s="45"/>
      <c r="LB139" s="45"/>
      <c r="LC139" s="45"/>
      <c r="LD139" s="45"/>
      <c r="LE139" s="45"/>
      <c r="LF139" s="45"/>
      <c r="LG139" s="45"/>
      <c r="LH139" s="45"/>
      <c r="LI139" s="45"/>
      <c r="LJ139" s="45"/>
      <c r="LK139" s="45"/>
      <c r="LL139" s="45"/>
      <c r="LM139" s="45"/>
      <c r="LN139" s="45"/>
      <c r="LO139" s="45"/>
      <c r="LP139" s="45"/>
      <c r="LQ139" s="45"/>
      <c r="LR139" s="45"/>
      <c r="LS139" s="45"/>
      <c r="LT139" s="45"/>
      <c r="LU139" s="45"/>
      <c r="LV139" s="45"/>
      <c r="LW139" s="45"/>
      <c r="LX139" s="45"/>
      <c r="LY139" s="45"/>
      <c r="LZ139" s="45"/>
      <c r="MA139" s="45"/>
      <c r="MB139" s="45"/>
      <c r="MC139" s="45"/>
      <c r="MD139" s="45"/>
      <c r="ME139" s="45"/>
      <c r="MF139" s="45"/>
      <c r="MG139" s="45"/>
      <c r="MH139" s="45"/>
      <c r="MI139" s="45"/>
      <c r="MJ139" s="45"/>
      <c r="MK139" s="45"/>
      <c r="ML139" s="45"/>
      <c r="MM139" s="45"/>
      <c r="MN139" s="45"/>
      <c r="MO139" s="45"/>
      <c r="MP139" s="45"/>
      <c r="MQ139" s="45"/>
      <c r="MR139" s="45"/>
      <c r="MS139" s="45"/>
      <c r="MT139" s="45"/>
      <c r="MU139" s="45"/>
      <c r="MV139" s="45"/>
      <c r="MW139" s="45"/>
      <c r="MX139" s="45"/>
      <c r="MY139" s="45"/>
      <c r="MZ139" s="45"/>
      <c r="NA139" s="45"/>
      <c r="NB139" s="45"/>
      <c r="NC139" s="45"/>
      <c r="ND139" s="45"/>
      <c r="NE139" s="45"/>
      <c r="NF139" s="45"/>
      <c r="NG139" s="45"/>
      <c r="NH139" s="45"/>
      <c r="NI139" s="45"/>
      <c r="NJ139" s="45"/>
      <c r="NK139" s="45"/>
      <c r="NL139" s="45"/>
      <c r="NM139" s="45"/>
      <c r="NN139" s="45"/>
    </row>
    <row r="140" spans="1:669" s="51" customFormat="1" ht="12.75" customHeight="1" x14ac:dyDescent="0.25">
      <c r="A140" s="68" t="s">
        <v>103</v>
      </c>
      <c r="B140" s="94">
        <v>1</v>
      </c>
      <c r="C140" s="69"/>
      <c r="D140" s="69"/>
      <c r="E140" s="70"/>
      <c r="F140" s="70"/>
      <c r="G140" s="150">
        <f>G139</f>
        <v>44000</v>
      </c>
      <c r="H140" s="157">
        <v>1262.8</v>
      </c>
      <c r="I140" s="150">
        <v>1007.19</v>
      </c>
      <c r="J140" s="150">
        <v>1337.6</v>
      </c>
      <c r="K140" s="150">
        <f>K139</f>
        <v>25</v>
      </c>
      <c r="L140" s="150">
        <v>3632.59</v>
      </c>
      <c r="M140" s="157">
        <f>M139</f>
        <v>40367.410000000003</v>
      </c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  <c r="AF140" s="45"/>
      <c r="AG140" s="45"/>
      <c r="AH140" s="45"/>
      <c r="AI140" s="45"/>
      <c r="AJ140" s="45"/>
      <c r="AK140" s="45"/>
      <c r="AL140" s="45"/>
      <c r="AM140" s="45"/>
      <c r="AN140" s="45"/>
      <c r="AO140" s="45"/>
      <c r="AP140" s="45"/>
      <c r="AQ140" s="45"/>
      <c r="AR140" s="45"/>
      <c r="AS140" s="45"/>
      <c r="AT140" s="45"/>
      <c r="AU140" s="45"/>
      <c r="AV140" s="45"/>
      <c r="AW140" s="45"/>
      <c r="AX140" s="45"/>
      <c r="AY140" s="45"/>
      <c r="AZ140" s="45"/>
      <c r="BA140" s="45"/>
      <c r="BB140" s="45"/>
      <c r="BC140" s="45"/>
      <c r="BD140" s="45"/>
      <c r="BE140" s="45"/>
      <c r="BF140" s="45"/>
      <c r="BG140" s="45"/>
      <c r="BH140" s="45"/>
      <c r="BI140" s="45"/>
      <c r="BJ140" s="45"/>
      <c r="BK140" s="45"/>
      <c r="BL140" s="45"/>
      <c r="BM140" s="45"/>
      <c r="BN140" s="45"/>
      <c r="BO140" s="45"/>
      <c r="BP140" s="45"/>
      <c r="BQ140" s="45"/>
      <c r="BR140" s="45"/>
      <c r="BS140" s="45"/>
      <c r="BT140" s="45"/>
      <c r="BU140" s="45"/>
      <c r="BV140" s="45"/>
      <c r="BW140" s="45"/>
      <c r="BX140" s="45"/>
      <c r="BY140" s="45"/>
      <c r="BZ140" s="45"/>
      <c r="CA140" s="45"/>
      <c r="CB140" s="45"/>
      <c r="CC140" s="45"/>
      <c r="CD140" s="45"/>
      <c r="CE140" s="45"/>
      <c r="CF140" s="45"/>
      <c r="CG140" s="45"/>
      <c r="CH140" s="45"/>
      <c r="CI140" s="45"/>
      <c r="CJ140" s="45"/>
      <c r="CK140" s="45"/>
      <c r="CL140" s="45"/>
      <c r="CM140" s="45"/>
      <c r="CN140" s="45"/>
      <c r="CO140" s="45"/>
      <c r="CP140" s="45"/>
      <c r="CQ140" s="45"/>
      <c r="CR140" s="45"/>
      <c r="CS140" s="45"/>
      <c r="CT140" s="45"/>
      <c r="CU140" s="45"/>
      <c r="CV140" s="45"/>
      <c r="CW140" s="45"/>
      <c r="CX140" s="45"/>
      <c r="CY140" s="45"/>
      <c r="CZ140" s="45"/>
      <c r="DA140" s="45"/>
      <c r="DB140" s="45"/>
      <c r="DC140" s="45"/>
      <c r="DD140" s="45"/>
      <c r="DE140" s="45"/>
      <c r="DF140" s="45"/>
      <c r="DG140" s="45"/>
      <c r="DH140" s="45"/>
      <c r="DI140" s="45"/>
      <c r="DJ140" s="45"/>
      <c r="DK140" s="45"/>
      <c r="DL140" s="45"/>
      <c r="DM140" s="45"/>
      <c r="DN140" s="45"/>
      <c r="DO140" s="45"/>
      <c r="DP140" s="45"/>
      <c r="DQ140" s="45"/>
      <c r="DR140" s="45"/>
      <c r="DS140" s="45"/>
      <c r="DT140" s="45"/>
      <c r="DU140" s="45"/>
      <c r="DV140" s="45"/>
      <c r="DW140" s="45"/>
      <c r="DX140" s="45"/>
      <c r="DY140" s="45"/>
      <c r="DZ140" s="45"/>
      <c r="EA140" s="45"/>
      <c r="EB140" s="45"/>
      <c r="EC140" s="45"/>
      <c r="ED140" s="45"/>
      <c r="EE140" s="45"/>
      <c r="EF140" s="45"/>
      <c r="EG140" s="45"/>
      <c r="EH140" s="45"/>
      <c r="EI140" s="45"/>
      <c r="EJ140" s="45"/>
      <c r="EK140" s="45"/>
      <c r="EL140" s="45"/>
      <c r="EM140" s="45"/>
      <c r="EN140" s="45"/>
      <c r="EO140" s="45"/>
      <c r="EP140" s="45"/>
      <c r="EQ140" s="45"/>
      <c r="ER140" s="45"/>
      <c r="ES140" s="45"/>
      <c r="ET140" s="45"/>
      <c r="EU140" s="45"/>
      <c r="EV140" s="45"/>
      <c r="EW140" s="45"/>
      <c r="EX140" s="45"/>
      <c r="EY140" s="45"/>
      <c r="EZ140" s="45"/>
      <c r="FA140" s="45"/>
      <c r="FB140" s="45"/>
      <c r="FC140" s="45"/>
      <c r="FD140" s="45"/>
      <c r="FE140" s="45"/>
      <c r="FF140" s="45"/>
      <c r="FG140" s="45"/>
      <c r="FH140" s="45"/>
      <c r="FI140" s="45"/>
      <c r="FJ140" s="45"/>
      <c r="FK140" s="45"/>
      <c r="FL140" s="45"/>
      <c r="FM140" s="45"/>
      <c r="FN140" s="45"/>
      <c r="FO140" s="45"/>
      <c r="FP140" s="45"/>
      <c r="FQ140" s="45"/>
      <c r="FR140" s="45"/>
      <c r="FS140" s="45"/>
      <c r="FT140" s="45"/>
      <c r="FU140" s="45"/>
      <c r="FV140" s="45"/>
      <c r="FW140" s="45"/>
      <c r="FX140" s="45"/>
      <c r="FY140" s="45"/>
      <c r="FZ140" s="45"/>
      <c r="GA140" s="45"/>
      <c r="GB140" s="45"/>
      <c r="GC140" s="45"/>
      <c r="GD140" s="45"/>
      <c r="GE140" s="45"/>
      <c r="GF140" s="45"/>
      <c r="GG140" s="45"/>
      <c r="GH140" s="45"/>
      <c r="GI140" s="45"/>
      <c r="GJ140" s="45"/>
      <c r="GK140" s="45"/>
      <c r="GL140" s="45"/>
      <c r="GM140" s="45"/>
      <c r="GN140" s="45"/>
      <c r="GO140" s="45"/>
      <c r="GP140" s="45"/>
      <c r="GQ140" s="45"/>
      <c r="GR140" s="45"/>
      <c r="GS140" s="45"/>
      <c r="GT140" s="45"/>
      <c r="GU140" s="45"/>
      <c r="GV140" s="45"/>
      <c r="GW140" s="45"/>
      <c r="GX140" s="45"/>
      <c r="GY140" s="45"/>
      <c r="GZ140" s="45"/>
      <c r="HA140" s="45"/>
      <c r="HB140" s="45"/>
      <c r="HC140" s="45"/>
      <c r="HD140" s="45"/>
      <c r="HE140" s="45"/>
      <c r="HF140" s="45"/>
      <c r="HG140" s="45"/>
      <c r="HH140" s="45"/>
      <c r="HI140" s="45"/>
      <c r="HJ140" s="45"/>
      <c r="HK140" s="45"/>
      <c r="HL140" s="45"/>
      <c r="HM140" s="45"/>
      <c r="HN140" s="45"/>
      <c r="HO140" s="45"/>
      <c r="HP140" s="45"/>
      <c r="HQ140" s="45"/>
      <c r="HR140" s="45"/>
      <c r="HS140" s="45"/>
      <c r="HT140" s="45"/>
      <c r="HU140" s="45"/>
      <c r="HV140" s="45"/>
      <c r="HW140" s="45"/>
      <c r="HX140" s="45"/>
      <c r="HY140" s="45"/>
      <c r="HZ140" s="45"/>
      <c r="IA140" s="45"/>
      <c r="IB140" s="45"/>
      <c r="IC140" s="45"/>
      <c r="ID140" s="45"/>
      <c r="IE140" s="45"/>
      <c r="IF140" s="45"/>
      <c r="IG140" s="45"/>
      <c r="IH140" s="45"/>
      <c r="II140" s="45"/>
      <c r="IJ140" s="45"/>
      <c r="IK140" s="45"/>
      <c r="IL140" s="45"/>
      <c r="IM140" s="45"/>
      <c r="IN140" s="45"/>
      <c r="IO140" s="45"/>
      <c r="IP140" s="45"/>
      <c r="IQ140" s="45"/>
      <c r="IR140" s="45"/>
      <c r="IS140" s="45"/>
      <c r="IT140" s="45"/>
      <c r="IU140" s="45"/>
      <c r="IV140" s="45"/>
      <c r="IW140" s="45"/>
      <c r="IX140" s="45"/>
      <c r="IY140" s="45"/>
      <c r="IZ140" s="45"/>
      <c r="JA140" s="45"/>
      <c r="JB140" s="45"/>
      <c r="JC140" s="45"/>
      <c r="JD140" s="45"/>
      <c r="JE140" s="45"/>
      <c r="JF140" s="45"/>
      <c r="JG140" s="45"/>
      <c r="JH140" s="45"/>
      <c r="JI140" s="45"/>
      <c r="JJ140" s="45"/>
      <c r="JK140" s="45"/>
      <c r="JL140" s="45"/>
      <c r="JM140" s="45"/>
      <c r="JN140" s="45"/>
      <c r="JO140" s="45"/>
      <c r="JP140" s="45"/>
      <c r="JQ140" s="45"/>
      <c r="JR140" s="45"/>
      <c r="JS140" s="45"/>
      <c r="JT140" s="45"/>
      <c r="JU140" s="45"/>
      <c r="JV140" s="45"/>
      <c r="JW140" s="45"/>
      <c r="JX140" s="45"/>
      <c r="JY140" s="45"/>
      <c r="JZ140" s="45"/>
      <c r="KA140" s="45"/>
      <c r="KB140" s="45"/>
      <c r="KC140" s="45"/>
      <c r="KD140" s="45"/>
      <c r="KE140" s="45"/>
      <c r="KF140" s="45"/>
      <c r="KG140" s="45"/>
      <c r="KH140" s="45"/>
      <c r="KI140" s="45"/>
      <c r="KJ140" s="45"/>
      <c r="KK140" s="45"/>
      <c r="KL140" s="45"/>
      <c r="KM140" s="45"/>
      <c r="KN140" s="45"/>
      <c r="KO140" s="45"/>
      <c r="KP140" s="45"/>
      <c r="KQ140" s="45"/>
      <c r="KR140" s="45"/>
      <c r="KS140" s="45"/>
      <c r="KT140" s="45"/>
      <c r="KU140" s="45"/>
      <c r="KV140" s="45"/>
      <c r="KW140" s="45"/>
      <c r="KX140" s="45"/>
      <c r="KY140" s="45"/>
      <c r="KZ140" s="45"/>
      <c r="LA140" s="45"/>
      <c r="LB140" s="45"/>
      <c r="LC140" s="45"/>
      <c r="LD140" s="45"/>
      <c r="LE140" s="45"/>
      <c r="LF140" s="45"/>
      <c r="LG140" s="45"/>
      <c r="LH140" s="45"/>
      <c r="LI140" s="45"/>
      <c r="LJ140" s="45"/>
      <c r="LK140" s="45"/>
      <c r="LL140" s="45"/>
      <c r="LM140" s="45"/>
      <c r="LN140" s="45"/>
      <c r="LO140" s="45"/>
      <c r="LP140" s="45"/>
      <c r="LQ140" s="45"/>
      <c r="LR140" s="45"/>
      <c r="LS140" s="45"/>
      <c r="LT140" s="45"/>
      <c r="LU140" s="45"/>
      <c r="LV140" s="45"/>
      <c r="LW140" s="45"/>
      <c r="LX140" s="45"/>
      <c r="LY140" s="45"/>
      <c r="LZ140" s="45"/>
      <c r="MA140" s="45"/>
      <c r="MB140" s="45"/>
      <c r="MC140" s="45"/>
      <c r="MD140" s="45"/>
      <c r="ME140" s="45"/>
      <c r="MF140" s="45"/>
      <c r="MG140" s="45"/>
      <c r="MH140" s="45"/>
      <c r="MI140" s="45"/>
      <c r="MJ140" s="45"/>
      <c r="MK140" s="45"/>
      <c r="ML140" s="45"/>
      <c r="MM140" s="45"/>
      <c r="MN140" s="45"/>
      <c r="MO140" s="45"/>
      <c r="MP140" s="45"/>
      <c r="MQ140" s="45"/>
      <c r="MR140" s="45"/>
      <c r="MS140" s="45"/>
      <c r="MT140" s="45"/>
      <c r="MU140" s="45"/>
      <c r="MV140" s="45"/>
      <c r="MW140" s="45"/>
      <c r="MX140" s="45"/>
      <c r="MY140" s="45"/>
      <c r="MZ140" s="45"/>
      <c r="NA140" s="45"/>
      <c r="NB140" s="45"/>
      <c r="NC140" s="45"/>
      <c r="ND140" s="45"/>
      <c r="NE140" s="45"/>
      <c r="NF140" s="45"/>
      <c r="NG140" s="45"/>
      <c r="NH140" s="45"/>
      <c r="NI140" s="45"/>
      <c r="NJ140" s="45"/>
      <c r="NK140" s="45"/>
      <c r="NL140" s="45"/>
      <c r="NM140" s="45"/>
      <c r="NN140" s="45"/>
    </row>
    <row r="141" spans="1:669" s="44" customFormat="1" ht="12.75" customHeight="1" x14ac:dyDescent="0.25">
      <c r="B141" s="65"/>
      <c r="C141" s="66"/>
      <c r="D141" s="66"/>
      <c r="E141" s="67"/>
      <c r="F141" s="67"/>
      <c r="G141" s="147"/>
      <c r="H141" s="165"/>
      <c r="I141" s="147"/>
      <c r="J141" s="147"/>
      <c r="K141" s="147"/>
      <c r="L141" s="147"/>
      <c r="M141" s="165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  <c r="AJ141" s="46"/>
      <c r="AK141" s="46"/>
      <c r="AL141" s="46"/>
      <c r="AM141" s="46"/>
      <c r="AN141" s="46"/>
      <c r="AO141" s="46"/>
      <c r="AP141" s="46"/>
      <c r="AQ141" s="46"/>
      <c r="AR141" s="46"/>
      <c r="AS141" s="46"/>
      <c r="AT141" s="46"/>
      <c r="AU141" s="46"/>
      <c r="AV141" s="46"/>
      <c r="AW141" s="46"/>
    </row>
    <row r="142" spans="1:669" s="44" customFormat="1" ht="12.75" customHeight="1" x14ac:dyDescent="0.25">
      <c r="A142" s="39" t="s">
        <v>212</v>
      </c>
      <c r="B142" s="65"/>
      <c r="C142" s="66"/>
      <c r="D142" s="66"/>
      <c r="E142" s="67"/>
      <c r="F142" s="67"/>
      <c r="G142" s="147"/>
      <c r="H142" s="165"/>
      <c r="I142" s="147"/>
      <c r="J142" s="147"/>
      <c r="K142" s="147"/>
      <c r="L142" s="147"/>
      <c r="M142" s="165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  <c r="AJ142" s="46"/>
      <c r="AK142" s="46"/>
      <c r="AL142" s="46"/>
      <c r="AM142" s="46"/>
      <c r="AN142" s="46"/>
      <c r="AO142" s="46"/>
      <c r="AP142" s="46"/>
      <c r="AQ142" s="46"/>
      <c r="AR142" s="46"/>
      <c r="AS142" s="46"/>
      <c r="AT142" s="46"/>
      <c r="AU142" s="46"/>
      <c r="AV142" s="46"/>
      <c r="AW142" s="46"/>
    </row>
    <row r="143" spans="1:669" s="44" customFormat="1" ht="12.75" customHeight="1" x14ac:dyDescent="0.25">
      <c r="A143" s="44" t="s">
        <v>213</v>
      </c>
      <c r="B143" s="65" t="s">
        <v>16</v>
      </c>
      <c r="C143" s="66" t="s">
        <v>71</v>
      </c>
      <c r="D143" s="66" t="s">
        <v>221</v>
      </c>
      <c r="E143" s="67">
        <v>44774</v>
      </c>
      <c r="F143" s="67" t="s">
        <v>107</v>
      </c>
      <c r="G143" s="147">
        <v>60000</v>
      </c>
      <c r="H143" s="165">
        <v>1722</v>
      </c>
      <c r="I143" s="147">
        <v>3486.68</v>
      </c>
      <c r="J143" s="147">
        <v>1824</v>
      </c>
      <c r="K143" s="147">
        <v>25</v>
      </c>
      <c r="L143" s="147">
        <v>7057.68</v>
      </c>
      <c r="M143" s="165">
        <v>52942.32</v>
      </c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  <c r="AJ143" s="46"/>
      <c r="AK143" s="46"/>
      <c r="AL143" s="46"/>
      <c r="AM143" s="46"/>
      <c r="AN143" s="46"/>
      <c r="AO143" s="46"/>
      <c r="AP143" s="46"/>
      <c r="AQ143" s="46"/>
      <c r="AR143" s="46"/>
      <c r="AS143" s="46"/>
      <c r="AT143" s="46"/>
      <c r="AU143" s="46"/>
      <c r="AV143" s="46"/>
      <c r="AW143" s="46"/>
    </row>
    <row r="144" spans="1:669" s="202" customFormat="1" ht="12.75" customHeight="1" x14ac:dyDescent="0.25">
      <c r="A144" s="68" t="s">
        <v>103</v>
      </c>
      <c r="B144" s="94">
        <v>1</v>
      </c>
      <c r="C144" s="108"/>
      <c r="D144" s="108"/>
      <c r="E144" s="109"/>
      <c r="F144" s="109"/>
      <c r="G144" s="150">
        <f t="shared" ref="G144:M144" si="20">G143</f>
        <v>60000</v>
      </c>
      <c r="H144" s="157">
        <f t="shared" si="20"/>
        <v>1722</v>
      </c>
      <c r="I144" s="150">
        <f t="shared" si="20"/>
        <v>3486.68</v>
      </c>
      <c r="J144" s="150">
        <f t="shared" si="20"/>
        <v>1824</v>
      </c>
      <c r="K144" s="150">
        <f t="shared" si="20"/>
        <v>25</v>
      </c>
      <c r="L144" s="150">
        <f t="shared" si="20"/>
        <v>7057.68</v>
      </c>
      <c r="M144" s="157">
        <f t="shared" si="20"/>
        <v>52942.32</v>
      </c>
      <c r="N144" s="40"/>
      <c r="O144" s="40"/>
      <c r="P144" s="40"/>
      <c r="Q144" s="40"/>
      <c r="R144" s="40"/>
      <c r="S144" s="40"/>
      <c r="T144" s="40"/>
      <c r="U144" s="40"/>
      <c r="V144" s="40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</row>
    <row r="145" spans="1:669" s="197" customFormat="1" x14ac:dyDescent="0.25">
      <c r="A145" s="196" t="s">
        <v>28</v>
      </c>
      <c r="B145" s="198"/>
      <c r="C145" s="199"/>
      <c r="D145" s="199"/>
      <c r="G145" s="200"/>
      <c r="H145" s="201"/>
      <c r="I145" s="200"/>
      <c r="J145" s="200"/>
      <c r="K145" s="200"/>
      <c r="L145" s="200"/>
      <c r="M145" s="201"/>
      <c r="AH145" s="46"/>
      <c r="AI145" s="46"/>
      <c r="AJ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6"/>
      <c r="AW145" s="46"/>
      <c r="AX145" s="46"/>
      <c r="AY145" s="46"/>
      <c r="AZ145" s="46"/>
      <c r="BA145" s="46"/>
      <c r="BB145" s="46"/>
      <c r="BC145" s="46"/>
      <c r="BD145" s="46"/>
      <c r="BE145" s="46"/>
      <c r="BF145" s="46"/>
      <c r="BG145" s="46"/>
      <c r="BH145" s="46"/>
      <c r="BI145" s="46"/>
      <c r="BJ145" s="46"/>
      <c r="BK145" s="46"/>
      <c r="BL145" s="46"/>
      <c r="BM145" s="46"/>
      <c r="BN145" s="46"/>
      <c r="BO145" s="46"/>
      <c r="BP145" s="46"/>
      <c r="BQ145" s="46"/>
      <c r="BR145" s="46"/>
      <c r="BS145" s="46"/>
      <c r="BT145" s="46"/>
      <c r="BU145" s="46"/>
      <c r="BV145" s="46"/>
      <c r="BW145" s="46"/>
      <c r="BX145" s="46"/>
      <c r="BY145" s="46"/>
      <c r="BZ145" s="46"/>
      <c r="CA145" s="46"/>
      <c r="CB145" s="46"/>
      <c r="CC145" s="46"/>
      <c r="CD145" s="46"/>
      <c r="CE145" s="46"/>
      <c r="CF145" s="46"/>
      <c r="CG145" s="46"/>
      <c r="CH145" s="46"/>
      <c r="CI145" s="46"/>
      <c r="CJ145" s="46"/>
      <c r="CK145" s="46"/>
      <c r="CL145" s="46"/>
      <c r="CM145" s="46"/>
      <c r="CN145" s="46"/>
      <c r="CO145" s="46"/>
      <c r="CP145" s="46"/>
      <c r="CQ145" s="46"/>
      <c r="CR145" s="46"/>
      <c r="CS145" s="46"/>
      <c r="CT145" s="46"/>
      <c r="CU145" s="46"/>
      <c r="CV145" s="46"/>
      <c r="CW145" s="46"/>
      <c r="CX145" s="46"/>
      <c r="CY145" s="46"/>
      <c r="CZ145" s="46"/>
      <c r="DA145" s="46"/>
      <c r="DB145" s="46"/>
      <c r="DC145" s="46"/>
      <c r="DD145" s="46"/>
      <c r="DE145" s="46"/>
      <c r="DF145" s="46"/>
      <c r="DG145" s="46"/>
      <c r="DH145" s="46"/>
      <c r="DI145" s="46"/>
      <c r="DJ145" s="46"/>
      <c r="DK145" s="46"/>
      <c r="DL145" s="46"/>
      <c r="DM145" s="46"/>
      <c r="DN145" s="46"/>
      <c r="DO145" s="46"/>
      <c r="DP145" s="46"/>
      <c r="DQ145" s="46"/>
      <c r="DR145" s="46"/>
      <c r="DS145" s="46"/>
      <c r="DT145" s="46"/>
      <c r="DU145" s="46"/>
      <c r="DV145" s="46"/>
      <c r="DW145" s="46"/>
      <c r="DX145" s="46"/>
      <c r="DY145" s="46"/>
      <c r="DZ145" s="46"/>
      <c r="EA145" s="46"/>
      <c r="EB145" s="46"/>
      <c r="EC145" s="46"/>
      <c r="ED145" s="46"/>
      <c r="EE145" s="46"/>
      <c r="EF145" s="46"/>
      <c r="EG145" s="46"/>
      <c r="EH145" s="46"/>
      <c r="EI145" s="46"/>
      <c r="EJ145" s="46"/>
      <c r="EK145" s="46"/>
      <c r="EL145" s="46"/>
      <c r="EM145" s="46"/>
      <c r="EN145" s="46"/>
      <c r="EO145" s="46"/>
      <c r="EP145" s="46"/>
      <c r="EQ145" s="46"/>
      <c r="ER145" s="46"/>
      <c r="ES145" s="46"/>
      <c r="ET145" s="46"/>
      <c r="EU145" s="46"/>
      <c r="EV145" s="46"/>
      <c r="EW145" s="46"/>
      <c r="EX145" s="46"/>
      <c r="EY145" s="46"/>
      <c r="EZ145" s="46"/>
      <c r="FA145" s="46"/>
      <c r="FB145" s="46"/>
      <c r="FC145" s="46"/>
      <c r="FD145" s="46"/>
      <c r="FE145" s="46"/>
      <c r="FF145" s="46"/>
      <c r="FG145" s="46"/>
      <c r="FH145" s="46"/>
      <c r="FI145" s="46"/>
      <c r="FJ145" s="46"/>
      <c r="FK145" s="46"/>
      <c r="FL145" s="46"/>
      <c r="FM145" s="46"/>
      <c r="FN145" s="46"/>
      <c r="FO145" s="46"/>
      <c r="FP145" s="46"/>
      <c r="FQ145" s="46"/>
      <c r="FR145" s="46"/>
      <c r="FS145" s="46"/>
      <c r="FT145" s="46"/>
      <c r="FU145" s="46"/>
      <c r="FV145" s="46"/>
      <c r="FW145" s="46"/>
      <c r="FX145" s="46"/>
      <c r="FY145" s="46"/>
      <c r="FZ145" s="46"/>
      <c r="GA145" s="46"/>
      <c r="GB145" s="46"/>
      <c r="GC145" s="46"/>
      <c r="GD145" s="46"/>
      <c r="GE145" s="46"/>
      <c r="GF145" s="46"/>
      <c r="GG145" s="46"/>
      <c r="GH145" s="46"/>
      <c r="GI145" s="46"/>
      <c r="GJ145" s="46"/>
      <c r="GK145" s="46"/>
      <c r="GL145" s="46"/>
      <c r="GM145" s="46"/>
      <c r="GN145" s="46"/>
      <c r="GO145" s="46"/>
      <c r="GP145" s="46"/>
      <c r="GQ145" s="46"/>
      <c r="GR145" s="46"/>
      <c r="GS145" s="46"/>
      <c r="GT145" s="46"/>
      <c r="GU145" s="46"/>
      <c r="GV145" s="46"/>
      <c r="GW145" s="46"/>
      <c r="GX145" s="46"/>
      <c r="GY145" s="46"/>
      <c r="GZ145" s="46"/>
      <c r="HA145" s="46"/>
      <c r="HB145" s="46"/>
      <c r="HC145" s="46"/>
      <c r="HD145" s="46"/>
      <c r="HE145" s="46"/>
      <c r="HF145" s="46"/>
      <c r="HG145" s="46"/>
      <c r="HH145" s="46"/>
      <c r="HI145" s="46"/>
      <c r="HJ145" s="46"/>
      <c r="HK145" s="46"/>
      <c r="HL145" s="46"/>
      <c r="HM145" s="46"/>
      <c r="HN145" s="46"/>
      <c r="HO145" s="46"/>
      <c r="HP145" s="46"/>
      <c r="HQ145" s="46"/>
      <c r="HR145" s="46"/>
      <c r="HS145" s="46"/>
      <c r="HT145" s="46"/>
      <c r="HU145" s="46"/>
      <c r="HV145" s="46"/>
      <c r="HW145" s="46"/>
      <c r="HX145" s="46"/>
      <c r="HY145" s="46"/>
      <c r="HZ145" s="46"/>
      <c r="IA145" s="46"/>
      <c r="IB145" s="46"/>
      <c r="IC145" s="46"/>
      <c r="ID145" s="18"/>
      <c r="IE145" s="18"/>
      <c r="IF145" s="18"/>
      <c r="IG145" s="18"/>
      <c r="IH145" s="18"/>
      <c r="II145" s="18"/>
      <c r="IJ145" s="18"/>
      <c r="IK145" s="18"/>
      <c r="IL145" s="18"/>
      <c r="IM145" s="18"/>
      <c r="IN145" s="18"/>
      <c r="IO145" s="18"/>
      <c r="IP145" s="18"/>
      <c r="IQ145" s="18"/>
      <c r="IR145" s="18"/>
      <c r="IS145" s="18"/>
      <c r="IT145" s="18"/>
      <c r="IU145" s="18"/>
      <c r="IV145" s="18"/>
      <c r="IW145" s="18"/>
      <c r="IX145" s="18"/>
      <c r="IY145" s="18"/>
      <c r="IZ145" s="18"/>
      <c r="JA145" s="18"/>
      <c r="JB145" s="18"/>
      <c r="JC145" s="18"/>
      <c r="JD145" s="18"/>
      <c r="JE145" s="18"/>
      <c r="JF145" s="18"/>
      <c r="JG145" s="18"/>
      <c r="JH145" s="18"/>
      <c r="JI145" s="18"/>
      <c r="JJ145" s="18"/>
      <c r="JK145" s="18"/>
      <c r="JL145" s="18"/>
      <c r="JM145" s="18"/>
      <c r="JN145" s="18"/>
      <c r="JO145" s="18"/>
      <c r="JP145" s="18"/>
      <c r="JQ145" s="18"/>
      <c r="JR145" s="18"/>
      <c r="JS145" s="18"/>
      <c r="JT145" s="18"/>
      <c r="JU145" s="18"/>
      <c r="JV145" s="18"/>
      <c r="JW145" s="18"/>
      <c r="JX145" s="18"/>
      <c r="JY145" s="18"/>
      <c r="JZ145" s="18"/>
      <c r="KA145" s="18"/>
      <c r="KB145" s="18"/>
      <c r="KC145" s="18"/>
      <c r="KD145" s="18"/>
      <c r="KE145" s="18"/>
      <c r="KF145" s="18"/>
      <c r="KG145" s="18"/>
      <c r="KH145" s="18"/>
      <c r="KI145" s="18"/>
      <c r="KJ145" s="18"/>
      <c r="KK145" s="18"/>
      <c r="KL145" s="18"/>
      <c r="KM145" s="18"/>
      <c r="KN145" s="18"/>
      <c r="KO145" s="18"/>
      <c r="KP145" s="18"/>
      <c r="KQ145" s="18"/>
      <c r="KR145" s="18"/>
      <c r="KS145" s="18"/>
      <c r="KT145" s="18"/>
      <c r="KU145" s="18"/>
      <c r="KV145" s="18"/>
      <c r="KW145" s="18"/>
      <c r="KX145" s="18"/>
      <c r="KY145" s="18"/>
      <c r="KZ145" s="18"/>
      <c r="LA145" s="18"/>
      <c r="LB145" s="18"/>
      <c r="LC145" s="18"/>
      <c r="LD145" s="18"/>
      <c r="LE145" s="18"/>
      <c r="LF145" s="18"/>
      <c r="LG145" s="18"/>
      <c r="LH145" s="18"/>
      <c r="LI145" s="18"/>
      <c r="LJ145" s="18"/>
      <c r="LK145" s="18"/>
      <c r="LL145" s="18"/>
      <c r="LM145" s="18"/>
      <c r="LN145" s="18"/>
      <c r="LO145" s="18"/>
      <c r="LP145" s="18"/>
      <c r="LQ145" s="18"/>
      <c r="LR145" s="18"/>
      <c r="LS145" s="18"/>
      <c r="LT145" s="18"/>
      <c r="LU145" s="18"/>
      <c r="LV145" s="18"/>
      <c r="LW145" s="18"/>
      <c r="LX145" s="18"/>
      <c r="LY145" s="18"/>
      <c r="LZ145" s="18"/>
      <c r="MA145" s="18"/>
      <c r="MB145" s="18"/>
      <c r="MC145" s="18"/>
      <c r="MD145" s="18"/>
      <c r="ME145" s="18"/>
      <c r="MF145" s="18"/>
      <c r="MG145" s="18"/>
      <c r="MH145" s="18"/>
      <c r="MI145" s="18"/>
      <c r="MJ145" s="18"/>
      <c r="MK145" s="18"/>
      <c r="ML145" s="18"/>
      <c r="MM145" s="18"/>
      <c r="MN145" s="18"/>
      <c r="MO145" s="18"/>
      <c r="MP145" s="18"/>
      <c r="MQ145" s="18"/>
      <c r="MR145" s="18"/>
      <c r="MS145" s="18"/>
      <c r="MT145" s="18"/>
      <c r="MU145" s="18"/>
      <c r="MV145" s="18"/>
      <c r="MW145" s="18"/>
      <c r="MX145" s="18"/>
      <c r="MY145" s="18"/>
      <c r="MZ145" s="18"/>
      <c r="NA145" s="18"/>
      <c r="NB145" s="18"/>
      <c r="NC145" s="18"/>
      <c r="ND145" s="18"/>
      <c r="NE145" s="18"/>
      <c r="NF145" s="18"/>
      <c r="NG145" s="18"/>
      <c r="NH145" s="18"/>
      <c r="NI145" s="18"/>
      <c r="NJ145" s="18"/>
      <c r="NK145" s="18"/>
      <c r="NL145" s="18"/>
      <c r="NM145" s="18"/>
      <c r="NN145" s="18"/>
      <c r="NO145" s="198"/>
      <c r="NP145" s="198"/>
      <c r="NQ145" s="198"/>
      <c r="NR145" s="198"/>
      <c r="NS145" s="198"/>
      <c r="NT145" s="198"/>
      <c r="NU145" s="198"/>
      <c r="NV145" s="198"/>
      <c r="NW145" s="198"/>
      <c r="NX145" s="198"/>
      <c r="NY145" s="198"/>
      <c r="NZ145" s="198"/>
      <c r="OA145" s="198"/>
      <c r="OB145" s="198"/>
      <c r="OC145" s="198"/>
      <c r="OD145" s="198"/>
      <c r="OE145" s="198"/>
      <c r="OF145" s="198"/>
      <c r="OG145" s="198"/>
      <c r="OH145" s="198"/>
      <c r="OI145" s="198"/>
      <c r="OJ145" s="198"/>
      <c r="OK145" s="198"/>
      <c r="OL145" s="198"/>
      <c r="OM145" s="198"/>
      <c r="ON145" s="198"/>
      <c r="OO145" s="198"/>
      <c r="OP145" s="198"/>
      <c r="OQ145" s="198"/>
      <c r="OR145" s="198"/>
      <c r="OS145" s="198"/>
      <c r="OT145" s="198"/>
      <c r="OU145" s="198"/>
      <c r="OV145" s="198"/>
      <c r="OW145" s="198"/>
      <c r="OX145" s="198"/>
      <c r="OY145" s="198"/>
      <c r="OZ145" s="198"/>
      <c r="PA145" s="198"/>
      <c r="PB145" s="198"/>
      <c r="PC145" s="198"/>
      <c r="PD145" s="198"/>
      <c r="PE145" s="198"/>
      <c r="PF145" s="198"/>
      <c r="PG145" s="198"/>
      <c r="PH145" s="198"/>
      <c r="PI145" s="198"/>
      <c r="PJ145" s="198"/>
      <c r="PK145" s="198"/>
      <c r="PL145" s="198"/>
      <c r="PM145" s="198"/>
      <c r="PN145" s="198"/>
      <c r="PO145" s="198"/>
      <c r="PP145" s="198"/>
      <c r="PQ145" s="198"/>
      <c r="PR145" s="198"/>
      <c r="PS145" s="198"/>
      <c r="PT145" s="198"/>
      <c r="PU145" s="198"/>
      <c r="PV145" s="198"/>
      <c r="PW145" s="198"/>
      <c r="PX145" s="198"/>
      <c r="PY145" s="198"/>
      <c r="PZ145" s="198"/>
      <c r="QA145" s="198"/>
      <c r="QB145" s="198"/>
      <c r="QC145" s="198"/>
      <c r="QD145" s="198"/>
      <c r="QE145" s="198"/>
      <c r="QF145" s="198"/>
      <c r="QG145" s="198"/>
      <c r="QH145" s="198"/>
      <c r="QI145" s="198"/>
      <c r="QJ145" s="198"/>
      <c r="QK145" s="198"/>
      <c r="QL145" s="198"/>
      <c r="QM145" s="198"/>
      <c r="QN145" s="198"/>
      <c r="QO145" s="198"/>
      <c r="QP145" s="198"/>
      <c r="QQ145" s="198"/>
      <c r="QR145" s="198"/>
      <c r="QS145" s="198"/>
      <c r="QT145" s="198"/>
      <c r="QU145" s="198"/>
      <c r="QV145" s="198"/>
      <c r="QW145" s="198"/>
      <c r="QX145" s="198"/>
      <c r="QY145" s="198"/>
      <c r="QZ145" s="198"/>
      <c r="RA145" s="198"/>
      <c r="RB145" s="198"/>
      <c r="RC145" s="198"/>
      <c r="RD145" s="198"/>
      <c r="RE145" s="198"/>
      <c r="RF145" s="198"/>
      <c r="RG145" s="198"/>
      <c r="RH145" s="198"/>
      <c r="RI145" s="198"/>
      <c r="RJ145" s="198"/>
      <c r="RK145" s="198"/>
      <c r="RL145" s="198"/>
      <c r="RM145" s="198"/>
      <c r="RN145" s="198"/>
      <c r="RO145" s="198"/>
      <c r="RP145" s="198"/>
      <c r="RQ145" s="198"/>
      <c r="RR145" s="198"/>
      <c r="RS145" s="198"/>
      <c r="RT145" s="198"/>
      <c r="RU145" s="198"/>
      <c r="RV145" s="198"/>
      <c r="RW145" s="198"/>
      <c r="RX145" s="198"/>
      <c r="RY145" s="198"/>
      <c r="RZ145" s="198"/>
      <c r="SA145" s="198"/>
      <c r="SB145" s="198"/>
      <c r="SC145" s="198"/>
      <c r="SD145" s="198"/>
      <c r="SE145" s="198"/>
      <c r="SF145" s="198"/>
      <c r="SG145" s="198"/>
      <c r="SH145" s="198"/>
      <c r="SI145" s="198"/>
      <c r="SJ145" s="198"/>
      <c r="SK145" s="198"/>
      <c r="SL145" s="198"/>
      <c r="SM145" s="198"/>
      <c r="SN145" s="198"/>
      <c r="SO145" s="198"/>
      <c r="SP145" s="198"/>
      <c r="SQ145" s="198"/>
      <c r="SR145" s="198"/>
      <c r="SS145" s="198"/>
      <c r="ST145" s="198"/>
      <c r="SU145" s="198"/>
      <c r="SV145" s="198"/>
      <c r="SW145" s="198"/>
      <c r="SX145" s="198"/>
      <c r="SY145" s="198"/>
      <c r="SZ145" s="198"/>
      <c r="TA145" s="198"/>
      <c r="TB145" s="198"/>
      <c r="TC145" s="198"/>
      <c r="TD145" s="198"/>
      <c r="TE145" s="198"/>
      <c r="TF145" s="198"/>
      <c r="TG145" s="198"/>
      <c r="TH145" s="198"/>
      <c r="TI145" s="198"/>
      <c r="TJ145" s="198"/>
      <c r="TK145" s="198"/>
      <c r="TL145" s="198"/>
      <c r="TM145" s="198"/>
      <c r="TN145" s="198"/>
      <c r="TO145" s="198"/>
      <c r="TP145" s="198"/>
      <c r="TQ145" s="198"/>
      <c r="TR145" s="198"/>
      <c r="TS145" s="198"/>
      <c r="TT145" s="198"/>
      <c r="TU145" s="198"/>
      <c r="TV145" s="198"/>
      <c r="TW145" s="198"/>
      <c r="TX145" s="198"/>
      <c r="TY145" s="198"/>
      <c r="TZ145" s="198"/>
      <c r="UA145" s="198"/>
      <c r="UB145" s="198"/>
      <c r="UC145" s="198"/>
      <c r="UD145" s="198"/>
      <c r="UE145" s="198"/>
      <c r="UF145" s="198"/>
      <c r="UG145" s="198"/>
      <c r="UH145" s="198"/>
      <c r="UI145" s="198"/>
      <c r="UJ145" s="198"/>
      <c r="UK145" s="198"/>
      <c r="UL145" s="198"/>
      <c r="UM145" s="198"/>
      <c r="UN145" s="198"/>
      <c r="UO145" s="198"/>
      <c r="UP145" s="198"/>
      <c r="UQ145" s="198"/>
      <c r="UR145" s="198"/>
      <c r="US145" s="198"/>
      <c r="UT145" s="198"/>
      <c r="UU145" s="198"/>
      <c r="UV145" s="198"/>
      <c r="UW145" s="198"/>
      <c r="UX145" s="198"/>
      <c r="UY145" s="198"/>
      <c r="UZ145" s="198"/>
      <c r="VA145" s="198"/>
      <c r="VB145" s="198"/>
      <c r="VC145" s="198"/>
      <c r="VD145" s="198"/>
      <c r="VE145" s="198"/>
      <c r="VF145" s="198"/>
      <c r="VG145" s="198"/>
      <c r="VH145" s="198"/>
      <c r="VI145" s="198"/>
      <c r="VJ145" s="198"/>
      <c r="VK145" s="198"/>
      <c r="VL145" s="198"/>
      <c r="VM145" s="198"/>
      <c r="VN145" s="198"/>
      <c r="VO145" s="198"/>
      <c r="VP145" s="198"/>
      <c r="VQ145" s="198"/>
      <c r="VR145" s="198"/>
      <c r="VS145" s="198"/>
      <c r="VT145" s="198"/>
      <c r="VU145" s="198"/>
      <c r="VV145" s="198"/>
      <c r="VW145" s="198"/>
      <c r="VX145" s="198"/>
      <c r="VY145" s="198"/>
      <c r="VZ145" s="198"/>
      <c r="WA145" s="198"/>
      <c r="WB145" s="198"/>
      <c r="WC145" s="198"/>
      <c r="WD145" s="198"/>
      <c r="WE145" s="198"/>
      <c r="WF145" s="198"/>
      <c r="WG145" s="198"/>
      <c r="WH145" s="198"/>
      <c r="WI145" s="198"/>
      <c r="WJ145" s="198"/>
      <c r="WK145" s="198"/>
      <c r="WL145" s="198"/>
      <c r="WM145" s="198"/>
      <c r="WN145" s="198"/>
      <c r="WO145" s="198"/>
      <c r="WP145" s="198"/>
      <c r="WQ145" s="198"/>
      <c r="WR145" s="198"/>
      <c r="WS145" s="198"/>
      <c r="WT145" s="198"/>
      <c r="WU145" s="198"/>
      <c r="WV145" s="198"/>
      <c r="WW145" s="198"/>
      <c r="WX145" s="198"/>
      <c r="WY145" s="198"/>
      <c r="WZ145" s="198"/>
      <c r="XA145" s="198"/>
      <c r="XB145" s="198"/>
      <c r="XC145" s="198"/>
      <c r="XD145" s="198"/>
      <c r="XE145" s="198"/>
      <c r="XF145" s="198"/>
      <c r="XG145" s="198"/>
      <c r="XH145" s="198"/>
      <c r="XI145" s="198"/>
      <c r="XJ145" s="198"/>
      <c r="XK145" s="198"/>
      <c r="XL145" s="198"/>
      <c r="XM145" s="198"/>
      <c r="XN145" s="198"/>
      <c r="XO145" s="198"/>
      <c r="XP145" s="198"/>
      <c r="XQ145" s="198"/>
      <c r="XR145" s="198"/>
      <c r="XS145" s="198"/>
      <c r="XT145" s="198"/>
      <c r="XU145" s="198"/>
      <c r="XV145" s="198"/>
      <c r="XW145" s="198"/>
      <c r="XX145" s="198"/>
      <c r="XY145" s="198"/>
      <c r="XZ145" s="198"/>
      <c r="YA145" s="198"/>
      <c r="YB145" s="198"/>
      <c r="YC145" s="198"/>
      <c r="YD145" s="198"/>
      <c r="YE145" s="198"/>
      <c r="YF145" s="198"/>
      <c r="YG145" s="198"/>
      <c r="YH145" s="198"/>
      <c r="YI145" s="198"/>
      <c r="YJ145" s="198"/>
      <c r="YK145" s="198"/>
      <c r="YL145" s="198"/>
      <c r="YM145" s="198"/>
      <c r="YN145" s="198"/>
      <c r="YO145" s="198"/>
      <c r="YP145" s="198"/>
      <c r="YQ145" s="198"/>
      <c r="YR145" s="198"/>
      <c r="YS145" s="198"/>
    </row>
    <row r="146" spans="1:669" s="197" customFormat="1" ht="18" customHeight="1" x14ac:dyDescent="0.25">
      <c r="A146" s="4" t="s">
        <v>42</v>
      </c>
      <c r="B146" s="5" t="s">
        <v>43</v>
      </c>
      <c r="C146" s="6" t="s">
        <v>70</v>
      </c>
      <c r="D146" s="6" t="s">
        <v>221</v>
      </c>
      <c r="E146" s="10">
        <v>44276</v>
      </c>
      <c r="F146" s="10" t="s">
        <v>107</v>
      </c>
      <c r="G146" s="200">
        <v>85000</v>
      </c>
      <c r="H146" s="174">
        <f>G146*0.0287</f>
        <v>2439.5</v>
      </c>
      <c r="I146" s="181">
        <v>8576.99</v>
      </c>
      <c r="J146" s="181">
        <v>2584</v>
      </c>
      <c r="K146" s="181">
        <v>3045</v>
      </c>
      <c r="L146" s="181">
        <v>16645.490000000002</v>
      </c>
      <c r="M146" s="174">
        <v>68354.509999999995</v>
      </c>
      <c r="AH146" s="46"/>
      <c r="AI146" s="46"/>
      <c r="AJ146" s="46"/>
      <c r="AK146" s="46"/>
      <c r="AL146" s="46"/>
      <c r="AM146" s="46"/>
      <c r="AN146" s="46"/>
      <c r="AO146" s="46"/>
      <c r="AP146" s="46"/>
      <c r="AQ146" s="46"/>
      <c r="AR146" s="46"/>
      <c r="AS146" s="46"/>
      <c r="AT146" s="46"/>
      <c r="AU146" s="46"/>
      <c r="AV146" s="46"/>
      <c r="AW146" s="46"/>
      <c r="AX146" s="46"/>
      <c r="AY146" s="46"/>
      <c r="AZ146" s="46"/>
      <c r="BA146" s="46"/>
      <c r="BB146" s="46"/>
      <c r="BC146" s="46"/>
      <c r="BD146" s="46"/>
      <c r="BE146" s="46"/>
      <c r="BF146" s="46"/>
      <c r="BG146" s="46"/>
      <c r="BH146" s="46"/>
      <c r="BI146" s="46"/>
      <c r="BJ146" s="46"/>
      <c r="BK146" s="46"/>
      <c r="BL146" s="46"/>
      <c r="BM146" s="46"/>
      <c r="BN146" s="46"/>
      <c r="BO146" s="46"/>
      <c r="BP146" s="46"/>
      <c r="BQ146" s="46"/>
      <c r="BR146" s="46"/>
      <c r="BS146" s="46"/>
      <c r="BT146" s="46"/>
      <c r="BU146" s="46"/>
      <c r="BV146" s="46"/>
      <c r="BW146" s="46"/>
      <c r="BX146" s="46"/>
      <c r="BY146" s="46"/>
      <c r="BZ146" s="46"/>
      <c r="CA146" s="46"/>
      <c r="CB146" s="46"/>
      <c r="CC146" s="46"/>
      <c r="CD146" s="46"/>
      <c r="CE146" s="46"/>
      <c r="CF146" s="46"/>
      <c r="CG146" s="46"/>
      <c r="CH146" s="46"/>
      <c r="CI146" s="46"/>
      <c r="CJ146" s="46"/>
      <c r="CK146" s="46"/>
      <c r="CL146" s="46"/>
      <c r="CM146" s="46"/>
      <c r="CN146" s="46"/>
      <c r="CO146" s="46"/>
      <c r="CP146" s="46"/>
      <c r="CQ146" s="46"/>
      <c r="CR146" s="46"/>
      <c r="CS146" s="46"/>
      <c r="CT146" s="46"/>
      <c r="CU146" s="46"/>
      <c r="CV146" s="46"/>
      <c r="CW146" s="46"/>
      <c r="CX146" s="46"/>
      <c r="CY146" s="46"/>
      <c r="CZ146" s="46"/>
      <c r="DA146" s="46"/>
      <c r="DB146" s="46"/>
      <c r="DC146" s="46"/>
      <c r="DD146" s="46"/>
      <c r="DE146" s="46"/>
      <c r="DF146" s="46"/>
      <c r="DG146" s="46"/>
      <c r="DH146" s="46"/>
      <c r="DI146" s="46"/>
      <c r="DJ146" s="46"/>
      <c r="DK146" s="46"/>
      <c r="DL146" s="46"/>
      <c r="DM146" s="46"/>
      <c r="DN146" s="46"/>
      <c r="DO146" s="46"/>
      <c r="DP146" s="46"/>
      <c r="DQ146" s="46"/>
      <c r="DR146" s="46"/>
      <c r="DS146" s="46"/>
      <c r="DT146" s="46"/>
      <c r="DU146" s="46"/>
      <c r="DV146" s="46"/>
      <c r="DW146" s="46"/>
      <c r="DX146" s="46"/>
      <c r="DY146" s="46"/>
      <c r="DZ146" s="46"/>
      <c r="EA146" s="46"/>
      <c r="EB146" s="46"/>
      <c r="EC146" s="46"/>
      <c r="ED146" s="46"/>
      <c r="EE146" s="46"/>
      <c r="EF146" s="46"/>
      <c r="EG146" s="46"/>
      <c r="EH146" s="46"/>
      <c r="EI146" s="46"/>
      <c r="EJ146" s="46"/>
      <c r="EK146" s="46"/>
      <c r="EL146" s="46"/>
      <c r="EM146" s="46"/>
      <c r="EN146" s="46"/>
      <c r="EO146" s="46"/>
      <c r="EP146" s="46"/>
      <c r="EQ146" s="46"/>
      <c r="ER146" s="46"/>
      <c r="ES146" s="46"/>
      <c r="ET146" s="46"/>
      <c r="EU146" s="46"/>
      <c r="EV146" s="46"/>
      <c r="EW146" s="46"/>
      <c r="EX146" s="46"/>
      <c r="EY146" s="46"/>
      <c r="EZ146" s="46"/>
      <c r="FA146" s="46"/>
      <c r="FB146" s="46"/>
      <c r="FC146" s="46"/>
      <c r="FD146" s="46"/>
      <c r="FE146" s="46"/>
      <c r="FF146" s="46"/>
      <c r="FG146" s="46"/>
      <c r="FH146" s="46"/>
      <c r="FI146" s="46"/>
      <c r="FJ146" s="46"/>
      <c r="FK146" s="46"/>
      <c r="FL146" s="46"/>
      <c r="FM146" s="46"/>
      <c r="FN146" s="46"/>
      <c r="FO146" s="46"/>
      <c r="FP146" s="46"/>
      <c r="FQ146" s="46"/>
      <c r="FR146" s="46"/>
      <c r="FS146" s="46"/>
      <c r="FT146" s="46"/>
      <c r="FU146" s="46"/>
      <c r="FV146" s="46"/>
      <c r="FW146" s="46"/>
      <c r="FX146" s="46"/>
      <c r="FY146" s="46"/>
      <c r="FZ146" s="46"/>
      <c r="GA146" s="46"/>
      <c r="GB146" s="46"/>
      <c r="GC146" s="46"/>
      <c r="GD146" s="46"/>
      <c r="GE146" s="46"/>
      <c r="GF146" s="46"/>
      <c r="GG146" s="46"/>
      <c r="GH146" s="46"/>
      <c r="GI146" s="46"/>
      <c r="GJ146" s="46"/>
      <c r="GK146" s="46"/>
      <c r="GL146" s="46"/>
      <c r="GM146" s="46"/>
      <c r="GN146" s="46"/>
      <c r="GO146" s="46"/>
      <c r="GP146" s="46"/>
      <c r="GQ146" s="46"/>
      <c r="GR146" s="46"/>
      <c r="GS146" s="46"/>
      <c r="GT146" s="46"/>
      <c r="GU146" s="46"/>
      <c r="GV146" s="46"/>
      <c r="GW146" s="46"/>
      <c r="GX146" s="46"/>
      <c r="GY146" s="46"/>
      <c r="GZ146" s="46"/>
      <c r="HA146" s="46"/>
      <c r="HB146" s="46"/>
      <c r="HC146" s="46"/>
      <c r="HD146" s="46"/>
      <c r="HE146" s="46"/>
      <c r="HF146" s="46"/>
      <c r="HG146" s="46"/>
      <c r="HH146" s="46"/>
      <c r="HI146" s="46"/>
      <c r="HJ146" s="46"/>
      <c r="HK146" s="46"/>
      <c r="HL146" s="46"/>
      <c r="HM146" s="46"/>
      <c r="HN146" s="46"/>
      <c r="HO146" s="46"/>
      <c r="HP146" s="46"/>
      <c r="HQ146" s="46"/>
      <c r="HR146" s="46"/>
      <c r="HS146" s="46"/>
      <c r="HT146" s="46"/>
      <c r="HU146" s="46"/>
      <c r="HV146" s="46"/>
      <c r="HW146" s="46"/>
      <c r="HX146" s="46"/>
      <c r="HY146" s="46"/>
      <c r="HZ146" s="46"/>
      <c r="IA146" s="46"/>
      <c r="IB146" s="46"/>
      <c r="IC146" s="46"/>
      <c r="ID146" s="18"/>
      <c r="IE146" s="18"/>
      <c r="IF146" s="18"/>
      <c r="IG146" s="18"/>
      <c r="IH146" s="18"/>
      <c r="II146" s="18"/>
      <c r="IJ146" s="18"/>
      <c r="IK146" s="18"/>
      <c r="IL146" s="18"/>
      <c r="IM146" s="18"/>
      <c r="IN146" s="18"/>
      <c r="IO146" s="18"/>
      <c r="IP146" s="18"/>
      <c r="IQ146" s="18"/>
      <c r="IR146" s="18"/>
      <c r="IS146" s="18"/>
      <c r="IT146" s="18"/>
      <c r="IU146" s="18"/>
      <c r="IV146" s="18"/>
      <c r="IW146" s="18"/>
      <c r="IX146" s="18"/>
      <c r="IY146" s="18"/>
      <c r="IZ146" s="18"/>
      <c r="JA146" s="18"/>
      <c r="JB146" s="18"/>
      <c r="JC146" s="18"/>
      <c r="JD146" s="18"/>
      <c r="JE146" s="18"/>
      <c r="JF146" s="18"/>
      <c r="JG146" s="18"/>
      <c r="JH146" s="18"/>
      <c r="JI146" s="18"/>
      <c r="JJ146" s="18"/>
      <c r="JK146" s="18"/>
      <c r="JL146" s="18"/>
      <c r="JM146" s="18"/>
      <c r="JN146" s="18"/>
      <c r="JO146" s="18"/>
      <c r="JP146" s="18"/>
      <c r="JQ146" s="18"/>
      <c r="JR146" s="18"/>
      <c r="JS146" s="18"/>
      <c r="JT146" s="18"/>
      <c r="JU146" s="18"/>
      <c r="JV146" s="18"/>
      <c r="JW146" s="18"/>
      <c r="JX146" s="18"/>
      <c r="JY146" s="18"/>
      <c r="JZ146" s="18"/>
      <c r="KA146" s="18"/>
      <c r="KB146" s="18"/>
      <c r="KC146" s="18"/>
      <c r="KD146" s="18"/>
      <c r="KE146" s="18"/>
      <c r="KF146" s="18"/>
      <c r="KG146" s="18"/>
      <c r="KH146" s="18"/>
      <c r="KI146" s="18"/>
      <c r="KJ146" s="18"/>
      <c r="KK146" s="18"/>
      <c r="KL146" s="18"/>
      <c r="KM146" s="18"/>
      <c r="KN146" s="18"/>
      <c r="KO146" s="18"/>
      <c r="KP146" s="18"/>
      <c r="KQ146" s="18"/>
      <c r="KR146" s="18"/>
      <c r="KS146" s="18"/>
      <c r="KT146" s="18"/>
      <c r="KU146" s="18"/>
      <c r="KV146" s="18"/>
      <c r="KW146" s="18"/>
      <c r="KX146" s="18"/>
      <c r="KY146" s="18"/>
      <c r="KZ146" s="18"/>
      <c r="LA146" s="18"/>
      <c r="LB146" s="18"/>
      <c r="LC146" s="18"/>
      <c r="LD146" s="18"/>
      <c r="LE146" s="18"/>
      <c r="LF146" s="18"/>
      <c r="LG146" s="18"/>
      <c r="LH146" s="18"/>
      <c r="LI146" s="18"/>
      <c r="LJ146" s="18"/>
      <c r="LK146" s="18"/>
      <c r="LL146" s="18"/>
      <c r="LM146" s="18"/>
      <c r="LN146" s="18"/>
      <c r="LO146" s="18"/>
      <c r="LP146" s="18"/>
      <c r="LQ146" s="18"/>
      <c r="LR146" s="18"/>
      <c r="LS146" s="18"/>
      <c r="LT146" s="18"/>
      <c r="LU146" s="18"/>
      <c r="LV146" s="18"/>
      <c r="LW146" s="18"/>
      <c r="LX146" s="18"/>
      <c r="LY146" s="18"/>
      <c r="LZ146" s="18"/>
      <c r="MA146" s="18"/>
      <c r="MB146" s="18"/>
      <c r="MC146" s="18"/>
      <c r="MD146" s="18"/>
      <c r="ME146" s="18"/>
      <c r="MF146" s="18"/>
      <c r="MG146" s="18"/>
      <c r="MH146" s="18"/>
      <c r="MI146" s="18"/>
      <c r="MJ146" s="18"/>
      <c r="MK146" s="18"/>
      <c r="ML146" s="18"/>
      <c r="MM146" s="18"/>
      <c r="MN146" s="18"/>
      <c r="MO146" s="18"/>
      <c r="MP146" s="18"/>
      <c r="MQ146" s="18"/>
      <c r="MR146" s="18"/>
      <c r="MS146" s="18"/>
      <c r="MT146" s="18"/>
      <c r="MU146" s="18"/>
      <c r="MV146" s="18"/>
      <c r="MW146" s="18"/>
      <c r="MX146" s="18"/>
      <c r="MY146" s="18"/>
      <c r="MZ146" s="18"/>
      <c r="NA146" s="18"/>
      <c r="NB146" s="18"/>
      <c r="NC146" s="18"/>
      <c r="ND146" s="18"/>
      <c r="NE146" s="18"/>
      <c r="NF146" s="18"/>
      <c r="NG146" s="18"/>
      <c r="NH146" s="18"/>
      <c r="NI146" s="18"/>
      <c r="NJ146" s="18"/>
      <c r="NK146" s="18"/>
      <c r="NL146" s="18"/>
      <c r="NM146" s="18"/>
      <c r="NN146" s="18"/>
      <c r="NO146" s="198"/>
      <c r="NP146" s="198"/>
      <c r="NQ146" s="198"/>
      <c r="NR146" s="198"/>
      <c r="NS146" s="198"/>
      <c r="NT146" s="198"/>
      <c r="NU146" s="198"/>
      <c r="NV146" s="198"/>
      <c r="NW146" s="198"/>
      <c r="NX146" s="198"/>
      <c r="NY146" s="198"/>
      <c r="NZ146" s="198"/>
      <c r="OA146" s="198"/>
      <c r="OB146" s="198"/>
      <c r="OC146" s="198"/>
      <c r="OD146" s="198"/>
      <c r="OE146" s="198"/>
      <c r="OF146" s="198"/>
      <c r="OG146" s="198"/>
      <c r="OH146" s="198"/>
      <c r="OI146" s="198"/>
      <c r="OJ146" s="198"/>
      <c r="OK146" s="198"/>
      <c r="OL146" s="198"/>
      <c r="OM146" s="198"/>
      <c r="ON146" s="198"/>
      <c r="OO146" s="198"/>
      <c r="OP146" s="198"/>
      <c r="OQ146" s="198"/>
      <c r="OR146" s="198"/>
      <c r="OS146" s="198"/>
      <c r="OT146" s="198"/>
      <c r="OU146" s="198"/>
      <c r="OV146" s="198"/>
      <c r="OW146" s="198"/>
      <c r="OX146" s="198"/>
      <c r="OY146" s="198"/>
      <c r="OZ146" s="198"/>
      <c r="PA146" s="198"/>
      <c r="PB146" s="198"/>
      <c r="PC146" s="198"/>
      <c r="PD146" s="198"/>
      <c r="PE146" s="198"/>
      <c r="PF146" s="198"/>
      <c r="PG146" s="198"/>
      <c r="PH146" s="198"/>
      <c r="PI146" s="198"/>
      <c r="PJ146" s="198"/>
      <c r="PK146" s="198"/>
      <c r="PL146" s="198"/>
      <c r="PM146" s="198"/>
      <c r="PN146" s="198"/>
      <c r="PO146" s="198"/>
      <c r="PP146" s="198"/>
      <c r="PQ146" s="198"/>
      <c r="PR146" s="198"/>
      <c r="PS146" s="198"/>
      <c r="PT146" s="198"/>
      <c r="PU146" s="198"/>
      <c r="PV146" s="198"/>
      <c r="PW146" s="198"/>
      <c r="PX146" s="198"/>
      <c r="PY146" s="198"/>
      <c r="PZ146" s="198"/>
      <c r="QA146" s="198"/>
      <c r="QB146" s="198"/>
      <c r="QC146" s="198"/>
      <c r="QD146" s="198"/>
      <c r="QE146" s="198"/>
      <c r="QF146" s="198"/>
      <c r="QG146" s="198"/>
      <c r="QH146" s="198"/>
      <c r="QI146" s="198"/>
      <c r="QJ146" s="198"/>
      <c r="QK146" s="198"/>
      <c r="QL146" s="198"/>
      <c r="QM146" s="198"/>
      <c r="QN146" s="198"/>
      <c r="QO146" s="198"/>
      <c r="QP146" s="198"/>
      <c r="QQ146" s="198"/>
      <c r="QR146" s="198"/>
      <c r="QS146" s="198"/>
      <c r="QT146" s="198"/>
      <c r="QU146" s="198"/>
      <c r="QV146" s="198"/>
      <c r="QW146" s="198"/>
      <c r="QX146" s="198"/>
      <c r="QY146" s="198"/>
      <c r="QZ146" s="198"/>
      <c r="RA146" s="198"/>
      <c r="RB146" s="198"/>
      <c r="RC146" s="198"/>
      <c r="RD146" s="198"/>
      <c r="RE146" s="198"/>
      <c r="RF146" s="198"/>
      <c r="RG146" s="198"/>
      <c r="RH146" s="198"/>
      <c r="RI146" s="198"/>
      <c r="RJ146" s="198"/>
      <c r="RK146" s="198"/>
      <c r="RL146" s="198"/>
      <c r="RM146" s="198"/>
      <c r="RN146" s="198"/>
      <c r="RO146" s="198"/>
      <c r="RP146" s="198"/>
      <c r="RQ146" s="198"/>
      <c r="RR146" s="198"/>
      <c r="RS146" s="198"/>
      <c r="RT146" s="198"/>
      <c r="RU146" s="198"/>
      <c r="RV146" s="198"/>
      <c r="RW146" s="198"/>
      <c r="RX146" s="198"/>
      <c r="RY146" s="198"/>
      <c r="RZ146" s="198"/>
      <c r="SA146" s="198"/>
      <c r="SB146" s="198"/>
      <c r="SC146" s="198"/>
      <c r="SD146" s="198"/>
      <c r="SE146" s="198"/>
      <c r="SF146" s="198"/>
      <c r="SG146" s="198"/>
      <c r="SH146" s="198"/>
      <c r="SI146" s="198"/>
      <c r="SJ146" s="198"/>
      <c r="SK146" s="198"/>
      <c r="SL146" s="198"/>
      <c r="SM146" s="198"/>
      <c r="SN146" s="198"/>
      <c r="SO146" s="198"/>
      <c r="SP146" s="198"/>
      <c r="SQ146" s="198"/>
      <c r="SR146" s="198"/>
      <c r="SS146" s="198"/>
      <c r="ST146" s="198"/>
      <c r="SU146" s="198"/>
      <c r="SV146" s="198"/>
      <c r="SW146" s="198"/>
      <c r="SX146" s="198"/>
      <c r="SY146" s="198"/>
      <c r="SZ146" s="198"/>
      <c r="TA146" s="198"/>
      <c r="TB146" s="198"/>
      <c r="TC146" s="198"/>
      <c r="TD146" s="198"/>
      <c r="TE146" s="198"/>
      <c r="TF146" s="198"/>
      <c r="TG146" s="198"/>
      <c r="TH146" s="198"/>
      <c r="TI146" s="198"/>
      <c r="TJ146" s="198"/>
      <c r="TK146" s="198"/>
      <c r="TL146" s="198"/>
      <c r="TM146" s="198"/>
      <c r="TN146" s="198"/>
      <c r="TO146" s="198"/>
      <c r="TP146" s="198"/>
      <c r="TQ146" s="198"/>
      <c r="TR146" s="198"/>
      <c r="TS146" s="198"/>
      <c r="TT146" s="198"/>
      <c r="TU146" s="198"/>
      <c r="TV146" s="198"/>
      <c r="TW146" s="198"/>
      <c r="TX146" s="198"/>
      <c r="TY146" s="198"/>
      <c r="TZ146" s="198"/>
      <c r="UA146" s="198"/>
      <c r="UB146" s="198"/>
      <c r="UC146" s="198"/>
      <c r="UD146" s="198"/>
      <c r="UE146" s="198"/>
      <c r="UF146" s="198"/>
      <c r="UG146" s="198"/>
      <c r="UH146" s="198"/>
      <c r="UI146" s="198"/>
      <c r="UJ146" s="198"/>
      <c r="UK146" s="198"/>
      <c r="UL146" s="198"/>
      <c r="UM146" s="198"/>
      <c r="UN146" s="198"/>
      <c r="UO146" s="198"/>
      <c r="UP146" s="198"/>
      <c r="UQ146" s="198"/>
      <c r="UR146" s="198"/>
      <c r="US146" s="198"/>
      <c r="UT146" s="198"/>
      <c r="UU146" s="198"/>
      <c r="UV146" s="198"/>
      <c r="UW146" s="198"/>
      <c r="UX146" s="198"/>
      <c r="UY146" s="198"/>
      <c r="UZ146" s="198"/>
      <c r="VA146" s="198"/>
      <c r="VB146" s="198"/>
      <c r="VC146" s="198"/>
      <c r="VD146" s="198"/>
      <c r="VE146" s="198"/>
      <c r="VF146" s="198"/>
      <c r="VG146" s="198"/>
      <c r="VH146" s="198"/>
      <c r="VI146" s="198"/>
      <c r="VJ146" s="198"/>
      <c r="VK146" s="198"/>
      <c r="VL146" s="198"/>
      <c r="VM146" s="198"/>
      <c r="VN146" s="198"/>
      <c r="VO146" s="198"/>
      <c r="VP146" s="198"/>
      <c r="VQ146" s="198"/>
      <c r="VR146" s="198"/>
      <c r="VS146" s="198"/>
      <c r="VT146" s="198"/>
      <c r="VU146" s="198"/>
      <c r="VV146" s="198"/>
      <c r="VW146" s="198"/>
      <c r="VX146" s="198"/>
      <c r="VY146" s="198"/>
      <c r="VZ146" s="198"/>
      <c r="WA146" s="198"/>
      <c r="WB146" s="198"/>
      <c r="WC146" s="198"/>
      <c r="WD146" s="198"/>
      <c r="WE146" s="198"/>
      <c r="WF146" s="198"/>
      <c r="WG146" s="198"/>
      <c r="WH146" s="198"/>
      <c r="WI146" s="198"/>
      <c r="WJ146" s="198"/>
      <c r="WK146" s="198"/>
      <c r="WL146" s="198"/>
      <c r="WM146" s="198"/>
      <c r="WN146" s="198"/>
      <c r="WO146" s="198"/>
      <c r="WP146" s="198"/>
      <c r="WQ146" s="198"/>
      <c r="WR146" s="198"/>
      <c r="WS146" s="198"/>
      <c r="WT146" s="198"/>
      <c r="WU146" s="198"/>
      <c r="WV146" s="198"/>
      <c r="WW146" s="198"/>
      <c r="WX146" s="198"/>
      <c r="WY146" s="198"/>
      <c r="WZ146" s="198"/>
      <c r="XA146" s="198"/>
      <c r="XB146" s="198"/>
      <c r="XC146" s="198"/>
      <c r="XD146" s="198"/>
      <c r="XE146" s="198"/>
      <c r="XF146" s="198"/>
      <c r="XG146" s="198"/>
      <c r="XH146" s="198"/>
      <c r="XI146" s="198"/>
      <c r="XJ146" s="198"/>
      <c r="XK146" s="198"/>
      <c r="XL146" s="198"/>
      <c r="XM146" s="198"/>
      <c r="XN146" s="198"/>
      <c r="XO146" s="198"/>
      <c r="XP146" s="198"/>
      <c r="XQ146" s="198"/>
      <c r="XR146" s="198"/>
      <c r="XS146" s="198"/>
      <c r="XT146" s="198"/>
      <c r="XU146" s="198"/>
      <c r="XV146" s="198"/>
      <c r="XW146" s="198"/>
      <c r="XX146" s="198"/>
      <c r="XY146" s="198"/>
      <c r="XZ146" s="198"/>
      <c r="YA146" s="198"/>
      <c r="YB146" s="198"/>
      <c r="YC146" s="198"/>
      <c r="YD146" s="198"/>
      <c r="YE146" s="198"/>
      <c r="YF146" s="198"/>
      <c r="YG146" s="198"/>
      <c r="YH146" s="198"/>
      <c r="YI146" s="198"/>
      <c r="YJ146" s="198"/>
      <c r="YK146" s="198"/>
      <c r="YL146" s="198"/>
      <c r="YM146" s="198"/>
      <c r="YN146" s="198"/>
      <c r="YO146" s="198"/>
      <c r="YP146" s="198"/>
      <c r="YQ146" s="198"/>
      <c r="YR146" s="198"/>
      <c r="YS146" s="198"/>
    </row>
    <row r="147" spans="1:669" s="197" customFormat="1" ht="18" customHeight="1" x14ac:dyDescent="0.25">
      <c r="A147" s="4" t="s">
        <v>29</v>
      </c>
      <c r="B147" s="5" t="s">
        <v>30</v>
      </c>
      <c r="C147" s="6" t="s">
        <v>70</v>
      </c>
      <c r="D147" s="6" t="s">
        <v>221</v>
      </c>
      <c r="E147" s="10">
        <v>43839</v>
      </c>
      <c r="F147" s="10" t="s">
        <v>107</v>
      </c>
      <c r="G147" s="200">
        <v>165000</v>
      </c>
      <c r="H147" s="174">
        <f>G147*0.0287</f>
        <v>4735.5</v>
      </c>
      <c r="I147" s="181">
        <v>27413.040000000001</v>
      </c>
      <c r="J147" s="181">
        <v>4943.8</v>
      </c>
      <c r="K147" s="181">
        <v>10865.17</v>
      </c>
      <c r="L147" s="181">
        <v>47957.51</v>
      </c>
      <c r="M147" s="174">
        <v>117042.49</v>
      </c>
      <c r="AH147" s="46"/>
      <c r="AI147" s="46"/>
      <c r="AJ147" s="46"/>
      <c r="AK147" s="46"/>
      <c r="AL147" s="46"/>
      <c r="AM147" s="46"/>
      <c r="AN147" s="46"/>
      <c r="AO147" s="46"/>
      <c r="AP147" s="46"/>
      <c r="AQ147" s="46"/>
      <c r="AR147" s="46"/>
      <c r="AS147" s="46"/>
      <c r="AT147" s="46"/>
      <c r="AU147" s="46"/>
      <c r="AV147" s="46"/>
      <c r="AW147" s="46"/>
      <c r="AX147" s="46"/>
      <c r="AY147" s="46"/>
      <c r="AZ147" s="46"/>
      <c r="BA147" s="46"/>
      <c r="BB147" s="46"/>
      <c r="BC147" s="46"/>
      <c r="BD147" s="46"/>
      <c r="BE147" s="46"/>
      <c r="BF147" s="46"/>
      <c r="BG147" s="46"/>
      <c r="BH147" s="46"/>
      <c r="BI147" s="46"/>
      <c r="BJ147" s="46"/>
      <c r="BK147" s="46"/>
      <c r="BL147" s="46"/>
      <c r="BM147" s="46"/>
      <c r="BN147" s="46"/>
      <c r="BO147" s="46"/>
      <c r="BP147" s="46"/>
      <c r="BQ147" s="46"/>
      <c r="BR147" s="46"/>
      <c r="BS147" s="46"/>
      <c r="BT147" s="46"/>
      <c r="BU147" s="46"/>
      <c r="BV147" s="46"/>
      <c r="BW147" s="46"/>
      <c r="BX147" s="46"/>
      <c r="BY147" s="46"/>
      <c r="BZ147" s="46"/>
      <c r="CA147" s="46"/>
      <c r="CB147" s="46"/>
      <c r="CC147" s="46"/>
      <c r="CD147" s="46"/>
      <c r="CE147" s="46"/>
      <c r="CF147" s="46"/>
      <c r="CG147" s="46"/>
      <c r="CH147" s="46"/>
      <c r="CI147" s="46"/>
      <c r="CJ147" s="46"/>
      <c r="CK147" s="46"/>
      <c r="CL147" s="46"/>
      <c r="CM147" s="46"/>
      <c r="CN147" s="46"/>
      <c r="CO147" s="46"/>
      <c r="CP147" s="46"/>
      <c r="CQ147" s="46"/>
      <c r="CR147" s="46"/>
      <c r="CS147" s="46"/>
      <c r="CT147" s="46"/>
      <c r="CU147" s="46"/>
      <c r="CV147" s="46"/>
      <c r="CW147" s="46"/>
      <c r="CX147" s="46"/>
      <c r="CY147" s="46"/>
      <c r="CZ147" s="46"/>
      <c r="DA147" s="46"/>
      <c r="DB147" s="46"/>
      <c r="DC147" s="46"/>
      <c r="DD147" s="46"/>
      <c r="DE147" s="46"/>
      <c r="DF147" s="46"/>
      <c r="DG147" s="46"/>
      <c r="DH147" s="46"/>
      <c r="DI147" s="46"/>
      <c r="DJ147" s="46"/>
      <c r="DK147" s="46"/>
      <c r="DL147" s="46"/>
      <c r="DM147" s="46"/>
      <c r="DN147" s="46"/>
      <c r="DO147" s="46"/>
      <c r="DP147" s="46"/>
      <c r="DQ147" s="46"/>
      <c r="DR147" s="46"/>
      <c r="DS147" s="46"/>
      <c r="DT147" s="46"/>
      <c r="DU147" s="46"/>
      <c r="DV147" s="46"/>
      <c r="DW147" s="46"/>
      <c r="DX147" s="46"/>
      <c r="DY147" s="46"/>
      <c r="DZ147" s="46"/>
      <c r="EA147" s="46"/>
      <c r="EB147" s="46"/>
      <c r="EC147" s="46"/>
      <c r="ED147" s="46"/>
      <c r="EE147" s="46"/>
      <c r="EF147" s="46"/>
      <c r="EG147" s="46"/>
      <c r="EH147" s="46"/>
      <c r="EI147" s="46"/>
      <c r="EJ147" s="46"/>
      <c r="EK147" s="46"/>
      <c r="EL147" s="46"/>
      <c r="EM147" s="46"/>
      <c r="EN147" s="46"/>
      <c r="EO147" s="46"/>
      <c r="EP147" s="46"/>
      <c r="EQ147" s="46"/>
      <c r="ER147" s="46"/>
      <c r="ES147" s="46"/>
      <c r="ET147" s="46"/>
      <c r="EU147" s="46"/>
      <c r="EV147" s="46"/>
      <c r="EW147" s="46"/>
      <c r="EX147" s="46"/>
      <c r="EY147" s="46"/>
      <c r="EZ147" s="46"/>
      <c r="FA147" s="46"/>
      <c r="FB147" s="46"/>
      <c r="FC147" s="46"/>
      <c r="FD147" s="46"/>
      <c r="FE147" s="46"/>
      <c r="FF147" s="46"/>
      <c r="FG147" s="46"/>
      <c r="FH147" s="46"/>
      <c r="FI147" s="46"/>
      <c r="FJ147" s="46"/>
      <c r="FK147" s="46"/>
      <c r="FL147" s="46"/>
      <c r="FM147" s="46"/>
      <c r="FN147" s="46"/>
      <c r="FO147" s="46"/>
      <c r="FP147" s="46"/>
      <c r="FQ147" s="46"/>
      <c r="FR147" s="46"/>
      <c r="FS147" s="46"/>
      <c r="FT147" s="46"/>
      <c r="FU147" s="46"/>
      <c r="FV147" s="46"/>
      <c r="FW147" s="46"/>
      <c r="FX147" s="46"/>
      <c r="FY147" s="46"/>
      <c r="FZ147" s="46"/>
      <c r="GA147" s="46"/>
      <c r="GB147" s="46"/>
      <c r="GC147" s="46"/>
      <c r="GD147" s="46"/>
      <c r="GE147" s="46"/>
      <c r="GF147" s="46"/>
      <c r="GG147" s="46"/>
      <c r="GH147" s="46"/>
      <c r="GI147" s="46"/>
      <c r="GJ147" s="46"/>
      <c r="GK147" s="46"/>
      <c r="GL147" s="46"/>
      <c r="GM147" s="46"/>
      <c r="GN147" s="46"/>
      <c r="GO147" s="46"/>
      <c r="GP147" s="46"/>
      <c r="GQ147" s="46"/>
      <c r="GR147" s="46"/>
      <c r="GS147" s="46"/>
      <c r="GT147" s="46"/>
      <c r="GU147" s="46"/>
      <c r="GV147" s="46"/>
      <c r="GW147" s="46"/>
      <c r="GX147" s="46"/>
      <c r="GY147" s="46"/>
      <c r="GZ147" s="46"/>
      <c r="HA147" s="46"/>
      <c r="HB147" s="46"/>
      <c r="HC147" s="46"/>
      <c r="HD147" s="46"/>
      <c r="HE147" s="46"/>
      <c r="HF147" s="46"/>
      <c r="HG147" s="46"/>
      <c r="HH147" s="46"/>
      <c r="HI147" s="46"/>
      <c r="HJ147" s="46"/>
      <c r="HK147" s="46"/>
      <c r="HL147" s="46"/>
      <c r="HM147" s="46"/>
      <c r="HN147" s="46"/>
      <c r="HO147" s="46"/>
      <c r="HP147" s="46"/>
      <c r="HQ147" s="46"/>
      <c r="HR147" s="46"/>
      <c r="HS147" s="46"/>
      <c r="HT147" s="46"/>
      <c r="HU147" s="46"/>
      <c r="HV147" s="46"/>
      <c r="HW147" s="46"/>
      <c r="HX147" s="46"/>
      <c r="HY147" s="46"/>
      <c r="HZ147" s="46"/>
      <c r="IA147" s="46"/>
      <c r="IB147" s="46"/>
      <c r="IC147" s="46"/>
      <c r="ID147" s="46"/>
      <c r="IE147" s="46"/>
      <c r="IF147" s="46"/>
      <c r="IG147" s="46"/>
      <c r="IH147" s="46"/>
      <c r="II147" s="46"/>
      <c r="IJ147" s="46"/>
      <c r="IK147" s="46"/>
      <c r="IL147" s="46"/>
      <c r="IM147" s="46"/>
      <c r="IN147" s="46"/>
      <c r="IO147" s="46"/>
      <c r="IP147" s="46"/>
      <c r="IQ147" s="46"/>
      <c r="IR147" s="46"/>
      <c r="IS147" s="46"/>
      <c r="IT147" s="46"/>
      <c r="IU147" s="46"/>
      <c r="IV147" s="46"/>
      <c r="IW147" s="46"/>
      <c r="IX147" s="46"/>
      <c r="IY147" s="46"/>
      <c r="IZ147" s="46"/>
      <c r="JA147" s="46"/>
      <c r="JB147" s="46"/>
      <c r="JC147" s="46"/>
      <c r="JD147" s="46"/>
      <c r="JE147" s="46"/>
      <c r="JF147" s="46"/>
      <c r="JG147" s="46"/>
      <c r="JH147" s="46"/>
      <c r="JI147" s="46"/>
      <c r="JJ147" s="46"/>
      <c r="JK147" s="46"/>
      <c r="JL147" s="46"/>
      <c r="JM147" s="46"/>
      <c r="JN147" s="46"/>
      <c r="JO147" s="46"/>
      <c r="JP147" s="46"/>
      <c r="JQ147" s="46"/>
      <c r="JR147" s="46"/>
      <c r="JS147" s="46"/>
      <c r="JT147" s="46"/>
      <c r="JU147" s="46"/>
      <c r="JV147" s="46"/>
      <c r="JW147" s="46"/>
      <c r="JX147" s="46"/>
      <c r="JY147" s="46"/>
      <c r="JZ147" s="46"/>
      <c r="KA147" s="46"/>
      <c r="KB147" s="46"/>
      <c r="KC147" s="46"/>
      <c r="KD147" s="46"/>
      <c r="KE147" s="46"/>
      <c r="KF147" s="46"/>
      <c r="KG147" s="46"/>
      <c r="KH147" s="46"/>
      <c r="KI147" s="46"/>
      <c r="KJ147" s="46"/>
      <c r="KK147" s="46"/>
      <c r="KL147" s="46"/>
      <c r="KM147" s="46"/>
      <c r="KN147" s="46"/>
      <c r="KO147" s="46"/>
      <c r="KP147" s="46"/>
      <c r="KQ147" s="46"/>
      <c r="KR147" s="46"/>
      <c r="KS147" s="46"/>
      <c r="KT147" s="46"/>
      <c r="KU147" s="46"/>
      <c r="KV147" s="46"/>
      <c r="KW147" s="46"/>
      <c r="KX147" s="46"/>
      <c r="KY147" s="46"/>
      <c r="KZ147" s="46"/>
      <c r="LA147" s="46"/>
      <c r="LB147" s="46"/>
      <c r="LC147" s="46"/>
      <c r="LD147" s="46"/>
      <c r="LE147" s="46"/>
      <c r="LF147" s="46"/>
      <c r="LG147" s="46"/>
      <c r="LH147" s="46"/>
      <c r="LI147" s="46"/>
      <c r="LJ147" s="46"/>
      <c r="LK147" s="46"/>
      <c r="LL147" s="46"/>
      <c r="LM147" s="46"/>
      <c r="LN147" s="46"/>
      <c r="LO147" s="46"/>
      <c r="LP147" s="46"/>
      <c r="LQ147" s="46"/>
      <c r="LR147" s="46"/>
      <c r="LS147" s="46"/>
      <c r="LT147" s="46"/>
      <c r="LU147" s="46"/>
      <c r="LV147" s="46"/>
      <c r="LW147" s="46"/>
      <c r="LX147" s="46"/>
      <c r="LY147" s="46"/>
      <c r="LZ147" s="46"/>
      <c r="MA147" s="46"/>
      <c r="MB147" s="46"/>
      <c r="MC147" s="46"/>
      <c r="MD147" s="46"/>
      <c r="ME147" s="46"/>
      <c r="MF147" s="46"/>
      <c r="MG147" s="46"/>
      <c r="MH147" s="46"/>
      <c r="MI147" s="46"/>
      <c r="MJ147" s="46"/>
      <c r="MK147" s="46"/>
      <c r="ML147" s="46"/>
      <c r="MM147" s="46"/>
      <c r="MN147" s="46"/>
      <c r="MO147" s="46"/>
      <c r="MP147" s="46"/>
      <c r="MQ147" s="46"/>
      <c r="MR147" s="46"/>
      <c r="MS147" s="46"/>
      <c r="MT147" s="46"/>
      <c r="MU147" s="46"/>
      <c r="MV147" s="46"/>
      <c r="MW147" s="46"/>
      <c r="MX147" s="46"/>
      <c r="MY147" s="46"/>
      <c r="MZ147" s="46"/>
      <c r="NA147" s="46"/>
      <c r="NB147" s="46"/>
      <c r="NC147" s="46"/>
      <c r="ND147" s="46"/>
      <c r="NE147" s="46"/>
      <c r="NF147" s="46"/>
      <c r="NG147" s="46"/>
      <c r="NH147" s="46"/>
      <c r="NI147" s="46"/>
      <c r="NJ147" s="46"/>
      <c r="NK147" s="46"/>
      <c r="NL147" s="46"/>
      <c r="NM147" s="46"/>
      <c r="NN147" s="46"/>
    </row>
    <row r="148" spans="1:669" s="197" customFormat="1" ht="18" customHeight="1" x14ac:dyDescent="0.25">
      <c r="A148" s="4" t="s">
        <v>136</v>
      </c>
      <c r="B148" s="5" t="s">
        <v>137</v>
      </c>
      <c r="C148" s="6" t="s">
        <v>71</v>
      </c>
      <c r="D148" s="6" t="s">
        <v>221</v>
      </c>
      <c r="E148" s="10">
        <v>44593</v>
      </c>
      <c r="F148" s="10" t="s">
        <v>107</v>
      </c>
      <c r="G148" s="200">
        <v>46000</v>
      </c>
      <c r="H148" s="174">
        <v>1320.2</v>
      </c>
      <c r="I148" s="181">
        <v>1289.46</v>
      </c>
      <c r="J148" s="181">
        <f t="shared" ref="J148" si="21">G148*0.0304</f>
        <v>1398.4</v>
      </c>
      <c r="K148" s="181">
        <v>1085</v>
      </c>
      <c r="L148" s="181">
        <v>5093.0600000000004</v>
      </c>
      <c r="M148" s="174">
        <v>40906.94</v>
      </c>
      <c r="AH148" s="46"/>
      <c r="AI148" s="46"/>
      <c r="AJ148" s="46"/>
      <c r="AK148" s="46"/>
      <c r="AL148" s="46"/>
      <c r="AM148" s="46"/>
      <c r="AN148" s="46"/>
      <c r="AO148" s="46"/>
      <c r="AP148" s="46"/>
      <c r="AQ148" s="46"/>
      <c r="AR148" s="46"/>
      <c r="AS148" s="46"/>
      <c r="AT148" s="46"/>
      <c r="AU148" s="46"/>
      <c r="AV148" s="46"/>
      <c r="AW148" s="46"/>
      <c r="AX148" s="46"/>
      <c r="AY148" s="46"/>
      <c r="AZ148" s="46"/>
      <c r="BA148" s="46"/>
      <c r="BB148" s="46"/>
      <c r="BC148" s="46"/>
      <c r="BD148" s="46"/>
      <c r="BE148" s="46"/>
      <c r="BF148" s="46"/>
      <c r="BG148" s="46"/>
      <c r="BH148" s="46"/>
      <c r="BI148" s="46"/>
      <c r="BJ148" s="46"/>
      <c r="BK148" s="46"/>
      <c r="BL148" s="46"/>
      <c r="BM148" s="46"/>
      <c r="BN148" s="46"/>
      <c r="BO148" s="46"/>
      <c r="BP148" s="46"/>
      <c r="BQ148" s="46"/>
      <c r="BR148" s="46"/>
      <c r="BS148" s="46"/>
      <c r="BT148" s="46"/>
      <c r="BU148" s="46"/>
      <c r="BV148" s="46"/>
      <c r="BW148" s="46"/>
      <c r="BX148" s="46"/>
      <c r="BY148" s="46"/>
      <c r="BZ148" s="46"/>
      <c r="CA148" s="46"/>
      <c r="CB148" s="46"/>
      <c r="CC148" s="46"/>
      <c r="CD148" s="46"/>
      <c r="CE148" s="46"/>
      <c r="CF148" s="46"/>
      <c r="CG148" s="46"/>
      <c r="CH148" s="46"/>
      <c r="CI148" s="46"/>
      <c r="CJ148" s="46"/>
      <c r="CK148" s="46"/>
      <c r="CL148" s="46"/>
      <c r="CM148" s="46"/>
      <c r="CN148" s="46"/>
      <c r="CO148" s="46"/>
      <c r="CP148" s="46"/>
      <c r="CQ148" s="46"/>
      <c r="CR148" s="46"/>
      <c r="CS148" s="46"/>
      <c r="CT148" s="46"/>
      <c r="CU148" s="46"/>
      <c r="CV148" s="46"/>
      <c r="CW148" s="46"/>
      <c r="CX148" s="46"/>
      <c r="CY148" s="46"/>
      <c r="CZ148" s="46"/>
      <c r="DA148" s="46"/>
      <c r="DB148" s="46"/>
      <c r="DC148" s="46"/>
      <c r="DD148" s="46"/>
      <c r="DE148" s="46"/>
      <c r="DF148" s="46"/>
      <c r="DG148" s="46"/>
      <c r="DH148" s="46"/>
      <c r="DI148" s="46"/>
      <c r="DJ148" s="46"/>
      <c r="DK148" s="46"/>
      <c r="DL148" s="46"/>
      <c r="DM148" s="46"/>
      <c r="DN148" s="46"/>
      <c r="DO148" s="46"/>
      <c r="DP148" s="46"/>
      <c r="DQ148" s="46"/>
      <c r="DR148" s="46"/>
      <c r="DS148" s="46"/>
      <c r="DT148" s="46"/>
      <c r="DU148" s="46"/>
      <c r="DV148" s="46"/>
      <c r="DW148" s="46"/>
      <c r="DX148" s="46"/>
      <c r="DY148" s="46"/>
      <c r="DZ148" s="46"/>
      <c r="EA148" s="46"/>
      <c r="EB148" s="46"/>
      <c r="EC148" s="46"/>
      <c r="ED148" s="46"/>
      <c r="EE148" s="46"/>
      <c r="EF148" s="46"/>
      <c r="EG148" s="46"/>
      <c r="EH148" s="46"/>
      <c r="EI148" s="46"/>
      <c r="EJ148" s="46"/>
      <c r="EK148" s="46"/>
      <c r="EL148" s="46"/>
      <c r="EM148" s="46"/>
      <c r="EN148" s="46"/>
      <c r="EO148" s="46"/>
      <c r="EP148" s="46"/>
      <c r="EQ148" s="46"/>
      <c r="ER148" s="46"/>
      <c r="ES148" s="46"/>
      <c r="ET148" s="46"/>
      <c r="EU148" s="46"/>
      <c r="EV148" s="46"/>
      <c r="EW148" s="46"/>
      <c r="EX148" s="46"/>
      <c r="EY148" s="46"/>
      <c r="EZ148" s="46"/>
      <c r="FA148" s="46"/>
      <c r="FB148" s="46"/>
      <c r="FC148" s="46"/>
      <c r="FD148" s="46"/>
      <c r="FE148" s="46"/>
      <c r="FF148" s="46"/>
      <c r="FG148" s="46"/>
      <c r="FH148" s="46"/>
      <c r="FI148" s="46"/>
      <c r="FJ148" s="46"/>
      <c r="FK148" s="46"/>
      <c r="FL148" s="46"/>
      <c r="FM148" s="46"/>
      <c r="FN148" s="46"/>
      <c r="FO148" s="46"/>
      <c r="FP148" s="46"/>
      <c r="FQ148" s="46"/>
      <c r="FR148" s="46"/>
      <c r="FS148" s="46"/>
      <c r="FT148" s="46"/>
      <c r="FU148" s="46"/>
      <c r="FV148" s="46"/>
      <c r="FW148" s="46"/>
      <c r="FX148" s="46"/>
      <c r="FY148" s="46"/>
      <c r="FZ148" s="46"/>
      <c r="GA148" s="46"/>
      <c r="GB148" s="46"/>
      <c r="GC148" s="46"/>
      <c r="GD148" s="46"/>
      <c r="GE148" s="46"/>
      <c r="GF148" s="46"/>
      <c r="GG148" s="46"/>
      <c r="GH148" s="46"/>
      <c r="GI148" s="46"/>
      <c r="GJ148" s="46"/>
      <c r="GK148" s="46"/>
      <c r="GL148" s="46"/>
      <c r="GM148" s="46"/>
      <c r="GN148" s="46"/>
      <c r="GO148" s="46"/>
      <c r="GP148" s="46"/>
      <c r="GQ148" s="46"/>
      <c r="GR148" s="46"/>
      <c r="GS148" s="46"/>
      <c r="GT148" s="46"/>
      <c r="GU148" s="46"/>
      <c r="GV148" s="46"/>
      <c r="GW148" s="46"/>
      <c r="GX148" s="46"/>
      <c r="GY148" s="46"/>
      <c r="GZ148" s="46"/>
      <c r="HA148" s="46"/>
      <c r="HB148" s="46"/>
      <c r="HC148" s="46"/>
      <c r="HD148" s="46"/>
      <c r="HE148" s="46"/>
      <c r="HF148" s="46"/>
      <c r="HG148" s="46"/>
      <c r="HH148" s="46"/>
      <c r="HI148" s="46"/>
      <c r="HJ148" s="46"/>
      <c r="HK148" s="46"/>
      <c r="HL148" s="46"/>
      <c r="HM148" s="46"/>
      <c r="HN148" s="46"/>
      <c r="HO148" s="46"/>
      <c r="HP148" s="46"/>
      <c r="HQ148" s="46"/>
      <c r="HR148" s="46"/>
      <c r="HS148" s="46"/>
      <c r="HT148" s="46"/>
      <c r="HU148" s="46"/>
      <c r="HV148" s="46"/>
      <c r="HW148" s="46"/>
      <c r="HX148" s="46"/>
      <c r="HY148" s="46"/>
      <c r="HZ148" s="46"/>
      <c r="IA148" s="46"/>
      <c r="IB148" s="46"/>
      <c r="IC148" s="46"/>
      <c r="ID148" s="46"/>
      <c r="IE148" s="46"/>
      <c r="IF148" s="46"/>
      <c r="IG148" s="46"/>
      <c r="IH148" s="46"/>
      <c r="II148" s="46"/>
      <c r="IJ148" s="46"/>
      <c r="IK148" s="46"/>
      <c r="IL148" s="46"/>
      <c r="IM148" s="46"/>
      <c r="IN148" s="46"/>
      <c r="IO148" s="46"/>
      <c r="IP148" s="46"/>
      <c r="IQ148" s="46"/>
      <c r="IR148" s="46"/>
      <c r="IS148" s="46"/>
      <c r="IT148" s="46"/>
      <c r="IU148" s="46"/>
      <c r="IV148" s="46"/>
      <c r="IW148" s="46"/>
      <c r="IX148" s="46"/>
      <c r="IY148" s="46"/>
      <c r="IZ148" s="46"/>
      <c r="JA148" s="46"/>
      <c r="JB148" s="46"/>
      <c r="JC148" s="46"/>
      <c r="JD148" s="46"/>
      <c r="JE148" s="46"/>
      <c r="JF148" s="46"/>
      <c r="JG148" s="46"/>
      <c r="JH148" s="46"/>
      <c r="JI148" s="46"/>
      <c r="JJ148" s="46"/>
      <c r="JK148" s="46"/>
      <c r="JL148" s="46"/>
      <c r="JM148" s="46"/>
      <c r="JN148" s="46"/>
      <c r="JO148" s="46"/>
      <c r="JP148" s="46"/>
      <c r="JQ148" s="46"/>
      <c r="JR148" s="46"/>
      <c r="JS148" s="46"/>
      <c r="JT148" s="46"/>
      <c r="JU148" s="46"/>
      <c r="JV148" s="46"/>
      <c r="JW148" s="46"/>
      <c r="JX148" s="46"/>
      <c r="JY148" s="46"/>
      <c r="JZ148" s="46"/>
      <c r="KA148" s="46"/>
      <c r="KB148" s="46"/>
      <c r="KC148" s="46"/>
      <c r="KD148" s="46"/>
      <c r="KE148" s="46"/>
      <c r="KF148" s="46"/>
      <c r="KG148" s="46"/>
      <c r="KH148" s="46"/>
      <c r="KI148" s="46"/>
      <c r="KJ148" s="46"/>
      <c r="KK148" s="46"/>
      <c r="KL148" s="46"/>
      <c r="KM148" s="46"/>
      <c r="KN148" s="46"/>
      <c r="KO148" s="46"/>
      <c r="KP148" s="46"/>
      <c r="KQ148" s="46"/>
      <c r="KR148" s="46"/>
      <c r="KS148" s="46"/>
      <c r="KT148" s="46"/>
      <c r="KU148" s="46"/>
      <c r="KV148" s="46"/>
      <c r="KW148" s="46"/>
      <c r="KX148" s="46"/>
      <c r="KY148" s="46"/>
      <c r="KZ148" s="46"/>
      <c r="LA148" s="46"/>
      <c r="LB148" s="46"/>
      <c r="LC148" s="46"/>
      <c r="LD148" s="46"/>
      <c r="LE148" s="46"/>
      <c r="LF148" s="46"/>
      <c r="LG148" s="46"/>
      <c r="LH148" s="46"/>
      <c r="LI148" s="46"/>
      <c r="LJ148" s="46"/>
      <c r="LK148" s="46"/>
      <c r="LL148" s="46"/>
      <c r="LM148" s="46"/>
      <c r="LN148" s="46"/>
      <c r="LO148" s="46"/>
      <c r="LP148" s="46"/>
      <c r="LQ148" s="46"/>
      <c r="LR148" s="46"/>
      <c r="LS148" s="46"/>
      <c r="LT148" s="46"/>
      <c r="LU148" s="46"/>
      <c r="LV148" s="46"/>
      <c r="LW148" s="46"/>
      <c r="LX148" s="46"/>
      <c r="LY148" s="46"/>
      <c r="LZ148" s="46"/>
      <c r="MA148" s="46"/>
      <c r="MB148" s="46"/>
      <c r="MC148" s="46"/>
      <c r="MD148" s="46"/>
      <c r="ME148" s="46"/>
      <c r="MF148" s="46"/>
      <c r="MG148" s="46"/>
      <c r="MH148" s="46"/>
      <c r="MI148" s="46"/>
      <c r="MJ148" s="46"/>
      <c r="MK148" s="46"/>
      <c r="ML148" s="46"/>
      <c r="MM148" s="46"/>
      <c r="MN148" s="46"/>
      <c r="MO148" s="46"/>
      <c r="MP148" s="46"/>
      <c r="MQ148" s="46"/>
      <c r="MR148" s="46"/>
      <c r="MS148" s="46"/>
      <c r="MT148" s="46"/>
      <c r="MU148" s="46"/>
      <c r="MV148" s="46"/>
      <c r="MW148" s="46"/>
      <c r="MX148" s="46"/>
      <c r="MY148" s="46"/>
      <c r="MZ148" s="46"/>
      <c r="NA148" s="46"/>
      <c r="NB148" s="46"/>
      <c r="NC148" s="46"/>
      <c r="ND148" s="46"/>
      <c r="NE148" s="46"/>
      <c r="NF148" s="46"/>
      <c r="NG148" s="46"/>
      <c r="NH148" s="46"/>
      <c r="NI148" s="46"/>
      <c r="NJ148" s="46"/>
      <c r="NK148" s="46"/>
      <c r="NL148" s="46"/>
      <c r="NM148" s="46"/>
      <c r="NN148" s="46"/>
    </row>
    <row r="149" spans="1:669" ht="19.5" customHeight="1" x14ac:dyDescent="0.25">
      <c r="A149" s="41" t="s">
        <v>14</v>
      </c>
      <c r="B149" s="12">
        <v>3</v>
      </c>
      <c r="C149" s="7"/>
      <c r="D149" s="7"/>
      <c r="E149" s="41"/>
      <c r="F149" s="41"/>
      <c r="G149" s="146">
        <f>SUM(G146:G148)</f>
        <v>296000</v>
      </c>
      <c r="H149" s="161">
        <f t="shared" ref="H149:L149" si="22">SUM(H146:H148)</f>
        <v>8495.2000000000007</v>
      </c>
      <c r="I149" s="146">
        <f t="shared" si="22"/>
        <v>37279.49</v>
      </c>
      <c r="J149" s="146">
        <f t="shared" si="22"/>
        <v>8926.2000000000007</v>
      </c>
      <c r="K149" s="146">
        <f t="shared" si="22"/>
        <v>14995.17</v>
      </c>
      <c r="L149" s="146">
        <f t="shared" si="22"/>
        <v>69696.06</v>
      </c>
      <c r="M149" s="161">
        <f>SUM(M146:M148)</f>
        <v>226303.94</v>
      </c>
      <c r="AH149" s="45"/>
      <c r="AI149" s="45"/>
      <c r="AJ149" s="45"/>
      <c r="AK149" s="45"/>
      <c r="AL149" s="45"/>
      <c r="AM149" s="45"/>
      <c r="AN149" s="45"/>
      <c r="AO149" s="45"/>
      <c r="AP149" s="45"/>
      <c r="AQ149" s="45"/>
      <c r="AR149" s="45"/>
      <c r="AS149" s="45"/>
      <c r="AT149" s="45"/>
      <c r="AU149" s="45"/>
      <c r="AV149" s="45"/>
      <c r="AW149" s="45"/>
      <c r="AX149" s="45"/>
      <c r="AY149" s="45"/>
      <c r="AZ149" s="45"/>
      <c r="BA149" s="45"/>
      <c r="BB149" s="45"/>
      <c r="BC149" s="45"/>
      <c r="BD149" s="45"/>
      <c r="BE149" s="45"/>
      <c r="BF149" s="45"/>
      <c r="BG149" s="45"/>
      <c r="BH149" s="45"/>
      <c r="BI149" s="45"/>
      <c r="BJ149" s="45"/>
      <c r="BK149" s="45"/>
      <c r="BL149" s="45"/>
      <c r="BM149" s="45"/>
      <c r="BN149" s="45"/>
      <c r="BO149" s="45"/>
      <c r="BP149" s="45"/>
      <c r="BQ149" s="45"/>
      <c r="BR149" s="45"/>
      <c r="BS149" s="45"/>
      <c r="BT149" s="45"/>
      <c r="BU149" s="45"/>
      <c r="BV149" s="45"/>
      <c r="BW149" s="45"/>
      <c r="BX149" s="45"/>
      <c r="BY149" s="45"/>
      <c r="BZ149" s="45"/>
      <c r="CA149" s="45"/>
      <c r="CB149" s="45"/>
      <c r="CC149" s="45"/>
      <c r="CD149" s="45"/>
      <c r="CE149" s="45"/>
      <c r="CF149" s="45"/>
      <c r="CG149" s="45"/>
      <c r="CH149" s="45"/>
      <c r="CI149" s="45"/>
      <c r="CJ149" s="45"/>
      <c r="CK149" s="45"/>
      <c r="CL149" s="45"/>
      <c r="CM149" s="45"/>
      <c r="CN149" s="45"/>
      <c r="CO149" s="45"/>
      <c r="CP149" s="45"/>
      <c r="CQ149" s="45"/>
      <c r="CR149" s="45"/>
      <c r="CS149" s="45"/>
      <c r="CT149" s="45"/>
      <c r="CU149" s="45"/>
      <c r="CV149" s="45"/>
      <c r="CW149" s="45"/>
      <c r="CX149" s="45"/>
      <c r="CY149" s="45"/>
      <c r="CZ149" s="45"/>
      <c r="DA149" s="45"/>
      <c r="DB149" s="45"/>
      <c r="DC149" s="45"/>
      <c r="DD149" s="45"/>
      <c r="DE149" s="45"/>
      <c r="DF149" s="45"/>
      <c r="DG149" s="45"/>
      <c r="DH149" s="45"/>
      <c r="DI149" s="45"/>
      <c r="DJ149" s="45"/>
      <c r="DK149" s="45"/>
      <c r="DL149" s="45"/>
      <c r="DM149" s="45"/>
      <c r="DN149" s="45"/>
      <c r="DO149" s="45"/>
      <c r="DP149" s="45"/>
      <c r="DQ149" s="45"/>
      <c r="DR149" s="45"/>
      <c r="DS149" s="45"/>
      <c r="DT149" s="45"/>
      <c r="DU149" s="45"/>
      <c r="DV149" s="45"/>
      <c r="DW149" s="45"/>
      <c r="DX149" s="45"/>
      <c r="DY149" s="45"/>
      <c r="DZ149" s="45"/>
      <c r="EA149" s="45"/>
      <c r="EB149" s="45"/>
      <c r="EC149" s="45"/>
      <c r="ED149" s="45"/>
      <c r="EE149" s="45"/>
      <c r="EF149" s="45"/>
      <c r="EG149" s="45"/>
      <c r="EH149" s="45"/>
      <c r="EI149" s="45"/>
      <c r="EJ149" s="45"/>
      <c r="EK149" s="45"/>
      <c r="EL149" s="45"/>
      <c r="EM149" s="45"/>
      <c r="EN149" s="45"/>
      <c r="EO149" s="45"/>
      <c r="EP149" s="45"/>
      <c r="EQ149" s="45"/>
      <c r="ER149" s="45"/>
      <c r="ES149" s="45"/>
      <c r="ET149" s="45"/>
      <c r="EU149" s="45"/>
      <c r="EV149" s="45"/>
      <c r="EW149" s="45"/>
      <c r="EX149" s="45"/>
      <c r="EY149" s="45"/>
      <c r="EZ149" s="45"/>
      <c r="FA149" s="45"/>
      <c r="FB149" s="45"/>
      <c r="FC149" s="45"/>
      <c r="FD149" s="45"/>
      <c r="FE149" s="45"/>
      <c r="FF149" s="45"/>
      <c r="FG149" s="45"/>
      <c r="FH149" s="45"/>
      <c r="FI149" s="45"/>
      <c r="FJ149" s="45"/>
      <c r="FK149" s="45"/>
      <c r="FL149" s="45"/>
      <c r="FM149" s="45"/>
      <c r="FN149" s="45"/>
      <c r="FO149" s="45"/>
      <c r="FP149" s="45"/>
      <c r="FQ149" s="45"/>
      <c r="FR149" s="45"/>
      <c r="FS149" s="45"/>
      <c r="FT149" s="45"/>
      <c r="FU149" s="45"/>
      <c r="FV149" s="45"/>
      <c r="FW149" s="45"/>
      <c r="FX149" s="45"/>
      <c r="FY149" s="45"/>
      <c r="FZ149" s="45"/>
      <c r="GA149" s="45"/>
      <c r="GB149" s="45"/>
      <c r="GC149" s="45"/>
      <c r="GD149" s="45"/>
      <c r="GE149" s="45"/>
      <c r="GF149" s="45"/>
      <c r="GG149" s="45"/>
      <c r="GH149" s="45"/>
      <c r="GI149" s="45"/>
      <c r="GJ149" s="45"/>
      <c r="GK149" s="45"/>
      <c r="GL149" s="45"/>
      <c r="GM149" s="45"/>
      <c r="GN149" s="45"/>
      <c r="GO149" s="45"/>
      <c r="GP149" s="45"/>
      <c r="GQ149" s="45"/>
      <c r="GR149" s="45"/>
      <c r="GS149" s="45"/>
      <c r="GT149" s="45"/>
      <c r="GU149" s="45"/>
      <c r="GV149" s="45"/>
      <c r="GW149" s="45"/>
      <c r="GX149" s="45"/>
      <c r="GY149" s="45"/>
      <c r="GZ149" s="45"/>
      <c r="HA149" s="45"/>
      <c r="HB149" s="45"/>
      <c r="HC149" s="45"/>
      <c r="HD149" s="45"/>
      <c r="HE149" s="45"/>
      <c r="HF149" s="45"/>
      <c r="HG149" s="45"/>
      <c r="HH149" s="45"/>
      <c r="HI149" s="45"/>
      <c r="HJ149" s="45"/>
      <c r="HK149" s="45"/>
      <c r="HL149" s="45"/>
      <c r="HM149" s="45"/>
      <c r="HN149" s="45"/>
      <c r="HO149" s="45"/>
      <c r="HP149" s="45"/>
      <c r="HQ149" s="45"/>
      <c r="HR149" s="45"/>
      <c r="HS149" s="45"/>
      <c r="HT149" s="45"/>
      <c r="HU149" s="45"/>
      <c r="HV149" s="45"/>
      <c r="HW149" s="45"/>
      <c r="HX149" s="45"/>
      <c r="HY149" s="45"/>
      <c r="HZ149" s="45"/>
      <c r="IA149" s="45"/>
      <c r="IB149" s="45"/>
      <c r="IC149" s="45"/>
      <c r="ID149" s="45"/>
      <c r="IE149" s="45"/>
      <c r="IF149" s="45"/>
      <c r="IG149" s="45"/>
      <c r="IH149" s="45"/>
      <c r="II149" s="45"/>
      <c r="IJ149" s="45"/>
      <c r="IK149" s="45"/>
      <c r="IL149" s="45"/>
      <c r="IM149" s="45"/>
      <c r="IN149" s="45"/>
      <c r="IO149" s="45"/>
      <c r="IP149" s="45"/>
      <c r="IQ149" s="45"/>
      <c r="IR149" s="45"/>
      <c r="IS149" s="45"/>
      <c r="IT149" s="45"/>
      <c r="IU149" s="45"/>
      <c r="IV149" s="45"/>
      <c r="IW149" s="45"/>
      <c r="IX149" s="45"/>
      <c r="IY149" s="45"/>
      <c r="IZ149" s="45"/>
      <c r="JA149" s="45"/>
      <c r="JB149" s="45"/>
      <c r="JC149" s="45"/>
      <c r="JD149" s="45"/>
      <c r="JE149" s="45"/>
      <c r="JF149" s="45"/>
      <c r="JG149" s="45"/>
      <c r="JH149" s="45"/>
      <c r="JI149" s="45"/>
      <c r="JJ149" s="45"/>
      <c r="JK149" s="45"/>
      <c r="JL149" s="45"/>
      <c r="JM149" s="45"/>
      <c r="JN149" s="45"/>
      <c r="JO149" s="45"/>
      <c r="JP149" s="45"/>
      <c r="JQ149" s="45"/>
      <c r="JR149" s="45"/>
      <c r="JS149" s="45"/>
      <c r="JT149" s="45"/>
      <c r="JU149" s="45"/>
      <c r="JV149" s="45"/>
      <c r="JW149" s="45"/>
      <c r="JX149" s="45"/>
      <c r="JY149" s="45"/>
      <c r="JZ149" s="45"/>
      <c r="KA149" s="45"/>
      <c r="KB149" s="45"/>
      <c r="KC149" s="45"/>
      <c r="KD149" s="45"/>
      <c r="KE149" s="45"/>
      <c r="KF149" s="45"/>
      <c r="KG149" s="45"/>
      <c r="KH149" s="45"/>
      <c r="KI149" s="45"/>
      <c r="KJ149" s="45"/>
      <c r="KK149" s="45"/>
      <c r="KL149" s="45"/>
      <c r="KM149" s="45"/>
      <c r="KN149" s="45"/>
      <c r="KO149" s="45"/>
      <c r="KP149" s="45"/>
      <c r="KQ149" s="45"/>
      <c r="KR149" s="45"/>
      <c r="KS149" s="45"/>
      <c r="KT149" s="45"/>
      <c r="KU149" s="45"/>
      <c r="KV149" s="45"/>
      <c r="KW149" s="45"/>
      <c r="KX149" s="45"/>
      <c r="KY149" s="45"/>
      <c r="KZ149" s="45"/>
      <c r="LA149" s="45"/>
      <c r="LB149" s="45"/>
      <c r="LC149" s="45"/>
      <c r="LD149" s="45"/>
      <c r="LE149" s="45"/>
      <c r="LF149" s="45"/>
      <c r="LG149" s="45"/>
      <c r="LH149" s="45"/>
      <c r="LI149" s="45"/>
      <c r="LJ149" s="45"/>
      <c r="LK149" s="45"/>
      <c r="LL149" s="45"/>
      <c r="LM149" s="45"/>
      <c r="LN149" s="45"/>
      <c r="LO149" s="45"/>
      <c r="LP149" s="45"/>
      <c r="LQ149" s="45"/>
      <c r="LR149" s="45"/>
      <c r="LS149" s="45"/>
      <c r="LT149" s="45"/>
      <c r="LU149" s="45"/>
      <c r="LV149" s="45"/>
      <c r="LW149" s="45"/>
      <c r="LX149" s="45"/>
      <c r="LY149" s="45"/>
      <c r="LZ149" s="45"/>
      <c r="MA149" s="45"/>
      <c r="MB149" s="45"/>
      <c r="MC149" s="45"/>
      <c r="MD149" s="45"/>
      <c r="ME149" s="45"/>
      <c r="MF149" s="45"/>
      <c r="MG149" s="45"/>
      <c r="MH149" s="45"/>
      <c r="MI149" s="45"/>
      <c r="MJ149" s="45"/>
      <c r="MK149" s="45"/>
      <c r="ML149" s="45"/>
      <c r="MM149" s="45"/>
      <c r="MN149" s="45"/>
      <c r="MO149" s="45"/>
      <c r="MP149" s="45"/>
      <c r="MQ149" s="45"/>
      <c r="MR149" s="45"/>
      <c r="MS149" s="45"/>
      <c r="MT149" s="45"/>
      <c r="MU149" s="45"/>
      <c r="MV149" s="45"/>
      <c r="MW149" s="45"/>
      <c r="MX149" s="45"/>
      <c r="MY149" s="45"/>
      <c r="MZ149" s="45"/>
      <c r="NA149" s="45"/>
      <c r="NB149" s="45"/>
      <c r="NC149" s="45"/>
      <c r="ND149" s="45"/>
      <c r="NE149" s="45"/>
      <c r="NF149" s="45"/>
      <c r="NG149" s="45"/>
      <c r="NH149" s="45"/>
      <c r="NI149" s="45"/>
      <c r="NJ149" s="45"/>
      <c r="NK149" s="45"/>
      <c r="NL149" s="45"/>
      <c r="NM149" s="45"/>
      <c r="NN149" s="45"/>
    </row>
    <row r="150" spans="1:669" x14ac:dyDescent="0.25">
      <c r="AQ150" s="45"/>
      <c r="AR150" s="45"/>
      <c r="AS150" s="45"/>
      <c r="AT150" s="45"/>
      <c r="AU150" s="45"/>
      <c r="AV150" s="45"/>
      <c r="AW150" s="45"/>
      <c r="AX150" s="45"/>
      <c r="AY150" s="45"/>
      <c r="AZ150" s="45"/>
      <c r="BA150" s="45"/>
      <c r="BB150" s="45"/>
      <c r="BC150" s="45"/>
      <c r="BD150" s="45"/>
      <c r="BE150" s="45"/>
      <c r="BF150" s="45"/>
      <c r="BG150" s="45"/>
      <c r="BH150" s="45"/>
      <c r="BI150" s="45"/>
      <c r="BJ150" s="45"/>
      <c r="BK150" s="45"/>
      <c r="BL150" s="45"/>
      <c r="BM150" s="45"/>
      <c r="BN150" s="45"/>
      <c r="BO150" s="45"/>
      <c r="BP150" s="45"/>
      <c r="BQ150" s="45"/>
      <c r="BR150" s="45"/>
      <c r="BS150" s="45"/>
      <c r="BT150" s="45"/>
      <c r="BU150" s="45"/>
      <c r="BV150" s="45"/>
      <c r="BW150" s="45"/>
      <c r="BX150" s="45"/>
      <c r="BY150" s="45"/>
      <c r="BZ150" s="45"/>
      <c r="CA150" s="45"/>
      <c r="CB150" s="45"/>
      <c r="CC150" s="45"/>
      <c r="CD150" s="45"/>
      <c r="CE150" s="45"/>
      <c r="CF150" s="45"/>
      <c r="CG150" s="45"/>
      <c r="CH150" s="45"/>
      <c r="CI150" s="45"/>
      <c r="CJ150" s="45"/>
      <c r="CK150" s="45"/>
      <c r="CL150" s="45"/>
      <c r="CM150" s="45"/>
      <c r="CN150" s="45"/>
      <c r="CO150" s="45"/>
      <c r="CP150" s="45"/>
      <c r="CQ150" s="45"/>
      <c r="CR150" s="45"/>
      <c r="CS150" s="45"/>
      <c r="CT150" s="45"/>
      <c r="CU150" s="45"/>
      <c r="CV150" s="45"/>
      <c r="CW150" s="45"/>
      <c r="CX150" s="45"/>
      <c r="CY150" s="45"/>
      <c r="CZ150" s="45"/>
      <c r="DA150" s="45"/>
      <c r="DB150" s="45"/>
      <c r="DC150" s="45"/>
      <c r="DD150" s="45"/>
      <c r="DE150" s="45"/>
      <c r="DF150" s="45"/>
      <c r="DG150" s="45"/>
      <c r="DH150" s="45"/>
      <c r="DI150" s="45"/>
      <c r="DJ150" s="45"/>
      <c r="DK150" s="45"/>
      <c r="DL150" s="45"/>
      <c r="DM150" s="45"/>
      <c r="DN150" s="45"/>
      <c r="DO150" s="45"/>
      <c r="DP150" s="45"/>
      <c r="DQ150" s="45"/>
      <c r="DR150" s="45"/>
      <c r="DS150" s="45"/>
      <c r="DT150" s="45"/>
      <c r="DU150" s="45"/>
      <c r="DV150" s="45"/>
      <c r="DW150" s="45"/>
      <c r="DX150" s="45"/>
      <c r="DY150" s="45"/>
      <c r="DZ150" s="45"/>
      <c r="EA150" s="45"/>
      <c r="EB150" s="45"/>
      <c r="EC150" s="45"/>
      <c r="ED150" s="45"/>
      <c r="EE150" s="45"/>
      <c r="EF150" s="45"/>
      <c r="EG150" s="45"/>
      <c r="EH150" s="45"/>
      <c r="EI150" s="45"/>
      <c r="EJ150" s="45"/>
      <c r="EK150" s="45"/>
      <c r="EL150" s="45"/>
      <c r="EM150" s="45"/>
      <c r="EN150" s="45"/>
      <c r="EO150" s="45"/>
      <c r="EP150" s="45"/>
      <c r="EQ150" s="45"/>
      <c r="ER150" s="45"/>
      <c r="ES150" s="45"/>
      <c r="ET150" s="45"/>
      <c r="EU150" s="45"/>
      <c r="EV150" s="45"/>
      <c r="EW150" s="45"/>
      <c r="EX150" s="45"/>
      <c r="EY150" s="45"/>
      <c r="EZ150" s="45"/>
      <c r="FA150" s="45"/>
      <c r="FB150" s="45"/>
      <c r="FC150" s="45"/>
      <c r="FD150" s="45"/>
      <c r="FE150" s="45"/>
      <c r="FF150" s="45"/>
      <c r="FG150" s="45"/>
      <c r="FH150" s="45"/>
      <c r="FI150" s="45"/>
      <c r="FJ150" s="45"/>
      <c r="FK150" s="45"/>
      <c r="FL150" s="45"/>
      <c r="FM150" s="45"/>
      <c r="FN150" s="45"/>
      <c r="FO150" s="45"/>
      <c r="FP150" s="45"/>
      <c r="FQ150" s="45"/>
      <c r="FR150" s="45"/>
      <c r="FS150" s="45"/>
      <c r="FT150" s="45"/>
      <c r="FU150" s="45"/>
      <c r="FV150" s="45"/>
      <c r="FW150" s="45"/>
      <c r="FX150" s="45"/>
      <c r="FY150" s="45"/>
      <c r="FZ150" s="45"/>
      <c r="GA150" s="45"/>
      <c r="GB150" s="45"/>
      <c r="GC150" s="45"/>
      <c r="GD150" s="45"/>
      <c r="GE150" s="45"/>
      <c r="GF150" s="45"/>
      <c r="GG150" s="45"/>
      <c r="GH150" s="45"/>
      <c r="GI150" s="45"/>
      <c r="GJ150" s="45"/>
      <c r="GK150" s="45"/>
      <c r="GL150" s="45"/>
      <c r="GM150" s="45"/>
      <c r="GN150" s="45"/>
      <c r="GO150" s="45"/>
      <c r="GP150" s="45"/>
      <c r="GQ150" s="45"/>
      <c r="GR150" s="45"/>
      <c r="GS150" s="45"/>
      <c r="GT150" s="45"/>
      <c r="GU150" s="45"/>
      <c r="GV150" s="45"/>
      <c r="GW150" s="45"/>
      <c r="GX150" s="45"/>
      <c r="GY150" s="45"/>
      <c r="GZ150" s="45"/>
      <c r="HA150" s="45"/>
      <c r="HB150" s="45"/>
      <c r="HC150" s="45"/>
      <c r="HD150" s="45"/>
      <c r="HE150" s="45"/>
      <c r="HF150" s="45"/>
      <c r="HG150" s="45"/>
      <c r="HH150" s="45"/>
      <c r="HI150" s="45"/>
      <c r="HJ150" s="45"/>
      <c r="HK150" s="45"/>
      <c r="HL150" s="45"/>
      <c r="HM150" s="45"/>
      <c r="HN150" s="45"/>
      <c r="HO150" s="45"/>
      <c r="HP150" s="45"/>
      <c r="HQ150" s="45"/>
      <c r="HR150" s="45"/>
      <c r="HS150" s="45"/>
      <c r="HT150" s="45"/>
      <c r="HU150" s="45"/>
      <c r="HV150" s="45"/>
      <c r="HW150" s="45"/>
      <c r="HX150" s="45"/>
      <c r="HY150" s="45"/>
      <c r="HZ150" s="45"/>
      <c r="IA150" s="45"/>
      <c r="IB150" s="45"/>
      <c r="IC150" s="45"/>
      <c r="ID150" s="45"/>
      <c r="IE150" s="45"/>
      <c r="IF150" s="45"/>
      <c r="IG150" s="45"/>
      <c r="IH150" s="45"/>
      <c r="II150" s="45"/>
      <c r="IJ150" s="45"/>
      <c r="IK150" s="45"/>
      <c r="IL150" s="45"/>
      <c r="IM150" s="45"/>
      <c r="IN150" s="45"/>
      <c r="IO150" s="45"/>
      <c r="IP150" s="45"/>
      <c r="IQ150" s="45"/>
      <c r="IR150" s="45"/>
      <c r="IS150" s="45"/>
      <c r="IT150" s="45"/>
      <c r="IU150" s="45"/>
      <c r="IV150" s="45"/>
      <c r="IW150" s="45"/>
      <c r="IX150" s="45"/>
      <c r="IY150" s="45"/>
      <c r="IZ150" s="45"/>
      <c r="JA150" s="45"/>
      <c r="JB150" s="45"/>
      <c r="JC150" s="45"/>
      <c r="JD150" s="45"/>
      <c r="JE150" s="45"/>
      <c r="JF150" s="45"/>
      <c r="JG150" s="45"/>
      <c r="JH150" s="45"/>
      <c r="JI150" s="45"/>
      <c r="JJ150" s="45"/>
      <c r="JK150" s="45"/>
      <c r="JL150" s="45"/>
      <c r="JM150" s="45"/>
      <c r="JN150" s="45"/>
      <c r="JO150" s="45"/>
      <c r="JP150" s="45"/>
      <c r="JQ150" s="45"/>
      <c r="JR150" s="45"/>
      <c r="JS150" s="45"/>
      <c r="JT150" s="45"/>
      <c r="JU150" s="45"/>
      <c r="JV150" s="45"/>
      <c r="JW150" s="45"/>
      <c r="JX150" s="45"/>
      <c r="JY150" s="45"/>
      <c r="JZ150" s="45"/>
      <c r="KA150" s="45"/>
      <c r="KB150" s="45"/>
      <c r="KC150" s="45"/>
      <c r="KD150" s="45"/>
      <c r="KE150" s="45"/>
      <c r="KF150" s="45"/>
      <c r="KG150" s="45"/>
      <c r="KH150" s="45"/>
      <c r="KI150" s="45"/>
      <c r="KJ150" s="45"/>
      <c r="KK150" s="45"/>
      <c r="KL150" s="45"/>
      <c r="KM150" s="45"/>
      <c r="KN150" s="45"/>
      <c r="KO150" s="45"/>
      <c r="KP150" s="45"/>
      <c r="KQ150" s="45"/>
      <c r="KR150" s="45"/>
      <c r="KS150" s="45"/>
      <c r="KT150" s="45"/>
      <c r="KU150" s="45"/>
      <c r="KV150" s="45"/>
      <c r="KW150" s="45"/>
      <c r="KX150" s="45"/>
      <c r="KY150" s="45"/>
      <c r="KZ150" s="45"/>
      <c r="LA150" s="45"/>
      <c r="LB150" s="45"/>
      <c r="LC150" s="45"/>
      <c r="LD150" s="45"/>
      <c r="LE150" s="45"/>
      <c r="LF150" s="45"/>
      <c r="LG150" s="45"/>
      <c r="LH150" s="45"/>
      <c r="LI150" s="45"/>
      <c r="LJ150" s="45"/>
      <c r="LK150" s="45"/>
      <c r="LL150" s="45"/>
      <c r="LM150" s="45"/>
      <c r="LN150" s="45"/>
      <c r="LO150" s="45"/>
      <c r="LP150" s="45"/>
      <c r="LQ150" s="45"/>
      <c r="LR150" s="45"/>
      <c r="LS150" s="45"/>
      <c r="LT150" s="45"/>
      <c r="LU150" s="45"/>
      <c r="LV150" s="45"/>
      <c r="LW150" s="45"/>
      <c r="LX150" s="45"/>
      <c r="LY150" s="45"/>
      <c r="LZ150" s="45"/>
      <c r="MA150" s="45"/>
      <c r="MB150" s="45"/>
      <c r="MC150" s="45"/>
      <c r="MD150" s="45"/>
      <c r="ME150" s="45"/>
      <c r="MF150" s="45"/>
      <c r="MG150" s="45"/>
      <c r="MH150" s="45"/>
      <c r="MI150" s="45"/>
      <c r="MJ150" s="45"/>
      <c r="MK150" s="45"/>
      <c r="ML150" s="45"/>
      <c r="MM150" s="45"/>
      <c r="MN150" s="45"/>
      <c r="MO150" s="45"/>
      <c r="MP150" s="45"/>
      <c r="MQ150" s="45"/>
      <c r="MR150" s="45"/>
      <c r="MS150" s="45"/>
      <c r="MT150" s="45"/>
      <c r="MU150" s="45"/>
      <c r="MV150" s="45"/>
      <c r="MW150" s="45"/>
      <c r="MX150" s="45"/>
      <c r="MY150" s="45"/>
      <c r="MZ150" s="45"/>
      <c r="NA150" s="45"/>
      <c r="NB150" s="45"/>
      <c r="NC150" s="45"/>
      <c r="ND150" s="45"/>
      <c r="NE150" s="45"/>
      <c r="NF150" s="45"/>
      <c r="NG150" s="45"/>
      <c r="NH150" s="45"/>
      <c r="NI150" s="45"/>
      <c r="NJ150" s="45"/>
      <c r="NK150" s="45"/>
      <c r="NL150" s="45"/>
      <c r="NM150" s="45"/>
      <c r="NN150" s="45"/>
    </row>
    <row r="151" spans="1:669" ht="15.75" x14ac:dyDescent="0.25">
      <c r="A151" s="37" t="s">
        <v>65</v>
      </c>
      <c r="B151" s="3"/>
      <c r="C151" s="42"/>
      <c r="D151" s="42"/>
      <c r="E151" s="38"/>
      <c r="F151" s="38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15"/>
      <c r="AI151" s="15"/>
      <c r="AJ151" s="15"/>
      <c r="AK151" s="15"/>
      <c r="AL151" s="15"/>
      <c r="AM151" s="15"/>
      <c r="AN151" s="15"/>
      <c r="AO151" s="15"/>
      <c r="AP151" s="15"/>
      <c r="AQ151" s="15"/>
      <c r="AR151" s="15"/>
      <c r="AS151" s="15"/>
      <c r="AT151" s="15"/>
      <c r="AU151" s="86"/>
      <c r="AV151" s="86"/>
      <c r="AW151" s="86"/>
      <c r="AX151" s="86"/>
      <c r="AY151" s="86"/>
      <c r="AZ151" s="86"/>
      <c r="BA151" s="86"/>
      <c r="BB151" s="86"/>
      <c r="BC151" s="86"/>
      <c r="BD151" s="86"/>
      <c r="BE151" s="86"/>
      <c r="BF151" s="86"/>
      <c r="BG151" s="86"/>
      <c r="BH151" s="86"/>
      <c r="BI151" s="86"/>
      <c r="BJ151" s="86"/>
      <c r="BK151" s="86"/>
      <c r="BL151" s="86"/>
      <c r="BM151" s="86"/>
      <c r="BN151" s="86"/>
      <c r="BO151" s="86"/>
      <c r="BP151" s="86"/>
      <c r="BQ151" s="86"/>
      <c r="BR151" s="86"/>
      <c r="BS151" s="86"/>
      <c r="BT151" s="86"/>
      <c r="BU151" s="86"/>
      <c r="BV151" s="86"/>
      <c r="BW151" s="86"/>
      <c r="BX151" s="86"/>
      <c r="BY151" s="86"/>
      <c r="BZ151" s="86"/>
      <c r="CA151" s="86"/>
      <c r="CB151" s="86"/>
      <c r="CC151" s="86"/>
      <c r="CD151" s="86"/>
      <c r="CE151" s="86"/>
      <c r="CF151" s="86"/>
      <c r="CG151" s="86"/>
      <c r="CH151" s="86"/>
      <c r="CI151" s="86"/>
      <c r="CJ151" s="86"/>
      <c r="CK151" s="86"/>
      <c r="CL151" s="86"/>
      <c r="CM151" s="86"/>
      <c r="CN151" s="86"/>
      <c r="CO151" s="86"/>
      <c r="CP151" s="86"/>
      <c r="CQ151" s="86"/>
      <c r="CR151" s="86"/>
      <c r="CS151" s="86"/>
      <c r="CT151" s="86"/>
      <c r="CU151" s="86"/>
      <c r="CV151" s="86"/>
      <c r="CW151" s="86"/>
      <c r="CX151" s="86"/>
      <c r="CY151" s="86"/>
      <c r="CZ151" s="86"/>
      <c r="DA151" s="86"/>
      <c r="DB151" s="86"/>
      <c r="DC151" s="86"/>
      <c r="DD151" s="86"/>
      <c r="DE151" s="86"/>
      <c r="DF151" s="86"/>
      <c r="DG151" s="86"/>
      <c r="DH151" s="86"/>
      <c r="DI151" s="86"/>
      <c r="DJ151" s="86"/>
      <c r="DK151" s="86"/>
      <c r="DL151" s="86"/>
      <c r="DM151" s="86"/>
      <c r="DN151" s="86"/>
      <c r="DO151" s="86"/>
      <c r="DP151" s="86"/>
      <c r="DQ151" s="86"/>
      <c r="DR151" s="86"/>
      <c r="DS151" s="86"/>
      <c r="DT151" s="86"/>
      <c r="DU151" s="86"/>
      <c r="DV151" s="86"/>
      <c r="DW151" s="86"/>
      <c r="DX151" s="86"/>
      <c r="DY151" s="86"/>
      <c r="DZ151" s="86"/>
      <c r="EA151" s="86"/>
      <c r="EB151" s="86"/>
      <c r="EC151" s="86"/>
      <c r="ED151" s="86"/>
      <c r="EE151" s="86"/>
      <c r="EF151" s="86"/>
      <c r="EG151" s="86"/>
      <c r="EH151" s="86"/>
      <c r="EI151" s="86"/>
      <c r="EJ151" s="86"/>
      <c r="EK151" s="86"/>
      <c r="EL151" s="86"/>
      <c r="EM151" s="86"/>
      <c r="EN151" s="86"/>
      <c r="EO151" s="86"/>
      <c r="EP151" s="86"/>
      <c r="EQ151" s="86"/>
      <c r="ER151" s="86"/>
      <c r="ES151" s="86"/>
      <c r="ET151" s="86"/>
      <c r="EU151" s="86"/>
      <c r="EV151" s="86"/>
      <c r="EW151" s="86"/>
      <c r="EX151" s="86"/>
      <c r="EY151" s="86"/>
      <c r="EZ151" s="86"/>
      <c r="FA151" s="86"/>
      <c r="FB151" s="86"/>
      <c r="FC151" s="86"/>
      <c r="FD151" s="86"/>
      <c r="FE151" s="86"/>
      <c r="FF151" s="86"/>
      <c r="FG151" s="86"/>
      <c r="FH151" s="86"/>
      <c r="FI151" s="86"/>
      <c r="FJ151" s="86"/>
      <c r="FK151" s="86"/>
      <c r="FL151" s="86"/>
      <c r="FM151" s="86"/>
      <c r="FN151" s="86"/>
      <c r="FO151" s="86"/>
      <c r="FP151" s="86"/>
      <c r="FQ151" s="86"/>
      <c r="FR151" s="86"/>
      <c r="FS151" s="86"/>
      <c r="FT151" s="86"/>
      <c r="FU151" s="86"/>
      <c r="FV151" s="86"/>
      <c r="FW151" s="86"/>
      <c r="FX151" s="86"/>
      <c r="FY151" s="86"/>
      <c r="FZ151" s="86"/>
      <c r="GA151" s="86"/>
      <c r="GB151" s="86"/>
      <c r="GC151" s="86"/>
      <c r="GD151" s="86"/>
      <c r="GE151" s="86"/>
      <c r="GF151" s="86"/>
      <c r="GG151" s="86"/>
      <c r="GH151" s="86"/>
      <c r="GI151" s="86"/>
      <c r="GJ151" s="86"/>
      <c r="GK151" s="86"/>
      <c r="GL151" s="86"/>
      <c r="GM151" s="86"/>
      <c r="GN151" s="86"/>
      <c r="GO151" s="86"/>
      <c r="GP151" s="86"/>
      <c r="GQ151" s="86"/>
      <c r="GR151" s="86"/>
      <c r="GS151" s="86"/>
      <c r="GT151" s="86"/>
      <c r="GU151" s="86"/>
      <c r="GV151" s="86"/>
      <c r="GW151" s="86"/>
      <c r="GX151" s="86"/>
      <c r="GY151" s="86"/>
      <c r="GZ151" s="86"/>
      <c r="HA151" s="86"/>
      <c r="HB151" s="86"/>
      <c r="HC151" s="86"/>
      <c r="HD151" s="86"/>
      <c r="HE151" s="86"/>
      <c r="HF151" s="86"/>
      <c r="HG151" s="86"/>
      <c r="HH151" s="86"/>
      <c r="HI151" s="86"/>
      <c r="HJ151" s="86"/>
      <c r="HK151" s="86"/>
      <c r="HL151" s="86"/>
      <c r="HM151" s="86"/>
      <c r="HN151" s="86"/>
      <c r="HO151" s="86"/>
      <c r="HP151" s="86"/>
      <c r="HQ151" s="86"/>
      <c r="HR151" s="86"/>
      <c r="HS151" s="86"/>
      <c r="HT151" s="86"/>
      <c r="HU151" s="86"/>
      <c r="HV151" s="86"/>
      <c r="HW151" s="86"/>
      <c r="HX151" s="86"/>
      <c r="HY151" s="86"/>
      <c r="HZ151" s="86"/>
      <c r="IA151" s="86"/>
      <c r="IB151" s="45"/>
      <c r="IC151" s="45"/>
      <c r="ID151" s="45"/>
      <c r="IE151" s="45"/>
      <c r="IF151" s="45"/>
      <c r="IG151" s="45"/>
      <c r="IH151" s="45"/>
      <c r="II151" s="45"/>
      <c r="IJ151" s="45"/>
      <c r="IK151" s="45"/>
      <c r="IL151" s="45"/>
      <c r="IM151" s="45"/>
      <c r="IN151" s="45"/>
      <c r="IO151" s="45"/>
      <c r="IP151" s="45"/>
      <c r="IQ151" s="45"/>
      <c r="IR151" s="45"/>
      <c r="IS151" s="45"/>
      <c r="IT151" s="45"/>
      <c r="IU151" s="45"/>
      <c r="IV151" s="45"/>
      <c r="IW151" s="45"/>
      <c r="IX151" s="45"/>
      <c r="IY151" s="45"/>
      <c r="IZ151" s="45"/>
      <c r="JA151" s="45"/>
      <c r="JB151" s="45"/>
      <c r="JC151" s="45"/>
      <c r="JD151" s="45"/>
      <c r="JE151" s="45"/>
      <c r="JF151" s="45"/>
      <c r="JG151" s="45"/>
      <c r="JH151" s="45"/>
      <c r="JI151" s="45"/>
      <c r="JJ151" s="45"/>
      <c r="JK151" s="45"/>
      <c r="JL151" s="45"/>
      <c r="JM151" s="45"/>
      <c r="JN151" s="45"/>
      <c r="JO151" s="45"/>
      <c r="JP151" s="45"/>
      <c r="JQ151" s="45"/>
      <c r="JR151" s="45"/>
      <c r="JS151" s="45"/>
      <c r="JT151" s="45"/>
      <c r="JU151" s="45"/>
      <c r="JV151" s="45"/>
      <c r="JW151" s="45"/>
      <c r="JX151" s="45"/>
      <c r="JY151" s="45"/>
      <c r="JZ151" s="45"/>
      <c r="KA151" s="45"/>
      <c r="KB151" s="45"/>
      <c r="KC151" s="45"/>
      <c r="KD151" s="45"/>
      <c r="KE151" s="45"/>
      <c r="KF151" s="45"/>
      <c r="KG151" s="45"/>
      <c r="KH151" s="45"/>
      <c r="KI151" s="45"/>
      <c r="KJ151" s="45"/>
      <c r="KK151" s="45"/>
      <c r="KL151" s="45"/>
      <c r="KM151" s="45"/>
      <c r="KN151" s="45"/>
      <c r="KO151" s="45"/>
      <c r="KP151" s="45"/>
      <c r="KQ151" s="45"/>
      <c r="KR151" s="45"/>
      <c r="KS151" s="45"/>
      <c r="KT151" s="45"/>
      <c r="KU151" s="45"/>
      <c r="KV151" s="45"/>
      <c r="KW151" s="45"/>
      <c r="KX151" s="45"/>
      <c r="KY151" s="45"/>
      <c r="KZ151" s="45"/>
      <c r="LA151" s="45"/>
      <c r="LB151" s="45"/>
      <c r="LC151" s="45"/>
      <c r="LD151" s="45"/>
      <c r="LE151" s="45"/>
      <c r="LF151" s="45"/>
      <c r="LG151" s="45"/>
      <c r="LH151" s="45"/>
      <c r="LI151" s="45"/>
      <c r="LJ151" s="45"/>
      <c r="LK151" s="45"/>
      <c r="LL151" s="45"/>
      <c r="LM151" s="45"/>
      <c r="LN151" s="45"/>
      <c r="LO151" s="45"/>
      <c r="LP151" s="45"/>
      <c r="LQ151" s="45"/>
      <c r="LR151" s="45"/>
      <c r="LS151" s="45"/>
      <c r="LT151" s="45"/>
      <c r="LU151" s="45"/>
      <c r="LV151" s="45"/>
      <c r="LW151" s="45"/>
      <c r="LX151" s="45"/>
      <c r="LY151" s="45"/>
      <c r="LZ151" s="45"/>
      <c r="MA151" s="45"/>
      <c r="MB151" s="45"/>
      <c r="MC151" s="45"/>
      <c r="MD151" s="45"/>
      <c r="ME151" s="45"/>
      <c r="MF151" s="45"/>
      <c r="MG151" s="45"/>
      <c r="MH151" s="45"/>
      <c r="MI151" s="45"/>
      <c r="MJ151" s="45"/>
      <c r="MK151" s="45"/>
      <c r="ML151" s="45"/>
      <c r="MM151" s="45"/>
      <c r="MN151" s="45"/>
      <c r="MO151" s="45"/>
      <c r="MP151" s="45"/>
      <c r="MQ151" s="45"/>
      <c r="MR151" s="45"/>
      <c r="MS151" s="45"/>
      <c r="MT151" s="45"/>
      <c r="MU151" s="45"/>
      <c r="MV151" s="45"/>
      <c r="MW151" s="45"/>
      <c r="MX151" s="45"/>
      <c r="MY151" s="45"/>
      <c r="MZ151" s="45"/>
      <c r="NA151" s="45"/>
      <c r="NB151" s="45"/>
      <c r="NC151" s="45"/>
      <c r="ND151" s="45"/>
      <c r="NE151" s="45"/>
      <c r="NF151" s="45"/>
      <c r="NG151" s="45"/>
      <c r="NH151" s="45"/>
      <c r="NI151" s="45"/>
      <c r="NJ151" s="45"/>
      <c r="NK151" s="45"/>
      <c r="NL151" s="45"/>
      <c r="NM151" s="45"/>
      <c r="NN151" s="45"/>
    </row>
    <row r="152" spans="1:669" ht="15.75" x14ac:dyDescent="0.25">
      <c r="A152" s="35" t="s">
        <v>74</v>
      </c>
      <c r="B152" s="5" t="s">
        <v>16</v>
      </c>
      <c r="C152" s="6" t="s">
        <v>70</v>
      </c>
      <c r="D152" s="6" t="s">
        <v>221</v>
      </c>
      <c r="E152" s="10">
        <v>44270</v>
      </c>
      <c r="F152" s="10" t="s">
        <v>107</v>
      </c>
      <c r="G152" s="130">
        <v>46000</v>
      </c>
      <c r="H152" s="174">
        <v>1320.2</v>
      </c>
      <c r="I152" s="181">
        <v>1289.46</v>
      </c>
      <c r="J152" s="181">
        <v>1398.4</v>
      </c>
      <c r="K152" s="181">
        <v>25</v>
      </c>
      <c r="L152" s="181">
        <v>4033.06</v>
      </c>
      <c r="M152" s="174">
        <v>41966.94</v>
      </c>
      <c r="AH152" s="45"/>
      <c r="AI152" s="45"/>
      <c r="AJ152" s="45"/>
      <c r="AK152" s="45"/>
      <c r="AL152" s="45"/>
      <c r="AM152" s="45"/>
      <c r="AN152" s="45"/>
      <c r="AO152" s="45"/>
      <c r="AP152" s="45"/>
      <c r="AQ152" s="45"/>
      <c r="AR152" s="45"/>
      <c r="AS152" s="45"/>
      <c r="AT152" s="45"/>
      <c r="AU152" s="86"/>
      <c r="AV152" s="86"/>
      <c r="AW152" s="86"/>
      <c r="AX152" s="86"/>
      <c r="AY152" s="86"/>
      <c r="AZ152" s="86"/>
      <c r="BA152" s="86"/>
      <c r="BB152" s="86"/>
      <c r="BC152" s="86"/>
      <c r="BD152" s="86"/>
      <c r="BE152" s="86"/>
      <c r="BF152" s="86"/>
      <c r="BG152" s="86"/>
      <c r="BH152" s="86"/>
      <c r="BI152" s="86"/>
      <c r="BJ152" s="86"/>
      <c r="BK152" s="86"/>
      <c r="BL152" s="86"/>
      <c r="BM152" s="86"/>
      <c r="BN152" s="86"/>
      <c r="BO152" s="86"/>
      <c r="BP152" s="86"/>
      <c r="BQ152" s="86"/>
      <c r="BR152" s="86"/>
      <c r="BS152" s="86"/>
      <c r="BT152" s="86"/>
      <c r="BU152" s="86"/>
      <c r="BV152" s="86"/>
      <c r="BW152" s="86"/>
      <c r="BX152" s="86"/>
      <c r="BY152" s="86"/>
      <c r="BZ152" s="86"/>
      <c r="CA152" s="86"/>
      <c r="CB152" s="86"/>
      <c r="CC152" s="86"/>
      <c r="CD152" s="86"/>
      <c r="CE152" s="86"/>
      <c r="CF152" s="86"/>
      <c r="CG152" s="86"/>
      <c r="CH152" s="86"/>
      <c r="CI152" s="86"/>
      <c r="CJ152" s="86"/>
      <c r="CK152" s="86"/>
      <c r="CL152" s="86"/>
      <c r="CM152" s="86"/>
      <c r="CN152" s="86"/>
      <c r="CO152" s="86"/>
      <c r="CP152" s="86"/>
      <c r="CQ152" s="86"/>
      <c r="CR152" s="86"/>
      <c r="CS152" s="86"/>
      <c r="CT152" s="86"/>
      <c r="CU152" s="86"/>
      <c r="CV152" s="86"/>
      <c r="CW152" s="86"/>
      <c r="CX152" s="86"/>
      <c r="CY152" s="86"/>
      <c r="CZ152" s="86"/>
      <c r="DA152" s="86"/>
      <c r="DB152" s="86"/>
      <c r="DC152" s="86"/>
      <c r="DD152" s="86"/>
      <c r="DE152" s="86"/>
      <c r="DF152" s="86"/>
      <c r="DG152" s="86"/>
      <c r="DH152" s="86"/>
      <c r="DI152" s="86"/>
      <c r="DJ152" s="86"/>
      <c r="DK152" s="86"/>
      <c r="DL152" s="86"/>
      <c r="DM152" s="86"/>
      <c r="DN152" s="86"/>
      <c r="DO152" s="86"/>
      <c r="DP152" s="86"/>
      <c r="DQ152" s="86"/>
      <c r="DR152" s="86"/>
      <c r="DS152" s="86"/>
      <c r="DT152" s="86"/>
      <c r="DU152" s="86"/>
      <c r="DV152" s="86"/>
      <c r="DW152" s="86"/>
      <c r="DX152" s="86"/>
      <c r="DY152" s="86"/>
      <c r="DZ152" s="86"/>
      <c r="EA152" s="86"/>
      <c r="EB152" s="86"/>
      <c r="EC152" s="86"/>
      <c r="ED152" s="86"/>
      <c r="EE152" s="86"/>
      <c r="EF152" s="86"/>
      <c r="EG152" s="86"/>
      <c r="EH152" s="86"/>
      <c r="EI152" s="86"/>
      <c r="EJ152" s="86"/>
      <c r="EK152" s="86"/>
      <c r="EL152" s="86"/>
      <c r="EM152" s="86"/>
      <c r="EN152" s="86"/>
      <c r="EO152" s="86"/>
      <c r="EP152" s="86"/>
      <c r="EQ152" s="86"/>
      <c r="ER152" s="86"/>
      <c r="ES152" s="86"/>
      <c r="ET152" s="86"/>
      <c r="EU152" s="86"/>
      <c r="EV152" s="86"/>
      <c r="EW152" s="86"/>
      <c r="EX152" s="86"/>
      <c r="EY152" s="86"/>
      <c r="EZ152" s="86"/>
      <c r="FA152" s="86"/>
      <c r="FB152" s="86"/>
      <c r="FC152" s="86"/>
      <c r="FD152" s="86"/>
      <c r="FE152" s="86"/>
      <c r="FF152" s="86"/>
      <c r="FG152" s="86"/>
      <c r="FH152" s="86"/>
      <c r="FI152" s="86"/>
      <c r="FJ152" s="86"/>
      <c r="FK152" s="86"/>
      <c r="FL152" s="86"/>
      <c r="FM152" s="86"/>
      <c r="FN152" s="86"/>
      <c r="FO152" s="86"/>
      <c r="FP152" s="86"/>
      <c r="FQ152" s="86"/>
      <c r="FR152" s="86"/>
      <c r="FS152" s="86"/>
      <c r="FT152" s="86"/>
      <c r="FU152" s="86"/>
      <c r="FV152" s="86"/>
      <c r="FW152" s="86"/>
      <c r="FX152" s="86"/>
      <c r="FY152" s="86"/>
      <c r="FZ152" s="86"/>
      <c r="GA152" s="86"/>
      <c r="GB152" s="86"/>
      <c r="GC152" s="86"/>
      <c r="GD152" s="86"/>
      <c r="GE152" s="86"/>
      <c r="GF152" s="86"/>
      <c r="GG152" s="86"/>
      <c r="GH152" s="86"/>
      <c r="GI152" s="86"/>
      <c r="GJ152" s="86"/>
      <c r="GK152" s="86"/>
      <c r="GL152" s="86"/>
      <c r="GM152" s="86"/>
      <c r="GN152" s="86"/>
      <c r="GO152" s="86"/>
      <c r="GP152" s="86"/>
      <c r="GQ152" s="86"/>
      <c r="GR152" s="86"/>
      <c r="GS152" s="86"/>
      <c r="GT152" s="86"/>
      <c r="GU152" s="86"/>
      <c r="GV152" s="86"/>
      <c r="GW152" s="86"/>
      <c r="GX152" s="86"/>
      <c r="GY152" s="86"/>
      <c r="GZ152" s="86"/>
      <c r="HA152" s="86"/>
      <c r="HB152" s="86"/>
      <c r="HC152" s="86"/>
      <c r="HD152" s="86"/>
      <c r="HE152" s="86"/>
      <c r="HF152" s="86"/>
      <c r="HG152" s="86"/>
      <c r="HH152" s="86"/>
      <c r="HI152" s="86"/>
      <c r="HJ152" s="86"/>
      <c r="HK152" s="86"/>
      <c r="HL152" s="86"/>
      <c r="HM152" s="86"/>
      <c r="HN152" s="86"/>
      <c r="HO152" s="86"/>
      <c r="HP152" s="86"/>
      <c r="HQ152" s="86"/>
      <c r="HR152" s="86"/>
      <c r="HS152" s="86"/>
      <c r="HT152" s="86"/>
      <c r="HU152" s="86"/>
      <c r="HV152" s="86"/>
      <c r="HW152" s="86"/>
      <c r="HX152" s="86"/>
      <c r="HY152" s="86"/>
      <c r="HZ152" s="86"/>
      <c r="IA152" s="86"/>
      <c r="IB152" s="45"/>
      <c r="IC152" s="45"/>
      <c r="ID152" s="45"/>
      <c r="IE152" s="45"/>
      <c r="IF152" s="45"/>
      <c r="IG152" s="45"/>
      <c r="IH152" s="45"/>
      <c r="II152" s="45"/>
      <c r="IJ152" s="45"/>
      <c r="IK152" s="45"/>
      <c r="IL152" s="45"/>
      <c r="IM152" s="45"/>
      <c r="IN152" s="45"/>
      <c r="IO152" s="45"/>
      <c r="IP152" s="45"/>
      <c r="IQ152" s="45"/>
      <c r="IR152" s="45"/>
      <c r="IS152" s="45"/>
      <c r="IT152" s="45"/>
      <c r="IU152" s="45"/>
      <c r="IV152" s="45"/>
      <c r="IW152" s="45"/>
      <c r="IX152" s="45"/>
      <c r="IY152" s="45"/>
      <c r="IZ152" s="45"/>
      <c r="JA152" s="45"/>
      <c r="JB152" s="45"/>
      <c r="JC152" s="45"/>
      <c r="JD152" s="45"/>
      <c r="JE152" s="45"/>
      <c r="JF152" s="45"/>
      <c r="JG152" s="45"/>
      <c r="JH152" s="45"/>
      <c r="JI152" s="45"/>
      <c r="JJ152" s="45"/>
      <c r="JK152" s="45"/>
      <c r="JL152" s="45"/>
      <c r="JM152" s="45"/>
      <c r="JN152" s="45"/>
      <c r="JO152" s="45"/>
      <c r="JP152" s="45"/>
      <c r="JQ152" s="45"/>
      <c r="JR152" s="45"/>
      <c r="JS152" s="45"/>
      <c r="JT152" s="45"/>
      <c r="JU152" s="45"/>
      <c r="JV152" s="45"/>
      <c r="JW152" s="45"/>
      <c r="JX152" s="45"/>
      <c r="JY152" s="45"/>
      <c r="JZ152" s="45"/>
      <c r="KA152" s="45"/>
      <c r="KB152" s="45"/>
      <c r="KC152" s="45"/>
      <c r="KD152" s="45"/>
      <c r="KE152" s="45"/>
      <c r="KF152" s="45"/>
      <c r="KG152" s="45"/>
      <c r="KH152" s="45"/>
      <c r="KI152" s="45"/>
      <c r="KJ152" s="45"/>
      <c r="KK152" s="45"/>
      <c r="KL152" s="45"/>
      <c r="KM152" s="45"/>
      <c r="KN152" s="45"/>
      <c r="KO152" s="45"/>
      <c r="KP152" s="45"/>
      <c r="KQ152" s="45"/>
      <c r="KR152" s="45"/>
      <c r="KS152" s="45"/>
      <c r="KT152" s="45"/>
      <c r="KU152" s="45"/>
      <c r="KV152" s="45"/>
      <c r="KW152" s="45"/>
      <c r="KX152" s="45"/>
      <c r="KY152" s="45"/>
      <c r="KZ152" s="45"/>
      <c r="LA152" s="45"/>
      <c r="LB152" s="45"/>
      <c r="LC152" s="45"/>
      <c r="LD152" s="45"/>
      <c r="LE152" s="45"/>
      <c r="LF152" s="45"/>
      <c r="LG152" s="45"/>
      <c r="LH152" s="45"/>
      <c r="LI152" s="45"/>
      <c r="LJ152" s="45"/>
      <c r="LK152" s="45"/>
      <c r="LL152" s="45"/>
      <c r="LM152" s="45"/>
      <c r="LN152" s="45"/>
      <c r="LO152" s="45"/>
      <c r="LP152" s="45"/>
      <c r="LQ152" s="45"/>
      <c r="LR152" s="45"/>
      <c r="LS152" s="45"/>
      <c r="LT152" s="45"/>
      <c r="LU152" s="45"/>
      <c r="LV152" s="45"/>
      <c r="LW152" s="45"/>
      <c r="LX152" s="45"/>
      <c r="LY152" s="45"/>
      <c r="LZ152" s="45"/>
      <c r="MA152" s="45"/>
      <c r="MB152" s="45"/>
      <c r="MC152" s="45"/>
      <c r="MD152" s="45"/>
      <c r="ME152" s="45"/>
      <c r="MF152" s="45"/>
      <c r="MG152" s="45"/>
      <c r="MH152" s="45"/>
      <c r="MI152" s="45"/>
      <c r="MJ152" s="45"/>
      <c r="MK152" s="45"/>
      <c r="ML152" s="45"/>
      <c r="MM152" s="45"/>
      <c r="MN152" s="45"/>
      <c r="MO152" s="45"/>
      <c r="MP152" s="45"/>
      <c r="MQ152" s="45"/>
      <c r="MR152" s="45"/>
      <c r="MS152" s="45"/>
      <c r="MT152" s="45"/>
      <c r="MU152" s="45"/>
      <c r="MV152" s="45"/>
      <c r="MW152" s="45"/>
      <c r="MX152" s="45"/>
      <c r="MY152" s="45"/>
      <c r="MZ152" s="45"/>
      <c r="NA152" s="45"/>
      <c r="NB152" s="45"/>
      <c r="NC152" s="45"/>
      <c r="ND152" s="45"/>
      <c r="NE152" s="45"/>
      <c r="NF152" s="45"/>
      <c r="NG152" s="45"/>
      <c r="NH152" s="45"/>
      <c r="NI152" s="45"/>
      <c r="NJ152" s="45"/>
      <c r="NK152" s="45"/>
      <c r="NL152" s="45"/>
      <c r="NM152" s="45"/>
      <c r="NN152" s="45"/>
    </row>
    <row r="153" spans="1:669" ht="15.75" x14ac:dyDescent="0.25">
      <c r="A153" s="35" t="s">
        <v>141</v>
      </c>
      <c r="B153" s="5" t="s">
        <v>16</v>
      </c>
      <c r="C153" s="6" t="s">
        <v>70</v>
      </c>
      <c r="D153" s="6" t="s">
        <v>221</v>
      </c>
      <c r="E153" s="10">
        <v>44593</v>
      </c>
      <c r="F153" s="10" t="s">
        <v>107</v>
      </c>
      <c r="G153" s="130">
        <v>35000</v>
      </c>
      <c r="H153" s="174">
        <v>1004.5</v>
      </c>
      <c r="I153" s="181">
        <v>0</v>
      </c>
      <c r="J153" s="181">
        <v>1064</v>
      </c>
      <c r="K153" s="181">
        <v>25</v>
      </c>
      <c r="L153" s="181">
        <v>2093.5</v>
      </c>
      <c r="M153" s="174">
        <v>32906.5</v>
      </c>
      <c r="AH153" s="45"/>
      <c r="AI153" s="45"/>
      <c r="AJ153" s="45"/>
      <c r="AK153" s="45"/>
      <c r="AL153" s="45"/>
      <c r="AM153" s="45"/>
      <c r="AN153" s="45"/>
      <c r="AO153" s="45"/>
      <c r="AP153" s="45"/>
      <c r="AQ153" s="45"/>
      <c r="AR153" s="45"/>
      <c r="AS153" s="45"/>
      <c r="AT153" s="45"/>
      <c r="AU153" s="86"/>
      <c r="AV153" s="86"/>
      <c r="AW153" s="86"/>
      <c r="AX153" s="86"/>
      <c r="AY153" s="86"/>
      <c r="AZ153" s="86"/>
      <c r="BA153" s="86"/>
      <c r="BB153" s="86"/>
      <c r="BC153" s="86"/>
      <c r="BD153" s="86"/>
      <c r="BE153" s="86"/>
      <c r="BF153" s="86"/>
      <c r="BG153" s="86"/>
      <c r="BH153" s="86"/>
      <c r="BI153" s="86"/>
      <c r="BJ153" s="86"/>
      <c r="BK153" s="86"/>
      <c r="BL153" s="86"/>
      <c r="BM153" s="86"/>
      <c r="BN153" s="86"/>
      <c r="BO153" s="86"/>
      <c r="BP153" s="86"/>
      <c r="BQ153" s="86"/>
      <c r="BR153" s="86"/>
      <c r="BS153" s="86"/>
      <c r="BT153" s="86"/>
      <c r="BU153" s="86"/>
      <c r="BV153" s="86"/>
      <c r="BW153" s="86"/>
      <c r="BX153" s="86"/>
      <c r="BY153" s="86"/>
      <c r="BZ153" s="86"/>
      <c r="CA153" s="86"/>
      <c r="CB153" s="86"/>
      <c r="CC153" s="86"/>
      <c r="CD153" s="86"/>
      <c r="CE153" s="86"/>
      <c r="CF153" s="86"/>
      <c r="CG153" s="86"/>
      <c r="CH153" s="86"/>
      <c r="CI153" s="86"/>
      <c r="CJ153" s="86"/>
      <c r="CK153" s="86"/>
      <c r="CL153" s="86"/>
      <c r="CM153" s="86"/>
      <c r="CN153" s="86"/>
      <c r="CO153" s="86"/>
      <c r="CP153" s="86"/>
      <c r="CQ153" s="86"/>
      <c r="CR153" s="86"/>
      <c r="CS153" s="86"/>
      <c r="CT153" s="86"/>
      <c r="CU153" s="86"/>
      <c r="CV153" s="86"/>
      <c r="CW153" s="86"/>
      <c r="CX153" s="86"/>
      <c r="CY153" s="86"/>
      <c r="CZ153" s="86"/>
      <c r="DA153" s="86"/>
      <c r="DB153" s="86"/>
      <c r="DC153" s="86"/>
      <c r="DD153" s="86"/>
      <c r="DE153" s="86"/>
      <c r="DF153" s="86"/>
      <c r="DG153" s="86"/>
      <c r="DH153" s="86"/>
      <c r="DI153" s="86"/>
      <c r="DJ153" s="86"/>
      <c r="DK153" s="86"/>
      <c r="DL153" s="86"/>
      <c r="DM153" s="86"/>
      <c r="DN153" s="86"/>
      <c r="DO153" s="86"/>
      <c r="DP153" s="86"/>
      <c r="DQ153" s="86"/>
      <c r="DR153" s="86"/>
      <c r="DS153" s="86"/>
      <c r="DT153" s="86"/>
      <c r="DU153" s="86"/>
      <c r="DV153" s="86"/>
      <c r="DW153" s="86"/>
      <c r="DX153" s="86"/>
      <c r="DY153" s="86"/>
      <c r="DZ153" s="86"/>
      <c r="EA153" s="86"/>
      <c r="EB153" s="86"/>
      <c r="EC153" s="86"/>
      <c r="ED153" s="86"/>
      <c r="EE153" s="86"/>
      <c r="EF153" s="86"/>
      <c r="EG153" s="86"/>
      <c r="EH153" s="86"/>
      <c r="EI153" s="86"/>
      <c r="EJ153" s="86"/>
      <c r="EK153" s="86"/>
      <c r="EL153" s="86"/>
      <c r="EM153" s="86"/>
      <c r="EN153" s="86"/>
      <c r="EO153" s="86"/>
      <c r="EP153" s="86"/>
      <c r="EQ153" s="86"/>
      <c r="ER153" s="86"/>
      <c r="ES153" s="86"/>
      <c r="ET153" s="86"/>
      <c r="EU153" s="86"/>
      <c r="EV153" s="86"/>
      <c r="EW153" s="86"/>
      <c r="EX153" s="86"/>
      <c r="EY153" s="86"/>
      <c r="EZ153" s="86"/>
      <c r="FA153" s="86"/>
      <c r="FB153" s="86"/>
      <c r="FC153" s="86"/>
      <c r="FD153" s="86"/>
      <c r="FE153" s="86"/>
      <c r="FF153" s="86"/>
      <c r="FG153" s="86"/>
      <c r="FH153" s="86"/>
      <c r="FI153" s="86"/>
      <c r="FJ153" s="86"/>
      <c r="FK153" s="86"/>
      <c r="FL153" s="86"/>
      <c r="FM153" s="86"/>
      <c r="FN153" s="86"/>
      <c r="FO153" s="86"/>
      <c r="FP153" s="86"/>
      <c r="FQ153" s="86"/>
      <c r="FR153" s="86"/>
      <c r="FS153" s="86"/>
      <c r="FT153" s="86"/>
      <c r="FU153" s="86"/>
      <c r="FV153" s="86"/>
      <c r="FW153" s="86"/>
      <c r="FX153" s="86"/>
      <c r="FY153" s="86"/>
      <c r="FZ153" s="86"/>
      <c r="GA153" s="86"/>
      <c r="GB153" s="86"/>
      <c r="GC153" s="86"/>
      <c r="GD153" s="86"/>
      <c r="GE153" s="86"/>
      <c r="GF153" s="86"/>
      <c r="GG153" s="86"/>
      <c r="GH153" s="86"/>
      <c r="GI153" s="86"/>
      <c r="GJ153" s="86"/>
      <c r="GK153" s="86"/>
      <c r="GL153" s="86"/>
      <c r="GM153" s="86"/>
      <c r="GN153" s="86"/>
      <c r="GO153" s="86"/>
      <c r="GP153" s="86"/>
      <c r="GQ153" s="86"/>
      <c r="GR153" s="86"/>
      <c r="GS153" s="86"/>
      <c r="GT153" s="86"/>
      <c r="GU153" s="86"/>
      <c r="GV153" s="86"/>
      <c r="GW153" s="86"/>
      <c r="GX153" s="86"/>
      <c r="GY153" s="86"/>
      <c r="GZ153" s="86"/>
      <c r="HA153" s="86"/>
      <c r="HB153" s="86"/>
      <c r="HC153" s="86"/>
      <c r="HD153" s="86"/>
      <c r="HE153" s="86"/>
      <c r="HF153" s="86"/>
      <c r="HG153" s="86"/>
      <c r="HH153" s="86"/>
      <c r="HI153" s="86"/>
      <c r="HJ153" s="86"/>
      <c r="HK153" s="86"/>
      <c r="HL153" s="86"/>
      <c r="HM153" s="86"/>
      <c r="HN153" s="86"/>
      <c r="HO153" s="86"/>
      <c r="HP153" s="86"/>
      <c r="HQ153" s="86"/>
      <c r="HR153" s="86"/>
      <c r="HS153" s="86"/>
      <c r="HT153" s="86"/>
      <c r="HU153" s="86"/>
      <c r="HV153" s="86"/>
      <c r="HW153" s="86"/>
      <c r="HX153" s="86"/>
      <c r="HY153" s="86"/>
      <c r="HZ153" s="86"/>
      <c r="IA153" s="86"/>
      <c r="IB153" s="45"/>
      <c r="IC153" s="45"/>
      <c r="ID153" s="45"/>
      <c r="IE153" s="45"/>
      <c r="IF153" s="45"/>
      <c r="IG153" s="45"/>
      <c r="IH153" s="45"/>
      <c r="II153" s="45"/>
      <c r="IJ153" s="45"/>
      <c r="IK153" s="45"/>
      <c r="IL153" s="45"/>
      <c r="IM153" s="45"/>
      <c r="IN153" s="45"/>
      <c r="IO153" s="45"/>
      <c r="IP153" s="45"/>
      <c r="IQ153" s="45"/>
      <c r="IR153" s="45"/>
      <c r="IS153" s="45"/>
      <c r="IT153" s="45"/>
      <c r="IU153" s="45"/>
      <c r="IV153" s="45"/>
      <c r="IW153" s="45"/>
      <c r="IX153" s="45"/>
      <c r="IY153" s="45"/>
      <c r="IZ153" s="45"/>
      <c r="JA153" s="45"/>
      <c r="JB153" s="45"/>
      <c r="JC153" s="45"/>
      <c r="JD153" s="45"/>
      <c r="JE153" s="45"/>
      <c r="JF153" s="45"/>
      <c r="JG153" s="45"/>
      <c r="JH153" s="45"/>
      <c r="JI153" s="45"/>
      <c r="JJ153" s="45"/>
      <c r="JK153" s="45"/>
      <c r="JL153" s="45"/>
      <c r="JM153" s="45"/>
      <c r="JN153" s="45"/>
      <c r="JO153" s="45"/>
      <c r="JP153" s="45"/>
      <c r="JQ153" s="45"/>
      <c r="JR153" s="45"/>
      <c r="JS153" s="45"/>
      <c r="JT153" s="45"/>
      <c r="JU153" s="45"/>
      <c r="JV153" s="45"/>
      <c r="JW153" s="45"/>
      <c r="JX153" s="45"/>
      <c r="JY153" s="45"/>
      <c r="JZ153" s="45"/>
      <c r="KA153" s="45"/>
      <c r="KB153" s="45"/>
      <c r="KC153" s="45"/>
      <c r="KD153" s="45"/>
      <c r="KE153" s="45"/>
      <c r="KF153" s="45"/>
      <c r="KG153" s="45"/>
      <c r="KH153" s="45"/>
      <c r="KI153" s="45"/>
      <c r="KJ153" s="45"/>
      <c r="KK153" s="45"/>
      <c r="KL153" s="45"/>
      <c r="KM153" s="45"/>
      <c r="KN153" s="45"/>
      <c r="KO153" s="45"/>
      <c r="KP153" s="45"/>
      <c r="KQ153" s="45"/>
      <c r="KR153" s="45"/>
      <c r="KS153" s="45"/>
      <c r="KT153" s="45"/>
      <c r="KU153" s="45"/>
      <c r="KV153" s="45"/>
      <c r="KW153" s="45"/>
      <c r="KX153" s="45"/>
      <c r="KY153" s="45"/>
      <c r="KZ153" s="45"/>
      <c r="LA153" s="45"/>
      <c r="LB153" s="45"/>
      <c r="LC153" s="45"/>
      <c r="LD153" s="45"/>
      <c r="LE153" s="45"/>
      <c r="LF153" s="45"/>
      <c r="LG153" s="45"/>
      <c r="LH153" s="45"/>
      <c r="LI153" s="45"/>
      <c r="LJ153" s="45"/>
      <c r="LK153" s="45"/>
      <c r="LL153" s="45"/>
      <c r="LM153" s="45"/>
      <c r="LN153" s="45"/>
      <c r="LO153" s="45"/>
      <c r="LP153" s="45"/>
      <c r="LQ153" s="45"/>
      <c r="LR153" s="45"/>
      <c r="LS153" s="45"/>
      <c r="LT153" s="45"/>
      <c r="LU153" s="45"/>
      <c r="LV153" s="45"/>
      <c r="LW153" s="45"/>
      <c r="LX153" s="45"/>
      <c r="LY153" s="45"/>
      <c r="LZ153" s="45"/>
      <c r="MA153" s="45"/>
      <c r="MB153" s="45"/>
      <c r="MC153" s="45"/>
      <c r="MD153" s="45"/>
      <c r="ME153" s="45"/>
      <c r="MF153" s="45"/>
      <c r="MG153" s="45"/>
      <c r="MH153" s="45"/>
      <c r="MI153" s="45"/>
      <c r="MJ153" s="45"/>
      <c r="MK153" s="45"/>
      <c r="ML153" s="45"/>
      <c r="MM153" s="45"/>
      <c r="MN153" s="45"/>
      <c r="MO153" s="45"/>
      <c r="MP153" s="45"/>
      <c r="MQ153" s="45"/>
      <c r="MR153" s="45"/>
      <c r="MS153" s="45"/>
      <c r="MT153" s="45"/>
      <c r="MU153" s="45"/>
      <c r="MV153" s="45"/>
      <c r="MW153" s="45"/>
      <c r="MX153" s="45"/>
      <c r="MY153" s="45"/>
      <c r="MZ153" s="45"/>
      <c r="NA153" s="45"/>
      <c r="NB153" s="45"/>
      <c r="NC153" s="45"/>
      <c r="ND153" s="45"/>
      <c r="NE153" s="45"/>
      <c r="NF153" s="45"/>
      <c r="NG153" s="45"/>
      <c r="NH153" s="45"/>
      <c r="NI153" s="45"/>
      <c r="NJ153" s="45"/>
      <c r="NK153" s="45"/>
      <c r="NL153" s="45"/>
      <c r="NM153" s="45"/>
      <c r="NN153" s="45"/>
    </row>
    <row r="154" spans="1:669" ht="15.75" x14ac:dyDescent="0.25">
      <c r="A154" s="35" t="s">
        <v>198</v>
      </c>
      <c r="B154" s="5" t="s">
        <v>54</v>
      </c>
      <c r="C154" s="6" t="s">
        <v>71</v>
      </c>
      <c r="D154" s="6" t="s">
        <v>221</v>
      </c>
      <c r="E154" s="10">
        <v>44593</v>
      </c>
      <c r="F154" s="10" t="s">
        <v>107</v>
      </c>
      <c r="G154" s="130">
        <v>125000</v>
      </c>
      <c r="H154" s="174">
        <v>3587.5</v>
      </c>
      <c r="I154" s="181">
        <v>17985.990000000002</v>
      </c>
      <c r="J154" s="181">
        <v>3800</v>
      </c>
      <c r="K154" s="181">
        <v>25</v>
      </c>
      <c r="L154" s="181">
        <v>25398.49</v>
      </c>
      <c r="M154" s="174">
        <v>99601.51</v>
      </c>
      <c r="AH154" s="45"/>
      <c r="AI154" s="45"/>
      <c r="AJ154" s="45"/>
      <c r="AK154" s="45"/>
      <c r="AL154" s="45"/>
      <c r="AM154" s="45"/>
      <c r="AN154" s="45"/>
      <c r="AO154" s="45"/>
      <c r="AP154" s="45"/>
      <c r="AQ154" s="45"/>
      <c r="AR154" s="45"/>
      <c r="AS154" s="45"/>
      <c r="AT154" s="45"/>
      <c r="AU154" s="86"/>
      <c r="AV154" s="86"/>
      <c r="AW154" s="86"/>
      <c r="AX154" s="86"/>
      <c r="AY154" s="86"/>
      <c r="AZ154" s="86"/>
      <c r="BA154" s="86"/>
      <c r="BB154" s="86"/>
      <c r="BC154" s="86"/>
      <c r="BD154" s="86"/>
      <c r="BE154" s="86"/>
      <c r="BF154" s="86"/>
      <c r="BG154" s="86"/>
      <c r="BH154" s="86"/>
      <c r="BI154" s="86"/>
      <c r="BJ154" s="86"/>
      <c r="BK154" s="86"/>
      <c r="BL154" s="86"/>
      <c r="BM154" s="86"/>
      <c r="BN154" s="86"/>
      <c r="BO154" s="86"/>
      <c r="BP154" s="86"/>
      <c r="BQ154" s="86"/>
      <c r="BR154" s="86"/>
      <c r="BS154" s="86"/>
      <c r="BT154" s="86"/>
      <c r="BU154" s="86"/>
      <c r="BV154" s="86"/>
      <c r="BW154" s="86"/>
      <c r="BX154" s="86"/>
      <c r="BY154" s="86"/>
      <c r="BZ154" s="86"/>
      <c r="CA154" s="86"/>
      <c r="CB154" s="86"/>
      <c r="CC154" s="86"/>
      <c r="CD154" s="86"/>
      <c r="CE154" s="86"/>
      <c r="CF154" s="86"/>
      <c r="CG154" s="86"/>
      <c r="CH154" s="86"/>
      <c r="CI154" s="86"/>
      <c r="CJ154" s="86"/>
      <c r="CK154" s="86"/>
      <c r="CL154" s="86"/>
      <c r="CM154" s="86"/>
      <c r="CN154" s="86"/>
      <c r="CO154" s="86"/>
      <c r="CP154" s="86"/>
      <c r="CQ154" s="86"/>
      <c r="CR154" s="86"/>
      <c r="CS154" s="86"/>
      <c r="CT154" s="86"/>
      <c r="CU154" s="86"/>
      <c r="CV154" s="86"/>
      <c r="CW154" s="86"/>
      <c r="CX154" s="86"/>
      <c r="CY154" s="86"/>
      <c r="CZ154" s="86"/>
      <c r="DA154" s="86"/>
      <c r="DB154" s="86"/>
      <c r="DC154" s="86"/>
      <c r="DD154" s="86"/>
      <c r="DE154" s="86"/>
      <c r="DF154" s="86"/>
      <c r="DG154" s="86"/>
      <c r="DH154" s="86"/>
      <c r="DI154" s="86"/>
      <c r="DJ154" s="86"/>
      <c r="DK154" s="86"/>
      <c r="DL154" s="86"/>
      <c r="DM154" s="86"/>
      <c r="DN154" s="86"/>
      <c r="DO154" s="86"/>
      <c r="DP154" s="86"/>
      <c r="DQ154" s="86"/>
      <c r="DR154" s="86"/>
      <c r="DS154" s="86"/>
      <c r="DT154" s="86"/>
      <c r="DU154" s="86"/>
      <c r="DV154" s="86"/>
      <c r="DW154" s="86"/>
      <c r="DX154" s="86"/>
      <c r="DY154" s="86"/>
      <c r="DZ154" s="86"/>
      <c r="EA154" s="86"/>
      <c r="EB154" s="86"/>
      <c r="EC154" s="86"/>
      <c r="ED154" s="86"/>
      <c r="EE154" s="86"/>
      <c r="EF154" s="86"/>
      <c r="EG154" s="86"/>
      <c r="EH154" s="86"/>
      <c r="EI154" s="86"/>
      <c r="EJ154" s="86"/>
      <c r="EK154" s="86"/>
      <c r="EL154" s="86"/>
      <c r="EM154" s="86"/>
      <c r="EN154" s="86"/>
      <c r="EO154" s="86"/>
      <c r="EP154" s="86"/>
      <c r="EQ154" s="86"/>
      <c r="ER154" s="86"/>
      <c r="ES154" s="86"/>
      <c r="ET154" s="86"/>
      <c r="EU154" s="86"/>
      <c r="EV154" s="86"/>
      <c r="EW154" s="86"/>
      <c r="EX154" s="86"/>
      <c r="EY154" s="86"/>
      <c r="EZ154" s="86"/>
      <c r="FA154" s="86"/>
      <c r="FB154" s="86"/>
      <c r="FC154" s="86"/>
      <c r="FD154" s="86"/>
      <c r="FE154" s="86"/>
      <c r="FF154" s="86"/>
      <c r="FG154" s="86"/>
      <c r="FH154" s="86"/>
      <c r="FI154" s="86"/>
      <c r="FJ154" s="86"/>
      <c r="FK154" s="86"/>
      <c r="FL154" s="86"/>
      <c r="FM154" s="86"/>
      <c r="FN154" s="86"/>
      <c r="FO154" s="86"/>
      <c r="FP154" s="86"/>
      <c r="FQ154" s="86"/>
      <c r="FR154" s="86"/>
      <c r="FS154" s="86"/>
      <c r="FT154" s="86"/>
      <c r="FU154" s="86"/>
      <c r="FV154" s="86"/>
      <c r="FW154" s="86"/>
      <c r="FX154" s="86"/>
      <c r="FY154" s="86"/>
      <c r="FZ154" s="86"/>
      <c r="GA154" s="86"/>
      <c r="GB154" s="86"/>
      <c r="GC154" s="86"/>
      <c r="GD154" s="86"/>
      <c r="GE154" s="86"/>
      <c r="GF154" s="86"/>
      <c r="GG154" s="86"/>
      <c r="GH154" s="86"/>
      <c r="GI154" s="86"/>
      <c r="GJ154" s="86"/>
      <c r="GK154" s="86"/>
      <c r="GL154" s="86"/>
      <c r="GM154" s="86"/>
      <c r="GN154" s="86"/>
      <c r="GO154" s="86"/>
      <c r="GP154" s="86"/>
      <c r="GQ154" s="86"/>
      <c r="GR154" s="86"/>
      <c r="GS154" s="86"/>
      <c r="GT154" s="86"/>
      <c r="GU154" s="86"/>
      <c r="GV154" s="86"/>
      <c r="GW154" s="86"/>
      <c r="GX154" s="86"/>
      <c r="GY154" s="86"/>
      <c r="GZ154" s="86"/>
      <c r="HA154" s="86"/>
      <c r="HB154" s="86"/>
      <c r="HC154" s="86"/>
      <c r="HD154" s="86"/>
      <c r="HE154" s="86"/>
      <c r="HF154" s="86"/>
      <c r="HG154" s="86"/>
      <c r="HH154" s="86"/>
      <c r="HI154" s="86"/>
      <c r="HJ154" s="86"/>
      <c r="HK154" s="86"/>
      <c r="HL154" s="86"/>
      <c r="HM154" s="86"/>
      <c r="HN154" s="86"/>
      <c r="HO154" s="86"/>
      <c r="HP154" s="86"/>
      <c r="HQ154" s="86"/>
      <c r="HR154" s="86"/>
      <c r="HS154" s="86"/>
      <c r="HT154" s="86"/>
      <c r="HU154" s="86"/>
      <c r="HV154" s="86"/>
      <c r="HW154" s="86"/>
      <c r="HX154" s="86"/>
      <c r="HY154" s="86"/>
      <c r="HZ154" s="86"/>
      <c r="IA154" s="86"/>
      <c r="IB154" s="45"/>
      <c r="IC154" s="45"/>
      <c r="ID154" s="45"/>
      <c r="IE154" s="45"/>
      <c r="IF154" s="45"/>
      <c r="IG154" s="45"/>
      <c r="IH154" s="45"/>
      <c r="II154" s="45"/>
      <c r="IJ154" s="45"/>
      <c r="IK154" s="45"/>
      <c r="IL154" s="45"/>
      <c r="IM154" s="45"/>
      <c r="IN154" s="45"/>
      <c r="IO154" s="45"/>
      <c r="IP154" s="45"/>
      <c r="IQ154" s="45"/>
      <c r="IR154" s="45"/>
      <c r="IS154" s="45"/>
      <c r="IT154" s="45"/>
      <c r="IU154" s="45"/>
      <c r="IV154" s="45"/>
      <c r="IW154" s="45"/>
      <c r="IX154" s="45"/>
      <c r="IY154" s="45"/>
      <c r="IZ154" s="45"/>
      <c r="JA154" s="45"/>
      <c r="JB154" s="45"/>
      <c r="JC154" s="45"/>
      <c r="JD154" s="45"/>
      <c r="JE154" s="45"/>
      <c r="JF154" s="45"/>
      <c r="JG154" s="45"/>
      <c r="JH154" s="45"/>
      <c r="JI154" s="45"/>
      <c r="JJ154" s="45"/>
      <c r="JK154" s="45"/>
      <c r="JL154" s="45"/>
      <c r="JM154" s="45"/>
      <c r="JN154" s="45"/>
      <c r="JO154" s="45"/>
      <c r="JP154" s="45"/>
      <c r="JQ154" s="45"/>
      <c r="JR154" s="45"/>
      <c r="JS154" s="45"/>
      <c r="JT154" s="45"/>
      <c r="JU154" s="45"/>
      <c r="JV154" s="45"/>
      <c r="JW154" s="45"/>
      <c r="JX154" s="45"/>
      <c r="JY154" s="45"/>
      <c r="JZ154" s="45"/>
      <c r="KA154" s="45"/>
      <c r="KB154" s="45"/>
      <c r="KC154" s="45"/>
      <c r="KD154" s="45"/>
      <c r="KE154" s="45"/>
      <c r="KF154" s="45"/>
      <c r="KG154" s="45"/>
      <c r="KH154" s="45"/>
      <c r="KI154" s="45"/>
      <c r="KJ154" s="45"/>
      <c r="KK154" s="45"/>
      <c r="KL154" s="45"/>
      <c r="KM154" s="45"/>
      <c r="KN154" s="45"/>
      <c r="KO154" s="45"/>
      <c r="KP154" s="45"/>
      <c r="KQ154" s="45"/>
      <c r="KR154" s="45"/>
      <c r="KS154" s="45"/>
      <c r="KT154" s="45"/>
      <c r="KU154" s="45"/>
      <c r="KV154" s="45"/>
      <c r="KW154" s="45"/>
      <c r="KX154" s="45"/>
      <c r="KY154" s="45"/>
      <c r="KZ154" s="45"/>
      <c r="LA154" s="45"/>
      <c r="LB154" s="45"/>
      <c r="LC154" s="45"/>
      <c r="LD154" s="45"/>
      <c r="LE154" s="45"/>
      <c r="LF154" s="45"/>
      <c r="LG154" s="45"/>
      <c r="LH154" s="45"/>
      <c r="LI154" s="45"/>
      <c r="LJ154" s="45"/>
      <c r="LK154" s="45"/>
      <c r="LL154" s="45"/>
      <c r="LM154" s="45"/>
      <c r="LN154" s="45"/>
      <c r="LO154" s="45"/>
      <c r="LP154" s="45"/>
      <c r="LQ154" s="45"/>
      <c r="LR154" s="45"/>
      <c r="LS154" s="45"/>
      <c r="LT154" s="45"/>
      <c r="LU154" s="45"/>
      <c r="LV154" s="45"/>
      <c r="LW154" s="45"/>
      <c r="LX154" s="45"/>
      <c r="LY154" s="45"/>
      <c r="LZ154" s="45"/>
      <c r="MA154" s="45"/>
      <c r="MB154" s="45"/>
      <c r="MC154" s="45"/>
      <c r="MD154" s="45"/>
      <c r="ME154" s="45"/>
      <c r="MF154" s="45"/>
      <c r="MG154" s="45"/>
      <c r="MH154" s="45"/>
      <c r="MI154" s="45"/>
      <c r="MJ154" s="45"/>
      <c r="MK154" s="45"/>
      <c r="ML154" s="45"/>
      <c r="MM154" s="45"/>
      <c r="MN154" s="45"/>
      <c r="MO154" s="45"/>
      <c r="MP154" s="45"/>
      <c r="MQ154" s="45"/>
      <c r="MR154" s="45"/>
      <c r="MS154" s="45"/>
      <c r="MT154" s="45"/>
      <c r="MU154" s="45"/>
      <c r="MV154" s="45"/>
      <c r="MW154" s="45"/>
      <c r="MX154" s="45"/>
      <c r="MY154" s="45"/>
      <c r="MZ154" s="45"/>
      <c r="NA154" s="45"/>
      <c r="NB154" s="45"/>
      <c r="NC154" s="45"/>
      <c r="ND154" s="45"/>
      <c r="NE154" s="45"/>
      <c r="NF154" s="45"/>
      <c r="NG154" s="45"/>
      <c r="NH154" s="45"/>
      <c r="NI154" s="45"/>
      <c r="NJ154" s="45"/>
      <c r="NK154" s="45"/>
      <c r="NL154" s="45"/>
      <c r="NM154" s="45"/>
      <c r="NN154" s="45"/>
    </row>
    <row r="155" spans="1:669" ht="15.75" x14ac:dyDescent="0.25">
      <c r="A155" s="35" t="s">
        <v>186</v>
      </c>
      <c r="B155" s="5" t="s">
        <v>17</v>
      </c>
      <c r="C155" s="6" t="s">
        <v>71</v>
      </c>
      <c r="D155" s="6" t="s">
        <v>221</v>
      </c>
      <c r="E155" s="10">
        <v>44682</v>
      </c>
      <c r="F155" s="10" t="s">
        <v>107</v>
      </c>
      <c r="G155" s="130">
        <v>30000</v>
      </c>
      <c r="H155" s="174">
        <v>861</v>
      </c>
      <c r="I155" s="181">
        <v>0</v>
      </c>
      <c r="J155" s="181">
        <v>912</v>
      </c>
      <c r="K155" s="181">
        <v>25</v>
      </c>
      <c r="L155" s="181">
        <v>1798</v>
      </c>
      <c r="M155" s="174">
        <v>28202</v>
      </c>
      <c r="AH155" s="45"/>
      <c r="AI155" s="45"/>
      <c r="AJ155" s="45"/>
      <c r="AK155" s="45"/>
      <c r="AL155" s="45"/>
      <c r="AM155" s="45"/>
      <c r="AN155" s="45"/>
      <c r="AO155" s="45"/>
      <c r="AP155" s="45"/>
      <c r="AQ155" s="45"/>
      <c r="AR155" s="45"/>
      <c r="AS155" s="45"/>
      <c r="AT155" s="45"/>
      <c r="AU155" s="86"/>
      <c r="AV155" s="86"/>
      <c r="AW155" s="86"/>
      <c r="AX155" s="86"/>
      <c r="AY155" s="86"/>
      <c r="AZ155" s="86"/>
      <c r="BA155" s="86"/>
      <c r="BB155" s="86"/>
      <c r="BC155" s="86"/>
      <c r="BD155" s="86"/>
      <c r="BE155" s="86"/>
      <c r="BF155" s="86"/>
      <c r="BG155" s="86"/>
      <c r="BH155" s="86"/>
      <c r="BI155" s="86"/>
      <c r="BJ155" s="86"/>
      <c r="BK155" s="86"/>
      <c r="BL155" s="86"/>
      <c r="BM155" s="86"/>
      <c r="BN155" s="86"/>
      <c r="BO155" s="86"/>
      <c r="BP155" s="86"/>
      <c r="BQ155" s="86"/>
      <c r="BR155" s="86"/>
      <c r="BS155" s="86"/>
      <c r="BT155" s="86"/>
      <c r="BU155" s="86"/>
      <c r="BV155" s="86"/>
      <c r="BW155" s="86"/>
      <c r="BX155" s="86"/>
      <c r="BY155" s="86"/>
      <c r="BZ155" s="86"/>
      <c r="CA155" s="86"/>
      <c r="CB155" s="86"/>
      <c r="CC155" s="86"/>
      <c r="CD155" s="86"/>
      <c r="CE155" s="86"/>
      <c r="CF155" s="86"/>
      <c r="CG155" s="86"/>
      <c r="CH155" s="86"/>
      <c r="CI155" s="86"/>
      <c r="CJ155" s="86"/>
      <c r="CK155" s="86"/>
      <c r="CL155" s="86"/>
      <c r="CM155" s="86"/>
      <c r="CN155" s="86"/>
      <c r="CO155" s="86"/>
      <c r="CP155" s="86"/>
      <c r="CQ155" s="86"/>
      <c r="CR155" s="86"/>
      <c r="CS155" s="86"/>
      <c r="CT155" s="86"/>
      <c r="CU155" s="86"/>
      <c r="CV155" s="86"/>
      <c r="CW155" s="86"/>
      <c r="CX155" s="86"/>
      <c r="CY155" s="86"/>
      <c r="CZ155" s="86"/>
      <c r="DA155" s="86"/>
      <c r="DB155" s="86"/>
      <c r="DC155" s="86"/>
      <c r="DD155" s="86"/>
      <c r="DE155" s="86"/>
      <c r="DF155" s="86"/>
      <c r="DG155" s="86"/>
      <c r="DH155" s="86"/>
      <c r="DI155" s="86"/>
      <c r="DJ155" s="86"/>
      <c r="DK155" s="86"/>
      <c r="DL155" s="86"/>
      <c r="DM155" s="86"/>
      <c r="DN155" s="86"/>
      <c r="DO155" s="86"/>
      <c r="DP155" s="86"/>
      <c r="DQ155" s="86"/>
      <c r="DR155" s="86"/>
      <c r="DS155" s="86"/>
      <c r="DT155" s="86"/>
      <c r="DU155" s="86"/>
      <c r="DV155" s="86"/>
      <c r="DW155" s="86"/>
      <c r="DX155" s="86"/>
      <c r="DY155" s="86"/>
      <c r="DZ155" s="86"/>
      <c r="EA155" s="86"/>
      <c r="EB155" s="86"/>
      <c r="EC155" s="86"/>
      <c r="ED155" s="86"/>
      <c r="EE155" s="86"/>
      <c r="EF155" s="86"/>
      <c r="EG155" s="86"/>
      <c r="EH155" s="86"/>
      <c r="EI155" s="86"/>
      <c r="EJ155" s="86"/>
      <c r="EK155" s="86"/>
      <c r="EL155" s="86"/>
      <c r="EM155" s="86"/>
      <c r="EN155" s="86"/>
      <c r="EO155" s="86"/>
      <c r="EP155" s="86"/>
      <c r="EQ155" s="86"/>
      <c r="ER155" s="86"/>
      <c r="ES155" s="86"/>
      <c r="ET155" s="86"/>
      <c r="EU155" s="86"/>
      <c r="EV155" s="86"/>
      <c r="EW155" s="86"/>
      <c r="EX155" s="86"/>
      <c r="EY155" s="86"/>
      <c r="EZ155" s="86"/>
      <c r="FA155" s="86"/>
      <c r="FB155" s="86"/>
      <c r="FC155" s="86"/>
      <c r="FD155" s="86"/>
      <c r="FE155" s="86"/>
      <c r="FF155" s="86"/>
      <c r="FG155" s="86"/>
      <c r="FH155" s="86"/>
      <c r="FI155" s="86"/>
      <c r="FJ155" s="86"/>
      <c r="FK155" s="86"/>
      <c r="FL155" s="86"/>
      <c r="FM155" s="86"/>
      <c r="FN155" s="86"/>
      <c r="FO155" s="86"/>
      <c r="FP155" s="86"/>
      <c r="FQ155" s="86"/>
      <c r="FR155" s="86"/>
      <c r="FS155" s="86"/>
      <c r="FT155" s="86"/>
      <c r="FU155" s="86"/>
      <c r="FV155" s="86"/>
      <c r="FW155" s="86"/>
      <c r="FX155" s="86"/>
      <c r="FY155" s="86"/>
      <c r="FZ155" s="86"/>
      <c r="GA155" s="86"/>
      <c r="GB155" s="86"/>
      <c r="GC155" s="86"/>
      <c r="GD155" s="86"/>
      <c r="GE155" s="86"/>
      <c r="GF155" s="86"/>
      <c r="GG155" s="86"/>
      <c r="GH155" s="86"/>
      <c r="GI155" s="86"/>
      <c r="GJ155" s="86"/>
      <c r="GK155" s="86"/>
      <c r="GL155" s="86"/>
      <c r="GM155" s="86"/>
      <c r="GN155" s="86"/>
      <c r="GO155" s="86"/>
      <c r="GP155" s="86"/>
      <c r="GQ155" s="86"/>
      <c r="GR155" s="86"/>
      <c r="GS155" s="86"/>
      <c r="GT155" s="86"/>
      <c r="GU155" s="86"/>
      <c r="GV155" s="86"/>
      <c r="GW155" s="86"/>
      <c r="GX155" s="86"/>
      <c r="GY155" s="86"/>
      <c r="GZ155" s="86"/>
      <c r="HA155" s="86"/>
      <c r="HB155" s="86"/>
      <c r="HC155" s="86"/>
      <c r="HD155" s="86"/>
      <c r="HE155" s="86"/>
      <c r="HF155" s="86"/>
      <c r="HG155" s="86"/>
      <c r="HH155" s="86"/>
      <c r="HI155" s="86"/>
      <c r="HJ155" s="86"/>
      <c r="HK155" s="86"/>
      <c r="HL155" s="86"/>
      <c r="HM155" s="86"/>
      <c r="HN155" s="86"/>
      <c r="HO155" s="86"/>
      <c r="HP155" s="86"/>
      <c r="HQ155" s="86"/>
      <c r="HR155" s="86"/>
      <c r="HS155" s="86"/>
      <c r="HT155" s="86"/>
      <c r="HU155" s="86"/>
      <c r="HV155" s="86"/>
      <c r="HW155" s="86"/>
      <c r="HX155" s="86"/>
      <c r="HY155" s="86"/>
      <c r="HZ155" s="86"/>
      <c r="IA155" s="86"/>
      <c r="IB155" s="45"/>
      <c r="IC155" s="45"/>
      <c r="ID155" s="45"/>
      <c r="IE155" s="45"/>
      <c r="IF155" s="45"/>
      <c r="IG155" s="45"/>
      <c r="IH155" s="45"/>
      <c r="II155" s="45"/>
      <c r="IJ155" s="45"/>
      <c r="IK155" s="45"/>
      <c r="IL155" s="45"/>
      <c r="IM155" s="45"/>
      <c r="IN155" s="45"/>
      <c r="IO155" s="45"/>
      <c r="IP155" s="45"/>
      <c r="IQ155" s="45"/>
      <c r="IR155" s="45"/>
      <c r="IS155" s="45"/>
      <c r="IT155" s="45"/>
      <c r="IU155" s="45"/>
      <c r="IV155" s="45"/>
      <c r="IW155" s="45"/>
      <c r="IX155" s="45"/>
      <c r="IY155" s="45"/>
      <c r="IZ155" s="45"/>
      <c r="JA155" s="45"/>
      <c r="JB155" s="45"/>
      <c r="JC155" s="45"/>
      <c r="JD155" s="45"/>
      <c r="JE155" s="45"/>
      <c r="JF155" s="45"/>
      <c r="JG155" s="45"/>
      <c r="JH155" s="45"/>
      <c r="JI155" s="45"/>
      <c r="JJ155" s="45"/>
      <c r="JK155" s="45"/>
      <c r="JL155" s="45"/>
      <c r="JM155" s="45"/>
      <c r="JN155" s="45"/>
      <c r="JO155" s="45"/>
      <c r="JP155" s="45"/>
      <c r="JQ155" s="45"/>
      <c r="JR155" s="45"/>
      <c r="JS155" s="45"/>
      <c r="JT155" s="45"/>
      <c r="JU155" s="45"/>
      <c r="JV155" s="45"/>
      <c r="JW155" s="45"/>
      <c r="JX155" s="45"/>
      <c r="JY155" s="45"/>
      <c r="JZ155" s="45"/>
      <c r="KA155" s="45"/>
      <c r="KB155" s="45"/>
      <c r="KC155" s="45"/>
      <c r="KD155" s="45"/>
      <c r="KE155" s="45"/>
      <c r="KF155" s="45"/>
      <c r="KG155" s="45"/>
      <c r="KH155" s="45"/>
      <c r="KI155" s="45"/>
      <c r="KJ155" s="45"/>
      <c r="KK155" s="45"/>
      <c r="KL155" s="45"/>
      <c r="KM155" s="45"/>
      <c r="KN155" s="45"/>
      <c r="KO155" s="45"/>
      <c r="KP155" s="45"/>
      <c r="KQ155" s="45"/>
      <c r="KR155" s="45"/>
      <c r="KS155" s="45"/>
      <c r="KT155" s="45"/>
      <c r="KU155" s="45"/>
      <c r="KV155" s="45"/>
      <c r="KW155" s="45"/>
      <c r="KX155" s="45"/>
      <c r="KY155" s="45"/>
      <c r="KZ155" s="45"/>
      <c r="LA155" s="45"/>
      <c r="LB155" s="45"/>
      <c r="LC155" s="45"/>
      <c r="LD155" s="45"/>
      <c r="LE155" s="45"/>
      <c r="LF155" s="45"/>
      <c r="LG155" s="45"/>
      <c r="LH155" s="45"/>
      <c r="LI155" s="45"/>
      <c r="LJ155" s="45"/>
      <c r="LK155" s="45"/>
      <c r="LL155" s="45"/>
      <c r="LM155" s="45"/>
      <c r="LN155" s="45"/>
      <c r="LO155" s="45"/>
      <c r="LP155" s="45"/>
      <c r="LQ155" s="45"/>
      <c r="LR155" s="45"/>
      <c r="LS155" s="45"/>
      <c r="LT155" s="45"/>
      <c r="LU155" s="45"/>
      <c r="LV155" s="45"/>
      <c r="LW155" s="45"/>
      <c r="LX155" s="45"/>
      <c r="LY155" s="45"/>
      <c r="LZ155" s="45"/>
      <c r="MA155" s="45"/>
      <c r="MB155" s="45"/>
      <c r="MC155" s="45"/>
      <c r="MD155" s="45"/>
      <c r="ME155" s="45"/>
      <c r="MF155" s="45"/>
      <c r="MG155" s="45"/>
      <c r="MH155" s="45"/>
      <c r="MI155" s="45"/>
      <c r="MJ155" s="45"/>
      <c r="MK155" s="45"/>
      <c r="ML155" s="45"/>
      <c r="MM155" s="45"/>
      <c r="MN155" s="45"/>
      <c r="MO155" s="45"/>
      <c r="MP155" s="45"/>
      <c r="MQ155" s="45"/>
      <c r="MR155" s="45"/>
      <c r="MS155" s="45"/>
      <c r="MT155" s="45"/>
      <c r="MU155" s="45"/>
      <c r="MV155" s="45"/>
      <c r="MW155" s="45"/>
      <c r="MX155" s="45"/>
      <c r="MY155" s="45"/>
      <c r="MZ155" s="45"/>
      <c r="NA155" s="45"/>
      <c r="NB155" s="45"/>
      <c r="NC155" s="45"/>
      <c r="ND155" s="45"/>
      <c r="NE155" s="45"/>
      <c r="NF155" s="45"/>
      <c r="NG155" s="45"/>
      <c r="NH155" s="45"/>
      <c r="NI155" s="45"/>
      <c r="NJ155" s="45"/>
      <c r="NK155" s="45"/>
      <c r="NL155" s="45"/>
      <c r="NM155" s="45"/>
      <c r="NN155" s="45"/>
    </row>
    <row r="156" spans="1:669" ht="15.75" x14ac:dyDescent="0.25">
      <c r="A156" s="35" t="s">
        <v>214</v>
      </c>
      <c r="B156" s="5" t="s">
        <v>16</v>
      </c>
      <c r="C156" s="6" t="s">
        <v>70</v>
      </c>
      <c r="D156" s="6" t="s">
        <v>221</v>
      </c>
      <c r="E156" s="10">
        <v>44774</v>
      </c>
      <c r="F156" s="10" t="s">
        <v>107</v>
      </c>
      <c r="G156" s="130">
        <v>35000</v>
      </c>
      <c r="H156" s="174">
        <v>1004.5</v>
      </c>
      <c r="I156" s="181">
        <v>0</v>
      </c>
      <c r="J156" s="181">
        <v>1064</v>
      </c>
      <c r="K156" s="181">
        <v>25</v>
      </c>
      <c r="L156" s="181">
        <v>2093.5</v>
      </c>
      <c r="M156" s="174">
        <v>32906.5</v>
      </c>
      <c r="AH156" s="45"/>
      <c r="AI156" s="45"/>
      <c r="AJ156" s="45"/>
      <c r="AK156" s="45"/>
      <c r="AL156" s="45"/>
      <c r="AM156" s="45"/>
      <c r="AN156" s="45"/>
      <c r="AO156" s="45"/>
      <c r="AP156" s="45"/>
      <c r="AQ156" s="45"/>
      <c r="AR156" s="45"/>
      <c r="AS156" s="45"/>
      <c r="AT156" s="45"/>
      <c r="AU156" s="86"/>
      <c r="AV156" s="86"/>
      <c r="AW156" s="86"/>
      <c r="AX156" s="86"/>
      <c r="AY156" s="86"/>
      <c r="AZ156" s="86"/>
      <c r="BA156" s="86"/>
      <c r="BB156" s="86"/>
      <c r="BC156" s="86"/>
      <c r="BD156" s="86"/>
      <c r="BE156" s="86"/>
      <c r="BF156" s="86"/>
      <c r="BG156" s="86"/>
      <c r="BH156" s="86"/>
      <c r="BI156" s="86"/>
      <c r="BJ156" s="86"/>
      <c r="BK156" s="86"/>
      <c r="BL156" s="86"/>
      <c r="BM156" s="86"/>
      <c r="BN156" s="86"/>
      <c r="BO156" s="86"/>
      <c r="BP156" s="86"/>
      <c r="BQ156" s="86"/>
      <c r="BR156" s="86"/>
      <c r="BS156" s="86"/>
      <c r="BT156" s="86"/>
      <c r="BU156" s="86"/>
      <c r="BV156" s="86"/>
      <c r="BW156" s="86"/>
      <c r="BX156" s="86"/>
      <c r="BY156" s="86"/>
      <c r="BZ156" s="86"/>
      <c r="CA156" s="86"/>
      <c r="CB156" s="86"/>
      <c r="CC156" s="86"/>
      <c r="CD156" s="86"/>
      <c r="CE156" s="86"/>
      <c r="CF156" s="86"/>
      <c r="CG156" s="86"/>
      <c r="CH156" s="86"/>
      <c r="CI156" s="86"/>
      <c r="CJ156" s="86"/>
      <c r="CK156" s="86"/>
      <c r="CL156" s="86"/>
      <c r="CM156" s="86"/>
      <c r="CN156" s="86"/>
      <c r="CO156" s="86"/>
      <c r="CP156" s="86"/>
      <c r="CQ156" s="86"/>
      <c r="CR156" s="86"/>
      <c r="CS156" s="86"/>
      <c r="CT156" s="86"/>
      <c r="CU156" s="86"/>
      <c r="CV156" s="86"/>
      <c r="CW156" s="86"/>
      <c r="CX156" s="86"/>
      <c r="CY156" s="86"/>
      <c r="CZ156" s="86"/>
      <c r="DA156" s="86"/>
      <c r="DB156" s="86"/>
      <c r="DC156" s="86"/>
      <c r="DD156" s="86"/>
      <c r="DE156" s="86"/>
      <c r="DF156" s="86"/>
      <c r="DG156" s="86"/>
      <c r="DH156" s="86"/>
      <c r="DI156" s="86"/>
      <c r="DJ156" s="86"/>
      <c r="DK156" s="86"/>
      <c r="DL156" s="86"/>
      <c r="DM156" s="86"/>
      <c r="DN156" s="86"/>
      <c r="DO156" s="86"/>
      <c r="DP156" s="86"/>
      <c r="DQ156" s="86"/>
      <c r="DR156" s="86"/>
      <c r="DS156" s="86"/>
      <c r="DT156" s="86"/>
      <c r="DU156" s="86"/>
      <c r="DV156" s="86"/>
      <c r="DW156" s="86"/>
      <c r="DX156" s="86"/>
      <c r="DY156" s="86"/>
      <c r="DZ156" s="86"/>
      <c r="EA156" s="86"/>
      <c r="EB156" s="86"/>
      <c r="EC156" s="86"/>
      <c r="ED156" s="86"/>
      <c r="EE156" s="86"/>
      <c r="EF156" s="86"/>
      <c r="EG156" s="86"/>
      <c r="EH156" s="86"/>
      <c r="EI156" s="86"/>
      <c r="EJ156" s="86"/>
      <c r="EK156" s="86"/>
      <c r="EL156" s="86"/>
      <c r="EM156" s="86"/>
      <c r="EN156" s="86"/>
      <c r="EO156" s="86"/>
      <c r="EP156" s="86"/>
      <c r="EQ156" s="86"/>
      <c r="ER156" s="86"/>
      <c r="ES156" s="86"/>
      <c r="ET156" s="86"/>
      <c r="EU156" s="86"/>
      <c r="EV156" s="86"/>
      <c r="EW156" s="86"/>
      <c r="EX156" s="86"/>
      <c r="EY156" s="86"/>
      <c r="EZ156" s="86"/>
      <c r="FA156" s="86"/>
      <c r="FB156" s="86"/>
      <c r="FC156" s="86"/>
      <c r="FD156" s="86"/>
      <c r="FE156" s="86"/>
      <c r="FF156" s="86"/>
      <c r="FG156" s="86"/>
      <c r="FH156" s="86"/>
      <c r="FI156" s="86"/>
      <c r="FJ156" s="86"/>
      <c r="FK156" s="86"/>
      <c r="FL156" s="86"/>
      <c r="FM156" s="86"/>
      <c r="FN156" s="86"/>
      <c r="FO156" s="86"/>
      <c r="FP156" s="86"/>
      <c r="FQ156" s="86"/>
      <c r="FR156" s="86"/>
      <c r="FS156" s="86"/>
      <c r="FT156" s="86"/>
      <c r="FU156" s="86"/>
      <c r="FV156" s="86"/>
      <c r="FW156" s="86"/>
      <c r="FX156" s="86"/>
      <c r="FY156" s="86"/>
      <c r="FZ156" s="86"/>
      <c r="GA156" s="86"/>
      <c r="GB156" s="86"/>
      <c r="GC156" s="86"/>
      <c r="GD156" s="86"/>
      <c r="GE156" s="86"/>
      <c r="GF156" s="86"/>
      <c r="GG156" s="86"/>
      <c r="GH156" s="86"/>
      <c r="GI156" s="86"/>
      <c r="GJ156" s="86"/>
      <c r="GK156" s="86"/>
      <c r="GL156" s="86"/>
      <c r="GM156" s="86"/>
      <c r="GN156" s="86"/>
      <c r="GO156" s="86"/>
      <c r="GP156" s="86"/>
      <c r="GQ156" s="86"/>
      <c r="GR156" s="86"/>
      <c r="GS156" s="86"/>
      <c r="GT156" s="86"/>
      <c r="GU156" s="86"/>
      <c r="GV156" s="86"/>
      <c r="GW156" s="86"/>
      <c r="GX156" s="86"/>
      <c r="GY156" s="86"/>
      <c r="GZ156" s="86"/>
      <c r="HA156" s="86"/>
      <c r="HB156" s="86"/>
      <c r="HC156" s="86"/>
      <c r="HD156" s="86"/>
      <c r="HE156" s="86"/>
      <c r="HF156" s="86"/>
      <c r="HG156" s="86"/>
      <c r="HH156" s="86"/>
      <c r="HI156" s="86"/>
      <c r="HJ156" s="86"/>
      <c r="HK156" s="86"/>
      <c r="HL156" s="86"/>
      <c r="HM156" s="86"/>
      <c r="HN156" s="86"/>
      <c r="HO156" s="86"/>
      <c r="HP156" s="86"/>
      <c r="HQ156" s="86"/>
      <c r="HR156" s="86"/>
      <c r="HS156" s="86"/>
      <c r="HT156" s="86"/>
      <c r="HU156" s="86"/>
      <c r="HV156" s="86"/>
      <c r="HW156" s="86"/>
      <c r="HX156" s="86"/>
      <c r="HY156" s="86"/>
      <c r="HZ156" s="86"/>
      <c r="IA156" s="86"/>
      <c r="IB156" s="45"/>
      <c r="IC156" s="45"/>
      <c r="ID156" s="45"/>
      <c r="IE156" s="45"/>
      <c r="IF156" s="45"/>
      <c r="IG156" s="45"/>
      <c r="IH156" s="45"/>
      <c r="II156" s="45"/>
      <c r="IJ156" s="45"/>
      <c r="IK156" s="45"/>
      <c r="IL156" s="45"/>
      <c r="IM156" s="45"/>
      <c r="IN156" s="45"/>
      <c r="IO156" s="45"/>
      <c r="IP156" s="45"/>
      <c r="IQ156" s="45"/>
      <c r="IR156" s="45"/>
      <c r="IS156" s="45"/>
      <c r="IT156" s="45"/>
      <c r="IU156" s="45"/>
      <c r="IV156" s="45"/>
      <c r="IW156" s="45"/>
      <c r="IX156" s="45"/>
      <c r="IY156" s="45"/>
      <c r="IZ156" s="45"/>
      <c r="JA156" s="45"/>
      <c r="JB156" s="45"/>
      <c r="JC156" s="45"/>
      <c r="JD156" s="45"/>
      <c r="JE156" s="45"/>
      <c r="JF156" s="45"/>
      <c r="JG156" s="45"/>
      <c r="JH156" s="45"/>
      <c r="JI156" s="45"/>
      <c r="JJ156" s="45"/>
      <c r="JK156" s="45"/>
      <c r="JL156" s="45"/>
      <c r="JM156" s="45"/>
      <c r="JN156" s="45"/>
      <c r="JO156" s="45"/>
      <c r="JP156" s="45"/>
      <c r="JQ156" s="45"/>
      <c r="JR156" s="45"/>
      <c r="JS156" s="45"/>
      <c r="JT156" s="45"/>
      <c r="JU156" s="45"/>
      <c r="JV156" s="45"/>
      <c r="JW156" s="45"/>
      <c r="JX156" s="45"/>
      <c r="JY156" s="45"/>
      <c r="JZ156" s="45"/>
      <c r="KA156" s="45"/>
      <c r="KB156" s="45"/>
      <c r="KC156" s="45"/>
      <c r="KD156" s="45"/>
      <c r="KE156" s="45"/>
      <c r="KF156" s="45"/>
      <c r="KG156" s="45"/>
      <c r="KH156" s="45"/>
      <c r="KI156" s="45"/>
      <c r="KJ156" s="45"/>
      <c r="KK156" s="45"/>
      <c r="KL156" s="45"/>
      <c r="KM156" s="45"/>
      <c r="KN156" s="45"/>
      <c r="KO156" s="45"/>
      <c r="KP156" s="45"/>
      <c r="KQ156" s="45"/>
      <c r="KR156" s="45"/>
      <c r="KS156" s="45"/>
      <c r="KT156" s="45"/>
      <c r="KU156" s="45"/>
      <c r="KV156" s="45"/>
      <c r="KW156" s="45"/>
      <c r="KX156" s="45"/>
      <c r="KY156" s="45"/>
      <c r="KZ156" s="45"/>
      <c r="LA156" s="45"/>
      <c r="LB156" s="45"/>
      <c r="LC156" s="45"/>
      <c r="LD156" s="45"/>
      <c r="LE156" s="45"/>
      <c r="LF156" s="45"/>
      <c r="LG156" s="45"/>
      <c r="LH156" s="45"/>
      <c r="LI156" s="45"/>
      <c r="LJ156" s="45"/>
      <c r="LK156" s="45"/>
      <c r="LL156" s="45"/>
      <c r="LM156" s="45"/>
      <c r="LN156" s="45"/>
      <c r="LO156" s="45"/>
      <c r="LP156" s="45"/>
      <c r="LQ156" s="45"/>
      <c r="LR156" s="45"/>
      <c r="LS156" s="45"/>
      <c r="LT156" s="45"/>
      <c r="LU156" s="45"/>
      <c r="LV156" s="45"/>
      <c r="LW156" s="45"/>
      <c r="LX156" s="45"/>
      <c r="LY156" s="45"/>
      <c r="LZ156" s="45"/>
      <c r="MA156" s="45"/>
      <c r="MB156" s="45"/>
      <c r="MC156" s="45"/>
      <c r="MD156" s="45"/>
      <c r="ME156" s="45"/>
      <c r="MF156" s="45"/>
      <c r="MG156" s="45"/>
      <c r="MH156" s="45"/>
      <c r="MI156" s="45"/>
      <c r="MJ156" s="45"/>
      <c r="MK156" s="45"/>
      <c r="ML156" s="45"/>
      <c r="MM156" s="45"/>
      <c r="MN156" s="45"/>
      <c r="MO156" s="45"/>
      <c r="MP156" s="45"/>
      <c r="MQ156" s="45"/>
      <c r="MR156" s="45"/>
      <c r="MS156" s="45"/>
      <c r="MT156" s="45"/>
      <c r="MU156" s="45"/>
      <c r="MV156" s="45"/>
      <c r="MW156" s="45"/>
      <c r="MX156" s="45"/>
      <c r="MY156" s="45"/>
      <c r="MZ156" s="45"/>
      <c r="NA156" s="45"/>
      <c r="NB156" s="45"/>
      <c r="NC156" s="45"/>
      <c r="ND156" s="45"/>
      <c r="NE156" s="45"/>
      <c r="NF156" s="45"/>
      <c r="NG156" s="45"/>
      <c r="NH156" s="45"/>
      <c r="NI156" s="45"/>
      <c r="NJ156" s="45"/>
      <c r="NK156" s="45"/>
      <c r="NL156" s="45"/>
      <c r="NM156" s="45"/>
      <c r="NN156" s="45"/>
    </row>
    <row r="157" spans="1:669" ht="15.75" x14ac:dyDescent="0.25">
      <c r="A157" s="41" t="s">
        <v>14</v>
      </c>
      <c r="B157" s="12">
        <v>5</v>
      </c>
      <c r="C157" s="7"/>
      <c r="D157" s="7"/>
      <c r="E157" s="41"/>
      <c r="F157" s="41"/>
      <c r="G157" s="146">
        <f>SUM(G152:G156)</f>
        <v>271000</v>
      </c>
      <c r="H157" s="161">
        <f>SUM(H152:H156)</f>
        <v>7777.7</v>
      </c>
      <c r="I157" s="146">
        <f>SUM(I152:I156)</f>
        <v>19275.45</v>
      </c>
      <c r="J157" s="146">
        <f>SUM(J152:J156)</f>
        <v>8238.4</v>
      </c>
      <c r="K157" s="146">
        <f>SUM(K152:K156)</f>
        <v>125</v>
      </c>
      <c r="L157" s="146">
        <f>L152+L153+L154+L155+L156</f>
        <v>35416.550000000003</v>
      </c>
      <c r="M157" s="161">
        <f>SUM(M152:M156)</f>
        <v>235583.45</v>
      </c>
      <c r="N157" s="47"/>
      <c r="O157" s="47"/>
      <c r="AH157" s="45"/>
      <c r="AI157" s="45"/>
      <c r="AJ157" s="45"/>
      <c r="AK157" s="45"/>
      <c r="AL157" s="45"/>
      <c r="AM157" s="45"/>
      <c r="AN157" s="45"/>
      <c r="AO157" s="45"/>
      <c r="AP157" s="45"/>
      <c r="AQ157" s="45"/>
      <c r="AR157" s="45"/>
      <c r="AS157" s="45"/>
      <c r="AT157" s="45"/>
      <c r="AU157" s="86"/>
      <c r="AV157" s="86"/>
      <c r="AW157" s="86"/>
      <c r="AX157" s="86"/>
      <c r="AY157" s="86"/>
      <c r="AZ157" s="86"/>
      <c r="BA157" s="86"/>
      <c r="BB157" s="86"/>
      <c r="BC157" s="86"/>
      <c r="BD157" s="86"/>
      <c r="BE157" s="86"/>
      <c r="BF157" s="86"/>
      <c r="BG157" s="86"/>
      <c r="BH157" s="86"/>
      <c r="BI157" s="86"/>
      <c r="BJ157" s="86"/>
      <c r="BK157" s="86"/>
      <c r="BL157" s="86"/>
      <c r="BM157" s="86"/>
      <c r="BN157" s="86"/>
      <c r="BO157" s="86"/>
      <c r="BP157" s="86"/>
      <c r="BQ157" s="86"/>
      <c r="BR157" s="86"/>
      <c r="BS157" s="86"/>
      <c r="BT157" s="86"/>
      <c r="BU157" s="86"/>
      <c r="BV157" s="86"/>
      <c r="BW157" s="86"/>
      <c r="BX157" s="86"/>
      <c r="BY157" s="86"/>
      <c r="BZ157" s="86"/>
      <c r="CA157" s="86"/>
      <c r="CB157" s="86"/>
      <c r="CC157" s="86"/>
      <c r="CD157" s="86"/>
      <c r="CE157" s="86"/>
      <c r="CF157" s="86"/>
      <c r="CG157" s="86"/>
      <c r="CH157" s="86"/>
      <c r="CI157" s="86"/>
      <c r="CJ157" s="86"/>
      <c r="CK157" s="86"/>
      <c r="CL157" s="86"/>
      <c r="CM157" s="86"/>
      <c r="CN157" s="86"/>
      <c r="CO157" s="86"/>
      <c r="CP157" s="86"/>
      <c r="CQ157" s="86"/>
      <c r="CR157" s="86"/>
      <c r="CS157" s="86"/>
      <c r="CT157" s="86"/>
      <c r="CU157" s="86"/>
      <c r="CV157" s="86"/>
      <c r="CW157" s="86"/>
      <c r="CX157" s="86"/>
      <c r="CY157" s="86"/>
      <c r="CZ157" s="86"/>
      <c r="DA157" s="86"/>
      <c r="DB157" s="86"/>
      <c r="DC157" s="86"/>
      <c r="DD157" s="86"/>
      <c r="DE157" s="86"/>
      <c r="DF157" s="86"/>
      <c r="DG157" s="86"/>
      <c r="DH157" s="86"/>
      <c r="DI157" s="86"/>
      <c r="DJ157" s="86"/>
      <c r="DK157" s="86"/>
      <c r="DL157" s="86"/>
      <c r="DM157" s="86"/>
      <c r="DN157" s="86"/>
      <c r="DO157" s="86"/>
      <c r="DP157" s="86"/>
      <c r="DQ157" s="86"/>
      <c r="DR157" s="86"/>
      <c r="DS157" s="86"/>
      <c r="DT157" s="86"/>
      <c r="DU157" s="86"/>
      <c r="DV157" s="86"/>
      <c r="DW157" s="86"/>
      <c r="DX157" s="86"/>
      <c r="DY157" s="86"/>
      <c r="DZ157" s="86"/>
      <c r="EA157" s="86"/>
      <c r="EB157" s="86"/>
      <c r="EC157" s="86"/>
      <c r="ED157" s="86"/>
      <c r="EE157" s="86"/>
      <c r="EF157" s="86"/>
      <c r="EG157" s="86"/>
      <c r="EH157" s="86"/>
      <c r="EI157" s="86"/>
      <c r="EJ157" s="86"/>
      <c r="EK157" s="86"/>
      <c r="EL157" s="86"/>
      <c r="EM157" s="86"/>
      <c r="EN157" s="86"/>
      <c r="EO157" s="86"/>
      <c r="EP157" s="86"/>
      <c r="EQ157" s="86"/>
      <c r="ER157" s="86"/>
      <c r="ES157" s="86"/>
      <c r="ET157" s="86"/>
      <c r="EU157" s="86"/>
      <c r="EV157" s="86"/>
      <c r="EW157" s="86"/>
      <c r="EX157" s="86"/>
      <c r="EY157" s="86"/>
      <c r="EZ157" s="86"/>
      <c r="FA157" s="86"/>
      <c r="FB157" s="86"/>
      <c r="FC157" s="86"/>
      <c r="FD157" s="86"/>
      <c r="FE157" s="86"/>
      <c r="FF157" s="86"/>
      <c r="FG157" s="86"/>
      <c r="FH157" s="86"/>
      <c r="FI157" s="86"/>
      <c r="FJ157" s="86"/>
      <c r="FK157" s="86"/>
      <c r="FL157" s="86"/>
      <c r="FM157" s="86"/>
      <c r="FN157" s="86"/>
      <c r="FO157" s="86"/>
      <c r="FP157" s="86"/>
      <c r="FQ157" s="86"/>
      <c r="FR157" s="86"/>
      <c r="FS157" s="86"/>
      <c r="FT157" s="86"/>
      <c r="FU157" s="86"/>
      <c r="FV157" s="86"/>
      <c r="FW157" s="86"/>
      <c r="FX157" s="86"/>
      <c r="FY157" s="86"/>
      <c r="FZ157" s="86"/>
      <c r="GA157" s="86"/>
      <c r="GB157" s="86"/>
      <c r="GC157" s="86"/>
      <c r="GD157" s="86"/>
      <c r="GE157" s="86"/>
      <c r="GF157" s="86"/>
      <c r="GG157" s="86"/>
      <c r="GH157" s="86"/>
      <c r="GI157" s="86"/>
      <c r="GJ157" s="86"/>
      <c r="GK157" s="86"/>
      <c r="GL157" s="86"/>
      <c r="GM157" s="86"/>
      <c r="GN157" s="86"/>
      <c r="GO157" s="86"/>
      <c r="GP157" s="86"/>
      <c r="GQ157" s="86"/>
      <c r="GR157" s="86"/>
      <c r="GS157" s="86"/>
      <c r="GT157" s="86"/>
      <c r="GU157" s="86"/>
      <c r="GV157" s="86"/>
      <c r="GW157" s="86"/>
      <c r="GX157" s="86"/>
      <c r="GY157" s="86"/>
      <c r="GZ157" s="86"/>
      <c r="HA157" s="86"/>
      <c r="HB157" s="86"/>
      <c r="HC157" s="86"/>
      <c r="HD157" s="86"/>
      <c r="HE157" s="86"/>
      <c r="HF157" s="86"/>
      <c r="HG157" s="86"/>
      <c r="HH157" s="86"/>
      <c r="HI157" s="86"/>
      <c r="HJ157" s="86"/>
      <c r="HK157" s="86"/>
      <c r="HL157" s="86"/>
      <c r="HM157" s="86"/>
      <c r="HN157" s="86"/>
      <c r="HO157" s="86"/>
      <c r="HP157" s="86"/>
      <c r="HQ157" s="86"/>
      <c r="HR157" s="86"/>
      <c r="HS157" s="86"/>
      <c r="HT157" s="86"/>
      <c r="HU157" s="86"/>
      <c r="HV157" s="86"/>
      <c r="HW157" s="86"/>
      <c r="HX157" s="86"/>
      <c r="HY157" s="86"/>
      <c r="HZ157" s="86"/>
      <c r="IA157" s="86"/>
      <c r="IB157" s="45"/>
      <c r="IC157" s="45"/>
      <c r="ID157" s="45"/>
      <c r="IE157" s="45"/>
      <c r="IF157" s="45"/>
      <c r="IG157" s="45"/>
      <c r="IH157" s="45"/>
      <c r="II157" s="45"/>
      <c r="IJ157" s="45"/>
      <c r="IK157" s="45"/>
      <c r="IL157" s="45"/>
      <c r="IM157" s="45"/>
      <c r="IN157" s="45"/>
      <c r="IO157" s="45"/>
      <c r="IP157" s="45"/>
      <c r="IQ157" s="45"/>
      <c r="IR157" s="45"/>
      <c r="IS157" s="45"/>
      <c r="IT157" s="45"/>
      <c r="IU157" s="45"/>
      <c r="IV157" s="45"/>
      <c r="IW157" s="45"/>
      <c r="IX157" s="45"/>
      <c r="IY157" s="45"/>
      <c r="IZ157" s="45"/>
      <c r="JA157" s="45"/>
      <c r="JB157" s="45"/>
      <c r="JC157" s="45"/>
      <c r="JD157" s="45"/>
      <c r="JE157" s="45"/>
      <c r="JF157" s="45"/>
      <c r="JG157" s="45"/>
      <c r="JH157" s="45"/>
      <c r="JI157" s="45"/>
      <c r="JJ157" s="45"/>
      <c r="JK157" s="45"/>
      <c r="JL157" s="45"/>
      <c r="JM157" s="45"/>
      <c r="JN157" s="45"/>
      <c r="JO157" s="45"/>
      <c r="JP157" s="45"/>
      <c r="JQ157" s="45"/>
      <c r="JR157" s="45"/>
      <c r="JS157" s="45"/>
      <c r="JT157" s="45"/>
      <c r="JU157" s="45"/>
      <c r="JV157" s="45"/>
      <c r="JW157" s="45"/>
      <c r="JX157" s="45"/>
      <c r="JY157" s="45"/>
      <c r="JZ157" s="45"/>
      <c r="KA157" s="45"/>
      <c r="KB157" s="45"/>
      <c r="KC157" s="45"/>
      <c r="KD157" s="45"/>
      <c r="KE157" s="45"/>
      <c r="KF157" s="45"/>
      <c r="KG157" s="45"/>
      <c r="KH157" s="45"/>
      <c r="KI157" s="45"/>
      <c r="KJ157" s="45"/>
      <c r="KK157" s="45"/>
      <c r="KL157" s="45"/>
      <c r="KM157" s="45"/>
      <c r="KN157" s="45"/>
      <c r="KO157" s="45"/>
      <c r="KP157" s="45"/>
      <c r="KQ157" s="45"/>
      <c r="KR157" s="45"/>
      <c r="KS157" s="45"/>
      <c r="KT157" s="45"/>
      <c r="KU157" s="45"/>
      <c r="KV157" s="45"/>
      <c r="KW157" s="45"/>
      <c r="KX157" s="45"/>
      <c r="KY157" s="45"/>
      <c r="KZ157" s="45"/>
      <c r="LA157" s="45"/>
      <c r="LB157" s="45"/>
      <c r="LC157" s="45"/>
      <c r="LD157" s="45"/>
      <c r="LE157" s="45"/>
      <c r="LF157" s="45"/>
      <c r="LG157" s="45"/>
      <c r="LH157" s="45"/>
      <c r="LI157" s="45"/>
      <c r="LJ157" s="45"/>
      <c r="LK157" s="45"/>
      <c r="LL157" s="45"/>
      <c r="LM157" s="45"/>
      <c r="LN157" s="45"/>
      <c r="LO157" s="45"/>
      <c r="LP157" s="45"/>
      <c r="LQ157" s="45"/>
      <c r="LR157" s="45"/>
      <c r="LS157" s="45"/>
      <c r="LT157" s="45"/>
      <c r="LU157" s="45"/>
      <c r="LV157" s="45"/>
      <c r="LW157" s="45"/>
      <c r="LX157" s="45"/>
      <c r="LY157" s="45"/>
      <c r="LZ157" s="45"/>
      <c r="MA157" s="45"/>
      <c r="MB157" s="45"/>
      <c r="MC157" s="45"/>
      <c r="MD157" s="45"/>
      <c r="ME157" s="45"/>
      <c r="MF157" s="45"/>
      <c r="MG157" s="45"/>
      <c r="MH157" s="45"/>
      <c r="MI157" s="45"/>
      <c r="MJ157" s="45"/>
      <c r="MK157" s="45"/>
      <c r="ML157" s="45"/>
      <c r="MM157" s="45"/>
      <c r="MN157" s="45"/>
      <c r="MO157" s="45"/>
      <c r="MP157" s="45"/>
      <c r="MQ157" s="45"/>
      <c r="MR157" s="45"/>
      <c r="MS157" s="45"/>
      <c r="MT157" s="45"/>
      <c r="MU157" s="45"/>
      <c r="MV157" s="45"/>
      <c r="MW157" s="45"/>
      <c r="MX157" s="45"/>
      <c r="MY157" s="45"/>
      <c r="MZ157" s="45"/>
      <c r="NA157" s="45"/>
      <c r="NB157" s="45"/>
      <c r="NC157" s="45"/>
      <c r="ND157" s="45"/>
      <c r="NE157" s="45"/>
      <c r="NF157" s="45"/>
      <c r="NG157" s="45"/>
      <c r="NH157" s="45"/>
      <c r="NI157" s="45"/>
      <c r="NJ157" s="45"/>
      <c r="NK157" s="45"/>
      <c r="NL157" s="45"/>
      <c r="NM157" s="45"/>
      <c r="NN157" s="45"/>
    </row>
    <row r="158" spans="1:669" x14ac:dyDescent="0.25">
      <c r="AQ158" s="45"/>
      <c r="AR158" s="45"/>
      <c r="AS158" s="45"/>
      <c r="AT158" s="45"/>
      <c r="AU158" s="45"/>
      <c r="AV158" s="45"/>
      <c r="AW158" s="45"/>
      <c r="AX158" s="45"/>
      <c r="AY158" s="45"/>
      <c r="AZ158" s="45"/>
      <c r="BA158" s="45"/>
      <c r="BB158" s="45"/>
      <c r="BC158" s="45"/>
      <c r="BD158" s="45"/>
      <c r="BE158" s="45"/>
      <c r="BF158" s="45"/>
      <c r="BG158" s="45"/>
      <c r="BH158" s="45"/>
      <c r="BI158" s="45"/>
      <c r="BJ158" s="45"/>
      <c r="BK158" s="45"/>
      <c r="BL158" s="45"/>
      <c r="BM158" s="45"/>
      <c r="BN158" s="45"/>
      <c r="BO158" s="45"/>
      <c r="BP158" s="45"/>
      <c r="BQ158" s="45"/>
      <c r="BR158" s="45"/>
      <c r="BS158" s="45"/>
      <c r="BT158" s="45"/>
      <c r="BU158" s="45"/>
      <c r="BV158" s="45"/>
      <c r="BW158" s="45"/>
      <c r="BX158" s="45"/>
      <c r="BY158" s="45"/>
      <c r="BZ158" s="45"/>
      <c r="CA158" s="45"/>
      <c r="CB158" s="45"/>
      <c r="CC158" s="45"/>
      <c r="CD158" s="45"/>
      <c r="CE158" s="45"/>
      <c r="CF158" s="45"/>
      <c r="CG158" s="45"/>
      <c r="CH158" s="45"/>
      <c r="CI158" s="45"/>
      <c r="CJ158" s="45"/>
      <c r="CK158" s="45"/>
      <c r="CL158" s="45"/>
      <c r="CM158" s="45"/>
      <c r="CN158" s="45"/>
      <c r="CO158" s="45"/>
      <c r="CP158" s="45"/>
      <c r="CQ158" s="45"/>
      <c r="CR158" s="45"/>
      <c r="CS158" s="45"/>
      <c r="CT158" s="45"/>
      <c r="CU158" s="45"/>
      <c r="CV158" s="45"/>
      <c r="CW158" s="45"/>
      <c r="CX158" s="45"/>
      <c r="CY158" s="45"/>
      <c r="CZ158" s="45"/>
      <c r="DA158" s="45"/>
      <c r="DB158" s="45"/>
      <c r="DC158" s="45"/>
      <c r="DD158" s="45"/>
      <c r="DE158" s="45"/>
      <c r="DF158" s="45"/>
      <c r="DG158" s="45"/>
      <c r="DH158" s="45"/>
      <c r="DI158" s="45"/>
      <c r="DJ158" s="45"/>
      <c r="DK158" s="45"/>
      <c r="DL158" s="45"/>
      <c r="DM158" s="45"/>
      <c r="DN158" s="45"/>
      <c r="DO158" s="45"/>
      <c r="DP158" s="45"/>
      <c r="DQ158" s="45"/>
      <c r="DR158" s="45"/>
      <c r="DS158" s="45"/>
      <c r="DT158" s="45"/>
      <c r="DU158" s="45"/>
      <c r="DV158" s="45"/>
      <c r="DW158" s="45"/>
      <c r="DX158" s="45"/>
      <c r="DY158" s="45"/>
      <c r="DZ158" s="45"/>
      <c r="EA158" s="45"/>
      <c r="EB158" s="45"/>
      <c r="EC158" s="45"/>
      <c r="ED158" s="45"/>
      <c r="EE158" s="45"/>
      <c r="EF158" s="45"/>
      <c r="EG158" s="45"/>
      <c r="EH158" s="45"/>
      <c r="EI158" s="45"/>
      <c r="EJ158" s="45"/>
      <c r="EK158" s="45"/>
      <c r="EL158" s="45"/>
      <c r="EM158" s="45"/>
      <c r="EN158" s="45"/>
      <c r="EO158" s="45"/>
      <c r="EP158" s="45"/>
      <c r="EQ158" s="45"/>
      <c r="ER158" s="45"/>
      <c r="ES158" s="45"/>
      <c r="ET158" s="45"/>
      <c r="EU158" s="45"/>
      <c r="EV158" s="45"/>
      <c r="EW158" s="45"/>
      <c r="EX158" s="45"/>
      <c r="EY158" s="45"/>
      <c r="EZ158" s="45"/>
      <c r="FA158" s="45"/>
      <c r="FB158" s="45"/>
      <c r="FC158" s="45"/>
      <c r="FD158" s="45"/>
      <c r="FE158" s="45"/>
      <c r="FF158" s="45"/>
      <c r="FG158" s="45"/>
      <c r="FH158" s="45"/>
      <c r="FI158" s="45"/>
      <c r="FJ158" s="45"/>
      <c r="FK158" s="45"/>
      <c r="FL158" s="45"/>
      <c r="FM158" s="45"/>
      <c r="FN158" s="45"/>
      <c r="FO158" s="45"/>
      <c r="FP158" s="45"/>
      <c r="FQ158" s="45"/>
      <c r="FR158" s="45"/>
      <c r="FS158" s="45"/>
      <c r="FT158" s="45"/>
      <c r="FU158" s="45"/>
      <c r="FV158" s="45"/>
      <c r="FW158" s="45"/>
      <c r="FX158" s="45"/>
      <c r="FY158" s="45"/>
      <c r="FZ158" s="45"/>
      <c r="GA158" s="45"/>
      <c r="GB158" s="45"/>
      <c r="GC158" s="45"/>
      <c r="GD158" s="45"/>
      <c r="GE158" s="45"/>
      <c r="GF158" s="45"/>
      <c r="GG158" s="45"/>
      <c r="GH158" s="45"/>
      <c r="GI158" s="45"/>
      <c r="GJ158" s="45"/>
      <c r="GK158" s="45"/>
      <c r="GL158" s="45"/>
      <c r="GM158" s="45"/>
      <c r="GN158" s="45"/>
      <c r="GO158" s="45"/>
      <c r="GP158" s="45"/>
      <c r="GQ158" s="45"/>
      <c r="GR158" s="45"/>
      <c r="GS158" s="45"/>
      <c r="GT158" s="45"/>
      <c r="GU158" s="45"/>
      <c r="GV158" s="45"/>
      <c r="GW158" s="45"/>
      <c r="GX158" s="45"/>
      <c r="GY158" s="45"/>
      <c r="GZ158" s="45"/>
      <c r="HA158" s="45"/>
      <c r="HB158" s="45"/>
      <c r="HC158" s="45"/>
      <c r="HD158" s="45"/>
      <c r="HE158" s="45"/>
      <c r="HF158" s="45"/>
      <c r="HG158" s="45"/>
      <c r="HH158" s="45"/>
      <c r="HI158" s="45"/>
      <c r="HJ158" s="45"/>
      <c r="HK158" s="45"/>
      <c r="HL158" s="45"/>
      <c r="HM158" s="45"/>
      <c r="HN158" s="45"/>
      <c r="HO158" s="45"/>
      <c r="HP158" s="45"/>
      <c r="HQ158" s="45"/>
      <c r="HR158" s="45"/>
      <c r="HS158" s="45"/>
      <c r="HT158" s="45"/>
      <c r="HU158" s="45"/>
      <c r="HV158" s="45"/>
      <c r="HW158" s="45"/>
      <c r="HX158" s="45"/>
      <c r="HY158" s="45"/>
      <c r="HZ158" s="45"/>
      <c r="IA158" s="45"/>
      <c r="IB158" s="45"/>
      <c r="IC158" s="45"/>
      <c r="ID158" s="45"/>
      <c r="IE158" s="45"/>
      <c r="IF158" s="45"/>
      <c r="IG158" s="45"/>
      <c r="IH158" s="45"/>
      <c r="II158" s="45"/>
      <c r="IJ158" s="45"/>
      <c r="IK158" s="45"/>
      <c r="IL158" s="45"/>
      <c r="IM158" s="45"/>
      <c r="IN158" s="45"/>
      <c r="IO158" s="45"/>
      <c r="IP158" s="45"/>
      <c r="IQ158" s="45"/>
      <c r="IR158" s="45"/>
      <c r="IS158" s="45"/>
      <c r="IT158" s="45"/>
      <c r="IU158" s="45"/>
      <c r="IV158" s="45"/>
      <c r="IW158" s="45"/>
      <c r="IX158" s="45"/>
      <c r="IY158" s="45"/>
      <c r="IZ158" s="45"/>
      <c r="JA158" s="45"/>
      <c r="JB158" s="45"/>
      <c r="JC158" s="45"/>
      <c r="JD158" s="45"/>
      <c r="JE158" s="45"/>
      <c r="JF158" s="45"/>
      <c r="JG158" s="45"/>
      <c r="JH158" s="45"/>
      <c r="JI158" s="45"/>
      <c r="JJ158" s="45"/>
      <c r="JK158" s="45"/>
      <c r="JL158" s="45"/>
      <c r="JM158" s="45"/>
      <c r="JN158" s="45"/>
      <c r="JO158" s="45"/>
      <c r="JP158" s="45"/>
      <c r="JQ158" s="45"/>
      <c r="JR158" s="45"/>
      <c r="JS158" s="45"/>
      <c r="JT158" s="45"/>
      <c r="JU158" s="45"/>
      <c r="JV158" s="45"/>
      <c r="JW158" s="45"/>
      <c r="JX158" s="45"/>
      <c r="JY158" s="45"/>
      <c r="JZ158" s="45"/>
      <c r="KA158" s="45"/>
      <c r="KB158" s="45"/>
      <c r="KC158" s="45"/>
      <c r="KD158" s="45"/>
      <c r="KE158" s="45"/>
      <c r="KF158" s="45"/>
      <c r="KG158" s="45"/>
      <c r="KH158" s="45"/>
      <c r="KI158" s="45"/>
      <c r="KJ158" s="45"/>
      <c r="KK158" s="45"/>
      <c r="KL158" s="45"/>
      <c r="KM158" s="45"/>
      <c r="KN158" s="45"/>
      <c r="KO158" s="45"/>
      <c r="KP158" s="45"/>
      <c r="KQ158" s="45"/>
      <c r="KR158" s="45"/>
      <c r="KS158" s="45"/>
      <c r="KT158" s="45"/>
      <c r="KU158" s="45"/>
      <c r="KV158" s="45"/>
      <c r="KW158" s="45"/>
      <c r="KX158" s="45"/>
      <c r="KY158" s="45"/>
      <c r="KZ158" s="45"/>
      <c r="LA158" s="45"/>
      <c r="LB158" s="45"/>
      <c r="LC158" s="45"/>
      <c r="LD158" s="45"/>
      <c r="LE158" s="45"/>
      <c r="LF158" s="45"/>
      <c r="LG158" s="45"/>
      <c r="LH158" s="45"/>
      <c r="LI158" s="45"/>
      <c r="LJ158" s="45"/>
      <c r="LK158" s="45"/>
      <c r="LL158" s="45"/>
      <c r="LM158" s="45"/>
      <c r="LN158" s="45"/>
      <c r="LO158" s="45"/>
      <c r="LP158" s="45"/>
      <c r="LQ158" s="45"/>
      <c r="LR158" s="45"/>
      <c r="LS158" s="45"/>
      <c r="LT158" s="45"/>
      <c r="LU158" s="45"/>
      <c r="LV158" s="45"/>
      <c r="LW158" s="45"/>
      <c r="LX158" s="45"/>
      <c r="LY158" s="45"/>
      <c r="LZ158" s="45"/>
      <c r="MA158" s="45"/>
      <c r="MB158" s="45"/>
      <c r="MC158" s="45"/>
      <c r="MD158" s="45"/>
      <c r="ME158" s="45"/>
      <c r="MF158" s="45"/>
      <c r="MG158" s="45"/>
      <c r="MH158" s="45"/>
      <c r="MI158" s="45"/>
      <c r="MJ158" s="45"/>
      <c r="MK158" s="45"/>
      <c r="ML158" s="45"/>
      <c r="MM158" s="45"/>
      <c r="MN158" s="45"/>
      <c r="MO158" s="45"/>
      <c r="MP158" s="45"/>
      <c r="MQ158" s="45"/>
      <c r="MR158" s="45"/>
      <c r="MS158" s="45"/>
      <c r="MT158" s="45"/>
      <c r="MU158" s="45"/>
      <c r="MV158" s="45"/>
      <c r="MW158" s="45"/>
      <c r="MX158" s="45"/>
      <c r="MY158" s="45"/>
      <c r="MZ158" s="45"/>
      <c r="NA158" s="45"/>
      <c r="NB158" s="45"/>
      <c r="NC158" s="45"/>
      <c r="ND158" s="45"/>
      <c r="NE158" s="45"/>
      <c r="NF158" s="45"/>
      <c r="NG158" s="45"/>
      <c r="NH158" s="45"/>
      <c r="NI158" s="45"/>
      <c r="NJ158" s="45"/>
      <c r="NK158" s="45"/>
      <c r="NL158" s="45"/>
      <c r="NM158" s="45"/>
      <c r="NN158" s="45"/>
    </row>
    <row r="159" spans="1:669" s="47" customFormat="1" ht="15.75" x14ac:dyDescent="0.25">
      <c r="A159" s="39" t="s">
        <v>142</v>
      </c>
      <c r="B159" s="13"/>
      <c r="C159" s="11"/>
      <c r="D159" s="11"/>
      <c r="E159" s="39"/>
      <c r="F159" s="39"/>
      <c r="G159" s="145"/>
      <c r="H159" s="164"/>
      <c r="I159" s="145"/>
      <c r="J159" s="145"/>
      <c r="K159" s="145"/>
      <c r="L159" s="145"/>
      <c r="M159" s="164"/>
      <c r="AQ159" s="45"/>
      <c r="AR159" s="45"/>
      <c r="AS159" s="45"/>
      <c r="AT159" s="45"/>
      <c r="AU159" s="86"/>
      <c r="AV159" s="86"/>
      <c r="AW159" s="86"/>
      <c r="AX159" s="86"/>
      <c r="AY159" s="86"/>
      <c r="AZ159" s="86"/>
      <c r="BA159" s="86"/>
      <c r="BB159" s="86"/>
      <c r="BC159" s="86"/>
      <c r="BD159" s="86"/>
      <c r="BE159" s="86"/>
      <c r="BF159" s="86"/>
      <c r="BG159" s="86"/>
      <c r="BH159" s="86"/>
      <c r="BI159" s="86"/>
      <c r="BJ159" s="86"/>
      <c r="BK159" s="86"/>
      <c r="BL159" s="86"/>
      <c r="BM159" s="86"/>
      <c r="BN159" s="86"/>
      <c r="BO159" s="86"/>
      <c r="BP159" s="86"/>
      <c r="BQ159" s="86"/>
      <c r="BR159" s="86"/>
      <c r="BS159" s="86"/>
      <c r="BT159" s="86"/>
      <c r="BU159" s="86"/>
      <c r="BV159" s="86"/>
      <c r="BW159" s="86"/>
      <c r="BX159" s="86"/>
      <c r="BY159" s="86"/>
      <c r="BZ159" s="86"/>
      <c r="CA159" s="86"/>
      <c r="CB159" s="86"/>
      <c r="CC159" s="86"/>
      <c r="CD159" s="86"/>
      <c r="CE159" s="86"/>
      <c r="CF159" s="86"/>
      <c r="CG159" s="86"/>
      <c r="CH159" s="86"/>
      <c r="CI159" s="86"/>
      <c r="CJ159" s="86"/>
      <c r="CK159" s="86"/>
      <c r="CL159" s="86"/>
      <c r="CM159" s="86"/>
      <c r="CN159" s="86"/>
      <c r="CO159" s="86"/>
      <c r="CP159" s="86"/>
      <c r="CQ159" s="86"/>
      <c r="CR159" s="86"/>
      <c r="CS159" s="86"/>
      <c r="CT159" s="86"/>
      <c r="CU159" s="86"/>
      <c r="CV159" s="86"/>
      <c r="CW159" s="86"/>
      <c r="CX159" s="86"/>
      <c r="CY159" s="86"/>
      <c r="CZ159" s="86"/>
      <c r="DA159" s="86"/>
      <c r="DB159" s="86"/>
      <c r="DC159" s="86"/>
      <c r="DD159" s="86"/>
      <c r="DE159" s="86"/>
      <c r="DF159" s="86"/>
      <c r="DG159" s="86"/>
      <c r="DH159" s="86"/>
      <c r="DI159" s="86"/>
      <c r="DJ159" s="86"/>
      <c r="DK159" s="86"/>
      <c r="DL159" s="86"/>
      <c r="DM159" s="86"/>
      <c r="DN159" s="86"/>
      <c r="DO159" s="86"/>
      <c r="DP159" s="86"/>
      <c r="DQ159" s="86"/>
      <c r="DR159" s="86"/>
      <c r="DS159" s="86"/>
      <c r="DT159" s="86"/>
      <c r="DU159" s="86"/>
      <c r="DV159" s="86"/>
      <c r="DW159" s="86"/>
      <c r="DX159" s="86"/>
      <c r="DY159" s="86"/>
      <c r="DZ159" s="86"/>
      <c r="EA159" s="86"/>
      <c r="EB159" s="86"/>
      <c r="EC159" s="86"/>
      <c r="ED159" s="86"/>
      <c r="EE159" s="86"/>
      <c r="EF159" s="86"/>
      <c r="EG159" s="86"/>
      <c r="EH159" s="86"/>
      <c r="EI159" s="86"/>
      <c r="EJ159" s="86"/>
      <c r="EK159" s="86"/>
      <c r="EL159" s="86"/>
      <c r="EM159" s="86"/>
      <c r="EN159" s="86"/>
      <c r="EO159" s="86"/>
      <c r="EP159" s="86"/>
      <c r="EQ159" s="86"/>
      <c r="ER159" s="86"/>
      <c r="ES159" s="86"/>
      <c r="ET159" s="86"/>
      <c r="EU159" s="86"/>
      <c r="EV159" s="86"/>
      <c r="EW159" s="86"/>
      <c r="EX159" s="86"/>
      <c r="EY159" s="86"/>
      <c r="EZ159" s="86"/>
      <c r="FA159" s="86"/>
      <c r="FB159" s="86"/>
      <c r="FC159" s="86"/>
      <c r="FD159" s="86"/>
      <c r="FE159" s="86"/>
      <c r="FF159" s="86"/>
      <c r="FG159" s="86"/>
      <c r="FH159" s="86"/>
      <c r="FI159" s="86"/>
      <c r="FJ159" s="86"/>
      <c r="FK159" s="86"/>
      <c r="FL159" s="86"/>
      <c r="FM159" s="86"/>
      <c r="FN159" s="86"/>
      <c r="FO159" s="86"/>
      <c r="FP159" s="86"/>
      <c r="FQ159" s="86"/>
      <c r="FR159" s="86"/>
      <c r="FS159" s="86"/>
      <c r="FT159" s="86"/>
      <c r="FU159" s="86"/>
      <c r="FV159" s="86"/>
      <c r="FW159" s="86"/>
      <c r="FX159" s="86"/>
      <c r="FY159" s="86"/>
      <c r="FZ159" s="86"/>
      <c r="GA159" s="86"/>
      <c r="GB159" s="86"/>
      <c r="GC159" s="86"/>
      <c r="GD159" s="86"/>
      <c r="GE159" s="86"/>
      <c r="GF159" s="86"/>
      <c r="GG159" s="86"/>
      <c r="GH159" s="86"/>
      <c r="GI159" s="86"/>
      <c r="GJ159" s="86"/>
      <c r="GK159" s="86"/>
      <c r="GL159" s="86"/>
      <c r="GM159" s="86"/>
      <c r="GN159" s="86"/>
      <c r="GO159" s="86"/>
      <c r="GP159" s="86"/>
      <c r="GQ159" s="86"/>
      <c r="GR159" s="86"/>
      <c r="GS159" s="86"/>
      <c r="GT159" s="86"/>
      <c r="GU159" s="86"/>
      <c r="GV159" s="86"/>
      <c r="GW159" s="86"/>
      <c r="GX159" s="86"/>
      <c r="GY159" s="86"/>
      <c r="GZ159" s="86"/>
      <c r="HA159" s="86"/>
      <c r="HB159" s="86"/>
      <c r="HC159" s="86"/>
      <c r="HD159" s="86"/>
      <c r="HE159" s="86"/>
      <c r="HF159" s="86"/>
      <c r="HG159" s="86"/>
      <c r="HH159" s="86"/>
      <c r="HI159" s="86"/>
      <c r="HJ159" s="86"/>
      <c r="HK159" s="86"/>
      <c r="HL159" s="86"/>
      <c r="HM159" s="86"/>
      <c r="HN159" s="86"/>
      <c r="HO159" s="86"/>
      <c r="HP159" s="86"/>
      <c r="HQ159" s="86"/>
      <c r="HR159" s="86"/>
      <c r="HS159" s="86"/>
      <c r="HT159" s="86"/>
      <c r="HU159" s="86"/>
      <c r="HV159" s="86"/>
      <c r="HW159" s="86"/>
      <c r="HX159" s="86"/>
      <c r="HY159" s="86"/>
      <c r="HZ159" s="86"/>
      <c r="IA159" s="86"/>
      <c r="IB159" s="45"/>
      <c r="IC159" s="45"/>
      <c r="ID159" s="45"/>
      <c r="IE159" s="45"/>
      <c r="IF159" s="45"/>
      <c r="IG159" s="45"/>
      <c r="IH159" s="45"/>
      <c r="II159" s="45"/>
      <c r="IJ159" s="45"/>
      <c r="IK159" s="45"/>
      <c r="IL159" s="45"/>
      <c r="IM159" s="45"/>
      <c r="IN159" s="45"/>
      <c r="IO159" s="45"/>
      <c r="IP159" s="45"/>
      <c r="IQ159" s="45"/>
      <c r="IR159" s="45"/>
      <c r="IS159" s="45"/>
      <c r="IT159" s="45"/>
      <c r="IU159" s="45"/>
      <c r="IV159" s="45"/>
      <c r="IW159" s="45"/>
      <c r="IX159" s="45"/>
      <c r="IY159" s="45"/>
      <c r="IZ159" s="45"/>
      <c r="JA159" s="45"/>
      <c r="JB159" s="45"/>
      <c r="JC159" s="45"/>
      <c r="JD159" s="45"/>
      <c r="JE159" s="45"/>
      <c r="JF159" s="45"/>
      <c r="JG159" s="45"/>
      <c r="JH159" s="45"/>
      <c r="JI159" s="45"/>
      <c r="JJ159" s="45"/>
      <c r="JK159" s="45"/>
      <c r="JL159" s="45"/>
      <c r="JM159" s="45"/>
      <c r="JN159" s="45"/>
      <c r="JO159" s="45"/>
      <c r="JP159" s="45"/>
      <c r="JQ159" s="45"/>
      <c r="JR159" s="45"/>
      <c r="JS159" s="45"/>
      <c r="JT159" s="45"/>
      <c r="JU159" s="45"/>
      <c r="JV159" s="45"/>
      <c r="JW159" s="45"/>
      <c r="JX159" s="45"/>
      <c r="JY159" s="45"/>
      <c r="JZ159" s="45"/>
      <c r="KA159" s="45"/>
      <c r="KB159" s="45"/>
      <c r="KC159" s="45"/>
      <c r="KD159" s="45"/>
      <c r="KE159" s="45"/>
      <c r="KF159" s="45"/>
      <c r="KG159" s="45"/>
      <c r="KH159" s="45"/>
      <c r="KI159" s="45"/>
      <c r="KJ159" s="45"/>
      <c r="KK159" s="45"/>
      <c r="KL159" s="45"/>
      <c r="KM159" s="45"/>
      <c r="KN159" s="45"/>
      <c r="KO159" s="45"/>
      <c r="KP159" s="45"/>
      <c r="KQ159" s="45"/>
      <c r="KR159" s="45"/>
      <c r="KS159" s="45"/>
      <c r="KT159" s="45"/>
      <c r="KU159" s="45"/>
      <c r="KV159" s="45"/>
      <c r="KW159" s="45"/>
      <c r="KX159" s="45"/>
      <c r="KY159" s="45"/>
      <c r="KZ159" s="45"/>
      <c r="LA159" s="45"/>
      <c r="LB159" s="45"/>
      <c r="LC159" s="45"/>
      <c r="LD159" s="45"/>
      <c r="LE159" s="45"/>
      <c r="LF159" s="45"/>
      <c r="LG159" s="45"/>
      <c r="LH159" s="45"/>
      <c r="LI159" s="45"/>
      <c r="LJ159" s="45"/>
      <c r="LK159" s="45"/>
      <c r="LL159" s="45"/>
      <c r="LM159" s="45"/>
      <c r="LN159" s="45"/>
      <c r="LO159" s="45"/>
      <c r="LP159" s="45"/>
      <c r="LQ159" s="45"/>
      <c r="LR159" s="45"/>
      <c r="LS159" s="45"/>
      <c r="LT159" s="45"/>
      <c r="LU159" s="45"/>
      <c r="LV159" s="45"/>
      <c r="LW159" s="45"/>
      <c r="LX159" s="45"/>
      <c r="LY159" s="45"/>
      <c r="LZ159" s="45"/>
      <c r="MA159" s="45"/>
      <c r="MB159" s="45"/>
      <c r="MC159" s="45"/>
      <c r="MD159" s="45"/>
      <c r="ME159" s="45"/>
      <c r="MF159" s="45"/>
      <c r="MG159" s="45"/>
      <c r="MH159" s="45"/>
      <c r="MI159" s="45"/>
      <c r="MJ159" s="45"/>
      <c r="MK159" s="45"/>
      <c r="ML159" s="45"/>
      <c r="MM159" s="45"/>
      <c r="MN159" s="45"/>
      <c r="MO159" s="45"/>
      <c r="MP159" s="45"/>
      <c r="MQ159" s="45"/>
      <c r="MR159" s="45"/>
      <c r="MS159" s="45"/>
      <c r="MT159" s="45"/>
      <c r="MU159" s="45"/>
      <c r="MV159" s="45"/>
      <c r="MW159" s="45"/>
      <c r="MX159" s="45"/>
      <c r="MY159" s="45"/>
      <c r="MZ159" s="45"/>
      <c r="NA159" s="45"/>
      <c r="NB159" s="45"/>
      <c r="NC159" s="45"/>
      <c r="ND159" s="45"/>
      <c r="NE159" s="45"/>
      <c r="NF159" s="45"/>
      <c r="NG159" s="45"/>
      <c r="NH159" s="45"/>
      <c r="NI159" s="45"/>
      <c r="NJ159" s="45"/>
      <c r="NK159" s="45"/>
      <c r="NL159" s="45"/>
      <c r="NM159" s="45"/>
      <c r="NN159" s="45"/>
    </row>
    <row r="160" spans="1:669" s="44" customFormat="1" ht="15.75" x14ac:dyDescent="0.25">
      <c r="A160" s="44" t="s">
        <v>197</v>
      </c>
      <c r="B160" s="22" t="s">
        <v>17</v>
      </c>
      <c r="C160" s="23" t="s">
        <v>70</v>
      </c>
      <c r="D160" s="23" t="s">
        <v>221</v>
      </c>
      <c r="E160" s="24">
        <v>44594</v>
      </c>
      <c r="F160" s="111" t="s">
        <v>107</v>
      </c>
      <c r="G160" s="147">
        <v>30000</v>
      </c>
      <c r="H160" s="165">
        <v>861</v>
      </c>
      <c r="I160" s="147">
        <v>0</v>
      </c>
      <c r="J160" s="147">
        <v>912</v>
      </c>
      <c r="K160" s="147">
        <v>25</v>
      </c>
      <c r="L160" s="147">
        <v>1798</v>
      </c>
      <c r="M160" s="165">
        <v>28202</v>
      </c>
      <c r="AQ160" s="46"/>
      <c r="AR160" s="46"/>
      <c r="AS160" s="46"/>
      <c r="AT160" s="46"/>
      <c r="AU160" s="86"/>
      <c r="AV160" s="86"/>
      <c r="AW160" s="86"/>
      <c r="AX160" s="86"/>
      <c r="AY160" s="86"/>
      <c r="AZ160" s="86"/>
      <c r="BA160" s="86"/>
      <c r="BB160" s="86"/>
      <c r="BC160" s="86"/>
      <c r="BD160" s="86"/>
      <c r="BE160" s="86"/>
      <c r="BF160" s="86"/>
      <c r="BG160" s="86"/>
      <c r="BH160" s="86"/>
      <c r="BI160" s="86"/>
      <c r="BJ160" s="86"/>
      <c r="BK160" s="86"/>
      <c r="BL160" s="86"/>
      <c r="BM160" s="86"/>
      <c r="BN160" s="86"/>
      <c r="BO160" s="86"/>
      <c r="BP160" s="86"/>
      <c r="BQ160" s="86"/>
      <c r="BR160" s="86"/>
      <c r="BS160" s="86"/>
      <c r="BT160" s="86"/>
      <c r="BU160" s="86"/>
      <c r="BV160" s="86"/>
      <c r="BW160" s="86"/>
      <c r="BX160" s="86"/>
      <c r="BY160" s="86"/>
      <c r="BZ160" s="86"/>
      <c r="CA160" s="86"/>
      <c r="CB160" s="86"/>
      <c r="CC160" s="86"/>
      <c r="CD160" s="86"/>
      <c r="CE160" s="86"/>
      <c r="CF160" s="86"/>
      <c r="CG160" s="86"/>
      <c r="CH160" s="86"/>
      <c r="CI160" s="86"/>
      <c r="CJ160" s="86"/>
      <c r="CK160" s="86"/>
      <c r="CL160" s="86"/>
      <c r="CM160" s="86"/>
      <c r="CN160" s="86"/>
      <c r="CO160" s="86"/>
      <c r="CP160" s="86"/>
      <c r="CQ160" s="86"/>
      <c r="CR160" s="86"/>
      <c r="CS160" s="86"/>
      <c r="CT160" s="86"/>
      <c r="CU160" s="86"/>
      <c r="CV160" s="86"/>
      <c r="CW160" s="86"/>
      <c r="CX160" s="86"/>
      <c r="CY160" s="86"/>
      <c r="CZ160" s="86"/>
      <c r="DA160" s="86"/>
      <c r="DB160" s="86"/>
      <c r="DC160" s="86"/>
      <c r="DD160" s="86"/>
      <c r="DE160" s="86"/>
      <c r="DF160" s="86"/>
      <c r="DG160" s="86"/>
      <c r="DH160" s="86"/>
      <c r="DI160" s="86"/>
      <c r="DJ160" s="86"/>
      <c r="DK160" s="86"/>
      <c r="DL160" s="86"/>
      <c r="DM160" s="86"/>
      <c r="DN160" s="86"/>
      <c r="DO160" s="86"/>
      <c r="DP160" s="86"/>
      <c r="DQ160" s="86"/>
      <c r="DR160" s="86"/>
      <c r="DS160" s="86"/>
      <c r="DT160" s="86"/>
      <c r="DU160" s="86"/>
      <c r="DV160" s="86"/>
      <c r="DW160" s="86"/>
      <c r="DX160" s="86"/>
      <c r="DY160" s="86"/>
      <c r="DZ160" s="86"/>
      <c r="EA160" s="86"/>
      <c r="EB160" s="86"/>
      <c r="EC160" s="86"/>
      <c r="ED160" s="86"/>
      <c r="EE160" s="86"/>
      <c r="EF160" s="86"/>
      <c r="EG160" s="86"/>
      <c r="EH160" s="86"/>
      <c r="EI160" s="86"/>
      <c r="EJ160" s="86"/>
      <c r="EK160" s="86"/>
      <c r="EL160" s="86"/>
      <c r="EM160" s="86"/>
      <c r="EN160" s="86"/>
      <c r="EO160" s="86"/>
      <c r="EP160" s="86"/>
      <c r="EQ160" s="86"/>
      <c r="ER160" s="86"/>
      <c r="ES160" s="86"/>
      <c r="ET160" s="86"/>
      <c r="EU160" s="86"/>
      <c r="EV160" s="86"/>
      <c r="EW160" s="86"/>
      <c r="EX160" s="86"/>
      <c r="EY160" s="86"/>
      <c r="EZ160" s="86"/>
      <c r="FA160" s="86"/>
      <c r="FB160" s="86"/>
      <c r="FC160" s="86"/>
      <c r="FD160" s="86"/>
      <c r="FE160" s="86"/>
      <c r="FF160" s="86"/>
      <c r="FG160" s="86"/>
      <c r="FH160" s="86"/>
      <c r="FI160" s="86"/>
      <c r="FJ160" s="86"/>
      <c r="FK160" s="86"/>
      <c r="FL160" s="86"/>
      <c r="FM160" s="86"/>
      <c r="FN160" s="86"/>
      <c r="FO160" s="86"/>
      <c r="FP160" s="86"/>
      <c r="FQ160" s="86"/>
      <c r="FR160" s="86"/>
      <c r="FS160" s="86"/>
      <c r="FT160" s="86"/>
      <c r="FU160" s="86"/>
      <c r="FV160" s="86"/>
      <c r="FW160" s="86"/>
      <c r="FX160" s="86"/>
      <c r="FY160" s="86"/>
      <c r="FZ160" s="86"/>
      <c r="GA160" s="86"/>
      <c r="GB160" s="86"/>
      <c r="GC160" s="86"/>
      <c r="GD160" s="86"/>
      <c r="GE160" s="86"/>
      <c r="GF160" s="86"/>
      <c r="GG160" s="86"/>
      <c r="GH160" s="86"/>
      <c r="GI160" s="86"/>
      <c r="GJ160" s="86"/>
      <c r="GK160" s="86"/>
      <c r="GL160" s="86"/>
      <c r="GM160" s="86"/>
      <c r="GN160" s="86"/>
      <c r="GO160" s="86"/>
      <c r="GP160" s="86"/>
      <c r="GQ160" s="86"/>
      <c r="GR160" s="86"/>
      <c r="GS160" s="86"/>
      <c r="GT160" s="86"/>
      <c r="GU160" s="86"/>
      <c r="GV160" s="86"/>
      <c r="GW160" s="86"/>
      <c r="GX160" s="86"/>
      <c r="GY160" s="86"/>
      <c r="GZ160" s="86"/>
      <c r="HA160" s="86"/>
      <c r="HB160" s="86"/>
      <c r="HC160" s="86"/>
      <c r="HD160" s="86"/>
      <c r="HE160" s="86"/>
      <c r="HF160" s="86"/>
      <c r="HG160" s="86"/>
      <c r="HH160" s="86"/>
      <c r="HI160" s="86"/>
      <c r="HJ160" s="86"/>
      <c r="HK160" s="86"/>
      <c r="HL160" s="86"/>
      <c r="HM160" s="86"/>
      <c r="HN160" s="86"/>
      <c r="HO160" s="86"/>
      <c r="HP160" s="86"/>
      <c r="HQ160" s="86"/>
      <c r="HR160" s="86"/>
      <c r="HS160" s="86"/>
      <c r="HT160" s="86"/>
      <c r="HU160" s="86"/>
      <c r="HV160" s="86"/>
      <c r="HW160" s="86"/>
      <c r="HX160" s="86"/>
      <c r="HY160" s="86"/>
      <c r="HZ160" s="86"/>
      <c r="IA160" s="86"/>
      <c r="IB160" s="46"/>
      <c r="IC160" s="46"/>
      <c r="ID160" s="46"/>
      <c r="IE160" s="46"/>
      <c r="IF160" s="46"/>
      <c r="IG160" s="46"/>
      <c r="IH160" s="46"/>
      <c r="II160" s="46"/>
      <c r="IJ160" s="46"/>
      <c r="IK160" s="46"/>
      <c r="IL160" s="46"/>
      <c r="IM160" s="46"/>
      <c r="IN160" s="46"/>
      <c r="IO160" s="46"/>
      <c r="IP160" s="46"/>
      <c r="IQ160" s="46"/>
      <c r="IR160" s="46"/>
      <c r="IS160" s="46"/>
      <c r="IT160" s="46"/>
      <c r="IU160" s="46"/>
      <c r="IV160" s="46"/>
      <c r="IW160" s="46"/>
      <c r="IX160" s="46"/>
      <c r="IY160" s="46"/>
      <c r="IZ160" s="46"/>
      <c r="JA160" s="46"/>
      <c r="JB160" s="46"/>
      <c r="JC160" s="46"/>
      <c r="JD160" s="46"/>
      <c r="JE160" s="46"/>
      <c r="JF160" s="46"/>
      <c r="JG160" s="46"/>
      <c r="JH160" s="46"/>
      <c r="JI160" s="46"/>
      <c r="JJ160" s="46"/>
      <c r="JK160" s="46"/>
      <c r="JL160" s="46"/>
      <c r="JM160" s="46"/>
      <c r="JN160" s="46"/>
      <c r="JO160" s="46"/>
      <c r="JP160" s="46"/>
      <c r="JQ160" s="46"/>
      <c r="JR160" s="46"/>
      <c r="JS160" s="46"/>
      <c r="JT160" s="46"/>
      <c r="JU160" s="46"/>
      <c r="JV160" s="46"/>
      <c r="JW160" s="46"/>
      <c r="JX160" s="46"/>
      <c r="JY160" s="46"/>
      <c r="JZ160" s="46"/>
      <c r="KA160" s="46"/>
      <c r="KB160" s="46"/>
      <c r="KC160" s="46"/>
      <c r="KD160" s="46"/>
      <c r="KE160" s="46"/>
      <c r="KF160" s="46"/>
      <c r="KG160" s="46"/>
      <c r="KH160" s="46"/>
      <c r="KI160" s="46"/>
      <c r="KJ160" s="46"/>
      <c r="KK160" s="46"/>
      <c r="KL160" s="46"/>
      <c r="KM160" s="46"/>
      <c r="KN160" s="46"/>
      <c r="KO160" s="46"/>
      <c r="KP160" s="46"/>
      <c r="KQ160" s="46"/>
      <c r="KR160" s="46"/>
      <c r="KS160" s="46"/>
      <c r="KT160" s="46"/>
      <c r="KU160" s="46"/>
      <c r="KV160" s="46"/>
      <c r="KW160" s="46"/>
      <c r="KX160" s="46"/>
      <c r="KY160" s="46"/>
      <c r="KZ160" s="46"/>
      <c r="LA160" s="46"/>
      <c r="LB160" s="46"/>
      <c r="LC160" s="46"/>
      <c r="LD160" s="46"/>
      <c r="LE160" s="46"/>
      <c r="LF160" s="46"/>
      <c r="LG160" s="46"/>
      <c r="LH160" s="46"/>
      <c r="LI160" s="46"/>
      <c r="LJ160" s="46"/>
      <c r="LK160" s="46"/>
      <c r="LL160" s="46"/>
      <c r="LM160" s="46"/>
      <c r="LN160" s="46"/>
      <c r="LO160" s="46"/>
      <c r="LP160" s="46"/>
      <c r="LQ160" s="46"/>
      <c r="LR160" s="46"/>
      <c r="LS160" s="46"/>
      <c r="LT160" s="46"/>
      <c r="LU160" s="46"/>
      <c r="LV160" s="46"/>
      <c r="LW160" s="46"/>
      <c r="LX160" s="46"/>
      <c r="LY160" s="46"/>
      <c r="LZ160" s="46"/>
      <c r="MA160" s="46"/>
      <c r="MB160" s="46"/>
      <c r="MC160" s="46"/>
      <c r="MD160" s="46"/>
      <c r="ME160" s="46"/>
      <c r="MF160" s="46"/>
      <c r="MG160" s="46"/>
      <c r="MH160" s="46"/>
      <c r="MI160" s="46"/>
      <c r="MJ160" s="46"/>
      <c r="MK160" s="46"/>
      <c r="ML160" s="46"/>
      <c r="MM160" s="46"/>
      <c r="MN160" s="46"/>
      <c r="MO160" s="46"/>
      <c r="MP160" s="46"/>
      <c r="MQ160" s="46"/>
      <c r="MR160" s="46"/>
      <c r="MS160" s="46"/>
      <c r="MT160" s="46"/>
      <c r="MU160" s="46"/>
      <c r="MV160" s="46"/>
      <c r="MW160" s="46"/>
      <c r="MX160" s="46"/>
      <c r="MY160" s="46"/>
      <c r="MZ160" s="46"/>
      <c r="NA160" s="46"/>
      <c r="NB160" s="46"/>
      <c r="NC160" s="46"/>
      <c r="ND160" s="46"/>
      <c r="NE160" s="46"/>
      <c r="NF160" s="46"/>
      <c r="NG160" s="46"/>
      <c r="NH160" s="46"/>
      <c r="NI160" s="46"/>
      <c r="NJ160" s="46"/>
      <c r="NK160" s="46"/>
      <c r="NL160" s="46"/>
      <c r="NM160" s="46"/>
      <c r="NN160" s="46"/>
    </row>
    <row r="161" spans="1:669" s="44" customFormat="1" ht="15.75" x14ac:dyDescent="0.25">
      <c r="A161" s="44" t="s">
        <v>143</v>
      </c>
      <c r="B161" s="22" t="s">
        <v>16</v>
      </c>
      <c r="C161" s="23" t="s">
        <v>71</v>
      </c>
      <c r="D161" s="23" t="s">
        <v>221</v>
      </c>
      <c r="E161" s="24">
        <v>44594</v>
      </c>
      <c r="F161" s="111" t="s">
        <v>107</v>
      </c>
      <c r="G161" s="147">
        <v>35000</v>
      </c>
      <c r="H161" s="165">
        <v>1004.5</v>
      </c>
      <c r="I161" s="147">
        <v>0</v>
      </c>
      <c r="J161" s="147">
        <v>1064</v>
      </c>
      <c r="K161" s="147">
        <v>1537.45</v>
      </c>
      <c r="L161" s="147">
        <v>3605.95</v>
      </c>
      <c r="M161" s="165">
        <v>31394.05</v>
      </c>
      <c r="AQ161" s="46"/>
      <c r="AR161" s="46"/>
      <c r="AS161" s="46"/>
      <c r="AT161" s="46"/>
      <c r="AU161" s="86"/>
      <c r="AV161" s="86"/>
      <c r="AW161" s="86"/>
      <c r="AX161" s="86"/>
      <c r="AY161" s="86"/>
      <c r="AZ161" s="86"/>
      <c r="BA161" s="86"/>
      <c r="BB161" s="86"/>
      <c r="BC161" s="86"/>
      <c r="BD161" s="86"/>
      <c r="BE161" s="86"/>
      <c r="BF161" s="86"/>
      <c r="BG161" s="86"/>
      <c r="BH161" s="86"/>
      <c r="BI161" s="86"/>
      <c r="BJ161" s="86"/>
      <c r="BK161" s="86"/>
      <c r="BL161" s="86"/>
      <c r="BM161" s="86"/>
      <c r="BN161" s="86"/>
      <c r="BO161" s="86"/>
      <c r="BP161" s="86"/>
      <c r="BQ161" s="86"/>
      <c r="BR161" s="86"/>
      <c r="BS161" s="86"/>
      <c r="BT161" s="86"/>
      <c r="BU161" s="86"/>
      <c r="BV161" s="86"/>
      <c r="BW161" s="86"/>
      <c r="BX161" s="86"/>
      <c r="BY161" s="86"/>
      <c r="BZ161" s="86"/>
      <c r="CA161" s="86"/>
      <c r="CB161" s="86"/>
      <c r="CC161" s="86"/>
      <c r="CD161" s="86"/>
      <c r="CE161" s="86"/>
      <c r="CF161" s="86"/>
      <c r="CG161" s="86"/>
      <c r="CH161" s="86"/>
      <c r="CI161" s="86"/>
      <c r="CJ161" s="86"/>
      <c r="CK161" s="86"/>
      <c r="CL161" s="86"/>
      <c r="CM161" s="86"/>
      <c r="CN161" s="86"/>
      <c r="CO161" s="86"/>
      <c r="CP161" s="86"/>
      <c r="CQ161" s="86"/>
      <c r="CR161" s="86"/>
      <c r="CS161" s="86"/>
      <c r="CT161" s="86"/>
      <c r="CU161" s="86"/>
      <c r="CV161" s="86"/>
      <c r="CW161" s="86"/>
      <c r="CX161" s="86"/>
      <c r="CY161" s="86"/>
      <c r="CZ161" s="86"/>
      <c r="DA161" s="86"/>
      <c r="DB161" s="86"/>
      <c r="DC161" s="86"/>
      <c r="DD161" s="86"/>
      <c r="DE161" s="86"/>
      <c r="DF161" s="86"/>
      <c r="DG161" s="86"/>
      <c r="DH161" s="86"/>
      <c r="DI161" s="86"/>
      <c r="DJ161" s="86"/>
      <c r="DK161" s="86"/>
      <c r="DL161" s="86"/>
      <c r="DM161" s="86"/>
      <c r="DN161" s="86"/>
      <c r="DO161" s="86"/>
      <c r="DP161" s="86"/>
      <c r="DQ161" s="86"/>
      <c r="DR161" s="86"/>
      <c r="DS161" s="86"/>
      <c r="DT161" s="86"/>
      <c r="DU161" s="86"/>
      <c r="DV161" s="86"/>
      <c r="DW161" s="86"/>
      <c r="DX161" s="86"/>
      <c r="DY161" s="86"/>
      <c r="DZ161" s="86"/>
      <c r="EA161" s="86"/>
      <c r="EB161" s="86"/>
      <c r="EC161" s="86"/>
      <c r="ED161" s="86"/>
      <c r="EE161" s="86"/>
      <c r="EF161" s="86"/>
      <c r="EG161" s="86"/>
      <c r="EH161" s="86"/>
      <c r="EI161" s="86"/>
      <c r="EJ161" s="86"/>
      <c r="EK161" s="86"/>
      <c r="EL161" s="86"/>
      <c r="EM161" s="86"/>
      <c r="EN161" s="86"/>
      <c r="EO161" s="86"/>
      <c r="EP161" s="86"/>
      <c r="EQ161" s="86"/>
      <c r="ER161" s="86"/>
      <c r="ES161" s="86"/>
      <c r="ET161" s="86"/>
      <c r="EU161" s="86"/>
      <c r="EV161" s="86"/>
      <c r="EW161" s="86"/>
      <c r="EX161" s="86"/>
      <c r="EY161" s="86"/>
      <c r="EZ161" s="86"/>
      <c r="FA161" s="86"/>
      <c r="FB161" s="86"/>
      <c r="FC161" s="86"/>
      <c r="FD161" s="86"/>
      <c r="FE161" s="86"/>
      <c r="FF161" s="86"/>
      <c r="FG161" s="86"/>
      <c r="FH161" s="86"/>
      <c r="FI161" s="86"/>
      <c r="FJ161" s="86"/>
      <c r="FK161" s="86"/>
      <c r="FL161" s="86"/>
      <c r="FM161" s="86"/>
      <c r="FN161" s="86"/>
      <c r="FO161" s="86"/>
      <c r="FP161" s="86"/>
      <c r="FQ161" s="86"/>
      <c r="FR161" s="86"/>
      <c r="FS161" s="86"/>
      <c r="FT161" s="86"/>
      <c r="FU161" s="86"/>
      <c r="FV161" s="86"/>
      <c r="FW161" s="86"/>
      <c r="FX161" s="86"/>
      <c r="FY161" s="86"/>
      <c r="FZ161" s="86"/>
      <c r="GA161" s="86"/>
      <c r="GB161" s="86"/>
      <c r="GC161" s="86"/>
      <c r="GD161" s="86"/>
      <c r="GE161" s="86"/>
      <c r="GF161" s="86"/>
      <c r="GG161" s="86"/>
      <c r="GH161" s="86"/>
      <c r="GI161" s="86"/>
      <c r="GJ161" s="86"/>
      <c r="GK161" s="86"/>
      <c r="GL161" s="86"/>
      <c r="GM161" s="86"/>
      <c r="GN161" s="86"/>
      <c r="GO161" s="86"/>
      <c r="GP161" s="86"/>
      <c r="GQ161" s="86"/>
      <c r="GR161" s="86"/>
      <c r="GS161" s="86"/>
      <c r="GT161" s="86"/>
      <c r="GU161" s="86"/>
      <c r="GV161" s="86"/>
      <c r="GW161" s="86"/>
      <c r="GX161" s="86"/>
      <c r="GY161" s="86"/>
      <c r="GZ161" s="86"/>
      <c r="HA161" s="86"/>
      <c r="HB161" s="86"/>
      <c r="HC161" s="86"/>
      <c r="HD161" s="86"/>
      <c r="HE161" s="86"/>
      <c r="HF161" s="86"/>
      <c r="HG161" s="86"/>
      <c r="HH161" s="86"/>
      <c r="HI161" s="86"/>
      <c r="HJ161" s="86"/>
      <c r="HK161" s="86"/>
      <c r="HL161" s="86"/>
      <c r="HM161" s="86"/>
      <c r="HN161" s="86"/>
      <c r="HO161" s="86"/>
      <c r="HP161" s="86"/>
      <c r="HQ161" s="86"/>
      <c r="HR161" s="86"/>
      <c r="HS161" s="86"/>
      <c r="HT161" s="86"/>
      <c r="HU161" s="86"/>
      <c r="HV161" s="86"/>
      <c r="HW161" s="86"/>
      <c r="HX161" s="86"/>
      <c r="HY161" s="86"/>
      <c r="HZ161" s="86"/>
      <c r="IA161" s="86"/>
      <c r="IB161" s="46"/>
      <c r="IC161" s="46"/>
      <c r="ID161" s="46"/>
      <c r="IE161" s="46"/>
      <c r="IF161" s="46"/>
      <c r="IG161" s="46"/>
      <c r="IH161" s="46"/>
      <c r="II161" s="46"/>
      <c r="IJ161" s="46"/>
      <c r="IK161" s="46"/>
      <c r="IL161" s="46"/>
      <c r="IM161" s="46"/>
      <c r="IN161" s="46"/>
      <c r="IO161" s="46"/>
      <c r="IP161" s="46"/>
      <c r="IQ161" s="46"/>
      <c r="IR161" s="46"/>
      <c r="IS161" s="46"/>
      <c r="IT161" s="46"/>
      <c r="IU161" s="46"/>
      <c r="IV161" s="46"/>
      <c r="IW161" s="46"/>
      <c r="IX161" s="46"/>
      <c r="IY161" s="46"/>
      <c r="IZ161" s="46"/>
      <c r="JA161" s="46"/>
      <c r="JB161" s="46"/>
      <c r="JC161" s="46"/>
      <c r="JD161" s="46"/>
      <c r="JE161" s="46"/>
      <c r="JF161" s="46"/>
      <c r="JG161" s="46"/>
      <c r="JH161" s="46"/>
      <c r="JI161" s="46"/>
      <c r="JJ161" s="46"/>
      <c r="JK161" s="46"/>
      <c r="JL161" s="46"/>
      <c r="JM161" s="46"/>
      <c r="JN161" s="46"/>
      <c r="JO161" s="46"/>
      <c r="JP161" s="46"/>
      <c r="JQ161" s="46"/>
      <c r="JR161" s="46"/>
      <c r="JS161" s="46"/>
      <c r="JT161" s="46"/>
      <c r="JU161" s="46"/>
      <c r="JV161" s="46"/>
      <c r="JW161" s="46"/>
      <c r="JX161" s="46"/>
      <c r="JY161" s="46"/>
      <c r="JZ161" s="46"/>
      <c r="KA161" s="46"/>
      <c r="KB161" s="46"/>
      <c r="KC161" s="46"/>
      <c r="KD161" s="46"/>
      <c r="KE161" s="46"/>
      <c r="KF161" s="46"/>
      <c r="KG161" s="46"/>
      <c r="KH161" s="46"/>
      <c r="KI161" s="46"/>
      <c r="KJ161" s="46"/>
      <c r="KK161" s="46"/>
      <c r="KL161" s="46"/>
      <c r="KM161" s="46"/>
      <c r="KN161" s="46"/>
      <c r="KO161" s="46"/>
      <c r="KP161" s="46"/>
      <c r="KQ161" s="46"/>
      <c r="KR161" s="46"/>
      <c r="KS161" s="46"/>
      <c r="KT161" s="46"/>
      <c r="KU161" s="46"/>
      <c r="KV161" s="46"/>
      <c r="KW161" s="46"/>
      <c r="KX161" s="46"/>
      <c r="KY161" s="46"/>
      <c r="KZ161" s="46"/>
      <c r="LA161" s="46"/>
      <c r="LB161" s="46"/>
      <c r="LC161" s="46"/>
      <c r="LD161" s="46"/>
      <c r="LE161" s="46"/>
      <c r="LF161" s="46"/>
      <c r="LG161" s="46"/>
      <c r="LH161" s="46"/>
      <c r="LI161" s="46"/>
      <c r="LJ161" s="46"/>
      <c r="LK161" s="46"/>
      <c r="LL161" s="46"/>
      <c r="LM161" s="46"/>
      <c r="LN161" s="46"/>
      <c r="LO161" s="46"/>
      <c r="LP161" s="46"/>
      <c r="LQ161" s="46"/>
      <c r="LR161" s="46"/>
      <c r="LS161" s="46"/>
      <c r="LT161" s="46"/>
      <c r="LU161" s="46"/>
      <c r="LV161" s="46"/>
      <c r="LW161" s="46"/>
      <c r="LX161" s="46"/>
      <c r="LY161" s="46"/>
      <c r="LZ161" s="46"/>
      <c r="MA161" s="46"/>
      <c r="MB161" s="46"/>
      <c r="MC161" s="46"/>
      <c r="MD161" s="46"/>
      <c r="ME161" s="46"/>
      <c r="MF161" s="46"/>
      <c r="MG161" s="46"/>
      <c r="MH161" s="46"/>
      <c r="MI161" s="46"/>
      <c r="MJ161" s="46"/>
      <c r="MK161" s="46"/>
      <c r="ML161" s="46"/>
      <c r="MM161" s="46"/>
      <c r="MN161" s="46"/>
      <c r="MO161" s="46"/>
      <c r="MP161" s="46"/>
      <c r="MQ161" s="46"/>
      <c r="MR161" s="46"/>
      <c r="MS161" s="46"/>
      <c r="MT161" s="46"/>
      <c r="MU161" s="46"/>
      <c r="MV161" s="46"/>
      <c r="MW161" s="46"/>
      <c r="MX161" s="46"/>
      <c r="MY161" s="46"/>
      <c r="MZ161" s="46"/>
      <c r="NA161" s="46"/>
      <c r="NB161" s="46"/>
      <c r="NC161" s="46"/>
      <c r="ND161" s="46"/>
      <c r="NE161" s="46"/>
      <c r="NF161" s="46"/>
      <c r="NG161" s="46"/>
      <c r="NH161" s="46"/>
      <c r="NI161" s="46"/>
      <c r="NJ161" s="46"/>
      <c r="NK161" s="46"/>
      <c r="NL161" s="46"/>
      <c r="NM161" s="46"/>
      <c r="NN161" s="46"/>
    </row>
    <row r="162" spans="1:669" s="44" customFormat="1" ht="15.75" x14ac:dyDescent="0.25">
      <c r="A162" s="44" t="s">
        <v>144</v>
      </c>
      <c r="B162" s="22" t="s">
        <v>16</v>
      </c>
      <c r="C162" s="23" t="s">
        <v>71</v>
      </c>
      <c r="D162" s="23" t="s">
        <v>221</v>
      </c>
      <c r="E162" s="24">
        <v>44594</v>
      </c>
      <c r="F162" s="111" t="s">
        <v>107</v>
      </c>
      <c r="G162" s="147">
        <v>35000</v>
      </c>
      <c r="H162" s="165">
        <v>1004.5</v>
      </c>
      <c r="I162" s="147">
        <v>0</v>
      </c>
      <c r="J162" s="147">
        <v>1064</v>
      </c>
      <c r="K162" s="147">
        <v>1105</v>
      </c>
      <c r="L162" s="147">
        <v>3173.5</v>
      </c>
      <c r="M162" s="165">
        <v>31826.5</v>
      </c>
      <c r="AQ162" s="46"/>
      <c r="AR162" s="46"/>
      <c r="AS162" s="46"/>
      <c r="AT162" s="46"/>
      <c r="AU162" s="86"/>
      <c r="AV162" s="86"/>
      <c r="AW162" s="86"/>
      <c r="AX162" s="86"/>
      <c r="AY162" s="86"/>
      <c r="AZ162" s="86"/>
      <c r="BA162" s="86"/>
      <c r="BB162" s="86"/>
      <c r="BC162" s="86"/>
      <c r="BD162" s="86"/>
      <c r="BE162" s="86"/>
      <c r="BF162" s="86"/>
      <c r="BG162" s="86"/>
      <c r="BH162" s="86"/>
      <c r="BI162" s="86"/>
      <c r="BJ162" s="86"/>
      <c r="BK162" s="86"/>
      <c r="BL162" s="86"/>
      <c r="BM162" s="86"/>
      <c r="BN162" s="86"/>
      <c r="BO162" s="86"/>
      <c r="BP162" s="86"/>
      <c r="BQ162" s="86"/>
      <c r="BR162" s="86"/>
      <c r="BS162" s="86"/>
      <c r="BT162" s="86"/>
      <c r="BU162" s="86"/>
      <c r="BV162" s="86"/>
      <c r="BW162" s="86"/>
      <c r="BX162" s="86"/>
      <c r="BY162" s="86"/>
      <c r="BZ162" s="86"/>
      <c r="CA162" s="86"/>
      <c r="CB162" s="86"/>
      <c r="CC162" s="86"/>
      <c r="CD162" s="86"/>
      <c r="CE162" s="86"/>
      <c r="CF162" s="86"/>
      <c r="CG162" s="86"/>
      <c r="CH162" s="86"/>
      <c r="CI162" s="86"/>
      <c r="CJ162" s="86"/>
      <c r="CK162" s="86"/>
      <c r="CL162" s="86"/>
      <c r="CM162" s="86"/>
      <c r="CN162" s="86"/>
      <c r="CO162" s="86"/>
      <c r="CP162" s="86"/>
      <c r="CQ162" s="86"/>
      <c r="CR162" s="86"/>
      <c r="CS162" s="86"/>
      <c r="CT162" s="86"/>
      <c r="CU162" s="86"/>
      <c r="CV162" s="86"/>
      <c r="CW162" s="86"/>
      <c r="CX162" s="86"/>
      <c r="CY162" s="86"/>
      <c r="CZ162" s="86"/>
      <c r="DA162" s="86"/>
      <c r="DB162" s="86"/>
      <c r="DC162" s="86"/>
      <c r="DD162" s="86"/>
      <c r="DE162" s="86"/>
      <c r="DF162" s="86"/>
      <c r="DG162" s="86"/>
      <c r="DH162" s="86"/>
      <c r="DI162" s="86"/>
      <c r="DJ162" s="86"/>
      <c r="DK162" s="86"/>
      <c r="DL162" s="86"/>
      <c r="DM162" s="86"/>
      <c r="DN162" s="86"/>
      <c r="DO162" s="86"/>
      <c r="DP162" s="86"/>
      <c r="DQ162" s="86"/>
      <c r="DR162" s="86"/>
      <c r="DS162" s="86"/>
      <c r="DT162" s="86"/>
      <c r="DU162" s="86"/>
      <c r="DV162" s="86"/>
      <c r="DW162" s="86"/>
      <c r="DX162" s="86"/>
      <c r="DY162" s="86"/>
      <c r="DZ162" s="86"/>
      <c r="EA162" s="86"/>
      <c r="EB162" s="86"/>
      <c r="EC162" s="86"/>
      <c r="ED162" s="86"/>
      <c r="EE162" s="86"/>
      <c r="EF162" s="86"/>
      <c r="EG162" s="86"/>
      <c r="EH162" s="86"/>
      <c r="EI162" s="86"/>
      <c r="EJ162" s="86"/>
      <c r="EK162" s="86"/>
      <c r="EL162" s="86"/>
      <c r="EM162" s="86"/>
      <c r="EN162" s="86"/>
      <c r="EO162" s="86"/>
      <c r="EP162" s="86"/>
      <c r="EQ162" s="86"/>
      <c r="ER162" s="86"/>
      <c r="ES162" s="86"/>
      <c r="ET162" s="86"/>
      <c r="EU162" s="86"/>
      <c r="EV162" s="86"/>
      <c r="EW162" s="86"/>
      <c r="EX162" s="86"/>
      <c r="EY162" s="86"/>
      <c r="EZ162" s="86"/>
      <c r="FA162" s="86"/>
      <c r="FB162" s="86"/>
      <c r="FC162" s="86"/>
      <c r="FD162" s="86"/>
      <c r="FE162" s="86"/>
      <c r="FF162" s="86"/>
      <c r="FG162" s="86"/>
      <c r="FH162" s="86"/>
      <c r="FI162" s="86"/>
      <c r="FJ162" s="86"/>
      <c r="FK162" s="86"/>
      <c r="FL162" s="86"/>
      <c r="FM162" s="86"/>
      <c r="FN162" s="86"/>
      <c r="FO162" s="86"/>
      <c r="FP162" s="86"/>
      <c r="FQ162" s="86"/>
      <c r="FR162" s="86"/>
      <c r="FS162" s="86"/>
      <c r="FT162" s="86"/>
      <c r="FU162" s="86"/>
      <c r="FV162" s="86"/>
      <c r="FW162" s="86"/>
      <c r="FX162" s="86"/>
      <c r="FY162" s="86"/>
      <c r="FZ162" s="86"/>
      <c r="GA162" s="86"/>
      <c r="GB162" s="86"/>
      <c r="GC162" s="86"/>
      <c r="GD162" s="86"/>
      <c r="GE162" s="86"/>
      <c r="GF162" s="86"/>
      <c r="GG162" s="86"/>
      <c r="GH162" s="86"/>
      <c r="GI162" s="86"/>
      <c r="GJ162" s="86"/>
      <c r="GK162" s="86"/>
      <c r="GL162" s="86"/>
      <c r="GM162" s="86"/>
      <c r="GN162" s="86"/>
      <c r="GO162" s="86"/>
      <c r="GP162" s="86"/>
      <c r="GQ162" s="86"/>
      <c r="GR162" s="86"/>
      <c r="GS162" s="86"/>
      <c r="GT162" s="86"/>
      <c r="GU162" s="86"/>
      <c r="GV162" s="86"/>
      <c r="GW162" s="86"/>
      <c r="GX162" s="86"/>
      <c r="GY162" s="86"/>
      <c r="GZ162" s="86"/>
      <c r="HA162" s="86"/>
      <c r="HB162" s="86"/>
      <c r="HC162" s="86"/>
      <c r="HD162" s="86"/>
      <c r="HE162" s="86"/>
      <c r="HF162" s="86"/>
      <c r="HG162" s="86"/>
      <c r="HH162" s="86"/>
      <c r="HI162" s="86"/>
      <c r="HJ162" s="86"/>
      <c r="HK162" s="86"/>
      <c r="HL162" s="86"/>
      <c r="HM162" s="86"/>
      <c r="HN162" s="86"/>
      <c r="HO162" s="86"/>
      <c r="HP162" s="86"/>
      <c r="HQ162" s="86"/>
      <c r="HR162" s="86"/>
      <c r="HS162" s="86"/>
      <c r="HT162" s="86"/>
      <c r="HU162" s="86"/>
      <c r="HV162" s="86"/>
      <c r="HW162" s="86"/>
      <c r="HX162" s="86"/>
      <c r="HY162" s="86"/>
      <c r="HZ162" s="86"/>
      <c r="IA162" s="86"/>
      <c r="IB162" s="46"/>
      <c r="IC162" s="46"/>
      <c r="ID162" s="46"/>
      <c r="IE162" s="46"/>
      <c r="IF162" s="46"/>
      <c r="IG162" s="46"/>
      <c r="IH162" s="46"/>
      <c r="II162" s="46"/>
      <c r="IJ162" s="46"/>
      <c r="IK162" s="46"/>
      <c r="IL162" s="46"/>
      <c r="IM162" s="46"/>
      <c r="IN162" s="46"/>
      <c r="IO162" s="46"/>
      <c r="IP162" s="46"/>
      <c r="IQ162" s="46"/>
      <c r="IR162" s="46"/>
      <c r="IS162" s="46"/>
      <c r="IT162" s="46"/>
      <c r="IU162" s="46"/>
      <c r="IV162" s="46"/>
      <c r="IW162" s="46"/>
      <c r="IX162" s="46"/>
      <c r="IY162" s="46"/>
      <c r="IZ162" s="46"/>
      <c r="JA162" s="46"/>
      <c r="JB162" s="46"/>
      <c r="JC162" s="46"/>
      <c r="JD162" s="46"/>
      <c r="JE162" s="46"/>
      <c r="JF162" s="46"/>
      <c r="JG162" s="46"/>
      <c r="JH162" s="46"/>
      <c r="JI162" s="46"/>
      <c r="JJ162" s="46"/>
      <c r="JK162" s="46"/>
      <c r="JL162" s="46"/>
      <c r="JM162" s="46"/>
      <c r="JN162" s="46"/>
      <c r="JO162" s="46"/>
      <c r="JP162" s="46"/>
      <c r="JQ162" s="46"/>
      <c r="JR162" s="46"/>
      <c r="JS162" s="46"/>
      <c r="JT162" s="46"/>
      <c r="JU162" s="46"/>
      <c r="JV162" s="46"/>
      <c r="JW162" s="46"/>
      <c r="JX162" s="46"/>
      <c r="JY162" s="46"/>
      <c r="JZ162" s="46"/>
      <c r="KA162" s="46"/>
      <c r="KB162" s="46"/>
      <c r="KC162" s="46"/>
      <c r="KD162" s="46"/>
      <c r="KE162" s="46"/>
      <c r="KF162" s="46"/>
      <c r="KG162" s="46"/>
      <c r="KH162" s="46"/>
      <c r="KI162" s="46"/>
      <c r="KJ162" s="46"/>
      <c r="KK162" s="46"/>
      <c r="KL162" s="46"/>
      <c r="KM162" s="46"/>
      <c r="KN162" s="46"/>
      <c r="KO162" s="46"/>
      <c r="KP162" s="46"/>
      <c r="KQ162" s="46"/>
      <c r="KR162" s="46"/>
      <c r="KS162" s="46"/>
      <c r="KT162" s="46"/>
      <c r="KU162" s="46"/>
      <c r="KV162" s="46"/>
      <c r="KW162" s="46"/>
      <c r="KX162" s="46"/>
      <c r="KY162" s="46"/>
      <c r="KZ162" s="46"/>
      <c r="LA162" s="46"/>
      <c r="LB162" s="46"/>
      <c r="LC162" s="46"/>
      <c r="LD162" s="46"/>
      <c r="LE162" s="46"/>
      <c r="LF162" s="46"/>
      <c r="LG162" s="46"/>
      <c r="LH162" s="46"/>
      <c r="LI162" s="46"/>
      <c r="LJ162" s="46"/>
      <c r="LK162" s="46"/>
      <c r="LL162" s="46"/>
      <c r="LM162" s="46"/>
      <c r="LN162" s="46"/>
      <c r="LO162" s="46"/>
      <c r="LP162" s="46"/>
      <c r="LQ162" s="46"/>
      <c r="LR162" s="46"/>
      <c r="LS162" s="46"/>
      <c r="LT162" s="46"/>
      <c r="LU162" s="46"/>
      <c r="LV162" s="46"/>
      <c r="LW162" s="46"/>
      <c r="LX162" s="46"/>
      <c r="LY162" s="46"/>
      <c r="LZ162" s="46"/>
      <c r="MA162" s="46"/>
      <c r="MB162" s="46"/>
      <c r="MC162" s="46"/>
      <c r="MD162" s="46"/>
      <c r="ME162" s="46"/>
      <c r="MF162" s="46"/>
      <c r="MG162" s="46"/>
      <c r="MH162" s="46"/>
      <c r="MI162" s="46"/>
      <c r="MJ162" s="46"/>
      <c r="MK162" s="46"/>
      <c r="ML162" s="46"/>
      <c r="MM162" s="46"/>
      <c r="MN162" s="46"/>
      <c r="MO162" s="46"/>
      <c r="MP162" s="46"/>
      <c r="MQ162" s="46"/>
      <c r="MR162" s="46"/>
      <c r="MS162" s="46"/>
      <c r="MT162" s="46"/>
      <c r="MU162" s="46"/>
      <c r="MV162" s="46"/>
      <c r="MW162" s="46"/>
      <c r="MX162" s="46"/>
      <c r="MY162" s="46"/>
      <c r="MZ162" s="46"/>
      <c r="NA162" s="46"/>
      <c r="NB162" s="46"/>
      <c r="NC162" s="46"/>
      <c r="ND162" s="46"/>
      <c r="NE162" s="46"/>
      <c r="NF162" s="46"/>
      <c r="NG162" s="46"/>
      <c r="NH162" s="46"/>
      <c r="NI162" s="46"/>
      <c r="NJ162" s="46"/>
      <c r="NK162" s="46"/>
      <c r="NL162" s="46"/>
      <c r="NM162" s="46"/>
      <c r="NN162" s="46"/>
    </row>
    <row r="163" spans="1:669" s="44" customFormat="1" ht="15.75" x14ac:dyDescent="0.25">
      <c r="A163" s="44" t="s">
        <v>145</v>
      </c>
      <c r="B163" s="22" t="s">
        <v>146</v>
      </c>
      <c r="C163" s="23" t="s">
        <v>71</v>
      </c>
      <c r="D163" s="23" t="s">
        <v>221</v>
      </c>
      <c r="E163" s="24">
        <v>44594</v>
      </c>
      <c r="F163" s="111" t="s">
        <v>107</v>
      </c>
      <c r="G163" s="147">
        <v>30000</v>
      </c>
      <c r="H163" s="165">
        <v>861</v>
      </c>
      <c r="I163" s="147">
        <v>0</v>
      </c>
      <c r="J163" s="147">
        <v>912</v>
      </c>
      <c r="K163" s="147">
        <v>25</v>
      </c>
      <c r="L163" s="147">
        <v>1798</v>
      </c>
      <c r="M163" s="165">
        <v>28202</v>
      </c>
      <c r="AQ163" s="46"/>
      <c r="AR163" s="46"/>
      <c r="AS163" s="46"/>
      <c r="AT163" s="46"/>
      <c r="AU163" s="86"/>
      <c r="AV163" s="86"/>
      <c r="AW163" s="86"/>
      <c r="AX163" s="86"/>
      <c r="AY163" s="86"/>
      <c r="AZ163" s="86"/>
      <c r="BA163" s="86"/>
      <c r="BB163" s="86"/>
      <c r="BC163" s="86"/>
      <c r="BD163" s="86"/>
      <c r="BE163" s="86"/>
      <c r="BF163" s="86"/>
      <c r="BG163" s="86"/>
      <c r="BH163" s="86"/>
      <c r="BI163" s="86"/>
      <c r="BJ163" s="86"/>
      <c r="BK163" s="86"/>
      <c r="BL163" s="86"/>
      <c r="BM163" s="86"/>
      <c r="BN163" s="86"/>
      <c r="BO163" s="86"/>
      <c r="BP163" s="86"/>
      <c r="BQ163" s="86"/>
      <c r="BR163" s="86"/>
      <c r="BS163" s="86"/>
      <c r="BT163" s="86"/>
      <c r="BU163" s="86"/>
      <c r="BV163" s="86"/>
      <c r="BW163" s="86"/>
      <c r="BX163" s="86"/>
      <c r="BY163" s="86"/>
      <c r="BZ163" s="86"/>
      <c r="CA163" s="86"/>
      <c r="CB163" s="86"/>
      <c r="CC163" s="86"/>
      <c r="CD163" s="86"/>
      <c r="CE163" s="86"/>
      <c r="CF163" s="86"/>
      <c r="CG163" s="86"/>
      <c r="CH163" s="86"/>
      <c r="CI163" s="86"/>
      <c r="CJ163" s="86"/>
      <c r="CK163" s="86"/>
      <c r="CL163" s="86"/>
      <c r="CM163" s="86"/>
      <c r="CN163" s="86"/>
      <c r="CO163" s="86"/>
      <c r="CP163" s="86"/>
      <c r="CQ163" s="86"/>
      <c r="CR163" s="86"/>
      <c r="CS163" s="86"/>
      <c r="CT163" s="86"/>
      <c r="CU163" s="86"/>
      <c r="CV163" s="86"/>
      <c r="CW163" s="86"/>
      <c r="CX163" s="86"/>
      <c r="CY163" s="86"/>
      <c r="CZ163" s="86"/>
      <c r="DA163" s="86"/>
      <c r="DB163" s="86"/>
      <c r="DC163" s="86"/>
      <c r="DD163" s="86"/>
      <c r="DE163" s="86"/>
      <c r="DF163" s="86"/>
      <c r="DG163" s="86"/>
      <c r="DH163" s="86"/>
      <c r="DI163" s="86"/>
      <c r="DJ163" s="86"/>
      <c r="DK163" s="86"/>
      <c r="DL163" s="86"/>
      <c r="DM163" s="86"/>
      <c r="DN163" s="86"/>
      <c r="DO163" s="86"/>
      <c r="DP163" s="86"/>
      <c r="DQ163" s="86"/>
      <c r="DR163" s="86"/>
      <c r="DS163" s="86"/>
      <c r="DT163" s="86"/>
      <c r="DU163" s="86"/>
      <c r="DV163" s="86"/>
      <c r="DW163" s="86"/>
      <c r="DX163" s="86"/>
      <c r="DY163" s="86"/>
      <c r="DZ163" s="86"/>
      <c r="EA163" s="86"/>
      <c r="EB163" s="86"/>
      <c r="EC163" s="86"/>
      <c r="ED163" s="86"/>
      <c r="EE163" s="86"/>
      <c r="EF163" s="86"/>
      <c r="EG163" s="86"/>
      <c r="EH163" s="86"/>
      <c r="EI163" s="86"/>
      <c r="EJ163" s="86"/>
      <c r="EK163" s="86"/>
      <c r="EL163" s="86"/>
      <c r="EM163" s="86"/>
      <c r="EN163" s="86"/>
      <c r="EO163" s="86"/>
      <c r="EP163" s="86"/>
      <c r="EQ163" s="86"/>
      <c r="ER163" s="86"/>
      <c r="ES163" s="86"/>
      <c r="ET163" s="86"/>
      <c r="EU163" s="86"/>
      <c r="EV163" s="86"/>
      <c r="EW163" s="86"/>
      <c r="EX163" s="86"/>
      <c r="EY163" s="86"/>
      <c r="EZ163" s="86"/>
      <c r="FA163" s="86"/>
      <c r="FB163" s="86"/>
      <c r="FC163" s="86"/>
      <c r="FD163" s="86"/>
      <c r="FE163" s="86"/>
      <c r="FF163" s="86"/>
      <c r="FG163" s="86"/>
      <c r="FH163" s="86"/>
      <c r="FI163" s="86"/>
      <c r="FJ163" s="86"/>
      <c r="FK163" s="86"/>
      <c r="FL163" s="86"/>
      <c r="FM163" s="86"/>
      <c r="FN163" s="86"/>
      <c r="FO163" s="86"/>
      <c r="FP163" s="86"/>
      <c r="FQ163" s="86"/>
      <c r="FR163" s="86"/>
      <c r="FS163" s="86"/>
      <c r="FT163" s="86"/>
      <c r="FU163" s="86"/>
      <c r="FV163" s="86"/>
      <c r="FW163" s="86"/>
      <c r="FX163" s="86"/>
      <c r="FY163" s="86"/>
      <c r="FZ163" s="86"/>
      <c r="GA163" s="86"/>
      <c r="GB163" s="86"/>
      <c r="GC163" s="86"/>
      <c r="GD163" s="86"/>
      <c r="GE163" s="86"/>
      <c r="GF163" s="86"/>
      <c r="GG163" s="86"/>
      <c r="GH163" s="86"/>
      <c r="GI163" s="86"/>
      <c r="GJ163" s="86"/>
      <c r="GK163" s="86"/>
      <c r="GL163" s="86"/>
      <c r="GM163" s="86"/>
      <c r="GN163" s="86"/>
      <c r="GO163" s="86"/>
      <c r="GP163" s="86"/>
      <c r="GQ163" s="86"/>
      <c r="GR163" s="86"/>
      <c r="GS163" s="86"/>
      <c r="GT163" s="86"/>
      <c r="GU163" s="86"/>
      <c r="GV163" s="86"/>
      <c r="GW163" s="86"/>
      <c r="GX163" s="86"/>
      <c r="GY163" s="86"/>
      <c r="GZ163" s="86"/>
      <c r="HA163" s="86"/>
      <c r="HB163" s="86"/>
      <c r="HC163" s="86"/>
      <c r="HD163" s="86"/>
      <c r="HE163" s="86"/>
      <c r="HF163" s="86"/>
      <c r="HG163" s="86"/>
      <c r="HH163" s="86"/>
      <c r="HI163" s="86"/>
      <c r="HJ163" s="86"/>
      <c r="HK163" s="86"/>
      <c r="HL163" s="86"/>
      <c r="HM163" s="86"/>
      <c r="HN163" s="86"/>
      <c r="HO163" s="86"/>
      <c r="HP163" s="86"/>
      <c r="HQ163" s="86"/>
      <c r="HR163" s="86"/>
      <c r="HS163" s="86"/>
      <c r="HT163" s="86"/>
      <c r="HU163" s="86"/>
      <c r="HV163" s="86"/>
      <c r="HW163" s="86"/>
      <c r="HX163" s="86"/>
      <c r="HY163" s="86"/>
      <c r="HZ163" s="86"/>
      <c r="IA163" s="86"/>
      <c r="IB163" s="46"/>
      <c r="IC163" s="46"/>
      <c r="ID163" s="46"/>
      <c r="IE163" s="46"/>
      <c r="IF163" s="46"/>
      <c r="IG163" s="46"/>
      <c r="IH163" s="46"/>
      <c r="II163" s="46"/>
      <c r="IJ163" s="46"/>
      <c r="IK163" s="46"/>
      <c r="IL163" s="46"/>
      <c r="IM163" s="46"/>
      <c r="IN163" s="46"/>
      <c r="IO163" s="46"/>
      <c r="IP163" s="46"/>
      <c r="IQ163" s="46"/>
      <c r="IR163" s="46"/>
      <c r="IS163" s="46"/>
      <c r="IT163" s="46"/>
      <c r="IU163" s="46"/>
      <c r="IV163" s="46"/>
      <c r="IW163" s="46"/>
      <c r="IX163" s="46"/>
      <c r="IY163" s="46"/>
      <c r="IZ163" s="46"/>
      <c r="JA163" s="46"/>
      <c r="JB163" s="46"/>
      <c r="JC163" s="46"/>
      <c r="JD163" s="46"/>
      <c r="JE163" s="46"/>
      <c r="JF163" s="46"/>
      <c r="JG163" s="46"/>
      <c r="JH163" s="46"/>
      <c r="JI163" s="46"/>
      <c r="JJ163" s="46"/>
      <c r="JK163" s="46"/>
      <c r="JL163" s="46"/>
      <c r="JM163" s="46"/>
      <c r="JN163" s="46"/>
      <c r="JO163" s="46"/>
      <c r="JP163" s="46"/>
      <c r="JQ163" s="46"/>
      <c r="JR163" s="46"/>
      <c r="JS163" s="46"/>
      <c r="JT163" s="46"/>
      <c r="JU163" s="46"/>
      <c r="JV163" s="46"/>
      <c r="JW163" s="46"/>
      <c r="JX163" s="46"/>
      <c r="JY163" s="46"/>
      <c r="JZ163" s="46"/>
      <c r="KA163" s="46"/>
      <c r="KB163" s="46"/>
      <c r="KC163" s="46"/>
      <c r="KD163" s="46"/>
      <c r="KE163" s="46"/>
      <c r="KF163" s="46"/>
      <c r="KG163" s="46"/>
      <c r="KH163" s="46"/>
      <c r="KI163" s="46"/>
      <c r="KJ163" s="46"/>
      <c r="KK163" s="46"/>
      <c r="KL163" s="46"/>
      <c r="KM163" s="46"/>
      <c r="KN163" s="46"/>
      <c r="KO163" s="46"/>
      <c r="KP163" s="46"/>
      <c r="KQ163" s="46"/>
      <c r="KR163" s="46"/>
      <c r="KS163" s="46"/>
      <c r="KT163" s="46"/>
      <c r="KU163" s="46"/>
      <c r="KV163" s="46"/>
      <c r="KW163" s="46"/>
      <c r="KX163" s="46"/>
      <c r="KY163" s="46"/>
      <c r="KZ163" s="46"/>
      <c r="LA163" s="46"/>
      <c r="LB163" s="46"/>
      <c r="LC163" s="46"/>
      <c r="LD163" s="46"/>
      <c r="LE163" s="46"/>
      <c r="LF163" s="46"/>
      <c r="LG163" s="46"/>
      <c r="LH163" s="46"/>
      <c r="LI163" s="46"/>
      <c r="LJ163" s="46"/>
      <c r="LK163" s="46"/>
      <c r="LL163" s="46"/>
      <c r="LM163" s="46"/>
      <c r="LN163" s="46"/>
      <c r="LO163" s="46"/>
      <c r="LP163" s="46"/>
      <c r="LQ163" s="46"/>
      <c r="LR163" s="46"/>
      <c r="LS163" s="46"/>
      <c r="LT163" s="46"/>
      <c r="LU163" s="46"/>
      <c r="LV163" s="46"/>
      <c r="LW163" s="46"/>
      <c r="LX163" s="46"/>
      <c r="LY163" s="46"/>
      <c r="LZ163" s="46"/>
      <c r="MA163" s="46"/>
      <c r="MB163" s="46"/>
      <c r="MC163" s="46"/>
      <c r="MD163" s="46"/>
      <c r="ME163" s="46"/>
      <c r="MF163" s="46"/>
      <c r="MG163" s="46"/>
      <c r="MH163" s="46"/>
      <c r="MI163" s="46"/>
      <c r="MJ163" s="46"/>
      <c r="MK163" s="46"/>
      <c r="ML163" s="46"/>
      <c r="MM163" s="46"/>
      <c r="MN163" s="46"/>
      <c r="MO163" s="46"/>
      <c r="MP163" s="46"/>
      <c r="MQ163" s="46"/>
      <c r="MR163" s="46"/>
      <c r="MS163" s="46"/>
      <c r="MT163" s="46"/>
      <c r="MU163" s="46"/>
      <c r="MV163" s="46"/>
      <c r="MW163" s="46"/>
      <c r="MX163" s="46"/>
      <c r="MY163" s="46"/>
      <c r="MZ163" s="46"/>
      <c r="NA163" s="46"/>
      <c r="NB163" s="46"/>
      <c r="NC163" s="46"/>
      <c r="ND163" s="46"/>
      <c r="NE163" s="46"/>
      <c r="NF163" s="46"/>
      <c r="NG163" s="46"/>
      <c r="NH163" s="46"/>
      <c r="NI163" s="46"/>
      <c r="NJ163" s="46"/>
      <c r="NK163" s="46"/>
      <c r="NL163" s="46"/>
      <c r="NM163" s="46"/>
      <c r="NN163" s="46"/>
    </row>
    <row r="164" spans="1:669" s="44" customFormat="1" ht="15.75" x14ac:dyDescent="0.25">
      <c r="A164" s="44" t="s">
        <v>168</v>
      </c>
      <c r="B164" s="22" t="s">
        <v>54</v>
      </c>
      <c r="C164" s="23" t="s">
        <v>70</v>
      </c>
      <c r="D164" s="23" t="s">
        <v>221</v>
      </c>
      <c r="E164" s="24">
        <v>44594</v>
      </c>
      <c r="F164" s="111" t="s">
        <v>107</v>
      </c>
      <c r="G164" s="147">
        <v>100000</v>
      </c>
      <c r="H164" s="165">
        <v>2870</v>
      </c>
      <c r="I164" s="147">
        <v>12105.37</v>
      </c>
      <c r="J164" s="147">
        <v>3040</v>
      </c>
      <c r="K164" s="147">
        <v>25</v>
      </c>
      <c r="L164" s="147">
        <v>18040.37</v>
      </c>
      <c r="M164" s="165">
        <v>81959.63</v>
      </c>
      <c r="AQ164" s="46"/>
      <c r="AR164" s="46"/>
      <c r="AS164" s="46"/>
      <c r="AT164" s="46"/>
      <c r="AU164" s="86"/>
      <c r="AV164" s="86"/>
      <c r="AW164" s="86"/>
      <c r="AX164" s="86"/>
      <c r="AY164" s="86"/>
      <c r="AZ164" s="86"/>
      <c r="BA164" s="86"/>
      <c r="BB164" s="86"/>
      <c r="BC164" s="86"/>
      <c r="BD164" s="86"/>
      <c r="BE164" s="86"/>
      <c r="BF164" s="86"/>
      <c r="BG164" s="86"/>
      <c r="BH164" s="86"/>
      <c r="BI164" s="86"/>
      <c r="BJ164" s="86"/>
      <c r="BK164" s="86"/>
      <c r="BL164" s="86"/>
      <c r="BM164" s="86"/>
      <c r="BN164" s="86"/>
      <c r="BO164" s="86"/>
      <c r="BP164" s="86"/>
      <c r="BQ164" s="86"/>
      <c r="BR164" s="86"/>
      <c r="BS164" s="86"/>
      <c r="BT164" s="86"/>
      <c r="BU164" s="86"/>
      <c r="BV164" s="86"/>
      <c r="BW164" s="86"/>
      <c r="BX164" s="86"/>
      <c r="BY164" s="86"/>
      <c r="BZ164" s="86"/>
      <c r="CA164" s="86"/>
      <c r="CB164" s="86"/>
      <c r="CC164" s="86"/>
      <c r="CD164" s="86"/>
      <c r="CE164" s="86"/>
      <c r="CF164" s="86"/>
      <c r="CG164" s="86"/>
      <c r="CH164" s="86"/>
      <c r="CI164" s="86"/>
      <c r="CJ164" s="86"/>
      <c r="CK164" s="86"/>
      <c r="CL164" s="86"/>
      <c r="CM164" s="86"/>
      <c r="CN164" s="86"/>
      <c r="CO164" s="86"/>
      <c r="CP164" s="86"/>
      <c r="CQ164" s="86"/>
      <c r="CR164" s="86"/>
      <c r="CS164" s="86"/>
      <c r="CT164" s="86"/>
      <c r="CU164" s="86"/>
      <c r="CV164" s="86"/>
      <c r="CW164" s="86"/>
      <c r="CX164" s="86"/>
      <c r="CY164" s="86"/>
      <c r="CZ164" s="86"/>
      <c r="DA164" s="86"/>
      <c r="DB164" s="86"/>
      <c r="DC164" s="86"/>
      <c r="DD164" s="86"/>
      <c r="DE164" s="86"/>
      <c r="DF164" s="86"/>
      <c r="DG164" s="86"/>
      <c r="DH164" s="86"/>
      <c r="DI164" s="86"/>
      <c r="DJ164" s="86"/>
      <c r="DK164" s="86"/>
      <c r="DL164" s="86"/>
      <c r="DM164" s="86"/>
      <c r="DN164" s="86"/>
      <c r="DO164" s="86"/>
      <c r="DP164" s="86"/>
      <c r="DQ164" s="86"/>
      <c r="DR164" s="86"/>
      <c r="DS164" s="86"/>
      <c r="DT164" s="86"/>
      <c r="DU164" s="86"/>
      <c r="DV164" s="86"/>
      <c r="DW164" s="86"/>
      <c r="DX164" s="86"/>
      <c r="DY164" s="86"/>
      <c r="DZ164" s="86"/>
      <c r="EA164" s="86"/>
      <c r="EB164" s="86"/>
      <c r="EC164" s="86"/>
      <c r="ED164" s="86"/>
      <c r="EE164" s="86"/>
      <c r="EF164" s="86"/>
      <c r="EG164" s="86"/>
      <c r="EH164" s="86"/>
      <c r="EI164" s="86"/>
      <c r="EJ164" s="86"/>
      <c r="EK164" s="86"/>
      <c r="EL164" s="86"/>
      <c r="EM164" s="86"/>
      <c r="EN164" s="86"/>
      <c r="EO164" s="86"/>
      <c r="EP164" s="86"/>
      <c r="EQ164" s="86"/>
      <c r="ER164" s="86"/>
      <c r="ES164" s="86"/>
      <c r="ET164" s="86"/>
      <c r="EU164" s="86"/>
      <c r="EV164" s="86"/>
      <c r="EW164" s="86"/>
      <c r="EX164" s="86"/>
      <c r="EY164" s="86"/>
      <c r="EZ164" s="86"/>
      <c r="FA164" s="86"/>
      <c r="FB164" s="86"/>
      <c r="FC164" s="86"/>
      <c r="FD164" s="86"/>
      <c r="FE164" s="86"/>
      <c r="FF164" s="86"/>
      <c r="FG164" s="86"/>
      <c r="FH164" s="86"/>
      <c r="FI164" s="86"/>
      <c r="FJ164" s="86"/>
      <c r="FK164" s="86"/>
      <c r="FL164" s="86"/>
      <c r="FM164" s="86"/>
      <c r="FN164" s="86"/>
      <c r="FO164" s="86"/>
      <c r="FP164" s="86"/>
      <c r="FQ164" s="86"/>
      <c r="FR164" s="86"/>
      <c r="FS164" s="86"/>
      <c r="FT164" s="86"/>
      <c r="FU164" s="86"/>
      <c r="FV164" s="86"/>
      <c r="FW164" s="86"/>
      <c r="FX164" s="86"/>
      <c r="FY164" s="86"/>
      <c r="FZ164" s="86"/>
      <c r="GA164" s="86"/>
      <c r="GB164" s="86"/>
      <c r="GC164" s="86"/>
      <c r="GD164" s="86"/>
      <c r="GE164" s="86"/>
      <c r="GF164" s="86"/>
      <c r="GG164" s="86"/>
      <c r="GH164" s="86"/>
      <c r="GI164" s="86"/>
      <c r="GJ164" s="86"/>
      <c r="GK164" s="86"/>
      <c r="GL164" s="86"/>
      <c r="GM164" s="86"/>
      <c r="GN164" s="86"/>
      <c r="GO164" s="86"/>
      <c r="GP164" s="86"/>
      <c r="GQ164" s="86"/>
      <c r="GR164" s="86"/>
      <c r="GS164" s="86"/>
      <c r="GT164" s="86"/>
      <c r="GU164" s="86"/>
      <c r="GV164" s="86"/>
      <c r="GW164" s="86"/>
      <c r="GX164" s="86"/>
      <c r="GY164" s="86"/>
      <c r="GZ164" s="86"/>
      <c r="HA164" s="86"/>
      <c r="HB164" s="86"/>
      <c r="HC164" s="86"/>
      <c r="HD164" s="86"/>
      <c r="HE164" s="86"/>
      <c r="HF164" s="86"/>
      <c r="HG164" s="86"/>
      <c r="HH164" s="86"/>
      <c r="HI164" s="86"/>
      <c r="HJ164" s="86"/>
      <c r="HK164" s="86"/>
      <c r="HL164" s="86"/>
      <c r="HM164" s="86"/>
      <c r="HN164" s="86"/>
      <c r="HO164" s="86"/>
      <c r="HP164" s="86"/>
      <c r="HQ164" s="86"/>
      <c r="HR164" s="86"/>
      <c r="HS164" s="86"/>
      <c r="HT164" s="86"/>
      <c r="HU164" s="86"/>
      <c r="HV164" s="86"/>
      <c r="HW164" s="86"/>
      <c r="HX164" s="86"/>
      <c r="HY164" s="86"/>
      <c r="HZ164" s="86"/>
      <c r="IA164" s="86"/>
      <c r="IB164" s="46"/>
      <c r="IC164" s="46"/>
      <c r="ID164" s="46"/>
      <c r="IE164" s="46"/>
      <c r="IF164" s="46"/>
      <c r="IG164" s="46"/>
      <c r="IH164" s="46"/>
      <c r="II164" s="46"/>
      <c r="IJ164" s="46"/>
      <c r="IK164" s="46"/>
      <c r="IL164" s="46"/>
      <c r="IM164" s="46"/>
      <c r="IN164" s="46"/>
      <c r="IO164" s="46"/>
      <c r="IP164" s="46"/>
      <c r="IQ164" s="46"/>
      <c r="IR164" s="46"/>
      <c r="IS164" s="46"/>
      <c r="IT164" s="46"/>
      <c r="IU164" s="46"/>
      <c r="IV164" s="46"/>
      <c r="IW164" s="46"/>
      <c r="IX164" s="46"/>
      <c r="IY164" s="46"/>
      <c r="IZ164" s="46"/>
      <c r="JA164" s="46"/>
      <c r="JB164" s="46"/>
      <c r="JC164" s="46"/>
      <c r="JD164" s="46"/>
      <c r="JE164" s="46"/>
      <c r="JF164" s="46"/>
      <c r="JG164" s="46"/>
      <c r="JH164" s="46"/>
      <c r="JI164" s="46"/>
      <c r="JJ164" s="46"/>
      <c r="JK164" s="46"/>
      <c r="JL164" s="46"/>
      <c r="JM164" s="46"/>
      <c r="JN164" s="46"/>
      <c r="JO164" s="46"/>
      <c r="JP164" s="46"/>
      <c r="JQ164" s="46"/>
      <c r="JR164" s="46"/>
      <c r="JS164" s="46"/>
      <c r="JT164" s="46"/>
      <c r="JU164" s="46"/>
      <c r="JV164" s="46"/>
      <c r="JW164" s="46"/>
      <c r="JX164" s="46"/>
      <c r="JY164" s="46"/>
      <c r="JZ164" s="46"/>
      <c r="KA164" s="46"/>
      <c r="KB164" s="46"/>
      <c r="KC164" s="46"/>
      <c r="KD164" s="46"/>
      <c r="KE164" s="46"/>
      <c r="KF164" s="46"/>
      <c r="KG164" s="46"/>
      <c r="KH164" s="46"/>
      <c r="KI164" s="46"/>
      <c r="KJ164" s="46"/>
      <c r="KK164" s="46"/>
      <c r="KL164" s="46"/>
      <c r="KM164" s="46"/>
      <c r="KN164" s="46"/>
      <c r="KO164" s="46"/>
      <c r="KP164" s="46"/>
      <c r="KQ164" s="46"/>
      <c r="KR164" s="46"/>
      <c r="KS164" s="46"/>
      <c r="KT164" s="46"/>
      <c r="KU164" s="46"/>
      <c r="KV164" s="46"/>
      <c r="KW164" s="46"/>
      <c r="KX164" s="46"/>
      <c r="KY164" s="46"/>
      <c r="KZ164" s="46"/>
      <c r="LA164" s="46"/>
      <c r="LB164" s="46"/>
      <c r="LC164" s="46"/>
      <c r="LD164" s="46"/>
      <c r="LE164" s="46"/>
      <c r="LF164" s="46"/>
      <c r="LG164" s="46"/>
      <c r="LH164" s="46"/>
      <c r="LI164" s="46"/>
      <c r="LJ164" s="46"/>
      <c r="LK164" s="46"/>
      <c r="LL164" s="46"/>
      <c r="LM164" s="46"/>
      <c r="LN164" s="46"/>
      <c r="LO164" s="46"/>
      <c r="LP164" s="46"/>
      <c r="LQ164" s="46"/>
      <c r="LR164" s="46"/>
      <c r="LS164" s="46"/>
      <c r="LT164" s="46"/>
      <c r="LU164" s="46"/>
      <c r="LV164" s="46"/>
      <c r="LW164" s="46"/>
      <c r="LX164" s="46"/>
      <c r="LY164" s="46"/>
      <c r="LZ164" s="46"/>
      <c r="MA164" s="46"/>
      <c r="MB164" s="46"/>
      <c r="MC164" s="46"/>
      <c r="MD164" s="46"/>
      <c r="ME164" s="46"/>
      <c r="MF164" s="46"/>
      <c r="MG164" s="46"/>
      <c r="MH164" s="46"/>
      <c r="MI164" s="46"/>
      <c r="MJ164" s="46"/>
      <c r="MK164" s="46"/>
      <c r="ML164" s="46"/>
      <c r="MM164" s="46"/>
      <c r="MN164" s="46"/>
      <c r="MO164" s="46"/>
      <c r="MP164" s="46"/>
      <c r="MQ164" s="46"/>
      <c r="MR164" s="46"/>
      <c r="MS164" s="46"/>
      <c r="MT164" s="46"/>
      <c r="MU164" s="46"/>
      <c r="MV164" s="46"/>
      <c r="MW164" s="46"/>
      <c r="MX164" s="46"/>
      <c r="MY164" s="46"/>
      <c r="MZ164" s="46"/>
      <c r="NA164" s="46"/>
      <c r="NB164" s="46"/>
      <c r="NC164" s="46"/>
      <c r="ND164" s="46"/>
      <c r="NE164" s="46"/>
      <c r="NF164" s="46"/>
      <c r="NG164" s="46"/>
      <c r="NH164" s="46"/>
      <c r="NI164" s="46"/>
      <c r="NJ164" s="46"/>
      <c r="NK164" s="46"/>
      <c r="NL164" s="46"/>
      <c r="NM164" s="46"/>
      <c r="NN164" s="46"/>
    </row>
    <row r="165" spans="1:669" s="44" customFormat="1" ht="15.75" x14ac:dyDescent="0.25">
      <c r="A165" s="44" t="s">
        <v>204</v>
      </c>
      <c r="B165" s="22" t="s">
        <v>17</v>
      </c>
      <c r="C165" s="23" t="s">
        <v>71</v>
      </c>
      <c r="D165" s="23" t="s">
        <v>221</v>
      </c>
      <c r="E165" s="24">
        <v>44713</v>
      </c>
      <c r="F165" s="111" t="s">
        <v>107</v>
      </c>
      <c r="G165" s="147">
        <v>30000</v>
      </c>
      <c r="H165" s="165">
        <v>861</v>
      </c>
      <c r="I165" s="147">
        <v>0</v>
      </c>
      <c r="J165" s="147">
        <v>912</v>
      </c>
      <c r="K165" s="147">
        <v>565</v>
      </c>
      <c r="L165" s="147">
        <v>2338</v>
      </c>
      <c r="M165" s="165">
        <v>27662</v>
      </c>
      <c r="AN165" s="46"/>
      <c r="AO165" s="46"/>
      <c r="AP165" s="46"/>
      <c r="AQ165" s="46"/>
      <c r="AR165" s="46"/>
      <c r="AS165" s="46"/>
      <c r="AT165" s="46"/>
      <c r="AU165" s="86"/>
      <c r="AV165" s="86"/>
      <c r="AW165" s="86"/>
      <c r="AX165" s="86"/>
      <c r="AY165" s="86"/>
      <c r="AZ165" s="86"/>
      <c r="BA165" s="86"/>
      <c r="BB165" s="86"/>
      <c r="BC165" s="86"/>
      <c r="BD165" s="86"/>
      <c r="BE165" s="86"/>
      <c r="BF165" s="86"/>
      <c r="BG165" s="86"/>
      <c r="BH165" s="86"/>
      <c r="BI165" s="86"/>
      <c r="BJ165" s="86"/>
      <c r="BK165" s="86"/>
      <c r="BL165" s="86"/>
      <c r="BM165" s="86"/>
      <c r="BN165" s="86"/>
      <c r="BO165" s="86"/>
      <c r="BP165" s="86"/>
      <c r="BQ165" s="86"/>
      <c r="BR165" s="86"/>
      <c r="BS165" s="86"/>
      <c r="BT165" s="86"/>
      <c r="BU165" s="86"/>
      <c r="BV165" s="86"/>
      <c r="BW165" s="86"/>
      <c r="BX165" s="86"/>
      <c r="BY165" s="86"/>
      <c r="BZ165" s="86"/>
      <c r="CA165" s="86"/>
      <c r="CB165" s="86"/>
      <c r="CC165" s="86"/>
      <c r="CD165" s="86"/>
      <c r="CE165" s="86"/>
      <c r="CF165" s="86"/>
      <c r="CG165" s="86"/>
      <c r="CH165" s="86"/>
      <c r="CI165" s="86"/>
      <c r="CJ165" s="86"/>
      <c r="CK165" s="86"/>
      <c r="CL165" s="86"/>
      <c r="CM165" s="86"/>
      <c r="CN165" s="86"/>
      <c r="CO165" s="86"/>
      <c r="CP165" s="86"/>
      <c r="CQ165" s="86"/>
      <c r="CR165" s="86"/>
      <c r="CS165" s="86"/>
      <c r="CT165" s="86"/>
      <c r="CU165" s="86"/>
      <c r="CV165" s="86"/>
      <c r="CW165" s="86"/>
      <c r="CX165" s="86"/>
      <c r="CY165" s="86"/>
      <c r="CZ165" s="86"/>
      <c r="DA165" s="86"/>
      <c r="DB165" s="86"/>
      <c r="DC165" s="86"/>
      <c r="DD165" s="86"/>
      <c r="DE165" s="86"/>
      <c r="DF165" s="86"/>
      <c r="DG165" s="86"/>
      <c r="DH165" s="86"/>
      <c r="DI165" s="86"/>
      <c r="DJ165" s="86"/>
      <c r="DK165" s="86"/>
      <c r="DL165" s="86"/>
      <c r="DM165" s="86"/>
      <c r="DN165" s="86"/>
      <c r="DO165" s="86"/>
      <c r="DP165" s="86"/>
      <c r="DQ165" s="86"/>
      <c r="DR165" s="86"/>
      <c r="DS165" s="86"/>
      <c r="DT165" s="86"/>
      <c r="DU165" s="86"/>
      <c r="DV165" s="86"/>
      <c r="DW165" s="86"/>
      <c r="DX165" s="86"/>
      <c r="DY165" s="86"/>
      <c r="DZ165" s="86"/>
      <c r="EA165" s="86"/>
      <c r="EB165" s="86"/>
      <c r="EC165" s="86"/>
      <c r="ED165" s="86"/>
      <c r="EE165" s="86"/>
      <c r="EF165" s="86"/>
      <c r="EG165" s="86"/>
      <c r="EH165" s="86"/>
      <c r="EI165" s="86"/>
      <c r="EJ165" s="86"/>
      <c r="EK165" s="86"/>
      <c r="EL165" s="86"/>
      <c r="EM165" s="86"/>
      <c r="EN165" s="86"/>
      <c r="EO165" s="86"/>
      <c r="EP165" s="86"/>
      <c r="EQ165" s="86"/>
      <c r="ER165" s="86"/>
      <c r="ES165" s="86"/>
      <c r="ET165" s="86"/>
      <c r="EU165" s="86"/>
      <c r="EV165" s="86"/>
      <c r="EW165" s="86"/>
      <c r="EX165" s="86"/>
      <c r="EY165" s="86"/>
      <c r="EZ165" s="86"/>
      <c r="FA165" s="86"/>
      <c r="FB165" s="86"/>
      <c r="FC165" s="86"/>
      <c r="FD165" s="86"/>
      <c r="FE165" s="86"/>
      <c r="FF165" s="86"/>
      <c r="FG165" s="86"/>
      <c r="FH165" s="86"/>
      <c r="FI165" s="86"/>
      <c r="FJ165" s="86"/>
      <c r="FK165" s="86"/>
      <c r="FL165" s="86"/>
      <c r="FM165" s="86"/>
      <c r="FN165" s="86"/>
      <c r="FO165" s="86"/>
      <c r="FP165" s="86"/>
      <c r="FQ165" s="86"/>
      <c r="FR165" s="86"/>
      <c r="FS165" s="86"/>
      <c r="FT165" s="86"/>
      <c r="FU165" s="86"/>
      <c r="FV165" s="86"/>
      <c r="FW165" s="86"/>
      <c r="FX165" s="86"/>
      <c r="FY165" s="86"/>
      <c r="FZ165" s="86"/>
      <c r="GA165" s="86"/>
      <c r="GB165" s="86"/>
      <c r="GC165" s="86"/>
      <c r="GD165" s="86"/>
      <c r="GE165" s="86"/>
      <c r="GF165" s="86"/>
      <c r="GG165" s="86"/>
      <c r="GH165" s="86"/>
      <c r="GI165" s="86"/>
      <c r="GJ165" s="86"/>
      <c r="GK165" s="86"/>
      <c r="GL165" s="86"/>
      <c r="GM165" s="86"/>
      <c r="GN165" s="86"/>
      <c r="GO165" s="86"/>
      <c r="GP165" s="86"/>
      <c r="GQ165" s="86"/>
      <c r="GR165" s="86"/>
      <c r="GS165" s="86"/>
      <c r="GT165" s="86"/>
      <c r="GU165" s="86"/>
      <c r="GV165" s="86"/>
      <c r="GW165" s="86"/>
      <c r="GX165" s="86"/>
      <c r="GY165" s="86"/>
      <c r="GZ165" s="86"/>
      <c r="HA165" s="86"/>
      <c r="HB165" s="86"/>
      <c r="HC165" s="86"/>
      <c r="HD165" s="86"/>
      <c r="HE165" s="86"/>
      <c r="HF165" s="86"/>
      <c r="HG165" s="86"/>
      <c r="HH165" s="86"/>
      <c r="HI165" s="86"/>
      <c r="HJ165" s="86"/>
      <c r="HK165" s="86"/>
      <c r="HL165" s="86"/>
      <c r="HM165" s="86"/>
      <c r="HN165" s="86"/>
      <c r="HO165" s="86"/>
      <c r="HP165" s="86"/>
      <c r="HQ165" s="86"/>
      <c r="HR165" s="86"/>
      <c r="HS165" s="86"/>
      <c r="HT165" s="86"/>
      <c r="HU165" s="86"/>
      <c r="HV165" s="86"/>
      <c r="HW165" s="86"/>
      <c r="HX165" s="86"/>
      <c r="HY165" s="86"/>
      <c r="HZ165" s="86"/>
      <c r="IA165" s="86"/>
      <c r="IB165" s="46"/>
      <c r="IC165" s="46"/>
      <c r="ID165" s="46"/>
      <c r="IE165" s="46"/>
      <c r="IF165" s="46"/>
      <c r="IG165" s="46"/>
      <c r="IH165" s="46"/>
      <c r="II165" s="46"/>
      <c r="IJ165" s="46"/>
      <c r="IK165" s="46"/>
      <c r="IL165" s="46"/>
      <c r="IM165" s="46"/>
      <c r="IN165" s="46"/>
      <c r="IO165" s="46"/>
      <c r="IP165" s="46"/>
      <c r="IQ165" s="46"/>
      <c r="IR165" s="46"/>
      <c r="IS165" s="46"/>
      <c r="IT165" s="46"/>
      <c r="IU165" s="46"/>
      <c r="IV165" s="46"/>
      <c r="IW165" s="46"/>
      <c r="IX165" s="46"/>
      <c r="IY165" s="46"/>
      <c r="IZ165" s="46"/>
      <c r="JA165" s="46"/>
      <c r="JB165" s="46"/>
      <c r="JC165" s="46"/>
      <c r="JD165" s="46"/>
      <c r="JE165" s="46"/>
      <c r="JF165" s="46"/>
      <c r="JG165" s="46"/>
      <c r="JH165" s="46"/>
      <c r="JI165" s="46"/>
      <c r="JJ165" s="46"/>
      <c r="JK165" s="46"/>
      <c r="JL165" s="46"/>
      <c r="JM165" s="46"/>
      <c r="JN165" s="46"/>
      <c r="JO165" s="46"/>
      <c r="JP165" s="46"/>
      <c r="JQ165" s="46"/>
      <c r="JR165" s="46"/>
      <c r="JS165" s="46"/>
      <c r="JT165" s="46"/>
      <c r="JU165" s="46"/>
      <c r="JV165" s="46"/>
      <c r="JW165" s="46"/>
      <c r="JX165" s="46"/>
      <c r="JY165" s="46"/>
      <c r="JZ165" s="46"/>
      <c r="KA165" s="46"/>
      <c r="KB165" s="46"/>
      <c r="KC165" s="46"/>
      <c r="KD165" s="46"/>
      <c r="KE165" s="46"/>
      <c r="KF165" s="46"/>
      <c r="KG165" s="46"/>
      <c r="KH165" s="46"/>
      <c r="KI165" s="46"/>
      <c r="KJ165" s="46"/>
      <c r="KK165" s="46"/>
      <c r="KL165" s="46"/>
      <c r="KM165" s="46"/>
      <c r="KN165" s="46"/>
      <c r="KO165" s="46"/>
      <c r="KP165" s="46"/>
      <c r="KQ165" s="46"/>
      <c r="KR165" s="46"/>
      <c r="KS165" s="46"/>
      <c r="KT165" s="46"/>
      <c r="KU165" s="46"/>
      <c r="KV165" s="46"/>
      <c r="KW165" s="46"/>
      <c r="KX165" s="46"/>
      <c r="KY165" s="46"/>
      <c r="KZ165" s="46"/>
      <c r="LA165" s="46"/>
      <c r="LB165" s="46"/>
      <c r="LC165" s="46"/>
      <c r="LD165" s="46"/>
      <c r="LE165" s="46"/>
      <c r="LF165" s="46"/>
      <c r="LG165" s="46"/>
      <c r="LH165" s="46"/>
      <c r="LI165" s="46"/>
      <c r="LJ165" s="46"/>
      <c r="LK165" s="46"/>
      <c r="LL165" s="46"/>
      <c r="LM165" s="46"/>
      <c r="LN165" s="46"/>
      <c r="LO165" s="46"/>
      <c r="LP165" s="46"/>
      <c r="LQ165" s="46"/>
      <c r="LR165" s="46"/>
      <c r="LS165" s="46"/>
      <c r="LT165" s="46"/>
      <c r="LU165" s="46"/>
      <c r="LV165" s="46"/>
      <c r="LW165" s="46"/>
      <c r="LX165" s="46"/>
      <c r="LY165" s="46"/>
      <c r="LZ165" s="46"/>
      <c r="MA165" s="46"/>
      <c r="MB165" s="46"/>
      <c r="MC165" s="46"/>
      <c r="MD165" s="46"/>
      <c r="ME165" s="46"/>
      <c r="MF165" s="46"/>
      <c r="MG165" s="46"/>
      <c r="MH165" s="46"/>
      <c r="MI165" s="46"/>
      <c r="MJ165" s="46"/>
      <c r="MK165" s="46"/>
      <c r="ML165" s="46"/>
      <c r="MM165" s="46"/>
      <c r="MN165" s="46"/>
      <c r="MO165" s="46"/>
      <c r="MP165" s="46"/>
      <c r="MQ165" s="46"/>
      <c r="MR165" s="46"/>
      <c r="MS165" s="46"/>
      <c r="MT165" s="46"/>
      <c r="MU165" s="46"/>
      <c r="MV165" s="46"/>
      <c r="MW165" s="46"/>
      <c r="MX165" s="46"/>
      <c r="MY165" s="46"/>
      <c r="MZ165" s="46"/>
      <c r="NA165" s="46"/>
      <c r="NB165" s="46"/>
      <c r="NC165" s="46"/>
      <c r="ND165" s="46"/>
      <c r="NE165" s="46"/>
      <c r="NF165" s="46"/>
      <c r="NG165" s="46"/>
      <c r="NH165" s="46"/>
      <c r="NI165" s="46"/>
      <c r="NJ165" s="46"/>
      <c r="NK165" s="46"/>
      <c r="NL165" s="46"/>
      <c r="NM165" s="46"/>
      <c r="NN165" s="46"/>
    </row>
    <row r="166" spans="1:669" s="68" customFormat="1" ht="15.75" x14ac:dyDescent="0.25">
      <c r="A166" s="68" t="s">
        <v>14</v>
      </c>
      <c r="B166" s="92">
        <v>6</v>
      </c>
      <c r="C166" s="74"/>
      <c r="D166" s="74"/>
      <c r="E166" s="114"/>
      <c r="F166" s="115"/>
      <c r="G166" s="150">
        <f t="shared" ref="G166:M166" si="23">SUM(G160:G165)</f>
        <v>260000</v>
      </c>
      <c r="H166" s="157">
        <f t="shared" si="23"/>
        <v>7462</v>
      </c>
      <c r="I166" s="150">
        <f t="shared" si="23"/>
        <v>12105.37</v>
      </c>
      <c r="J166" s="150">
        <f t="shared" si="23"/>
        <v>7904</v>
      </c>
      <c r="K166" s="150">
        <f t="shared" si="23"/>
        <v>3282.45</v>
      </c>
      <c r="L166" s="150">
        <f t="shared" si="23"/>
        <v>30753.82</v>
      </c>
      <c r="M166" s="150">
        <f t="shared" si="23"/>
        <v>229246.18</v>
      </c>
      <c r="N166" s="40"/>
      <c r="O166" s="40"/>
      <c r="P166" s="40"/>
      <c r="Q166" s="40"/>
      <c r="R166" s="40"/>
      <c r="S166" s="40"/>
      <c r="T166" s="40"/>
      <c r="U166" s="40"/>
      <c r="V166" s="40"/>
      <c r="W166" s="40"/>
      <c r="X166" s="40"/>
      <c r="Y166" s="40"/>
      <c r="Z166" s="40"/>
      <c r="AA166" s="40"/>
      <c r="AB166" s="40"/>
      <c r="AC166" s="40"/>
      <c r="AD166" s="40"/>
      <c r="AE166" s="40"/>
      <c r="AF166" s="40"/>
      <c r="AG166" s="40"/>
      <c r="AH166" s="40"/>
      <c r="AI166" s="40"/>
      <c r="AJ166" s="40"/>
      <c r="AK166" s="40"/>
      <c r="AL166" s="40"/>
      <c r="AM166" s="40"/>
      <c r="AN166" s="40"/>
      <c r="AO166" s="40"/>
      <c r="AP166" s="40"/>
      <c r="AQ166" s="40"/>
      <c r="AR166" s="40"/>
      <c r="AS166" s="40"/>
      <c r="AT166" s="40"/>
      <c r="AU166" s="195"/>
      <c r="AV166" s="195"/>
      <c r="AW166" s="195"/>
      <c r="AX166" s="195"/>
      <c r="AY166" s="195"/>
      <c r="AZ166" s="195"/>
      <c r="BA166" s="195"/>
      <c r="BB166" s="195"/>
      <c r="BC166" s="195"/>
      <c r="BD166" s="195"/>
      <c r="BE166" s="195"/>
      <c r="BF166" s="195"/>
      <c r="BG166" s="195"/>
      <c r="BH166" s="195"/>
      <c r="BI166" s="195"/>
      <c r="BJ166" s="195"/>
      <c r="BK166" s="195"/>
      <c r="BL166" s="195"/>
      <c r="BM166" s="195"/>
      <c r="BN166" s="195"/>
      <c r="BO166" s="195"/>
      <c r="BP166" s="195"/>
      <c r="BQ166" s="195"/>
      <c r="BR166" s="195"/>
      <c r="BS166" s="195"/>
      <c r="BT166" s="195"/>
      <c r="BU166" s="195"/>
      <c r="BV166" s="195"/>
      <c r="BW166" s="195"/>
      <c r="BX166" s="195"/>
      <c r="BY166" s="195"/>
      <c r="BZ166" s="195"/>
      <c r="CA166" s="195"/>
      <c r="CB166" s="195"/>
      <c r="CC166" s="195"/>
      <c r="CD166" s="195"/>
      <c r="CE166" s="195"/>
      <c r="CF166" s="195"/>
      <c r="CG166" s="195"/>
      <c r="CH166" s="195"/>
      <c r="CI166" s="195"/>
      <c r="CJ166" s="195"/>
      <c r="CK166" s="195"/>
      <c r="CL166" s="195"/>
      <c r="CM166" s="195"/>
      <c r="CN166" s="195"/>
      <c r="CO166" s="195"/>
      <c r="CP166" s="195"/>
      <c r="CQ166" s="195"/>
      <c r="CR166" s="195"/>
      <c r="CS166" s="195"/>
      <c r="CT166" s="195"/>
      <c r="CU166" s="195"/>
      <c r="CV166" s="195"/>
      <c r="CW166" s="195"/>
      <c r="CX166" s="195"/>
      <c r="CY166" s="195"/>
      <c r="CZ166" s="195"/>
      <c r="DA166" s="195"/>
      <c r="DB166" s="195"/>
      <c r="DC166" s="195"/>
      <c r="DD166" s="195"/>
      <c r="DE166" s="195"/>
      <c r="DF166" s="195"/>
      <c r="DG166" s="195"/>
      <c r="DH166" s="195"/>
      <c r="DI166" s="195"/>
      <c r="DJ166" s="195"/>
      <c r="DK166" s="195"/>
      <c r="DL166" s="195"/>
      <c r="DM166" s="195"/>
      <c r="DN166" s="195"/>
      <c r="DO166" s="195"/>
      <c r="DP166" s="195"/>
      <c r="DQ166" s="195"/>
      <c r="DR166" s="195"/>
      <c r="DS166" s="195"/>
      <c r="DT166" s="195"/>
      <c r="DU166" s="195"/>
      <c r="DV166" s="195"/>
      <c r="DW166" s="195"/>
      <c r="DX166" s="195"/>
      <c r="DY166" s="195"/>
      <c r="DZ166" s="195"/>
      <c r="EA166" s="195"/>
      <c r="EB166" s="195"/>
      <c r="EC166" s="195"/>
      <c r="ED166" s="195"/>
      <c r="EE166" s="195"/>
      <c r="EF166" s="195"/>
      <c r="EG166" s="195"/>
      <c r="EH166" s="195"/>
      <c r="EI166" s="195"/>
      <c r="EJ166" s="195"/>
      <c r="EK166" s="195"/>
      <c r="EL166" s="195"/>
      <c r="EM166" s="195"/>
      <c r="EN166" s="195"/>
      <c r="EO166" s="195"/>
      <c r="EP166" s="195"/>
      <c r="EQ166" s="195"/>
      <c r="ER166" s="195"/>
      <c r="ES166" s="195"/>
      <c r="ET166" s="195"/>
      <c r="EU166" s="195"/>
      <c r="EV166" s="195"/>
      <c r="EW166" s="195"/>
      <c r="EX166" s="195"/>
      <c r="EY166" s="195"/>
      <c r="EZ166" s="195"/>
      <c r="FA166" s="195"/>
      <c r="FB166" s="195"/>
      <c r="FC166" s="195"/>
      <c r="FD166" s="195"/>
      <c r="FE166" s="195"/>
      <c r="FF166" s="195"/>
      <c r="FG166" s="195"/>
      <c r="FH166" s="195"/>
      <c r="FI166" s="195"/>
      <c r="FJ166" s="195"/>
      <c r="FK166" s="195"/>
      <c r="FL166" s="195"/>
      <c r="FM166" s="195"/>
      <c r="FN166" s="195"/>
      <c r="FO166" s="195"/>
      <c r="FP166" s="195"/>
      <c r="FQ166" s="195"/>
      <c r="FR166" s="195"/>
      <c r="FS166" s="195"/>
      <c r="FT166" s="195"/>
      <c r="FU166" s="195"/>
      <c r="FV166" s="195"/>
      <c r="FW166" s="195"/>
      <c r="FX166" s="195"/>
      <c r="FY166" s="195"/>
      <c r="FZ166" s="195"/>
      <c r="GA166" s="195"/>
      <c r="GB166" s="195"/>
      <c r="GC166" s="195"/>
      <c r="GD166" s="195"/>
      <c r="GE166" s="195"/>
      <c r="GF166" s="195"/>
      <c r="GG166" s="195"/>
      <c r="GH166" s="195"/>
      <c r="GI166" s="195"/>
      <c r="GJ166" s="195"/>
      <c r="GK166" s="195"/>
      <c r="GL166" s="195"/>
      <c r="GM166" s="195"/>
      <c r="GN166" s="195"/>
      <c r="GO166" s="195"/>
      <c r="GP166" s="195"/>
      <c r="GQ166" s="195"/>
      <c r="GR166" s="195"/>
      <c r="GS166" s="195"/>
      <c r="GT166" s="195"/>
      <c r="GU166" s="195"/>
      <c r="GV166" s="195"/>
      <c r="GW166" s="195"/>
      <c r="GX166" s="195"/>
      <c r="GY166" s="195"/>
      <c r="GZ166" s="195"/>
      <c r="HA166" s="195"/>
      <c r="HB166" s="195"/>
      <c r="HC166" s="195"/>
      <c r="HD166" s="195"/>
      <c r="HE166" s="195"/>
      <c r="HF166" s="195"/>
      <c r="HG166" s="195"/>
      <c r="HH166" s="195"/>
      <c r="HI166" s="195"/>
      <c r="HJ166" s="195"/>
      <c r="HK166" s="195"/>
      <c r="HL166" s="195"/>
      <c r="HM166" s="195"/>
      <c r="HN166" s="195"/>
      <c r="HO166" s="195"/>
      <c r="HP166" s="195"/>
      <c r="HQ166" s="195"/>
      <c r="HR166" s="195"/>
      <c r="HS166" s="195"/>
      <c r="HT166" s="195"/>
      <c r="HU166" s="195"/>
      <c r="HV166" s="195"/>
      <c r="HW166" s="195"/>
      <c r="HX166" s="195"/>
      <c r="HY166" s="195"/>
      <c r="HZ166" s="195"/>
      <c r="IA166" s="195"/>
      <c r="IB166" s="40"/>
      <c r="IC166" s="40"/>
      <c r="ID166" s="40"/>
      <c r="IE166" s="40"/>
      <c r="IF166" s="40"/>
      <c r="IG166" s="40"/>
      <c r="IH166" s="40"/>
      <c r="II166" s="40"/>
      <c r="IJ166" s="40"/>
      <c r="IK166" s="40"/>
      <c r="IL166" s="40"/>
      <c r="IM166" s="40"/>
      <c r="IN166" s="40"/>
      <c r="IO166" s="40"/>
      <c r="IP166" s="40"/>
      <c r="IQ166" s="40"/>
      <c r="IR166" s="40"/>
      <c r="IS166" s="40"/>
      <c r="IT166" s="40"/>
      <c r="IU166" s="40"/>
      <c r="IV166" s="40"/>
      <c r="IW166" s="40"/>
      <c r="IX166" s="40"/>
      <c r="IY166" s="40"/>
      <c r="IZ166" s="40"/>
      <c r="JA166" s="40"/>
      <c r="JB166" s="40"/>
      <c r="JC166" s="40"/>
      <c r="JD166" s="40"/>
      <c r="JE166" s="40"/>
      <c r="JF166" s="40"/>
      <c r="JG166" s="40"/>
      <c r="JH166" s="40"/>
      <c r="JI166" s="40"/>
      <c r="JJ166" s="40"/>
      <c r="JK166" s="40"/>
      <c r="JL166" s="40"/>
      <c r="JM166" s="40"/>
      <c r="JN166" s="40"/>
      <c r="JO166" s="40"/>
      <c r="JP166" s="40"/>
      <c r="JQ166" s="40"/>
      <c r="JR166" s="40"/>
      <c r="JS166" s="40"/>
      <c r="JT166" s="40"/>
      <c r="JU166" s="40"/>
      <c r="JV166" s="40"/>
      <c r="JW166" s="40"/>
      <c r="JX166" s="40"/>
      <c r="JY166" s="40"/>
      <c r="JZ166" s="40"/>
      <c r="KA166" s="40"/>
      <c r="KB166" s="40"/>
      <c r="KC166" s="40"/>
      <c r="KD166" s="40"/>
      <c r="KE166" s="40"/>
      <c r="KF166" s="40"/>
      <c r="KG166" s="40"/>
      <c r="KH166" s="40"/>
      <c r="KI166" s="40"/>
      <c r="KJ166" s="40"/>
      <c r="KK166" s="40"/>
      <c r="KL166" s="40"/>
      <c r="KM166" s="40"/>
      <c r="KN166" s="40"/>
      <c r="KO166" s="40"/>
      <c r="KP166" s="40"/>
      <c r="KQ166" s="40"/>
      <c r="KR166" s="40"/>
      <c r="KS166" s="40"/>
      <c r="KT166" s="40"/>
      <c r="KU166" s="40"/>
      <c r="KV166" s="40"/>
      <c r="KW166" s="40"/>
      <c r="KX166" s="40"/>
      <c r="KY166" s="40"/>
      <c r="KZ166" s="40"/>
      <c r="LA166" s="40"/>
      <c r="LB166" s="40"/>
      <c r="LC166" s="40"/>
      <c r="LD166" s="40"/>
      <c r="LE166" s="40"/>
      <c r="LF166" s="40"/>
      <c r="LG166" s="40"/>
      <c r="LH166" s="40"/>
      <c r="LI166" s="40"/>
      <c r="LJ166" s="40"/>
      <c r="LK166" s="40"/>
      <c r="LL166" s="40"/>
      <c r="LM166" s="40"/>
      <c r="LN166" s="40"/>
      <c r="LO166" s="40"/>
      <c r="LP166" s="40"/>
      <c r="LQ166" s="40"/>
      <c r="LR166" s="40"/>
      <c r="LS166" s="40"/>
      <c r="LT166" s="40"/>
      <c r="LU166" s="40"/>
      <c r="LV166" s="40"/>
      <c r="LW166" s="40"/>
      <c r="LX166" s="40"/>
      <c r="LY166" s="40"/>
      <c r="LZ166" s="40"/>
      <c r="MA166" s="40"/>
      <c r="MB166" s="40"/>
      <c r="MC166" s="40"/>
      <c r="MD166" s="40"/>
      <c r="ME166" s="40"/>
      <c r="MF166" s="40"/>
      <c r="MG166" s="40"/>
      <c r="MH166" s="40"/>
      <c r="MI166" s="40"/>
      <c r="MJ166" s="40"/>
      <c r="MK166" s="40"/>
      <c r="ML166" s="40"/>
      <c r="MM166" s="40"/>
      <c r="MN166" s="40"/>
      <c r="MO166" s="40"/>
      <c r="MP166" s="40"/>
      <c r="MQ166" s="40"/>
      <c r="MR166" s="40"/>
      <c r="MS166" s="40"/>
      <c r="MT166" s="40"/>
      <c r="MU166" s="40"/>
      <c r="MV166" s="40"/>
      <c r="MW166" s="40"/>
      <c r="MX166" s="40"/>
      <c r="MY166" s="40"/>
      <c r="MZ166" s="40"/>
      <c r="NA166" s="40"/>
      <c r="NB166" s="40"/>
      <c r="NC166" s="40"/>
      <c r="ND166" s="40"/>
      <c r="NE166" s="40"/>
      <c r="NF166" s="40"/>
      <c r="NG166" s="40"/>
      <c r="NH166" s="40"/>
      <c r="NI166" s="40"/>
      <c r="NJ166" s="40"/>
      <c r="NK166" s="40"/>
      <c r="NL166" s="40"/>
      <c r="NM166" s="40"/>
      <c r="NN166" s="40"/>
    </row>
    <row r="167" spans="1:669" x14ac:dyDescent="0.25">
      <c r="AN167" s="45"/>
      <c r="AO167" s="45"/>
      <c r="AP167" s="45"/>
      <c r="AQ167" s="45"/>
      <c r="AR167" s="45"/>
      <c r="AS167" s="45"/>
      <c r="AT167" s="45"/>
      <c r="AU167" s="45"/>
      <c r="AV167" s="45"/>
      <c r="AW167" s="45"/>
      <c r="AX167" s="45"/>
      <c r="AY167" s="45"/>
      <c r="AZ167" s="45"/>
      <c r="BA167" s="45"/>
      <c r="BB167" s="45"/>
      <c r="BC167" s="45"/>
      <c r="BD167" s="45"/>
      <c r="BE167" s="45"/>
      <c r="BF167" s="45"/>
      <c r="BG167" s="45"/>
      <c r="BH167" s="45"/>
      <c r="BI167" s="45"/>
      <c r="BJ167" s="45"/>
      <c r="BK167" s="45"/>
      <c r="BL167" s="45"/>
      <c r="BM167" s="45"/>
      <c r="BN167" s="45"/>
      <c r="BO167" s="45"/>
      <c r="BP167" s="45"/>
      <c r="BQ167" s="45"/>
      <c r="BR167" s="45"/>
      <c r="BS167" s="45"/>
      <c r="BT167" s="45"/>
      <c r="BU167" s="45"/>
      <c r="BV167" s="45"/>
      <c r="BW167" s="45"/>
      <c r="BX167" s="45"/>
      <c r="BY167" s="45"/>
      <c r="BZ167" s="45"/>
      <c r="CA167" s="45"/>
      <c r="CB167" s="45"/>
      <c r="CC167" s="45"/>
      <c r="CD167" s="45"/>
      <c r="CE167" s="45"/>
      <c r="CF167" s="45"/>
      <c r="CG167" s="45"/>
      <c r="CH167" s="45"/>
      <c r="CI167" s="45"/>
      <c r="CJ167" s="45"/>
      <c r="CK167" s="45"/>
      <c r="CL167" s="45"/>
      <c r="CM167" s="45"/>
      <c r="CN167" s="45"/>
      <c r="CO167" s="45"/>
      <c r="CP167" s="45"/>
      <c r="CQ167" s="45"/>
      <c r="CR167" s="45"/>
      <c r="CS167" s="45"/>
      <c r="CT167" s="45"/>
      <c r="CU167" s="45"/>
      <c r="CV167" s="45"/>
      <c r="CW167" s="45"/>
      <c r="CX167" s="45"/>
      <c r="CY167" s="45"/>
      <c r="CZ167" s="45"/>
      <c r="DA167" s="45"/>
      <c r="DB167" s="45"/>
      <c r="DC167" s="45"/>
      <c r="DD167" s="45"/>
      <c r="DE167" s="45"/>
      <c r="DF167" s="45"/>
      <c r="DG167" s="45"/>
      <c r="DH167" s="45"/>
      <c r="DI167" s="45"/>
      <c r="DJ167" s="45"/>
      <c r="DK167" s="45"/>
      <c r="DL167" s="45"/>
      <c r="DM167" s="45"/>
      <c r="DN167" s="45"/>
      <c r="DO167" s="45"/>
      <c r="DP167" s="45"/>
      <c r="DQ167" s="45"/>
      <c r="DR167" s="45"/>
      <c r="DS167" s="45"/>
      <c r="DT167" s="45"/>
      <c r="DU167" s="45"/>
      <c r="DV167" s="45"/>
      <c r="DW167" s="45"/>
      <c r="DX167" s="45"/>
      <c r="DY167" s="45"/>
      <c r="DZ167" s="45"/>
      <c r="EA167" s="45"/>
      <c r="EB167" s="45"/>
      <c r="EC167" s="45"/>
      <c r="ED167" s="45"/>
      <c r="EE167" s="45"/>
      <c r="EF167" s="45"/>
      <c r="EG167" s="45"/>
      <c r="EH167" s="45"/>
      <c r="EI167" s="45"/>
      <c r="EJ167" s="45"/>
      <c r="EK167" s="45"/>
      <c r="EL167" s="45"/>
      <c r="EM167" s="45"/>
      <c r="EN167" s="45"/>
      <c r="EO167" s="45"/>
      <c r="EP167" s="45"/>
      <c r="EQ167" s="45"/>
      <c r="ER167" s="45"/>
      <c r="ES167" s="45"/>
      <c r="ET167" s="45"/>
      <c r="EU167" s="45"/>
      <c r="EV167" s="45"/>
      <c r="EW167" s="45"/>
      <c r="EX167" s="45"/>
      <c r="EY167" s="45"/>
      <c r="EZ167" s="45"/>
      <c r="FA167" s="45"/>
      <c r="FB167" s="45"/>
      <c r="FC167" s="45"/>
      <c r="FD167" s="45"/>
      <c r="FE167" s="45"/>
      <c r="FF167" s="45"/>
      <c r="FG167" s="45"/>
      <c r="FH167" s="45"/>
      <c r="FI167" s="45"/>
      <c r="FJ167" s="45"/>
      <c r="FK167" s="45"/>
      <c r="FL167" s="45"/>
      <c r="FM167" s="45"/>
      <c r="FN167" s="45"/>
      <c r="FO167" s="45"/>
      <c r="FP167" s="45"/>
      <c r="FQ167" s="45"/>
      <c r="FR167" s="45"/>
      <c r="FS167" s="45"/>
      <c r="FT167" s="45"/>
      <c r="FU167" s="45"/>
      <c r="FV167" s="45"/>
      <c r="FW167" s="45"/>
      <c r="FX167" s="45"/>
      <c r="FY167" s="45"/>
      <c r="FZ167" s="45"/>
      <c r="GA167" s="45"/>
      <c r="GB167" s="45"/>
      <c r="GC167" s="45"/>
      <c r="GD167" s="45"/>
      <c r="GE167" s="45"/>
      <c r="GF167" s="45"/>
      <c r="GG167" s="45"/>
      <c r="GH167" s="45"/>
      <c r="GI167" s="45"/>
      <c r="GJ167" s="45"/>
      <c r="GK167" s="45"/>
      <c r="GL167" s="45"/>
      <c r="GM167" s="45"/>
      <c r="GN167" s="45"/>
      <c r="GO167" s="45"/>
      <c r="GP167" s="45"/>
      <c r="GQ167" s="45"/>
      <c r="GR167" s="45"/>
      <c r="GS167" s="45"/>
      <c r="GT167" s="45"/>
      <c r="GU167" s="45"/>
      <c r="GV167" s="45"/>
      <c r="GW167" s="45"/>
      <c r="GX167" s="45"/>
      <c r="GY167" s="45"/>
      <c r="GZ167" s="45"/>
      <c r="HA167" s="45"/>
      <c r="HB167" s="45"/>
      <c r="HC167" s="45"/>
      <c r="HD167" s="45"/>
      <c r="HE167" s="45"/>
      <c r="HF167" s="45"/>
      <c r="HG167" s="45"/>
      <c r="HH167" s="45"/>
      <c r="HI167" s="45"/>
      <c r="HJ167" s="45"/>
      <c r="HK167" s="45"/>
      <c r="HL167" s="45"/>
      <c r="HM167" s="45"/>
      <c r="HN167" s="45"/>
      <c r="HO167" s="45"/>
      <c r="HP167" s="45"/>
      <c r="HQ167" s="45"/>
      <c r="HR167" s="45"/>
      <c r="HS167" s="45"/>
      <c r="HT167" s="45"/>
      <c r="HU167" s="45"/>
      <c r="HV167" s="45"/>
      <c r="HW167" s="45"/>
      <c r="HX167" s="45"/>
      <c r="HY167" s="45"/>
      <c r="HZ167" s="45"/>
      <c r="IA167" s="45"/>
      <c r="IB167" s="45"/>
      <c r="IC167" s="45"/>
      <c r="ID167" s="45"/>
      <c r="IE167" s="45"/>
      <c r="IF167" s="45"/>
      <c r="IG167" s="45"/>
      <c r="IH167" s="45"/>
      <c r="II167" s="45"/>
      <c r="IJ167" s="45"/>
      <c r="IK167" s="45"/>
      <c r="IL167" s="45"/>
      <c r="IM167" s="45"/>
      <c r="IN167" s="45"/>
      <c r="IO167" s="45"/>
      <c r="IP167" s="45"/>
      <c r="IQ167" s="45"/>
      <c r="IR167" s="45"/>
      <c r="IS167" s="45"/>
      <c r="IT167" s="45"/>
      <c r="IU167" s="45"/>
      <c r="IV167" s="45"/>
      <c r="IW167" s="45"/>
      <c r="IX167" s="45"/>
      <c r="IY167" s="45"/>
      <c r="IZ167" s="45"/>
      <c r="JA167" s="45"/>
      <c r="JB167" s="45"/>
      <c r="JC167" s="45"/>
      <c r="JD167" s="45"/>
      <c r="JE167" s="45"/>
      <c r="JF167" s="45"/>
      <c r="JG167" s="45"/>
      <c r="JH167" s="45"/>
      <c r="JI167" s="45"/>
      <c r="JJ167" s="45"/>
      <c r="JK167" s="45"/>
      <c r="JL167" s="45"/>
      <c r="JM167" s="45"/>
      <c r="JN167" s="45"/>
      <c r="JO167" s="45"/>
      <c r="JP167" s="45"/>
      <c r="JQ167" s="45"/>
      <c r="JR167" s="45"/>
      <c r="JS167" s="45"/>
      <c r="JT167" s="45"/>
      <c r="JU167" s="45"/>
      <c r="JV167" s="45"/>
      <c r="JW167" s="45"/>
      <c r="JX167" s="45"/>
      <c r="JY167" s="45"/>
      <c r="JZ167" s="45"/>
      <c r="KA167" s="45"/>
      <c r="KB167" s="45"/>
      <c r="KC167" s="45"/>
      <c r="KD167" s="45"/>
      <c r="KE167" s="45"/>
      <c r="KF167" s="45"/>
      <c r="KG167" s="45"/>
      <c r="KH167" s="45"/>
      <c r="KI167" s="45"/>
      <c r="KJ167" s="45"/>
      <c r="KK167" s="45"/>
      <c r="KL167" s="45"/>
      <c r="KM167" s="45"/>
      <c r="KN167" s="45"/>
      <c r="KO167" s="45"/>
      <c r="KP167" s="45"/>
      <c r="KQ167" s="45"/>
      <c r="KR167" s="45"/>
      <c r="KS167" s="45"/>
      <c r="KT167" s="45"/>
      <c r="KU167" s="45"/>
      <c r="KV167" s="45"/>
      <c r="KW167" s="45"/>
      <c r="KX167" s="45"/>
      <c r="KY167" s="45"/>
      <c r="KZ167" s="45"/>
      <c r="LA167" s="45"/>
      <c r="LB167" s="45"/>
      <c r="LC167" s="45"/>
      <c r="LD167" s="45"/>
      <c r="LE167" s="45"/>
      <c r="LF167" s="45"/>
      <c r="LG167" s="45"/>
      <c r="LH167" s="45"/>
      <c r="LI167" s="45"/>
      <c r="LJ167" s="45"/>
      <c r="LK167" s="45"/>
      <c r="LL167" s="45"/>
      <c r="LM167" s="45"/>
      <c r="LN167" s="45"/>
      <c r="LO167" s="45"/>
      <c r="LP167" s="45"/>
      <c r="LQ167" s="45"/>
      <c r="LR167" s="45"/>
      <c r="LS167" s="45"/>
      <c r="LT167" s="45"/>
      <c r="LU167" s="45"/>
      <c r="LV167" s="45"/>
      <c r="LW167" s="45"/>
      <c r="LX167" s="45"/>
      <c r="LY167" s="45"/>
      <c r="LZ167" s="45"/>
      <c r="MA167" s="45"/>
      <c r="MB167" s="45"/>
      <c r="MC167" s="45"/>
      <c r="MD167" s="45"/>
      <c r="ME167" s="45"/>
      <c r="MF167" s="45"/>
      <c r="MG167" s="45"/>
      <c r="MH167" s="45"/>
      <c r="MI167" s="45"/>
      <c r="MJ167" s="45"/>
      <c r="MK167" s="45"/>
      <c r="ML167" s="45"/>
      <c r="MM167" s="45"/>
      <c r="MN167" s="45"/>
      <c r="MO167" s="45"/>
      <c r="MP167" s="45"/>
      <c r="MQ167" s="45"/>
      <c r="MR167" s="45"/>
      <c r="MS167" s="45"/>
      <c r="MT167" s="45"/>
      <c r="MU167" s="45"/>
      <c r="MV167" s="45"/>
      <c r="MW167" s="45"/>
      <c r="MX167" s="45"/>
      <c r="MY167" s="45"/>
      <c r="MZ167" s="45"/>
      <c r="NA167" s="45"/>
      <c r="NB167" s="45"/>
      <c r="NC167" s="45"/>
      <c r="ND167" s="45"/>
      <c r="NE167" s="45"/>
      <c r="NF167" s="45"/>
      <c r="NG167" s="45"/>
      <c r="NH167" s="45"/>
      <c r="NI167" s="45"/>
      <c r="NJ167" s="45"/>
      <c r="NK167" s="45"/>
      <c r="NL167" s="45"/>
      <c r="NM167" s="45"/>
      <c r="NN167" s="45"/>
    </row>
    <row r="168" spans="1:669" ht="15.75" x14ac:dyDescent="0.25">
      <c r="A168" s="37" t="s">
        <v>66</v>
      </c>
      <c r="C168" s="42"/>
      <c r="D168" s="42"/>
      <c r="G168" s="131"/>
      <c r="K168" s="131"/>
      <c r="AH168" s="45"/>
      <c r="AI168" s="45"/>
      <c r="AJ168" s="45"/>
      <c r="AK168" s="45"/>
      <c r="AL168" s="45"/>
      <c r="AM168" s="45"/>
      <c r="AN168" s="45"/>
      <c r="AO168" s="45"/>
      <c r="AP168" s="45"/>
      <c r="AQ168" s="45"/>
      <c r="AR168" s="45"/>
      <c r="AS168" s="45"/>
      <c r="AT168" s="45"/>
      <c r="AU168" s="86"/>
      <c r="AV168" s="86"/>
      <c r="AW168" s="86"/>
      <c r="AX168" s="86"/>
      <c r="AY168" s="86"/>
      <c r="AZ168" s="86"/>
      <c r="BA168" s="86"/>
      <c r="BB168" s="86"/>
      <c r="BC168" s="86"/>
      <c r="BD168" s="86"/>
      <c r="BE168" s="86"/>
      <c r="BF168" s="86"/>
      <c r="BG168" s="86"/>
      <c r="BH168" s="86"/>
      <c r="BI168" s="86"/>
      <c r="BJ168" s="86"/>
      <c r="BK168" s="86"/>
      <c r="BL168" s="86"/>
      <c r="BM168" s="86"/>
      <c r="BN168" s="86"/>
      <c r="BO168" s="86"/>
      <c r="BP168" s="86"/>
      <c r="BQ168" s="86"/>
      <c r="BR168" s="86"/>
      <c r="BS168" s="86"/>
      <c r="BT168" s="86"/>
      <c r="BU168" s="86"/>
      <c r="BV168" s="86"/>
      <c r="BW168" s="86"/>
      <c r="BX168" s="86"/>
      <c r="BY168" s="86"/>
      <c r="BZ168" s="86"/>
      <c r="CA168" s="86"/>
      <c r="CB168" s="86"/>
      <c r="CC168" s="86"/>
      <c r="CD168" s="86"/>
      <c r="CE168" s="86"/>
      <c r="CF168" s="86"/>
      <c r="CG168" s="86"/>
      <c r="CH168" s="86"/>
      <c r="CI168" s="86"/>
      <c r="CJ168" s="86"/>
      <c r="CK168" s="86"/>
      <c r="CL168" s="86"/>
      <c r="CM168" s="86"/>
      <c r="CN168" s="86"/>
      <c r="CO168" s="86"/>
      <c r="CP168" s="86"/>
      <c r="CQ168" s="86"/>
      <c r="CR168" s="86"/>
      <c r="CS168" s="86"/>
      <c r="CT168" s="86"/>
      <c r="CU168" s="86"/>
      <c r="CV168" s="86"/>
      <c r="CW168" s="86"/>
      <c r="CX168" s="86"/>
      <c r="CY168" s="86"/>
      <c r="CZ168" s="86"/>
      <c r="DA168" s="86"/>
      <c r="DB168" s="86"/>
      <c r="DC168" s="86"/>
      <c r="DD168" s="86"/>
      <c r="DE168" s="86"/>
      <c r="DF168" s="86"/>
      <c r="DG168" s="86"/>
      <c r="DH168" s="86"/>
      <c r="DI168" s="86"/>
      <c r="DJ168" s="86"/>
      <c r="DK168" s="86"/>
      <c r="DL168" s="86"/>
      <c r="DM168" s="86"/>
      <c r="DN168" s="86"/>
      <c r="DO168" s="86"/>
      <c r="DP168" s="86"/>
      <c r="DQ168" s="86"/>
      <c r="DR168" s="86"/>
      <c r="DS168" s="86"/>
      <c r="DT168" s="86"/>
      <c r="DU168" s="86"/>
      <c r="DV168" s="86"/>
      <c r="DW168" s="86"/>
      <c r="DX168" s="86"/>
      <c r="DY168" s="86"/>
      <c r="DZ168" s="86"/>
      <c r="EA168" s="86"/>
      <c r="EB168" s="86"/>
      <c r="EC168" s="86"/>
      <c r="ED168" s="86"/>
      <c r="EE168" s="86"/>
      <c r="EF168" s="86"/>
      <c r="EG168" s="86"/>
      <c r="EH168" s="86"/>
      <c r="EI168" s="86"/>
      <c r="EJ168" s="86"/>
      <c r="EK168" s="86"/>
      <c r="EL168" s="86"/>
      <c r="EM168" s="86"/>
      <c r="EN168" s="86"/>
      <c r="EO168" s="86"/>
      <c r="EP168" s="86"/>
      <c r="EQ168" s="86"/>
      <c r="ER168" s="86"/>
      <c r="ES168" s="86"/>
      <c r="ET168" s="86"/>
      <c r="EU168" s="86"/>
      <c r="EV168" s="86"/>
      <c r="EW168" s="86"/>
      <c r="EX168" s="86"/>
      <c r="EY168" s="86"/>
      <c r="EZ168" s="86"/>
      <c r="FA168" s="86"/>
      <c r="FB168" s="86"/>
      <c r="FC168" s="86"/>
      <c r="FD168" s="86"/>
      <c r="FE168" s="86"/>
      <c r="FF168" s="86"/>
      <c r="FG168" s="86"/>
      <c r="FH168" s="86"/>
      <c r="FI168" s="86"/>
      <c r="FJ168" s="86"/>
      <c r="FK168" s="86"/>
      <c r="FL168" s="86"/>
      <c r="FM168" s="86"/>
      <c r="FN168" s="86"/>
      <c r="FO168" s="86"/>
      <c r="FP168" s="86"/>
      <c r="FQ168" s="86"/>
      <c r="FR168" s="86"/>
      <c r="FS168" s="86"/>
      <c r="FT168" s="86"/>
      <c r="FU168" s="86"/>
      <c r="FV168" s="86"/>
      <c r="FW168" s="86"/>
      <c r="FX168" s="86"/>
      <c r="FY168" s="86"/>
      <c r="FZ168" s="86"/>
      <c r="GA168" s="86"/>
      <c r="GB168" s="86"/>
      <c r="GC168" s="86"/>
      <c r="GD168" s="86"/>
      <c r="GE168" s="86"/>
      <c r="GF168" s="86"/>
      <c r="GG168" s="86"/>
      <c r="GH168" s="86"/>
      <c r="GI168" s="86"/>
      <c r="GJ168" s="86"/>
      <c r="GK168" s="86"/>
      <c r="GL168" s="86"/>
      <c r="GM168" s="86"/>
      <c r="GN168" s="86"/>
      <c r="GO168" s="86"/>
      <c r="GP168" s="86"/>
      <c r="GQ168" s="86"/>
      <c r="GR168" s="86"/>
      <c r="GS168" s="86"/>
      <c r="GT168" s="86"/>
      <c r="GU168" s="86"/>
      <c r="GV168" s="86"/>
      <c r="GW168" s="86"/>
      <c r="GX168" s="86"/>
      <c r="GY168" s="86"/>
      <c r="GZ168" s="86"/>
      <c r="HA168" s="86"/>
      <c r="HB168" s="86"/>
      <c r="HC168" s="86"/>
      <c r="HD168" s="86"/>
      <c r="HE168" s="86"/>
      <c r="HF168" s="86"/>
      <c r="HG168" s="86"/>
      <c r="HH168" s="86"/>
      <c r="HI168" s="86"/>
      <c r="HJ168" s="86"/>
      <c r="HK168" s="86"/>
      <c r="HL168" s="86"/>
      <c r="HM168" s="86"/>
      <c r="HN168" s="86"/>
      <c r="HO168" s="86"/>
      <c r="HP168" s="86"/>
      <c r="HQ168" s="86"/>
      <c r="HR168" s="86"/>
      <c r="HS168" s="86"/>
      <c r="HT168" s="86"/>
      <c r="HU168" s="86"/>
      <c r="HV168" s="86"/>
      <c r="HW168" s="86"/>
      <c r="HX168" s="86"/>
      <c r="HY168" s="86"/>
      <c r="HZ168" s="86"/>
      <c r="IA168" s="86"/>
      <c r="IB168" s="45"/>
      <c r="IC168" s="45"/>
      <c r="ID168" s="45"/>
      <c r="IE168" s="45"/>
      <c r="IF168" s="45"/>
      <c r="IG168" s="45"/>
      <c r="IH168" s="45"/>
      <c r="II168" s="45"/>
      <c r="IJ168" s="45"/>
      <c r="IK168" s="45"/>
      <c r="IL168" s="45"/>
      <c r="IM168" s="45"/>
      <c r="IN168" s="45"/>
      <c r="IO168" s="45"/>
      <c r="IP168" s="45"/>
      <c r="IQ168" s="45"/>
      <c r="IR168" s="45"/>
      <c r="IS168" s="45"/>
      <c r="IT168" s="45"/>
      <c r="IU168" s="45"/>
      <c r="IV168" s="45"/>
      <c r="IW168" s="45"/>
      <c r="IX168" s="45"/>
      <c r="IY168" s="45"/>
      <c r="IZ168" s="45"/>
      <c r="JA168" s="45"/>
      <c r="JB168" s="45"/>
      <c r="JC168" s="45"/>
      <c r="JD168" s="45"/>
      <c r="JE168" s="45"/>
      <c r="JF168" s="45"/>
      <c r="JG168" s="45"/>
      <c r="JH168" s="45"/>
      <c r="JI168" s="45"/>
      <c r="JJ168" s="45"/>
      <c r="JK168" s="45"/>
      <c r="JL168" s="45"/>
      <c r="JM168" s="45"/>
      <c r="JN168" s="45"/>
      <c r="JO168" s="45"/>
      <c r="JP168" s="45"/>
      <c r="JQ168" s="45"/>
      <c r="JR168" s="45"/>
      <c r="JS168" s="45"/>
      <c r="JT168" s="45"/>
      <c r="JU168" s="45"/>
      <c r="JV168" s="45"/>
      <c r="JW168" s="45"/>
      <c r="JX168" s="45"/>
      <c r="JY168" s="45"/>
      <c r="JZ168" s="45"/>
      <c r="KA168" s="45"/>
      <c r="KB168" s="45"/>
      <c r="KC168" s="45"/>
      <c r="KD168" s="45"/>
      <c r="KE168" s="45"/>
      <c r="KF168" s="45"/>
      <c r="KG168" s="45"/>
      <c r="KH168" s="45"/>
      <c r="KI168" s="45"/>
      <c r="KJ168" s="45"/>
      <c r="KK168" s="45"/>
      <c r="KL168" s="45"/>
      <c r="KM168" s="45"/>
      <c r="KN168" s="45"/>
      <c r="KO168" s="45"/>
      <c r="KP168" s="45"/>
      <c r="KQ168" s="45"/>
      <c r="KR168" s="45"/>
      <c r="KS168" s="45"/>
      <c r="KT168" s="45"/>
      <c r="KU168" s="45"/>
      <c r="KV168" s="45"/>
      <c r="KW168" s="45"/>
      <c r="KX168" s="45"/>
      <c r="KY168" s="45"/>
      <c r="KZ168" s="45"/>
      <c r="LA168" s="45"/>
      <c r="LB168" s="45"/>
      <c r="LC168" s="45"/>
      <c r="LD168" s="45"/>
      <c r="LE168" s="45"/>
      <c r="LF168" s="45"/>
      <c r="LG168" s="45"/>
      <c r="LH168" s="45"/>
      <c r="LI168" s="45"/>
      <c r="LJ168" s="45"/>
      <c r="LK168" s="45"/>
      <c r="LL168" s="45"/>
      <c r="LM168" s="45"/>
      <c r="LN168" s="45"/>
      <c r="LO168" s="45"/>
      <c r="LP168" s="45"/>
      <c r="LQ168" s="45"/>
      <c r="LR168" s="45"/>
      <c r="LS168" s="45"/>
      <c r="LT168" s="45"/>
      <c r="LU168" s="45"/>
      <c r="LV168" s="45"/>
      <c r="LW168" s="45"/>
      <c r="LX168" s="45"/>
      <c r="LY168" s="45"/>
      <c r="LZ168" s="45"/>
      <c r="MA168" s="45"/>
      <c r="MB168" s="45"/>
      <c r="MC168" s="45"/>
      <c r="MD168" s="45"/>
      <c r="ME168" s="45"/>
      <c r="MF168" s="45"/>
      <c r="MG168" s="45"/>
      <c r="MH168" s="45"/>
      <c r="MI168" s="45"/>
      <c r="MJ168" s="45"/>
      <c r="MK168" s="45"/>
      <c r="ML168" s="45"/>
      <c r="MM168" s="45"/>
      <c r="MN168" s="45"/>
      <c r="MO168" s="45"/>
      <c r="MP168" s="45"/>
      <c r="MQ168" s="45"/>
      <c r="MR168" s="45"/>
      <c r="MS168" s="45"/>
      <c r="MT168" s="45"/>
      <c r="MU168" s="45"/>
      <c r="MV168" s="45"/>
      <c r="MW168" s="45"/>
      <c r="MX168" s="45"/>
      <c r="MY168" s="45"/>
      <c r="MZ168" s="45"/>
      <c r="NA168" s="45"/>
      <c r="NB168" s="45"/>
      <c r="NC168" s="45"/>
      <c r="ND168" s="45"/>
      <c r="NE168" s="45"/>
      <c r="NF168" s="45"/>
      <c r="NG168" s="45"/>
      <c r="NH168" s="45"/>
      <c r="NI168" s="45"/>
      <c r="NJ168" s="45"/>
      <c r="NK168" s="45"/>
      <c r="NL168" s="45"/>
      <c r="NM168" s="45"/>
      <c r="NN168" s="45"/>
    </row>
    <row r="169" spans="1:669" ht="15.75" x14ac:dyDescent="0.25">
      <c r="A169" s="4" t="s">
        <v>32</v>
      </c>
      <c r="B169" s="5" t="s">
        <v>54</v>
      </c>
      <c r="C169" s="6" t="s">
        <v>71</v>
      </c>
      <c r="D169" s="6" t="s">
        <v>221</v>
      </c>
      <c r="E169" s="10">
        <v>44283</v>
      </c>
      <c r="F169" s="10" t="s">
        <v>107</v>
      </c>
      <c r="G169" s="131">
        <v>125000</v>
      </c>
      <c r="H169" s="174">
        <f>G169*0.0287</f>
        <v>3587.5</v>
      </c>
      <c r="I169" s="181">
        <v>17985.990000000002</v>
      </c>
      <c r="J169" s="181">
        <f>G169*0.0304</f>
        <v>3800</v>
      </c>
      <c r="K169" s="174">
        <v>6165</v>
      </c>
      <c r="L169" s="181">
        <v>5543.88</v>
      </c>
      <c r="M169" s="174">
        <v>93461.51</v>
      </c>
      <c r="AH169" s="45"/>
      <c r="AI169" s="45"/>
      <c r="AJ169" s="45"/>
      <c r="AK169" s="45"/>
      <c r="AL169" s="45"/>
      <c r="AM169" s="45"/>
      <c r="AN169" s="45"/>
      <c r="AO169" s="45"/>
      <c r="AP169" s="45"/>
      <c r="AQ169" s="45"/>
      <c r="AR169" s="45"/>
      <c r="AS169" s="45"/>
      <c r="AT169" s="45"/>
      <c r="AU169" s="86"/>
      <c r="AV169" s="86"/>
      <c r="AW169" s="86"/>
      <c r="AX169" s="86"/>
      <c r="AY169" s="86"/>
      <c r="AZ169" s="86"/>
      <c r="BA169" s="86"/>
      <c r="BB169" s="86"/>
      <c r="BC169" s="86"/>
      <c r="BD169" s="86"/>
      <c r="BE169" s="86"/>
      <c r="BF169" s="86"/>
      <c r="BG169" s="86"/>
      <c r="BH169" s="86"/>
      <c r="BI169" s="86"/>
      <c r="BJ169" s="86"/>
      <c r="BK169" s="86"/>
      <c r="BL169" s="86"/>
      <c r="BM169" s="86"/>
      <c r="BN169" s="86"/>
      <c r="BO169" s="86"/>
      <c r="BP169" s="86"/>
      <c r="BQ169" s="86"/>
      <c r="BR169" s="86"/>
      <c r="BS169" s="86"/>
      <c r="BT169" s="86"/>
      <c r="BU169" s="86"/>
      <c r="BV169" s="86"/>
      <c r="BW169" s="86"/>
      <c r="BX169" s="86"/>
      <c r="BY169" s="86"/>
      <c r="BZ169" s="86"/>
      <c r="CA169" s="86"/>
      <c r="CB169" s="86"/>
      <c r="CC169" s="86"/>
      <c r="CD169" s="86"/>
      <c r="CE169" s="86"/>
      <c r="CF169" s="86"/>
      <c r="CG169" s="86"/>
      <c r="CH169" s="86"/>
      <c r="CI169" s="86"/>
      <c r="CJ169" s="86"/>
      <c r="CK169" s="86"/>
      <c r="CL169" s="86"/>
      <c r="CM169" s="86"/>
      <c r="CN169" s="86"/>
      <c r="CO169" s="86"/>
      <c r="CP169" s="86"/>
      <c r="CQ169" s="86"/>
      <c r="CR169" s="86"/>
      <c r="CS169" s="86"/>
      <c r="CT169" s="86"/>
      <c r="CU169" s="86"/>
      <c r="CV169" s="86"/>
      <c r="CW169" s="86"/>
      <c r="CX169" s="86"/>
      <c r="CY169" s="86"/>
      <c r="CZ169" s="86"/>
      <c r="DA169" s="86"/>
      <c r="DB169" s="86"/>
      <c r="DC169" s="86"/>
      <c r="DD169" s="86"/>
      <c r="DE169" s="86"/>
      <c r="DF169" s="86"/>
      <c r="DG169" s="86"/>
      <c r="DH169" s="86"/>
      <c r="DI169" s="86"/>
      <c r="DJ169" s="86"/>
      <c r="DK169" s="86"/>
      <c r="DL169" s="86"/>
      <c r="DM169" s="86"/>
      <c r="DN169" s="86"/>
      <c r="DO169" s="86"/>
      <c r="DP169" s="86"/>
      <c r="DQ169" s="86"/>
      <c r="DR169" s="86"/>
      <c r="DS169" s="86"/>
      <c r="DT169" s="86"/>
      <c r="DU169" s="86"/>
      <c r="DV169" s="86"/>
      <c r="DW169" s="86"/>
      <c r="DX169" s="86"/>
      <c r="DY169" s="86"/>
      <c r="DZ169" s="86"/>
      <c r="EA169" s="86"/>
      <c r="EB169" s="86"/>
      <c r="EC169" s="86"/>
      <c r="ED169" s="86"/>
      <c r="EE169" s="86"/>
      <c r="EF169" s="86"/>
      <c r="EG169" s="86"/>
      <c r="EH169" s="86"/>
      <c r="EI169" s="86"/>
      <c r="EJ169" s="86"/>
      <c r="EK169" s="86"/>
      <c r="EL169" s="86"/>
      <c r="EM169" s="86"/>
      <c r="EN169" s="86"/>
      <c r="EO169" s="86"/>
      <c r="EP169" s="86"/>
      <c r="EQ169" s="86"/>
      <c r="ER169" s="86"/>
      <c r="ES169" s="86"/>
      <c r="ET169" s="86"/>
      <c r="EU169" s="86"/>
      <c r="EV169" s="86"/>
      <c r="EW169" s="86"/>
      <c r="EX169" s="86"/>
      <c r="EY169" s="86"/>
      <c r="EZ169" s="86"/>
      <c r="FA169" s="86"/>
      <c r="FB169" s="86"/>
      <c r="FC169" s="86"/>
      <c r="FD169" s="86"/>
      <c r="FE169" s="86"/>
      <c r="FF169" s="86"/>
      <c r="FG169" s="86"/>
      <c r="FH169" s="86"/>
      <c r="FI169" s="86"/>
      <c r="FJ169" s="86"/>
      <c r="FK169" s="86"/>
      <c r="FL169" s="86"/>
      <c r="FM169" s="86"/>
      <c r="FN169" s="86"/>
      <c r="FO169" s="86"/>
      <c r="FP169" s="86"/>
      <c r="FQ169" s="86"/>
      <c r="FR169" s="86"/>
      <c r="FS169" s="86"/>
      <c r="FT169" s="86"/>
      <c r="FU169" s="86"/>
      <c r="FV169" s="86"/>
      <c r="FW169" s="86"/>
      <c r="FX169" s="86"/>
      <c r="FY169" s="86"/>
      <c r="FZ169" s="86"/>
      <c r="GA169" s="86"/>
      <c r="GB169" s="86"/>
      <c r="GC169" s="86"/>
      <c r="GD169" s="86"/>
      <c r="GE169" s="86"/>
      <c r="GF169" s="86"/>
      <c r="GG169" s="86"/>
      <c r="GH169" s="86"/>
      <c r="GI169" s="86"/>
      <c r="GJ169" s="86"/>
      <c r="GK169" s="86"/>
      <c r="GL169" s="86"/>
      <c r="GM169" s="86"/>
      <c r="GN169" s="86"/>
      <c r="GO169" s="86"/>
      <c r="GP169" s="86"/>
      <c r="GQ169" s="86"/>
      <c r="GR169" s="86"/>
      <c r="GS169" s="86"/>
      <c r="GT169" s="86"/>
      <c r="GU169" s="86"/>
      <c r="GV169" s="86"/>
      <c r="GW169" s="86"/>
      <c r="GX169" s="86"/>
      <c r="GY169" s="86"/>
      <c r="GZ169" s="86"/>
      <c r="HA169" s="86"/>
      <c r="HB169" s="86"/>
      <c r="HC169" s="86"/>
      <c r="HD169" s="86"/>
      <c r="HE169" s="86"/>
      <c r="HF169" s="86"/>
      <c r="HG169" s="86"/>
      <c r="HH169" s="86"/>
      <c r="HI169" s="86"/>
      <c r="HJ169" s="86"/>
      <c r="HK169" s="86"/>
      <c r="HL169" s="86"/>
      <c r="HM169" s="86"/>
      <c r="HN169" s="86"/>
      <c r="HO169" s="86"/>
      <c r="HP169" s="86"/>
      <c r="HQ169" s="86"/>
      <c r="HR169" s="86"/>
      <c r="HS169" s="86"/>
      <c r="HT169" s="86"/>
      <c r="HU169" s="86"/>
      <c r="HV169" s="86"/>
      <c r="HW169" s="86"/>
      <c r="HX169" s="86"/>
      <c r="HY169" s="86"/>
      <c r="HZ169" s="86"/>
      <c r="IA169" s="86"/>
      <c r="IB169" s="45"/>
      <c r="IC169" s="45"/>
      <c r="ID169" s="45"/>
      <c r="IE169" s="45"/>
      <c r="IF169" s="45"/>
      <c r="IG169" s="45"/>
      <c r="IH169" s="45"/>
      <c r="II169" s="45"/>
      <c r="IJ169" s="45"/>
      <c r="IK169" s="45"/>
      <c r="IL169" s="45"/>
      <c r="IM169" s="45"/>
      <c r="IN169" s="45"/>
      <c r="IO169" s="45"/>
      <c r="IP169" s="45"/>
      <c r="IQ169" s="45"/>
      <c r="IR169" s="45"/>
      <c r="IS169" s="45"/>
      <c r="IT169" s="45"/>
      <c r="IU169" s="45"/>
      <c r="IV169" s="45"/>
      <c r="IW169" s="45"/>
      <c r="IX169" s="45"/>
      <c r="IY169" s="45"/>
      <c r="IZ169" s="45"/>
      <c r="JA169" s="45"/>
      <c r="JB169" s="45"/>
      <c r="JC169" s="45"/>
      <c r="JD169" s="45"/>
      <c r="JE169" s="45"/>
      <c r="JF169" s="45"/>
      <c r="JG169" s="45"/>
      <c r="JH169" s="45"/>
      <c r="JI169" s="45"/>
      <c r="JJ169" s="45"/>
      <c r="JK169" s="45"/>
      <c r="JL169" s="45"/>
      <c r="JM169" s="45"/>
      <c r="JN169" s="45"/>
      <c r="JO169" s="45"/>
      <c r="JP169" s="45"/>
      <c r="JQ169" s="45"/>
      <c r="JR169" s="45"/>
      <c r="JS169" s="45"/>
      <c r="JT169" s="45"/>
      <c r="JU169" s="45"/>
      <c r="JV169" s="45"/>
      <c r="JW169" s="45"/>
      <c r="JX169" s="45"/>
      <c r="JY169" s="45"/>
      <c r="JZ169" s="45"/>
      <c r="KA169" s="45"/>
      <c r="KB169" s="45"/>
      <c r="KC169" s="45"/>
      <c r="KD169" s="45"/>
      <c r="KE169" s="45"/>
      <c r="KF169" s="45"/>
      <c r="KG169" s="45"/>
      <c r="KH169" s="45"/>
      <c r="KI169" s="45"/>
      <c r="KJ169" s="45"/>
      <c r="KK169" s="45"/>
      <c r="KL169" s="45"/>
      <c r="KM169" s="45"/>
      <c r="KN169" s="45"/>
      <c r="KO169" s="45"/>
      <c r="KP169" s="45"/>
      <c r="KQ169" s="45"/>
      <c r="KR169" s="45"/>
      <c r="KS169" s="45"/>
      <c r="KT169" s="45"/>
      <c r="KU169" s="45"/>
      <c r="KV169" s="45"/>
      <c r="KW169" s="45"/>
      <c r="KX169" s="45"/>
      <c r="KY169" s="45"/>
      <c r="KZ169" s="45"/>
      <c r="LA169" s="45"/>
      <c r="LB169" s="45"/>
      <c r="LC169" s="45"/>
      <c r="LD169" s="45"/>
      <c r="LE169" s="45"/>
      <c r="LF169" s="45"/>
      <c r="LG169" s="45"/>
      <c r="LH169" s="45"/>
      <c r="LI169" s="45"/>
      <c r="LJ169" s="45"/>
      <c r="LK169" s="45"/>
      <c r="LL169" s="45"/>
      <c r="LM169" s="45"/>
      <c r="LN169" s="45"/>
      <c r="LO169" s="45"/>
      <c r="LP169" s="45"/>
      <c r="LQ169" s="45"/>
      <c r="LR169" s="45"/>
      <c r="LS169" s="45"/>
      <c r="LT169" s="45"/>
      <c r="LU169" s="45"/>
      <c r="LV169" s="45"/>
      <c r="LW169" s="45"/>
      <c r="LX169" s="45"/>
      <c r="LY169" s="45"/>
      <c r="LZ169" s="45"/>
      <c r="MA169" s="45"/>
      <c r="MB169" s="45"/>
      <c r="MC169" s="45"/>
      <c r="MD169" s="45"/>
      <c r="ME169" s="45"/>
      <c r="MF169" s="45"/>
      <c r="MG169" s="45"/>
      <c r="MH169" s="45"/>
      <c r="MI169" s="45"/>
      <c r="MJ169" s="45"/>
      <c r="MK169" s="45"/>
      <c r="ML169" s="45"/>
      <c r="MM169" s="45"/>
      <c r="MN169" s="45"/>
      <c r="MO169" s="45"/>
      <c r="MP169" s="45"/>
      <c r="MQ169" s="45"/>
      <c r="MR169" s="45"/>
      <c r="MS169" s="45"/>
      <c r="MT169" s="45"/>
      <c r="MU169" s="45"/>
      <c r="MV169" s="45"/>
      <c r="MW169" s="45"/>
      <c r="MX169" s="45"/>
      <c r="MY169" s="45"/>
      <c r="MZ169" s="45"/>
      <c r="NA169" s="45"/>
      <c r="NB169" s="45"/>
      <c r="NC169" s="45"/>
      <c r="ND169" s="45"/>
      <c r="NE169" s="45"/>
      <c r="NF169" s="45"/>
      <c r="NG169" s="45"/>
      <c r="NH169" s="45"/>
      <c r="NI169" s="45"/>
      <c r="NJ169" s="45"/>
      <c r="NK169" s="45"/>
      <c r="NL169" s="45"/>
      <c r="NM169" s="45"/>
      <c r="NN169" s="45"/>
    </row>
    <row r="170" spans="1:669" ht="15.75" x14ac:dyDescent="0.25">
      <c r="A170" s="4" t="s">
        <v>45</v>
      </c>
      <c r="B170" s="5" t="s">
        <v>16</v>
      </c>
      <c r="C170" s="6" t="s">
        <v>71</v>
      </c>
      <c r="D170" s="6" t="s">
        <v>221</v>
      </c>
      <c r="E170" s="10">
        <v>44197</v>
      </c>
      <c r="F170" s="10" t="s">
        <v>107</v>
      </c>
      <c r="G170" s="131">
        <v>50000</v>
      </c>
      <c r="H170" s="174">
        <f>G170*0.0287</f>
        <v>1435</v>
      </c>
      <c r="I170" s="181">
        <v>838.88</v>
      </c>
      <c r="J170" s="181">
        <f>G170*0.0304</f>
        <v>1520</v>
      </c>
      <c r="K170" s="174">
        <v>1750</v>
      </c>
      <c r="L170" s="181">
        <v>31538.49</v>
      </c>
      <c r="M170" s="174">
        <v>44456.12</v>
      </c>
      <c r="AH170" s="45"/>
      <c r="AI170" s="45"/>
      <c r="AJ170" s="45"/>
      <c r="AK170" s="45"/>
      <c r="AL170" s="45"/>
      <c r="AM170" s="45"/>
      <c r="AN170" s="45"/>
      <c r="AO170" s="45"/>
      <c r="AP170" s="45"/>
      <c r="AQ170" s="45"/>
      <c r="AR170" s="45"/>
      <c r="AS170" s="45"/>
      <c r="AT170" s="45"/>
      <c r="AU170" s="86"/>
      <c r="AV170" s="86"/>
      <c r="AW170" s="86"/>
      <c r="AX170" s="86"/>
      <c r="AY170" s="86"/>
      <c r="AZ170" s="86"/>
      <c r="BA170" s="86"/>
      <c r="BB170" s="86"/>
      <c r="BC170" s="86"/>
      <c r="BD170" s="86"/>
      <c r="BE170" s="86"/>
      <c r="BF170" s="86"/>
      <c r="BG170" s="86"/>
      <c r="BH170" s="86"/>
      <c r="BI170" s="86"/>
      <c r="BJ170" s="86"/>
      <c r="BK170" s="86"/>
      <c r="BL170" s="86"/>
      <c r="BM170" s="86"/>
      <c r="BN170" s="86"/>
      <c r="BO170" s="86"/>
      <c r="BP170" s="86"/>
      <c r="BQ170" s="86"/>
      <c r="BR170" s="86"/>
      <c r="BS170" s="86"/>
      <c r="BT170" s="86"/>
      <c r="BU170" s="86"/>
      <c r="BV170" s="86"/>
      <c r="BW170" s="86"/>
      <c r="BX170" s="86"/>
      <c r="BY170" s="86"/>
      <c r="BZ170" s="86"/>
      <c r="CA170" s="86"/>
      <c r="CB170" s="86"/>
      <c r="CC170" s="86"/>
      <c r="CD170" s="86"/>
      <c r="CE170" s="86"/>
      <c r="CF170" s="86"/>
      <c r="CG170" s="86"/>
      <c r="CH170" s="86"/>
      <c r="CI170" s="86"/>
      <c r="CJ170" s="86"/>
      <c r="CK170" s="86"/>
      <c r="CL170" s="86"/>
      <c r="CM170" s="86"/>
      <c r="CN170" s="86"/>
      <c r="CO170" s="86"/>
      <c r="CP170" s="86"/>
      <c r="CQ170" s="86"/>
      <c r="CR170" s="86"/>
      <c r="CS170" s="86"/>
      <c r="CT170" s="86"/>
      <c r="CU170" s="86"/>
      <c r="CV170" s="86"/>
      <c r="CW170" s="86"/>
      <c r="CX170" s="86"/>
      <c r="CY170" s="86"/>
      <c r="CZ170" s="86"/>
      <c r="DA170" s="86"/>
      <c r="DB170" s="86"/>
      <c r="DC170" s="86"/>
      <c r="DD170" s="86"/>
      <c r="DE170" s="86"/>
      <c r="DF170" s="86"/>
      <c r="DG170" s="86"/>
      <c r="DH170" s="86"/>
      <c r="DI170" s="86"/>
      <c r="DJ170" s="86"/>
      <c r="DK170" s="86"/>
      <c r="DL170" s="86"/>
      <c r="DM170" s="86"/>
      <c r="DN170" s="86"/>
      <c r="DO170" s="86"/>
      <c r="DP170" s="86"/>
      <c r="DQ170" s="86"/>
      <c r="DR170" s="86"/>
      <c r="DS170" s="86"/>
      <c r="DT170" s="86"/>
      <c r="DU170" s="86"/>
      <c r="DV170" s="86"/>
      <c r="DW170" s="86"/>
      <c r="DX170" s="86"/>
      <c r="DY170" s="86"/>
      <c r="DZ170" s="86"/>
      <c r="EA170" s="86"/>
      <c r="EB170" s="86"/>
      <c r="EC170" s="86"/>
      <c r="ED170" s="86"/>
      <c r="EE170" s="86"/>
      <c r="EF170" s="86"/>
      <c r="EG170" s="86"/>
      <c r="EH170" s="86"/>
      <c r="EI170" s="86"/>
      <c r="EJ170" s="86"/>
      <c r="EK170" s="86"/>
      <c r="EL170" s="86"/>
      <c r="EM170" s="86"/>
      <c r="EN170" s="86"/>
      <c r="EO170" s="86"/>
      <c r="EP170" s="86"/>
      <c r="EQ170" s="86"/>
      <c r="ER170" s="86"/>
      <c r="ES170" s="86"/>
      <c r="ET170" s="86"/>
      <c r="EU170" s="86"/>
      <c r="EV170" s="86"/>
      <c r="EW170" s="86"/>
      <c r="EX170" s="86"/>
      <c r="EY170" s="86"/>
      <c r="EZ170" s="86"/>
      <c r="FA170" s="86"/>
      <c r="FB170" s="86"/>
      <c r="FC170" s="86"/>
      <c r="FD170" s="86"/>
      <c r="FE170" s="86"/>
      <c r="FF170" s="86"/>
      <c r="FG170" s="86"/>
      <c r="FH170" s="86"/>
      <c r="FI170" s="86"/>
      <c r="FJ170" s="86"/>
      <c r="FK170" s="86"/>
      <c r="FL170" s="86"/>
      <c r="FM170" s="86"/>
      <c r="FN170" s="86"/>
      <c r="FO170" s="86"/>
      <c r="FP170" s="86"/>
      <c r="FQ170" s="86"/>
      <c r="FR170" s="86"/>
      <c r="FS170" s="86"/>
      <c r="FT170" s="86"/>
      <c r="FU170" s="86"/>
      <c r="FV170" s="86"/>
      <c r="FW170" s="86"/>
      <c r="FX170" s="86"/>
      <c r="FY170" s="86"/>
      <c r="FZ170" s="86"/>
      <c r="GA170" s="86"/>
      <c r="GB170" s="86"/>
      <c r="GC170" s="86"/>
      <c r="GD170" s="86"/>
      <c r="GE170" s="86"/>
      <c r="GF170" s="86"/>
      <c r="GG170" s="86"/>
      <c r="GH170" s="86"/>
      <c r="GI170" s="86"/>
      <c r="GJ170" s="86"/>
      <c r="GK170" s="86"/>
      <c r="GL170" s="86"/>
      <c r="GM170" s="86"/>
      <c r="GN170" s="86"/>
      <c r="GO170" s="86"/>
      <c r="GP170" s="86"/>
      <c r="GQ170" s="86"/>
      <c r="GR170" s="86"/>
      <c r="GS170" s="86"/>
      <c r="GT170" s="86"/>
      <c r="GU170" s="86"/>
      <c r="GV170" s="86"/>
      <c r="GW170" s="86"/>
      <c r="GX170" s="86"/>
      <c r="GY170" s="86"/>
      <c r="GZ170" s="86"/>
      <c r="HA170" s="86"/>
      <c r="HB170" s="86"/>
      <c r="HC170" s="86"/>
      <c r="HD170" s="86"/>
      <c r="HE170" s="86"/>
      <c r="HF170" s="86"/>
      <c r="HG170" s="86"/>
      <c r="HH170" s="86"/>
      <c r="HI170" s="86"/>
      <c r="HJ170" s="86"/>
      <c r="HK170" s="86"/>
      <c r="HL170" s="86"/>
      <c r="HM170" s="86"/>
      <c r="HN170" s="86"/>
      <c r="HO170" s="86"/>
      <c r="HP170" s="86"/>
      <c r="HQ170" s="86"/>
      <c r="HR170" s="86"/>
      <c r="HS170" s="86"/>
      <c r="HT170" s="86"/>
      <c r="HU170" s="86"/>
      <c r="HV170" s="86"/>
      <c r="HW170" s="86"/>
      <c r="HX170" s="86"/>
      <c r="HY170" s="86"/>
      <c r="HZ170" s="86"/>
      <c r="IA170" s="86"/>
      <c r="IB170" s="45"/>
      <c r="IC170" s="45"/>
      <c r="ID170" s="45"/>
      <c r="IE170" s="45"/>
      <c r="IF170" s="45"/>
      <c r="IG170" s="45"/>
      <c r="IH170" s="45"/>
      <c r="II170" s="45"/>
      <c r="IJ170" s="45"/>
      <c r="IK170" s="45"/>
      <c r="IL170" s="45"/>
      <c r="IM170" s="45"/>
      <c r="IN170" s="45"/>
      <c r="IO170" s="45"/>
      <c r="IP170" s="45"/>
      <c r="IQ170" s="45"/>
      <c r="IR170" s="45"/>
      <c r="IS170" s="45"/>
      <c r="IT170" s="45"/>
      <c r="IU170" s="45"/>
      <c r="IV170" s="45"/>
      <c r="IW170" s="45"/>
      <c r="IX170" s="45"/>
      <c r="IY170" s="45"/>
      <c r="IZ170" s="45"/>
      <c r="JA170" s="45"/>
      <c r="JB170" s="45"/>
      <c r="JC170" s="45"/>
      <c r="JD170" s="45"/>
      <c r="JE170" s="45"/>
      <c r="JF170" s="45"/>
      <c r="JG170" s="45"/>
      <c r="JH170" s="45"/>
      <c r="JI170" s="45"/>
      <c r="JJ170" s="45"/>
      <c r="JK170" s="45"/>
      <c r="JL170" s="45"/>
      <c r="JM170" s="45"/>
      <c r="JN170" s="45"/>
      <c r="JO170" s="45"/>
      <c r="JP170" s="45"/>
      <c r="JQ170" s="45"/>
      <c r="JR170" s="45"/>
      <c r="JS170" s="45"/>
      <c r="JT170" s="45"/>
      <c r="JU170" s="45"/>
      <c r="JV170" s="45"/>
      <c r="JW170" s="45"/>
      <c r="JX170" s="45"/>
      <c r="JY170" s="45"/>
      <c r="JZ170" s="45"/>
      <c r="KA170" s="45"/>
      <c r="KB170" s="45"/>
      <c r="KC170" s="45"/>
      <c r="KD170" s="45"/>
      <c r="KE170" s="45"/>
      <c r="KF170" s="45"/>
      <c r="KG170" s="45"/>
      <c r="KH170" s="45"/>
      <c r="KI170" s="45"/>
      <c r="KJ170" s="45"/>
      <c r="KK170" s="45"/>
      <c r="KL170" s="45"/>
      <c r="KM170" s="45"/>
      <c r="KN170" s="45"/>
      <c r="KO170" s="45"/>
      <c r="KP170" s="45"/>
      <c r="KQ170" s="45"/>
      <c r="KR170" s="45"/>
      <c r="KS170" s="45"/>
      <c r="KT170" s="45"/>
      <c r="KU170" s="45"/>
      <c r="KV170" s="45"/>
      <c r="KW170" s="45"/>
      <c r="KX170" s="45"/>
      <c r="KY170" s="45"/>
      <c r="KZ170" s="45"/>
      <c r="LA170" s="45"/>
      <c r="LB170" s="45"/>
      <c r="LC170" s="45"/>
      <c r="LD170" s="45"/>
      <c r="LE170" s="45"/>
      <c r="LF170" s="45"/>
      <c r="LG170" s="45"/>
      <c r="LH170" s="45"/>
      <c r="LI170" s="45"/>
      <c r="LJ170" s="45"/>
      <c r="LK170" s="45"/>
      <c r="LL170" s="45"/>
      <c r="LM170" s="45"/>
      <c r="LN170" s="45"/>
      <c r="LO170" s="45"/>
      <c r="LP170" s="45"/>
      <c r="LQ170" s="45"/>
      <c r="LR170" s="45"/>
      <c r="LS170" s="45"/>
      <c r="LT170" s="45"/>
      <c r="LU170" s="45"/>
      <c r="LV170" s="45"/>
      <c r="LW170" s="45"/>
      <c r="LX170" s="45"/>
      <c r="LY170" s="45"/>
      <c r="LZ170" s="45"/>
      <c r="MA170" s="45"/>
      <c r="MB170" s="45"/>
      <c r="MC170" s="45"/>
      <c r="MD170" s="45"/>
      <c r="ME170" s="45"/>
      <c r="MF170" s="45"/>
      <c r="MG170" s="45"/>
      <c r="MH170" s="45"/>
      <c r="MI170" s="45"/>
      <c r="MJ170" s="45"/>
      <c r="MK170" s="45"/>
      <c r="ML170" s="45"/>
      <c r="MM170" s="45"/>
      <c r="MN170" s="45"/>
      <c r="MO170" s="45"/>
      <c r="MP170" s="45"/>
      <c r="MQ170" s="45"/>
      <c r="MR170" s="45"/>
      <c r="MS170" s="45"/>
      <c r="MT170" s="45"/>
      <c r="MU170" s="45"/>
      <c r="MV170" s="45"/>
      <c r="MW170" s="45"/>
      <c r="MX170" s="45"/>
      <c r="MY170" s="45"/>
      <c r="MZ170" s="45"/>
      <c r="NA170" s="45"/>
      <c r="NB170" s="45"/>
      <c r="NC170" s="45"/>
      <c r="ND170" s="45"/>
      <c r="NE170" s="45"/>
      <c r="NF170" s="45"/>
      <c r="NG170" s="45"/>
      <c r="NH170" s="45"/>
      <c r="NI170" s="45"/>
      <c r="NJ170" s="45"/>
      <c r="NK170" s="45"/>
      <c r="NL170" s="45"/>
      <c r="NM170" s="45"/>
      <c r="NN170" s="45"/>
    </row>
    <row r="171" spans="1:669" ht="15.75" x14ac:dyDescent="0.25">
      <c r="A171" s="4" t="s">
        <v>108</v>
      </c>
      <c r="B171" s="5" t="s">
        <v>109</v>
      </c>
      <c r="C171" s="6" t="s">
        <v>71</v>
      </c>
      <c r="D171" s="6" t="s">
        <v>221</v>
      </c>
      <c r="E171" s="10">
        <v>44470</v>
      </c>
      <c r="F171" s="10" t="s">
        <v>107</v>
      </c>
      <c r="G171" s="131">
        <v>35000</v>
      </c>
      <c r="H171" s="174">
        <v>1004.5</v>
      </c>
      <c r="I171" s="181">
        <v>0</v>
      </c>
      <c r="J171" s="181">
        <v>1064</v>
      </c>
      <c r="K171" s="174">
        <v>25</v>
      </c>
      <c r="L171" s="181">
        <v>2093.5</v>
      </c>
      <c r="M171" s="174">
        <f>G171-L171</f>
        <v>32906.5</v>
      </c>
      <c r="AH171" s="45"/>
      <c r="AI171" s="45"/>
      <c r="AJ171" s="45"/>
      <c r="AK171" s="45"/>
      <c r="AL171" s="45"/>
      <c r="AM171" s="45"/>
      <c r="AN171" s="45"/>
      <c r="AO171" s="45"/>
      <c r="AP171" s="45"/>
      <c r="AQ171" s="45"/>
      <c r="AR171" s="45"/>
      <c r="AS171" s="45"/>
      <c r="AT171" s="45"/>
      <c r="AU171" s="86"/>
      <c r="AV171" s="86"/>
      <c r="AW171" s="86"/>
      <c r="AX171" s="86"/>
      <c r="AY171" s="86"/>
      <c r="AZ171" s="86"/>
      <c r="BA171" s="86"/>
      <c r="BB171" s="86"/>
      <c r="BC171" s="86"/>
      <c r="BD171" s="86"/>
      <c r="BE171" s="86"/>
      <c r="BF171" s="86"/>
      <c r="BG171" s="86"/>
      <c r="BH171" s="86"/>
      <c r="BI171" s="86"/>
      <c r="BJ171" s="86"/>
      <c r="BK171" s="86"/>
      <c r="BL171" s="86"/>
      <c r="BM171" s="86"/>
      <c r="BN171" s="86"/>
      <c r="BO171" s="86"/>
      <c r="BP171" s="86"/>
      <c r="BQ171" s="86"/>
      <c r="BR171" s="86"/>
      <c r="BS171" s="86"/>
      <c r="BT171" s="86"/>
      <c r="BU171" s="86"/>
      <c r="BV171" s="86"/>
      <c r="BW171" s="86"/>
      <c r="BX171" s="86"/>
      <c r="BY171" s="86"/>
      <c r="BZ171" s="86"/>
      <c r="CA171" s="86"/>
      <c r="CB171" s="86"/>
      <c r="CC171" s="86"/>
      <c r="CD171" s="86"/>
      <c r="CE171" s="86"/>
      <c r="CF171" s="86"/>
      <c r="CG171" s="86"/>
      <c r="CH171" s="86"/>
      <c r="CI171" s="86"/>
      <c r="CJ171" s="86"/>
      <c r="CK171" s="86"/>
      <c r="CL171" s="86"/>
      <c r="CM171" s="86"/>
      <c r="CN171" s="86"/>
      <c r="CO171" s="86"/>
      <c r="CP171" s="86"/>
      <c r="CQ171" s="86"/>
      <c r="CR171" s="86"/>
      <c r="CS171" s="86"/>
      <c r="CT171" s="86"/>
      <c r="CU171" s="86"/>
      <c r="CV171" s="86"/>
      <c r="CW171" s="86"/>
      <c r="CX171" s="86"/>
      <c r="CY171" s="86"/>
      <c r="CZ171" s="86"/>
      <c r="DA171" s="86"/>
      <c r="DB171" s="86"/>
      <c r="DC171" s="86"/>
      <c r="DD171" s="86"/>
      <c r="DE171" s="86"/>
      <c r="DF171" s="86"/>
      <c r="DG171" s="86"/>
      <c r="DH171" s="86"/>
      <c r="DI171" s="86"/>
      <c r="DJ171" s="86"/>
      <c r="DK171" s="86"/>
      <c r="DL171" s="86"/>
      <c r="DM171" s="86"/>
      <c r="DN171" s="86"/>
      <c r="DO171" s="86"/>
      <c r="DP171" s="86"/>
      <c r="DQ171" s="86"/>
      <c r="DR171" s="86"/>
      <c r="DS171" s="86"/>
      <c r="DT171" s="86"/>
      <c r="DU171" s="86"/>
      <c r="DV171" s="86"/>
      <c r="DW171" s="86"/>
      <c r="DX171" s="86"/>
      <c r="DY171" s="86"/>
      <c r="DZ171" s="86"/>
      <c r="EA171" s="86"/>
      <c r="EB171" s="86"/>
      <c r="EC171" s="86"/>
      <c r="ED171" s="86"/>
      <c r="EE171" s="86"/>
      <c r="EF171" s="86"/>
      <c r="EG171" s="86"/>
      <c r="EH171" s="86"/>
      <c r="EI171" s="86"/>
      <c r="EJ171" s="86"/>
      <c r="EK171" s="86"/>
      <c r="EL171" s="86"/>
      <c r="EM171" s="86"/>
      <c r="EN171" s="86"/>
      <c r="EO171" s="86"/>
      <c r="EP171" s="86"/>
      <c r="EQ171" s="86"/>
      <c r="ER171" s="86"/>
      <c r="ES171" s="86"/>
      <c r="ET171" s="86"/>
      <c r="EU171" s="86"/>
      <c r="EV171" s="86"/>
      <c r="EW171" s="86"/>
      <c r="EX171" s="86"/>
      <c r="EY171" s="86"/>
      <c r="EZ171" s="86"/>
      <c r="FA171" s="86"/>
      <c r="FB171" s="86"/>
      <c r="FC171" s="86"/>
      <c r="FD171" s="86"/>
      <c r="FE171" s="86"/>
      <c r="FF171" s="86"/>
      <c r="FG171" s="86"/>
      <c r="FH171" s="86"/>
      <c r="FI171" s="86"/>
      <c r="FJ171" s="86"/>
      <c r="FK171" s="86"/>
      <c r="FL171" s="86"/>
      <c r="FM171" s="86"/>
      <c r="FN171" s="86"/>
      <c r="FO171" s="86"/>
      <c r="FP171" s="86"/>
      <c r="FQ171" s="86"/>
      <c r="FR171" s="86"/>
      <c r="FS171" s="86"/>
      <c r="FT171" s="86"/>
      <c r="FU171" s="86"/>
      <c r="FV171" s="86"/>
      <c r="FW171" s="86"/>
      <c r="FX171" s="86"/>
      <c r="FY171" s="86"/>
      <c r="FZ171" s="86"/>
      <c r="GA171" s="86"/>
      <c r="GB171" s="86"/>
      <c r="GC171" s="86"/>
      <c r="GD171" s="86"/>
      <c r="GE171" s="86"/>
      <c r="GF171" s="86"/>
      <c r="GG171" s="86"/>
      <c r="GH171" s="86"/>
      <c r="GI171" s="86"/>
      <c r="GJ171" s="86"/>
      <c r="GK171" s="86"/>
      <c r="GL171" s="86"/>
      <c r="GM171" s="86"/>
      <c r="GN171" s="86"/>
      <c r="GO171" s="86"/>
      <c r="GP171" s="86"/>
      <c r="GQ171" s="86"/>
      <c r="GR171" s="86"/>
      <c r="GS171" s="86"/>
      <c r="GT171" s="86"/>
      <c r="GU171" s="86"/>
      <c r="GV171" s="86"/>
      <c r="GW171" s="86"/>
      <c r="GX171" s="86"/>
      <c r="GY171" s="86"/>
      <c r="GZ171" s="86"/>
      <c r="HA171" s="86"/>
      <c r="HB171" s="86"/>
      <c r="HC171" s="86"/>
      <c r="HD171" s="86"/>
      <c r="HE171" s="86"/>
      <c r="HF171" s="86"/>
      <c r="HG171" s="86"/>
      <c r="HH171" s="86"/>
      <c r="HI171" s="86"/>
      <c r="HJ171" s="86"/>
      <c r="HK171" s="86"/>
      <c r="HL171" s="86"/>
      <c r="HM171" s="86"/>
      <c r="HN171" s="86"/>
      <c r="HO171" s="86"/>
      <c r="HP171" s="86"/>
      <c r="HQ171" s="86"/>
      <c r="HR171" s="86"/>
      <c r="HS171" s="86"/>
      <c r="HT171" s="86"/>
      <c r="HU171" s="86"/>
      <c r="HV171" s="86"/>
      <c r="HW171" s="86"/>
      <c r="HX171" s="86"/>
      <c r="HY171" s="86"/>
      <c r="HZ171" s="86"/>
      <c r="IA171" s="86"/>
      <c r="IB171" s="45"/>
      <c r="IC171" s="45"/>
      <c r="ID171" s="45"/>
      <c r="IE171" s="45"/>
      <c r="IF171" s="45"/>
      <c r="IG171" s="45"/>
      <c r="IH171" s="45"/>
      <c r="II171" s="45"/>
      <c r="IJ171" s="45"/>
      <c r="IK171" s="45"/>
      <c r="IL171" s="45"/>
      <c r="IM171" s="45"/>
      <c r="IN171" s="45"/>
      <c r="IO171" s="45"/>
      <c r="IP171" s="45"/>
      <c r="IQ171" s="45"/>
      <c r="IR171" s="45"/>
      <c r="IS171" s="45"/>
      <c r="IT171" s="45"/>
      <c r="IU171" s="45"/>
      <c r="IV171" s="45"/>
      <c r="IW171" s="45"/>
      <c r="IX171" s="45"/>
      <c r="IY171" s="45"/>
      <c r="IZ171" s="45"/>
      <c r="JA171" s="45"/>
      <c r="JB171" s="45"/>
      <c r="JC171" s="45"/>
      <c r="JD171" s="45"/>
      <c r="JE171" s="45"/>
      <c r="JF171" s="45"/>
      <c r="JG171" s="45"/>
      <c r="JH171" s="45"/>
      <c r="JI171" s="45"/>
      <c r="JJ171" s="45"/>
      <c r="JK171" s="45"/>
      <c r="JL171" s="45"/>
      <c r="JM171" s="45"/>
      <c r="JN171" s="45"/>
      <c r="JO171" s="45"/>
      <c r="JP171" s="45"/>
      <c r="JQ171" s="45"/>
      <c r="JR171" s="45"/>
      <c r="JS171" s="45"/>
      <c r="JT171" s="45"/>
      <c r="JU171" s="45"/>
      <c r="JV171" s="45"/>
      <c r="JW171" s="45"/>
      <c r="JX171" s="45"/>
      <c r="JY171" s="45"/>
      <c r="JZ171" s="45"/>
      <c r="KA171" s="45"/>
      <c r="KB171" s="45"/>
      <c r="KC171" s="45"/>
      <c r="KD171" s="45"/>
      <c r="KE171" s="45"/>
      <c r="KF171" s="45"/>
      <c r="KG171" s="45"/>
      <c r="KH171" s="45"/>
      <c r="KI171" s="45"/>
      <c r="KJ171" s="45"/>
      <c r="KK171" s="45"/>
      <c r="KL171" s="45"/>
      <c r="KM171" s="45"/>
      <c r="KN171" s="45"/>
      <c r="KO171" s="45"/>
      <c r="KP171" s="45"/>
      <c r="KQ171" s="45"/>
      <c r="KR171" s="45"/>
      <c r="KS171" s="45"/>
      <c r="KT171" s="45"/>
      <c r="KU171" s="45"/>
      <c r="KV171" s="45"/>
      <c r="KW171" s="45"/>
      <c r="KX171" s="45"/>
      <c r="KY171" s="45"/>
      <c r="KZ171" s="45"/>
      <c r="LA171" s="45"/>
      <c r="LB171" s="45"/>
      <c r="LC171" s="45"/>
      <c r="LD171" s="45"/>
      <c r="LE171" s="45"/>
      <c r="LF171" s="45"/>
      <c r="LG171" s="45"/>
      <c r="LH171" s="45"/>
      <c r="LI171" s="45"/>
      <c r="LJ171" s="45"/>
      <c r="LK171" s="45"/>
      <c r="LL171" s="45"/>
      <c r="LM171" s="45"/>
      <c r="LN171" s="45"/>
      <c r="LO171" s="45"/>
      <c r="LP171" s="45"/>
      <c r="LQ171" s="45"/>
      <c r="LR171" s="45"/>
      <c r="LS171" s="45"/>
      <c r="LT171" s="45"/>
      <c r="LU171" s="45"/>
      <c r="LV171" s="45"/>
      <c r="LW171" s="45"/>
      <c r="LX171" s="45"/>
      <c r="LY171" s="45"/>
      <c r="LZ171" s="45"/>
      <c r="MA171" s="45"/>
      <c r="MB171" s="45"/>
      <c r="MC171" s="45"/>
      <c r="MD171" s="45"/>
      <c r="ME171" s="45"/>
      <c r="MF171" s="45"/>
      <c r="MG171" s="45"/>
      <c r="MH171" s="45"/>
      <c r="MI171" s="45"/>
      <c r="MJ171" s="45"/>
      <c r="MK171" s="45"/>
      <c r="ML171" s="45"/>
      <c r="MM171" s="45"/>
      <c r="MN171" s="45"/>
      <c r="MO171" s="45"/>
      <c r="MP171" s="45"/>
      <c r="MQ171" s="45"/>
      <c r="MR171" s="45"/>
      <c r="MS171" s="45"/>
      <c r="MT171" s="45"/>
      <c r="MU171" s="45"/>
      <c r="MV171" s="45"/>
      <c r="MW171" s="45"/>
      <c r="MX171" s="45"/>
      <c r="MY171" s="45"/>
      <c r="MZ171" s="45"/>
      <c r="NA171" s="45"/>
      <c r="NB171" s="45"/>
      <c r="NC171" s="45"/>
      <c r="ND171" s="45"/>
      <c r="NE171" s="45"/>
      <c r="NF171" s="45"/>
      <c r="NG171" s="45"/>
      <c r="NH171" s="45"/>
      <c r="NI171" s="45"/>
      <c r="NJ171" s="45"/>
      <c r="NK171" s="45"/>
      <c r="NL171" s="45"/>
      <c r="NM171" s="45"/>
      <c r="NN171" s="45"/>
    </row>
    <row r="172" spans="1:669" ht="15.75" x14ac:dyDescent="0.25">
      <c r="A172" s="4" t="s">
        <v>169</v>
      </c>
      <c r="B172" s="5" t="s">
        <v>16</v>
      </c>
      <c r="C172" s="6" t="s">
        <v>71</v>
      </c>
      <c r="D172" s="6" t="s">
        <v>221</v>
      </c>
      <c r="E172" s="10">
        <v>44470</v>
      </c>
      <c r="F172" s="10" t="s">
        <v>107</v>
      </c>
      <c r="G172" s="131">
        <v>46000</v>
      </c>
      <c r="H172" s="174">
        <v>1320.2</v>
      </c>
      <c r="I172" s="181">
        <v>1289.46</v>
      </c>
      <c r="J172" s="181">
        <v>1398.4010000000001</v>
      </c>
      <c r="K172" s="174">
        <v>25</v>
      </c>
      <c r="L172" s="181">
        <v>4033.06</v>
      </c>
      <c r="M172" s="174">
        <f>G172-L172</f>
        <v>41966.94</v>
      </c>
      <c r="AH172" s="45"/>
      <c r="AI172" s="45"/>
      <c r="AJ172" s="45"/>
      <c r="AK172" s="45"/>
      <c r="AL172" s="45"/>
      <c r="AM172" s="45"/>
      <c r="AN172" s="45"/>
      <c r="AO172" s="45"/>
      <c r="AP172" s="45"/>
      <c r="AQ172" s="45"/>
      <c r="AR172" s="45"/>
      <c r="AS172" s="45"/>
      <c r="AT172" s="45"/>
      <c r="AU172" s="86"/>
      <c r="AV172" s="86"/>
      <c r="AW172" s="86"/>
      <c r="AX172" s="86"/>
      <c r="AY172" s="86"/>
      <c r="AZ172" s="86"/>
      <c r="BA172" s="86"/>
      <c r="BB172" s="86"/>
      <c r="BC172" s="86"/>
      <c r="BD172" s="86"/>
      <c r="BE172" s="86"/>
      <c r="BF172" s="86"/>
      <c r="BG172" s="86"/>
      <c r="BH172" s="86"/>
      <c r="BI172" s="86"/>
      <c r="BJ172" s="86"/>
      <c r="BK172" s="86"/>
      <c r="BL172" s="86"/>
      <c r="BM172" s="86"/>
      <c r="BN172" s="86"/>
      <c r="BO172" s="86"/>
      <c r="BP172" s="86"/>
      <c r="BQ172" s="86"/>
      <c r="BR172" s="86"/>
      <c r="BS172" s="86"/>
      <c r="BT172" s="86"/>
      <c r="BU172" s="86"/>
      <c r="BV172" s="86"/>
      <c r="BW172" s="86"/>
      <c r="BX172" s="86"/>
      <c r="BY172" s="86"/>
      <c r="BZ172" s="86"/>
      <c r="CA172" s="86"/>
      <c r="CB172" s="86"/>
      <c r="CC172" s="86"/>
      <c r="CD172" s="86"/>
      <c r="CE172" s="86"/>
      <c r="CF172" s="86"/>
      <c r="CG172" s="86"/>
      <c r="CH172" s="86"/>
      <c r="CI172" s="86"/>
      <c r="CJ172" s="86"/>
      <c r="CK172" s="86"/>
      <c r="CL172" s="86"/>
      <c r="CM172" s="86"/>
      <c r="CN172" s="86"/>
      <c r="CO172" s="86"/>
      <c r="CP172" s="86"/>
      <c r="CQ172" s="86"/>
      <c r="CR172" s="86"/>
      <c r="CS172" s="86"/>
      <c r="CT172" s="86"/>
      <c r="CU172" s="86"/>
      <c r="CV172" s="86"/>
      <c r="CW172" s="86"/>
      <c r="CX172" s="86"/>
      <c r="CY172" s="86"/>
      <c r="CZ172" s="86"/>
      <c r="DA172" s="86"/>
      <c r="DB172" s="86"/>
      <c r="DC172" s="86"/>
      <c r="DD172" s="86"/>
      <c r="DE172" s="86"/>
      <c r="DF172" s="86"/>
      <c r="DG172" s="86"/>
      <c r="DH172" s="86"/>
      <c r="DI172" s="86"/>
      <c r="DJ172" s="86"/>
      <c r="DK172" s="86"/>
      <c r="DL172" s="86"/>
      <c r="DM172" s="86"/>
      <c r="DN172" s="86"/>
      <c r="DO172" s="86"/>
      <c r="DP172" s="86"/>
      <c r="DQ172" s="86"/>
      <c r="DR172" s="86"/>
      <c r="DS172" s="86"/>
      <c r="DT172" s="86"/>
      <c r="DU172" s="86"/>
      <c r="DV172" s="86"/>
      <c r="DW172" s="86"/>
      <c r="DX172" s="86"/>
      <c r="DY172" s="86"/>
      <c r="DZ172" s="86"/>
      <c r="EA172" s="86"/>
      <c r="EB172" s="86"/>
      <c r="EC172" s="86"/>
      <c r="ED172" s="86"/>
      <c r="EE172" s="86"/>
      <c r="EF172" s="86"/>
      <c r="EG172" s="86"/>
      <c r="EH172" s="86"/>
      <c r="EI172" s="86"/>
      <c r="EJ172" s="86"/>
      <c r="EK172" s="86"/>
      <c r="EL172" s="86"/>
      <c r="EM172" s="86"/>
      <c r="EN172" s="86"/>
      <c r="EO172" s="86"/>
      <c r="EP172" s="86"/>
      <c r="EQ172" s="86"/>
      <c r="ER172" s="86"/>
      <c r="ES172" s="86"/>
      <c r="ET172" s="86"/>
      <c r="EU172" s="86"/>
      <c r="EV172" s="86"/>
      <c r="EW172" s="86"/>
      <c r="EX172" s="86"/>
      <c r="EY172" s="86"/>
      <c r="EZ172" s="86"/>
      <c r="FA172" s="86"/>
      <c r="FB172" s="86"/>
      <c r="FC172" s="86"/>
      <c r="FD172" s="86"/>
      <c r="FE172" s="86"/>
      <c r="FF172" s="86"/>
      <c r="FG172" s="86"/>
      <c r="FH172" s="86"/>
      <c r="FI172" s="86"/>
      <c r="FJ172" s="86"/>
      <c r="FK172" s="86"/>
      <c r="FL172" s="86"/>
      <c r="FM172" s="86"/>
      <c r="FN172" s="86"/>
      <c r="FO172" s="86"/>
      <c r="FP172" s="86"/>
      <c r="FQ172" s="86"/>
      <c r="FR172" s="86"/>
      <c r="FS172" s="86"/>
      <c r="FT172" s="86"/>
      <c r="FU172" s="86"/>
      <c r="FV172" s="86"/>
      <c r="FW172" s="86"/>
      <c r="FX172" s="86"/>
      <c r="FY172" s="86"/>
      <c r="FZ172" s="86"/>
      <c r="GA172" s="86"/>
      <c r="GB172" s="86"/>
      <c r="GC172" s="86"/>
      <c r="GD172" s="86"/>
      <c r="GE172" s="86"/>
      <c r="GF172" s="86"/>
      <c r="GG172" s="86"/>
      <c r="GH172" s="86"/>
      <c r="GI172" s="86"/>
      <c r="GJ172" s="86"/>
      <c r="GK172" s="86"/>
      <c r="GL172" s="86"/>
      <c r="GM172" s="86"/>
      <c r="GN172" s="86"/>
      <c r="GO172" s="86"/>
      <c r="GP172" s="86"/>
      <c r="GQ172" s="86"/>
      <c r="GR172" s="86"/>
      <c r="GS172" s="86"/>
      <c r="GT172" s="86"/>
      <c r="GU172" s="86"/>
      <c r="GV172" s="86"/>
      <c r="GW172" s="86"/>
      <c r="GX172" s="86"/>
      <c r="GY172" s="86"/>
      <c r="GZ172" s="86"/>
      <c r="HA172" s="86"/>
      <c r="HB172" s="86"/>
      <c r="HC172" s="86"/>
      <c r="HD172" s="86"/>
      <c r="HE172" s="86"/>
      <c r="HF172" s="86"/>
      <c r="HG172" s="86"/>
      <c r="HH172" s="86"/>
      <c r="HI172" s="86"/>
      <c r="HJ172" s="86"/>
      <c r="HK172" s="86"/>
      <c r="HL172" s="86"/>
      <c r="HM172" s="86"/>
      <c r="HN172" s="86"/>
      <c r="HO172" s="86"/>
      <c r="HP172" s="86"/>
      <c r="HQ172" s="86"/>
      <c r="HR172" s="86"/>
      <c r="HS172" s="86"/>
      <c r="HT172" s="86"/>
      <c r="HU172" s="86"/>
      <c r="HV172" s="86"/>
      <c r="HW172" s="86"/>
      <c r="HX172" s="86"/>
      <c r="HY172" s="86"/>
      <c r="HZ172" s="86"/>
      <c r="IA172" s="86"/>
      <c r="IB172" s="45"/>
      <c r="IC172" s="45"/>
      <c r="ID172" s="45"/>
      <c r="IE172" s="45"/>
      <c r="IF172" s="45"/>
      <c r="IG172" s="45"/>
      <c r="IH172" s="45"/>
      <c r="II172" s="45"/>
      <c r="IJ172" s="45"/>
      <c r="IK172" s="45"/>
      <c r="IL172" s="45"/>
      <c r="IM172" s="45"/>
      <c r="IN172" s="45"/>
      <c r="IO172" s="45"/>
      <c r="IP172" s="45"/>
      <c r="IQ172" s="45"/>
      <c r="IR172" s="45"/>
      <c r="IS172" s="45"/>
      <c r="IT172" s="45"/>
      <c r="IU172" s="45"/>
      <c r="IV172" s="45"/>
      <c r="IW172" s="45"/>
      <c r="IX172" s="45"/>
      <c r="IY172" s="45"/>
      <c r="IZ172" s="45"/>
      <c r="JA172" s="45"/>
      <c r="JB172" s="45"/>
      <c r="JC172" s="45"/>
      <c r="JD172" s="45"/>
      <c r="JE172" s="45"/>
      <c r="JF172" s="45"/>
      <c r="JG172" s="45"/>
      <c r="JH172" s="45"/>
      <c r="JI172" s="45"/>
      <c r="JJ172" s="45"/>
      <c r="JK172" s="45"/>
      <c r="JL172" s="45"/>
      <c r="JM172" s="45"/>
      <c r="JN172" s="45"/>
      <c r="JO172" s="45"/>
      <c r="JP172" s="45"/>
      <c r="JQ172" s="45"/>
      <c r="JR172" s="45"/>
      <c r="JS172" s="45"/>
      <c r="JT172" s="45"/>
      <c r="JU172" s="45"/>
      <c r="JV172" s="45"/>
      <c r="JW172" s="45"/>
      <c r="JX172" s="45"/>
      <c r="JY172" s="45"/>
      <c r="JZ172" s="45"/>
      <c r="KA172" s="45"/>
      <c r="KB172" s="45"/>
      <c r="KC172" s="45"/>
      <c r="KD172" s="45"/>
      <c r="KE172" s="45"/>
      <c r="KF172" s="45"/>
      <c r="KG172" s="45"/>
      <c r="KH172" s="45"/>
      <c r="KI172" s="45"/>
      <c r="KJ172" s="45"/>
      <c r="KK172" s="45"/>
      <c r="KL172" s="45"/>
      <c r="KM172" s="45"/>
      <c r="KN172" s="45"/>
      <c r="KO172" s="45"/>
      <c r="KP172" s="45"/>
      <c r="KQ172" s="45"/>
      <c r="KR172" s="45"/>
      <c r="KS172" s="45"/>
      <c r="KT172" s="45"/>
      <c r="KU172" s="45"/>
      <c r="KV172" s="45"/>
      <c r="KW172" s="45"/>
      <c r="KX172" s="45"/>
      <c r="KY172" s="45"/>
      <c r="KZ172" s="45"/>
      <c r="LA172" s="45"/>
      <c r="LB172" s="45"/>
      <c r="LC172" s="45"/>
      <c r="LD172" s="45"/>
      <c r="LE172" s="45"/>
      <c r="LF172" s="45"/>
      <c r="LG172" s="45"/>
      <c r="LH172" s="45"/>
      <c r="LI172" s="45"/>
      <c r="LJ172" s="45"/>
      <c r="LK172" s="45"/>
      <c r="LL172" s="45"/>
      <c r="LM172" s="45"/>
      <c r="LN172" s="45"/>
      <c r="LO172" s="45"/>
      <c r="LP172" s="45"/>
      <c r="LQ172" s="45"/>
      <c r="LR172" s="45"/>
      <c r="LS172" s="45"/>
      <c r="LT172" s="45"/>
      <c r="LU172" s="45"/>
      <c r="LV172" s="45"/>
      <c r="LW172" s="45"/>
      <c r="LX172" s="45"/>
      <c r="LY172" s="45"/>
      <c r="LZ172" s="45"/>
      <c r="MA172" s="45"/>
      <c r="MB172" s="45"/>
      <c r="MC172" s="45"/>
      <c r="MD172" s="45"/>
      <c r="ME172" s="45"/>
      <c r="MF172" s="45"/>
      <c r="MG172" s="45"/>
      <c r="MH172" s="45"/>
      <c r="MI172" s="45"/>
      <c r="MJ172" s="45"/>
      <c r="MK172" s="45"/>
      <c r="ML172" s="45"/>
      <c r="MM172" s="45"/>
      <c r="MN172" s="45"/>
      <c r="MO172" s="45"/>
      <c r="MP172" s="45"/>
      <c r="MQ172" s="45"/>
      <c r="MR172" s="45"/>
      <c r="MS172" s="45"/>
      <c r="MT172" s="45"/>
      <c r="MU172" s="45"/>
      <c r="MV172" s="45"/>
      <c r="MW172" s="45"/>
      <c r="MX172" s="45"/>
      <c r="MY172" s="45"/>
      <c r="MZ172" s="45"/>
      <c r="NA172" s="45"/>
      <c r="NB172" s="45"/>
      <c r="NC172" s="45"/>
      <c r="ND172" s="45"/>
      <c r="NE172" s="45"/>
      <c r="NF172" s="45"/>
      <c r="NG172" s="45"/>
      <c r="NH172" s="45"/>
      <c r="NI172" s="45"/>
      <c r="NJ172" s="45"/>
      <c r="NK172" s="45"/>
      <c r="NL172" s="45"/>
      <c r="NM172" s="45"/>
      <c r="NN172" s="45"/>
    </row>
    <row r="173" spans="1:669" ht="15.75" x14ac:dyDescent="0.25">
      <c r="A173" s="4" t="s">
        <v>170</v>
      </c>
      <c r="B173" s="5" t="s">
        <v>16</v>
      </c>
      <c r="C173" s="6" t="s">
        <v>70</v>
      </c>
      <c r="D173" s="6" t="s">
        <v>221</v>
      </c>
      <c r="E173" s="10">
        <v>44470</v>
      </c>
      <c r="F173" s="10" t="s">
        <v>107</v>
      </c>
      <c r="G173" s="131">
        <v>46000</v>
      </c>
      <c r="H173" s="174">
        <v>1320.2</v>
      </c>
      <c r="I173" s="181">
        <v>1289.46</v>
      </c>
      <c r="J173" s="181">
        <v>1398.4</v>
      </c>
      <c r="K173" s="174">
        <v>25</v>
      </c>
      <c r="L173" s="181">
        <v>4033.06</v>
      </c>
      <c r="M173" s="174">
        <f>G173-L173</f>
        <v>41966.94</v>
      </c>
      <c r="AH173" s="45"/>
      <c r="AI173" s="45"/>
      <c r="AJ173" s="45"/>
      <c r="AK173" s="45"/>
      <c r="AL173" s="45"/>
      <c r="AM173" s="45"/>
      <c r="AN173" s="45"/>
      <c r="AO173" s="45"/>
      <c r="AP173" s="45"/>
      <c r="AQ173" s="45"/>
      <c r="AR173" s="45"/>
      <c r="AS173" s="45"/>
      <c r="AT173" s="45"/>
      <c r="AU173" s="86"/>
      <c r="AV173" s="86"/>
      <c r="AW173" s="86"/>
      <c r="AX173" s="86"/>
      <c r="AY173" s="86"/>
      <c r="AZ173" s="86"/>
      <c r="BA173" s="86"/>
      <c r="BB173" s="86"/>
      <c r="BC173" s="86"/>
      <c r="BD173" s="86"/>
      <c r="BE173" s="86"/>
      <c r="BF173" s="86"/>
      <c r="BG173" s="86"/>
      <c r="BH173" s="86"/>
      <c r="BI173" s="86"/>
      <c r="BJ173" s="86"/>
      <c r="BK173" s="86"/>
      <c r="BL173" s="86"/>
      <c r="BM173" s="86"/>
      <c r="BN173" s="86"/>
      <c r="BO173" s="86"/>
      <c r="BP173" s="86"/>
      <c r="BQ173" s="86"/>
      <c r="BR173" s="86"/>
      <c r="BS173" s="86"/>
      <c r="BT173" s="86"/>
      <c r="BU173" s="86"/>
      <c r="BV173" s="86"/>
      <c r="BW173" s="86"/>
      <c r="BX173" s="86"/>
      <c r="BY173" s="86"/>
      <c r="BZ173" s="86"/>
      <c r="CA173" s="86"/>
      <c r="CB173" s="86"/>
      <c r="CC173" s="86"/>
      <c r="CD173" s="86"/>
      <c r="CE173" s="86"/>
      <c r="CF173" s="86"/>
      <c r="CG173" s="86"/>
      <c r="CH173" s="86"/>
      <c r="CI173" s="86"/>
      <c r="CJ173" s="86"/>
      <c r="CK173" s="86"/>
      <c r="CL173" s="86"/>
      <c r="CM173" s="86"/>
      <c r="CN173" s="86"/>
      <c r="CO173" s="86"/>
      <c r="CP173" s="86"/>
      <c r="CQ173" s="86"/>
      <c r="CR173" s="86"/>
      <c r="CS173" s="86"/>
      <c r="CT173" s="86"/>
      <c r="CU173" s="86"/>
      <c r="CV173" s="86"/>
      <c r="CW173" s="86"/>
      <c r="CX173" s="86"/>
      <c r="CY173" s="86"/>
      <c r="CZ173" s="86"/>
      <c r="DA173" s="86"/>
      <c r="DB173" s="86"/>
      <c r="DC173" s="86"/>
      <c r="DD173" s="86"/>
      <c r="DE173" s="86"/>
      <c r="DF173" s="86"/>
      <c r="DG173" s="86"/>
      <c r="DH173" s="86"/>
      <c r="DI173" s="86"/>
      <c r="DJ173" s="86"/>
      <c r="DK173" s="86"/>
      <c r="DL173" s="86"/>
      <c r="DM173" s="86"/>
      <c r="DN173" s="86"/>
      <c r="DO173" s="86"/>
      <c r="DP173" s="86"/>
      <c r="DQ173" s="86"/>
      <c r="DR173" s="86"/>
      <c r="DS173" s="86"/>
      <c r="DT173" s="86"/>
      <c r="DU173" s="86"/>
      <c r="DV173" s="86"/>
      <c r="DW173" s="86"/>
      <c r="DX173" s="86"/>
      <c r="DY173" s="86"/>
      <c r="DZ173" s="86"/>
      <c r="EA173" s="86"/>
      <c r="EB173" s="86"/>
      <c r="EC173" s="86"/>
      <c r="ED173" s="86"/>
      <c r="EE173" s="86"/>
      <c r="EF173" s="86"/>
      <c r="EG173" s="86"/>
      <c r="EH173" s="86"/>
      <c r="EI173" s="86"/>
      <c r="EJ173" s="86"/>
      <c r="EK173" s="86"/>
      <c r="EL173" s="86"/>
      <c r="EM173" s="86"/>
      <c r="EN173" s="86"/>
      <c r="EO173" s="86"/>
      <c r="EP173" s="86"/>
      <c r="EQ173" s="86"/>
      <c r="ER173" s="86"/>
      <c r="ES173" s="86"/>
      <c r="ET173" s="86"/>
      <c r="EU173" s="86"/>
      <c r="EV173" s="86"/>
      <c r="EW173" s="86"/>
      <c r="EX173" s="86"/>
      <c r="EY173" s="86"/>
      <c r="EZ173" s="86"/>
      <c r="FA173" s="86"/>
      <c r="FB173" s="86"/>
      <c r="FC173" s="86"/>
      <c r="FD173" s="86"/>
      <c r="FE173" s="86"/>
      <c r="FF173" s="86"/>
      <c r="FG173" s="86"/>
      <c r="FH173" s="86"/>
      <c r="FI173" s="86"/>
      <c r="FJ173" s="86"/>
      <c r="FK173" s="86"/>
      <c r="FL173" s="86"/>
      <c r="FM173" s="86"/>
      <c r="FN173" s="86"/>
      <c r="FO173" s="86"/>
      <c r="FP173" s="86"/>
      <c r="FQ173" s="86"/>
      <c r="FR173" s="86"/>
      <c r="FS173" s="86"/>
      <c r="FT173" s="86"/>
      <c r="FU173" s="86"/>
      <c r="FV173" s="86"/>
      <c r="FW173" s="86"/>
      <c r="FX173" s="86"/>
      <c r="FY173" s="86"/>
      <c r="FZ173" s="86"/>
      <c r="GA173" s="86"/>
      <c r="GB173" s="86"/>
      <c r="GC173" s="86"/>
      <c r="GD173" s="86"/>
      <c r="GE173" s="86"/>
      <c r="GF173" s="86"/>
      <c r="GG173" s="86"/>
      <c r="GH173" s="86"/>
      <c r="GI173" s="86"/>
      <c r="GJ173" s="86"/>
      <c r="GK173" s="86"/>
      <c r="GL173" s="86"/>
      <c r="GM173" s="86"/>
      <c r="GN173" s="86"/>
      <c r="GO173" s="86"/>
      <c r="GP173" s="86"/>
      <c r="GQ173" s="86"/>
      <c r="GR173" s="86"/>
      <c r="GS173" s="86"/>
      <c r="GT173" s="86"/>
      <c r="GU173" s="86"/>
      <c r="GV173" s="86"/>
      <c r="GW173" s="86"/>
      <c r="GX173" s="86"/>
      <c r="GY173" s="86"/>
      <c r="GZ173" s="86"/>
      <c r="HA173" s="86"/>
      <c r="HB173" s="86"/>
      <c r="HC173" s="86"/>
      <c r="HD173" s="86"/>
      <c r="HE173" s="86"/>
      <c r="HF173" s="86"/>
      <c r="HG173" s="86"/>
      <c r="HH173" s="86"/>
      <c r="HI173" s="86"/>
      <c r="HJ173" s="86"/>
      <c r="HK173" s="86"/>
      <c r="HL173" s="86"/>
      <c r="HM173" s="86"/>
      <c r="HN173" s="86"/>
      <c r="HO173" s="86"/>
      <c r="HP173" s="86"/>
      <c r="HQ173" s="86"/>
      <c r="HR173" s="86"/>
      <c r="HS173" s="86"/>
      <c r="HT173" s="86"/>
      <c r="HU173" s="86"/>
      <c r="HV173" s="86"/>
      <c r="HW173" s="86"/>
      <c r="HX173" s="86"/>
      <c r="HY173" s="86"/>
      <c r="HZ173" s="86"/>
      <c r="IA173" s="86"/>
      <c r="IB173" s="45"/>
      <c r="IC173" s="45"/>
      <c r="ID173" s="45"/>
      <c r="IE173" s="45"/>
      <c r="IF173" s="45"/>
      <c r="IG173" s="45"/>
      <c r="IH173" s="45"/>
      <c r="II173" s="45"/>
      <c r="IJ173" s="45"/>
      <c r="IK173" s="45"/>
      <c r="IL173" s="45"/>
      <c r="IM173" s="45"/>
      <c r="IN173" s="45"/>
      <c r="IO173" s="45"/>
      <c r="IP173" s="45"/>
      <c r="IQ173" s="45"/>
      <c r="IR173" s="45"/>
      <c r="IS173" s="45"/>
      <c r="IT173" s="45"/>
      <c r="IU173" s="45"/>
      <c r="IV173" s="45"/>
      <c r="IW173" s="45"/>
      <c r="IX173" s="45"/>
      <c r="IY173" s="45"/>
      <c r="IZ173" s="45"/>
      <c r="JA173" s="45"/>
      <c r="JB173" s="45"/>
      <c r="JC173" s="45"/>
      <c r="JD173" s="45"/>
      <c r="JE173" s="45"/>
      <c r="JF173" s="45"/>
      <c r="JG173" s="45"/>
      <c r="JH173" s="45"/>
      <c r="JI173" s="45"/>
      <c r="JJ173" s="45"/>
      <c r="JK173" s="45"/>
      <c r="JL173" s="45"/>
      <c r="JM173" s="45"/>
      <c r="JN173" s="45"/>
      <c r="JO173" s="45"/>
      <c r="JP173" s="45"/>
      <c r="JQ173" s="45"/>
      <c r="JR173" s="45"/>
      <c r="JS173" s="45"/>
      <c r="JT173" s="45"/>
      <c r="JU173" s="45"/>
      <c r="JV173" s="45"/>
      <c r="JW173" s="45"/>
      <c r="JX173" s="45"/>
      <c r="JY173" s="45"/>
      <c r="JZ173" s="45"/>
      <c r="KA173" s="45"/>
      <c r="KB173" s="45"/>
      <c r="KC173" s="45"/>
      <c r="KD173" s="45"/>
      <c r="KE173" s="45"/>
      <c r="KF173" s="45"/>
      <c r="KG173" s="45"/>
      <c r="KH173" s="45"/>
      <c r="KI173" s="45"/>
      <c r="KJ173" s="45"/>
      <c r="KK173" s="45"/>
      <c r="KL173" s="45"/>
      <c r="KM173" s="45"/>
      <c r="KN173" s="45"/>
      <c r="KO173" s="45"/>
      <c r="KP173" s="45"/>
      <c r="KQ173" s="45"/>
      <c r="KR173" s="45"/>
      <c r="KS173" s="45"/>
      <c r="KT173" s="45"/>
      <c r="KU173" s="45"/>
      <c r="KV173" s="45"/>
      <c r="KW173" s="45"/>
      <c r="KX173" s="45"/>
      <c r="KY173" s="45"/>
      <c r="KZ173" s="45"/>
      <c r="LA173" s="45"/>
      <c r="LB173" s="45"/>
      <c r="LC173" s="45"/>
      <c r="LD173" s="45"/>
      <c r="LE173" s="45"/>
      <c r="LF173" s="45"/>
      <c r="LG173" s="45"/>
      <c r="LH173" s="45"/>
      <c r="LI173" s="45"/>
      <c r="LJ173" s="45"/>
      <c r="LK173" s="45"/>
      <c r="LL173" s="45"/>
      <c r="LM173" s="45"/>
      <c r="LN173" s="45"/>
      <c r="LO173" s="45"/>
      <c r="LP173" s="45"/>
      <c r="LQ173" s="45"/>
      <c r="LR173" s="45"/>
      <c r="LS173" s="45"/>
      <c r="LT173" s="45"/>
      <c r="LU173" s="45"/>
      <c r="LV173" s="45"/>
      <c r="LW173" s="45"/>
      <c r="LX173" s="45"/>
      <c r="LY173" s="45"/>
      <c r="LZ173" s="45"/>
      <c r="MA173" s="45"/>
      <c r="MB173" s="45"/>
      <c r="MC173" s="45"/>
      <c r="MD173" s="45"/>
      <c r="ME173" s="45"/>
      <c r="MF173" s="45"/>
      <c r="MG173" s="45"/>
      <c r="MH173" s="45"/>
      <c r="MI173" s="45"/>
      <c r="MJ173" s="45"/>
      <c r="MK173" s="45"/>
      <c r="ML173" s="45"/>
      <c r="MM173" s="45"/>
      <c r="MN173" s="45"/>
      <c r="MO173" s="45"/>
      <c r="MP173" s="45"/>
      <c r="MQ173" s="45"/>
      <c r="MR173" s="45"/>
      <c r="MS173" s="45"/>
      <c r="MT173" s="45"/>
      <c r="MU173" s="45"/>
      <c r="MV173" s="45"/>
      <c r="MW173" s="45"/>
      <c r="MX173" s="45"/>
      <c r="MY173" s="45"/>
      <c r="MZ173" s="45"/>
      <c r="NA173" s="45"/>
      <c r="NB173" s="45"/>
      <c r="NC173" s="45"/>
      <c r="ND173" s="45"/>
      <c r="NE173" s="45"/>
      <c r="NF173" s="45"/>
      <c r="NG173" s="45"/>
      <c r="NH173" s="45"/>
      <c r="NI173" s="45"/>
      <c r="NJ173" s="45"/>
      <c r="NK173" s="45"/>
      <c r="NL173" s="45"/>
      <c r="NM173" s="45"/>
      <c r="NN173" s="45"/>
    </row>
    <row r="174" spans="1:669" ht="15.75" x14ac:dyDescent="0.25">
      <c r="A174" s="41" t="s">
        <v>14</v>
      </c>
      <c r="B174" s="12">
        <v>5</v>
      </c>
      <c r="C174" s="7"/>
      <c r="D174" s="7"/>
      <c r="E174" s="41"/>
      <c r="F174" s="41"/>
      <c r="G174" s="161">
        <f>SUM(G169:G173)</f>
        <v>302000</v>
      </c>
      <c r="H174" s="161">
        <f>SUM(H169:H173)</f>
        <v>8667.4</v>
      </c>
      <c r="I174" s="146">
        <f t="shared" ref="I174:M174" si="24">SUM(I169:I173)</f>
        <v>21403.79</v>
      </c>
      <c r="J174" s="146">
        <f t="shared" si="24"/>
        <v>9180.8009999999995</v>
      </c>
      <c r="K174" s="146">
        <f t="shared" si="24"/>
        <v>7990</v>
      </c>
      <c r="L174" s="146">
        <f t="shared" si="24"/>
        <v>47241.99</v>
      </c>
      <c r="M174" s="146">
        <f t="shared" si="24"/>
        <v>254758.01</v>
      </c>
      <c r="AH174" s="45"/>
      <c r="AI174" s="45"/>
      <c r="AJ174" s="45"/>
      <c r="AK174" s="45"/>
      <c r="AL174" s="45"/>
      <c r="AM174" s="45"/>
      <c r="AN174" s="45"/>
      <c r="AO174" s="45"/>
      <c r="AP174" s="45"/>
      <c r="AQ174" s="45"/>
      <c r="AR174" s="45"/>
      <c r="AS174" s="45"/>
      <c r="AT174" s="45"/>
      <c r="AU174" s="86"/>
      <c r="AV174" s="86"/>
      <c r="AW174" s="86"/>
      <c r="AX174" s="86"/>
      <c r="AY174" s="86"/>
      <c r="AZ174" s="86"/>
      <c r="BA174" s="86"/>
      <c r="BB174" s="86"/>
      <c r="BC174" s="86"/>
      <c r="BD174" s="86"/>
      <c r="BE174" s="86"/>
      <c r="BF174" s="86"/>
      <c r="BG174" s="86"/>
      <c r="BH174" s="86"/>
      <c r="BI174" s="86"/>
      <c r="BJ174" s="86"/>
      <c r="BK174" s="86"/>
      <c r="BL174" s="86"/>
      <c r="BM174" s="86"/>
      <c r="BN174" s="86"/>
      <c r="BO174" s="86"/>
      <c r="BP174" s="86"/>
      <c r="BQ174" s="86"/>
      <c r="BR174" s="86"/>
      <c r="BS174" s="86"/>
      <c r="BT174" s="86"/>
      <c r="BU174" s="86"/>
      <c r="BV174" s="86"/>
      <c r="BW174" s="86"/>
      <c r="BX174" s="86"/>
      <c r="BY174" s="86"/>
      <c r="BZ174" s="86"/>
      <c r="CA174" s="86"/>
      <c r="CB174" s="86"/>
      <c r="CC174" s="86"/>
      <c r="CD174" s="86"/>
      <c r="CE174" s="86"/>
      <c r="CF174" s="86"/>
      <c r="CG174" s="86"/>
      <c r="CH174" s="86"/>
      <c r="CI174" s="86"/>
      <c r="CJ174" s="86"/>
      <c r="CK174" s="86"/>
      <c r="CL174" s="86"/>
      <c r="CM174" s="86"/>
      <c r="CN174" s="86"/>
      <c r="CO174" s="86"/>
      <c r="CP174" s="86"/>
      <c r="CQ174" s="86"/>
      <c r="CR174" s="86"/>
      <c r="CS174" s="86"/>
      <c r="CT174" s="86"/>
      <c r="CU174" s="86"/>
      <c r="CV174" s="86"/>
      <c r="CW174" s="86"/>
      <c r="CX174" s="86"/>
      <c r="CY174" s="86"/>
      <c r="CZ174" s="86"/>
      <c r="DA174" s="86"/>
      <c r="DB174" s="86"/>
      <c r="DC174" s="86"/>
      <c r="DD174" s="86"/>
      <c r="DE174" s="86"/>
      <c r="DF174" s="86"/>
      <c r="DG174" s="86"/>
      <c r="DH174" s="86"/>
      <c r="DI174" s="86"/>
      <c r="DJ174" s="86"/>
      <c r="DK174" s="86"/>
      <c r="DL174" s="86"/>
      <c r="DM174" s="86"/>
      <c r="DN174" s="86"/>
      <c r="DO174" s="86"/>
      <c r="DP174" s="86"/>
      <c r="DQ174" s="86"/>
      <c r="DR174" s="86"/>
      <c r="DS174" s="86"/>
      <c r="DT174" s="86"/>
      <c r="DU174" s="86"/>
      <c r="DV174" s="86"/>
      <c r="DW174" s="86"/>
      <c r="DX174" s="86"/>
      <c r="DY174" s="86"/>
      <c r="DZ174" s="86"/>
      <c r="EA174" s="86"/>
      <c r="EB174" s="86"/>
      <c r="EC174" s="86"/>
      <c r="ED174" s="86"/>
      <c r="EE174" s="86"/>
      <c r="EF174" s="86"/>
      <c r="EG174" s="86"/>
      <c r="EH174" s="86"/>
      <c r="EI174" s="86"/>
      <c r="EJ174" s="86"/>
      <c r="EK174" s="86"/>
      <c r="EL174" s="86"/>
      <c r="EM174" s="86"/>
      <c r="EN174" s="86"/>
      <c r="EO174" s="86"/>
      <c r="EP174" s="86"/>
      <c r="EQ174" s="86"/>
      <c r="ER174" s="86"/>
      <c r="ES174" s="86"/>
      <c r="ET174" s="86"/>
      <c r="EU174" s="86"/>
      <c r="EV174" s="86"/>
      <c r="EW174" s="86"/>
      <c r="EX174" s="86"/>
      <c r="EY174" s="86"/>
      <c r="EZ174" s="86"/>
      <c r="FA174" s="86"/>
      <c r="FB174" s="86"/>
      <c r="FC174" s="86"/>
      <c r="FD174" s="86"/>
      <c r="FE174" s="86"/>
      <c r="FF174" s="86"/>
      <c r="FG174" s="86"/>
      <c r="FH174" s="86"/>
      <c r="FI174" s="86"/>
      <c r="FJ174" s="86"/>
      <c r="FK174" s="86"/>
      <c r="FL174" s="86"/>
      <c r="FM174" s="86"/>
      <c r="FN174" s="86"/>
      <c r="FO174" s="86"/>
      <c r="FP174" s="86"/>
      <c r="FQ174" s="86"/>
      <c r="FR174" s="86"/>
      <c r="FS174" s="86"/>
      <c r="FT174" s="86"/>
      <c r="FU174" s="86"/>
      <c r="FV174" s="86"/>
      <c r="FW174" s="86"/>
      <c r="FX174" s="86"/>
      <c r="FY174" s="86"/>
      <c r="FZ174" s="86"/>
      <c r="GA174" s="86"/>
      <c r="GB174" s="86"/>
      <c r="GC174" s="86"/>
      <c r="GD174" s="86"/>
      <c r="GE174" s="86"/>
      <c r="GF174" s="86"/>
      <c r="GG174" s="86"/>
      <c r="GH174" s="86"/>
      <c r="GI174" s="86"/>
      <c r="GJ174" s="86"/>
      <c r="GK174" s="86"/>
      <c r="GL174" s="86"/>
      <c r="GM174" s="86"/>
      <c r="GN174" s="86"/>
      <c r="GO174" s="86"/>
      <c r="GP174" s="86"/>
      <c r="GQ174" s="86"/>
      <c r="GR174" s="86"/>
      <c r="GS174" s="86"/>
      <c r="GT174" s="86"/>
      <c r="GU174" s="86"/>
      <c r="GV174" s="86"/>
      <c r="GW174" s="86"/>
      <c r="GX174" s="86"/>
      <c r="GY174" s="86"/>
      <c r="GZ174" s="86"/>
      <c r="HA174" s="86"/>
      <c r="HB174" s="86"/>
      <c r="HC174" s="86"/>
      <c r="HD174" s="86"/>
      <c r="HE174" s="86"/>
      <c r="HF174" s="86"/>
      <c r="HG174" s="86"/>
      <c r="HH174" s="86"/>
      <c r="HI174" s="86"/>
      <c r="HJ174" s="86"/>
      <c r="HK174" s="86"/>
      <c r="HL174" s="86"/>
      <c r="HM174" s="86"/>
      <c r="HN174" s="86"/>
      <c r="HO174" s="86"/>
      <c r="HP174" s="86"/>
      <c r="HQ174" s="86"/>
      <c r="HR174" s="86"/>
      <c r="HS174" s="86"/>
      <c r="HT174" s="86"/>
      <c r="HU174" s="86"/>
      <c r="HV174" s="86"/>
      <c r="HW174" s="86"/>
      <c r="HX174" s="86"/>
      <c r="HY174" s="86"/>
      <c r="HZ174" s="86"/>
      <c r="IA174" s="86"/>
      <c r="IB174" s="45"/>
      <c r="IC174" s="45"/>
      <c r="ID174" s="45"/>
      <c r="IE174" s="45"/>
      <c r="IF174" s="45"/>
      <c r="IG174" s="45"/>
      <c r="IH174" s="45"/>
      <c r="II174" s="45"/>
      <c r="IJ174" s="45"/>
      <c r="IK174" s="45"/>
      <c r="IL174" s="45"/>
      <c r="IM174" s="45"/>
      <c r="IN174" s="45"/>
      <c r="IO174" s="45"/>
      <c r="IP174" s="45"/>
      <c r="IQ174" s="45"/>
      <c r="IR174" s="45"/>
      <c r="IS174" s="45"/>
      <c r="IT174" s="45"/>
      <c r="IU174" s="45"/>
      <c r="IV174" s="45"/>
      <c r="IW174" s="45"/>
      <c r="IX174" s="45"/>
      <c r="IY174" s="45"/>
      <c r="IZ174" s="45"/>
      <c r="JA174" s="45"/>
      <c r="JB174" s="45"/>
      <c r="JC174" s="45"/>
      <c r="JD174" s="45"/>
      <c r="JE174" s="45"/>
      <c r="JF174" s="45"/>
      <c r="JG174" s="45"/>
      <c r="JH174" s="45"/>
      <c r="JI174" s="45"/>
      <c r="JJ174" s="45"/>
      <c r="JK174" s="45"/>
      <c r="JL174" s="45"/>
      <c r="JM174" s="45"/>
      <c r="JN174" s="45"/>
      <c r="JO174" s="45"/>
      <c r="JP174" s="45"/>
      <c r="JQ174" s="45"/>
      <c r="JR174" s="45"/>
      <c r="JS174" s="45"/>
      <c r="JT174" s="45"/>
      <c r="JU174" s="45"/>
      <c r="JV174" s="45"/>
      <c r="JW174" s="45"/>
      <c r="JX174" s="45"/>
      <c r="JY174" s="45"/>
      <c r="JZ174" s="45"/>
      <c r="KA174" s="45"/>
      <c r="KB174" s="45"/>
      <c r="KC174" s="45"/>
      <c r="KD174" s="45"/>
      <c r="KE174" s="45"/>
      <c r="KF174" s="45"/>
      <c r="KG174" s="45"/>
      <c r="KH174" s="45"/>
      <c r="KI174" s="45"/>
      <c r="KJ174" s="45"/>
      <c r="KK174" s="45"/>
      <c r="KL174" s="45"/>
      <c r="KM174" s="45"/>
      <c r="KN174" s="45"/>
      <c r="KO174" s="45"/>
      <c r="KP174" s="45"/>
      <c r="KQ174" s="45"/>
      <c r="KR174" s="45"/>
      <c r="KS174" s="45"/>
      <c r="KT174" s="45"/>
      <c r="KU174" s="45"/>
      <c r="KV174" s="45"/>
      <c r="KW174" s="45"/>
      <c r="KX174" s="45"/>
      <c r="KY174" s="45"/>
      <c r="KZ174" s="45"/>
      <c r="LA174" s="45"/>
      <c r="LB174" s="45"/>
      <c r="LC174" s="45"/>
      <c r="LD174" s="45"/>
      <c r="LE174" s="45"/>
      <c r="LF174" s="45"/>
      <c r="LG174" s="45"/>
      <c r="LH174" s="45"/>
      <c r="LI174" s="45"/>
      <c r="LJ174" s="45"/>
      <c r="LK174" s="45"/>
      <c r="LL174" s="45"/>
      <c r="LM174" s="45"/>
      <c r="LN174" s="45"/>
      <c r="LO174" s="45"/>
      <c r="LP174" s="45"/>
      <c r="LQ174" s="45"/>
      <c r="LR174" s="45"/>
      <c r="LS174" s="45"/>
      <c r="LT174" s="45"/>
      <c r="LU174" s="45"/>
      <c r="LV174" s="45"/>
      <c r="LW174" s="45"/>
      <c r="LX174" s="45"/>
      <c r="LY174" s="45"/>
      <c r="LZ174" s="45"/>
      <c r="MA174" s="45"/>
      <c r="MB174" s="45"/>
      <c r="MC174" s="45"/>
      <c r="MD174" s="45"/>
      <c r="ME174" s="45"/>
      <c r="MF174" s="45"/>
      <c r="MG174" s="45"/>
      <c r="MH174" s="45"/>
      <c r="MI174" s="45"/>
      <c r="MJ174" s="45"/>
      <c r="MK174" s="45"/>
      <c r="ML174" s="45"/>
      <c r="MM174" s="45"/>
      <c r="MN174" s="45"/>
      <c r="MO174" s="45"/>
      <c r="MP174" s="45"/>
      <c r="MQ174" s="45"/>
      <c r="MR174" s="45"/>
      <c r="MS174" s="45"/>
      <c r="MT174" s="45"/>
      <c r="MU174" s="45"/>
      <c r="MV174" s="45"/>
      <c r="MW174" s="45"/>
      <c r="MX174" s="45"/>
      <c r="MY174" s="45"/>
      <c r="MZ174" s="45"/>
      <c r="NA174" s="45"/>
      <c r="NB174" s="45"/>
      <c r="NC174" s="45"/>
      <c r="ND174" s="45"/>
      <c r="NE174" s="45"/>
      <c r="NF174" s="45"/>
      <c r="NG174" s="45"/>
      <c r="NH174" s="45"/>
      <c r="NI174" s="45"/>
      <c r="NJ174" s="45"/>
      <c r="NK174" s="45"/>
      <c r="NL174" s="45"/>
      <c r="NM174" s="45"/>
      <c r="NN174" s="45"/>
    </row>
    <row r="175" spans="1:669" x14ac:dyDescent="0.25">
      <c r="AQ175" s="45"/>
      <c r="AR175" s="45"/>
      <c r="AS175" s="45"/>
      <c r="AT175" s="45"/>
      <c r="AU175" s="45"/>
      <c r="AV175" s="45"/>
      <c r="AW175" s="45"/>
      <c r="AX175" s="45"/>
      <c r="AY175" s="45"/>
      <c r="AZ175" s="45"/>
      <c r="BA175" s="45"/>
      <c r="BB175" s="45"/>
      <c r="BC175" s="45"/>
      <c r="BD175" s="45"/>
      <c r="BE175" s="45"/>
      <c r="BF175" s="45"/>
      <c r="BG175" s="45"/>
      <c r="BH175" s="45"/>
      <c r="BI175" s="45"/>
      <c r="BJ175" s="45"/>
      <c r="BK175" s="45"/>
      <c r="BL175" s="45"/>
      <c r="BM175" s="45"/>
      <c r="BN175" s="45"/>
      <c r="BO175" s="45"/>
      <c r="BP175" s="45"/>
      <c r="BQ175" s="45"/>
      <c r="BR175" s="45"/>
      <c r="BS175" s="45"/>
      <c r="BT175" s="45"/>
      <c r="BU175" s="45"/>
      <c r="BV175" s="45"/>
      <c r="BW175" s="45"/>
      <c r="BX175" s="45"/>
      <c r="BY175" s="45"/>
      <c r="BZ175" s="45"/>
      <c r="CA175" s="45"/>
      <c r="CB175" s="45"/>
      <c r="CC175" s="45"/>
      <c r="CD175" s="45"/>
      <c r="CE175" s="45"/>
      <c r="CF175" s="45"/>
      <c r="CG175" s="45"/>
      <c r="CH175" s="45"/>
      <c r="CI175" s="45"/>
      <c r="CJ175" s="45"/>
      <c r="CK175" s="45"/>
      <c r="CL175" s="45"/>
      <c r="CM175" s="45"/>
      <c r="CN175" s="45"/>
      <c r="CO175" s="45"/>
      <c r="CP175" s="45"/>
      <c r="CQ175" s="45"/>
      <c r="CR175" s="45"/>
      <c r="CS175" s="45"/>
      <c r="CT175" s="45"/>
      <c r="CU175" s="45"/>
      <c r="CV175" s="45"/>
      <c r="CW175" s="45"/>
      <c r="CX175" s="45"/>
      <c r="CY175" s="45"/>
      <c r="CZ175" s="45"/>
      <c r="DA175" s="45"/>
      <c r="DB175" s="45"/>
      <c r="DC175" s="45"/>
      <c r="DD175" s="45"/>
      <c r="DE175" s="45"/>
      <c r="DF175" s="45"/>
      <c r="DG175" s="45"/>
      <c r="DH175" s="45"/>
      <c r="DI175" s="45"/>
      <c r="DJ175" s="45"/>
      <c r="DK175" s="45"/>
      <c r="DL175" s="45"/>
      <c r="DM175" s="45"/>
      <c r="DN175" s="45"/>
      <c r="DO175" s="45"/>
      <c r="DP175" s="45"/>
      <c r="DQ175" s="45"/>
      <c r="DR175" s="45"/>
      <c r="DS175" s="45"/>
      <c r="DT175" s="45"/>
      <c r="DU175" s="45"/>
      <c r="DV175" s="45"/>
      <c r="DW175" s="45"/>
      <c r="DX175" s="45"/>
      <c r="DY175" s="45"/>
      <c r="DZ175" s="45"/>
      <c r="EA175" s="45"/>
      <c r="EB175" s="45"/>
      <c r="EC175" s="45"/>
      <c r="ED175" s="45"/>
      <c r="EE175" s="45"/>
      <c r="EF175" s="45"/>
      <c r="EG175" s="45"/>
      <c r="EH175" s="45"/>
      <c r="EI175" s="45"/>
      <c r="EJ175" s="45"/>
      <c r="EK175" s="45"/>
      <c r="EL175" s="45"/>
      <c r="EM175" s="45"/>
      <c r="EN175" s="45"/>
      <c r="EO175" s="45"/>
      <c r="EP175" s="45"/>
      <c r="EQ175" s="45"/>
      <c r="ER175" s="45"/>
      <c r="ES175" s="45"/>
      <c r="ET175" s="45"/>
      <c r="EU175" s="45"/>
      <c r="EV175" s="45"/>
      <c r="EW175" s="45"/>
      <c r="EX175" s="45"/>
      <c r="EY175" s="45"/>
      <c r="EZ175" s="45"/>
      <c r="FA175" s="45"/>
      <c r="FB175" s="45"/>
      <c r="FC175" s="45"/>
      <c r="FD175" s="45"/>
      <c r="FE175" s="45"/>
      <c r="FF175" s="45"/>
      <c r="FG175" s="45"/>
      <c r="FH175" s="45"/>
      <c r="FI175" s="45"/>
      <c r="FJ175" s="45"/>
      <c r="FK175" s="45"/>
      <c r="FL175" s="45"/>
      <c r="FM175" s="45"/>
      <c r="FN175" s="45"/>
      <c r="FO175" s="45"/>
      <c r="FP175" s="45"/>
      <c r="FQ175" s="45"/>
      <c r="FR175" s="45"/>
      <c r="FS175" s="45"/>
      <c r="FT175" s="45"/>
      <c r="FU175" s="45"/>
      <c r="FV175" s="45"/>
      <c r="FW175" s="45"/>
      <c r="FX175" s="45"/>
      <c r="FY175" s="45"/>
      <c r="FZ175" s="45"/>
      <c r="GA175" s="45"/>
      <c r="GB175" s="45"/>
      <c r="GC175" s="45"/>
      <c r="GD175" s="45"/>
      <c r="GE175" s="45"/>
      <c r="GF175" s="45"/>
      <c r="GG175" s="45"/>
      <c r="GH175" s="45"/>
      <c r="GI175" s="45"/>
      <c r="GJ175" s="45"/>
      <c r="GK175" s="45"/>
      <c r="GL175" s="45"/>
      <c r="GM175" s="45"/>
      <c r="GN175" s="45"/>
      <c r="GO175" s="45"/>
      <c r="GP175" s="45"/>
      <c r="GQ175" s="45"/>
      <c r="GR175" s="45"/>
      <c r="GS175" s="45"/>
      <c r="GT175" s="45"/>
      <c r="GU175" s="45"/>
      <c r="GV175" s="45"/>
      <c r="GW175" s="45"/>
      <c r="GX175" s="45"/>
      <c r="GY175" s="45"/>
      <c r="GZ175" s="45"/>
      <c r="HA175" s="45"/>
      <c r="HB175" s="45"/>
      <c r="HC175" s="45"/>
      <c r="HD175" s="45"/>
      <c r="HE175" s="45"/>
      <c r="HF175" s="45"/>
      <c r="HG175" s="45"/>
      <c r="HH175" s="45"/>
      <c r="HI175" s="45"/>
      <c r="HJ175" s="45"/>
      <c r="HK175" s="45"/>
      <c r="HL175" s="45"/>
      <c r="HM175" s="45"/>
      <c r="HN175" s="45"/>
      <c r="HO175" s="45"/>
      <c r="HP175" s="45"/>
      <c r="HQ175" s="45"/>
      <c r="HR175" s="45"/>
      <c r="HS175" s="45"/>
      <c r="HT175" s="45"/>
      <c r="HU175" s="45"/>
      <c r="HV175" s="45"/>
      <c r="HW175" s="45"/>
      <c r="HX175" s="45"/>
      <c r="HY175" s="45"/>
      <c r="HZ175" s="45"/>
      <c r="IA175" s="45"/>
      <c r="IB175" s="45"/>
      <c r="IC175" s="45"/>
      <c r="ID175" s="45"/>
      <c r="IE175" s="45"/>
      <c r="IF175" s="45"/>
      <c r="IG175" s="45"/>
      <c r="IH175" s="45"/>
      <c r="II175" s="45"/>
      <c r="IJ175" s="45"/>
      <c r="IK175" s="45"/>
      <c r="IL175" s="45"/>
      <c r="IM175" s="45"/>
      <c r="IN175" s="45"/>
      <c r="IO175" s="45"/>
      <c r="IP175" s="45"/>
      <c r="IQ175" s="45"/>
      <c r="IR175" s="45"/>
      <c r="IS175" s="45"/>
      <c r="IT175" s="45"/>
      <c r="IU175" s="45"/>
      <c r="IV175" s="45"/>
      <c r="IW175" s="45"/>
      <c r="IX175" s="45"/>
      <c r="IY175" s="45"/>
      <c r="IZ175" s="45"/>
      <c r="JA175" s="45"/>
      <c r="JB175" s="45"/>
      <c r="JC175" s="45"/>
      <c r="JD175" s="45"/>
      <c r="JE175" s="45"/>
      <c r="JF175" s="45"/>
      <c r="JG175" s="45"/>
      <c r="JH175" s="45"/>
      <c r="JI175" s="45"/>
      <c r="JJ175" s="45"/>
      <c r="JK175" s="45"/>
      <c r="JL175" s="45"/>
      <c r="JM175" s="45"/>
      <c r="JN175" s="45"/>
      <c r="JO175" s="45"/>
      <c r="JP175" s="45"/>
      <c r="JQ175" s="45"/>
      <c r="JR175" s="45"/>
      <c r="JS175" s="45"/>
      <c r="JT175" s="45"/>
      <c r="JU175" s="45"/>
      <c r="JV175" s="45"/>
      <c r="JW175" s="45"/>
      <c r="JX175" s="45"/>
      <c r="JY175" s="45"/>
      <c r="JZ175" s="45"/>
      <c r="KA175" s="45"/>
      <c r="KB175" s="45"/>
      <c r="KC175" s="45"/>
      <c r="KD175" s="45"/>
      <c r="KE175" s="45"/>
      <c r="KF175" s="45"/>
      <c r="KG175" s="45"/>
      <c r="KH175" s="45"/>
      <c r="KI175" s="45"/>
      <c r="KJ175" s="45"/>
      <c r="KK175" s="45"/>
      <c r="KL175" s="45"/>
      <c r="KM175" s="45"/>
      <c r="KN175" s="45"/>
      <c r="KO175" s="45"/>
      <c r="KP175" s="45"/>
      <c r="KQ175" s="45"/>
      <c r="KR175" s="45"/>
      <c r="KS175" s="45"/>
      <c r="KT175" s="45"/>
      <c r="KU175" s="45"/>
      <c r="KV175" s="45"/>
      <c r="KW175" s="45"/>
      <c r="KX175" s="45"/>
      <c r="KY175" s="45"/>
      <c r="KZ175" s="45"/>
      <c r="LA175" s="45"/>
      <c r="LB175" s="45"/>
      <c r="LC175" s="45"/>
      <c r="LD175" s="45"/>
      <c r="LE175" s="45"/>
      <c r="LF175" s="45"/>
      <c r="LG175" s="45"/>
      <c r="LH175" s="45"/>
      <c r="LI175" s="45"/>
      <c r="LJ175" s="45"/>
      <c r="LK175" s="45"/>
      <c r="LL175" s="45"/>
      <c r="LM175" s="45"/>
      <c r="LN175" s="45"/>
      <c r="LO175" s="45"/>
      <c r="LP175" s="45"/>
      <c r="LQ175" s="45"/>
      <c r="LR175" s="45"/>
      <c r="LS175" s="45"/>
      <c r="LT175" s="45"/>
      <c r="LU175" s="45"/>
      <c r="LV175" s="45"/>
      <c r="LW175" s="45"/>
      <c r="LX175" s="45"/>
      <c r="LY175" s="45"/>
      <c r="LZ175" s="45"/>
      <c r="MA175" s="45"/>
      <c r="MB175" s="45"/>
      <c r="MC175" s="45"/>
      <c r="MD175" s="45"/>
      <c r="ME175" s="45"/>
      <c r="MF175" s="45"/>
      <c r="MG175" s="45"/>
      <c r="MH175" s="45"/>
      <c r="MI175" s="45"/>
      <c r="MJ175" s="45"/>
      <c r="MK175" s="45"/>
      <c r="ML175" s="45"/>
      <c r="MM175" s="45"/>
      <c r="MN175" s="45"/>
      <c r="MO175" s="45"/>
      <c r="MP175" s="45"/>
      <c r="MQ175" s="45"/>
      <c r="MR175" s="45"/>
      <c r="MS175" s="45"/>
      <c r="MT175" s="45"/>
      <c r="MU175" s="45"/>
      <c r="MV175" s="45"/>
      <c r="MW175" s="45"/>
      <c r="MX175" s="45"/>
      <c r="MY175" s="45"/>
      <c r="MZ175" s="45"/>
      <c r="NA175" s="45"/>
      <c r="NB175" s="45"/>
      <c r="NC175" s="45"/>
      <c r="ND175" s="45"/>
      <c r="NE175" s="45"/>
      <c r="NF175" s="45"/>
      <c r="NG175" s="45"/>
      <c r="NH175" s="45"/>
      <c r="NI175" s="45"/>
      <c r="NJ175" s="45"/>
      <c r="NK175" s="45"/>
      <c r="NL175" s="45"/>
      <c r="NM175" s="45"/>
      <c r="NN175" s="45"/>
    </row>
    <row r="176" spans="1:669" ht="15.75" x14ac:dyDescent="0.25">
      <c r="A176" s="37" t="s">
        <v>67</v>
      </c>
      <c r="B176" s="120"/>
      <c r="C176" s="120"/>
      <c r="D176" s="203"/>
      <c r="E176" s="120"/>
      <c r="F176" s="120"/>
      <c r="G176" s="162"/>
      <c r="H176" s="162"/>
      <c r="I176" s="148"/>
      <c r="J176" s="148"/>
      <c r="K176" s="162"/>
      <c r="L176" s="148"/>
      <c r="M176" s="162"/>
      <c r="AH176" s="45"/>
      <c r="AI176" s="45"/>
      <c r="AJ176" s="45"/>
      <c r="AK176" s="45"/>
      <c r="AL176" s="45"/>
      <c r="AM176" s="45"/>
      <c r="AN176" s="45"/>
      <c r="AO176" s="45"/>
      <c r="AP176" s="45"/>
      <c r="AQ176" s="45"/>
      <c r="AR176" s="45"/>
      <c r="AS176" s="45"/>
      <c r="AT176" s="45"/>
      <c r="AU176" s="45"/>
      <c r="AV176" s="45"/>
      <c r="AW176" s="45"/>
      <c r="AX176" s="45"/>
      <c r="AY176" s="45"/>
      <c r="AZ176" s="45"/>
      <c r="BA176" s="45"/>
      <c r="BB176" s="45"/>
      <c r="BC176" s="45"/>
      <c r="BD176" s="45"/>
      <c r="BE176" s="45"/>
      <c r="BF176" s="45"/>
      <c r="BG176" s="45"/>
      <c r="BH176" s="45"/>
      <c r="BI176" s="45"/>
      <c r="BJ176" s="45"/>
      <c r="BK176" s="45"/>
      <c r="BL176" s="45"/>
      <c r="BM176" s="45"/>
      <c r="BN176" s="45"/>
      <c r="BO176" s="45"/>
      <c r="BP176" s="45"/>
      <c r="BQ176" s="45"/>
      <c r="BR176" s="45"/>
      <c r="BS176" s="45"/>
      <c r="BT176" s="45"/>
      <c r="BU176" s="45"/>
      <c r="BV176" s="45"/>
      <c r="BW176" s="45"/>
      <c r="BX176" s="45"/>
      <c r="BY176" s="45"/>
      <c r="BZ176" s="45"/>
      <c r="CA176" s="45"/>
      <c r="CB176" s="45"/>
      <c r="CC176" s="45"/>
      <c r="CD176" s="45"/>
      <c r="CE176" s="45"/>
      <c r="CF176" s="45"/>
      <c r="CG176" s="45"/>
      <c r="CH176" s="45"/>
      <c r="CI176" s="45"/>
      <c r="CJ176" s="45"/>
      <c r="CK176" s="45"/>
      <c r="CL176" s="45"/>
      <c r="CM176" s="45"/>
      <c r="CN176" s="45"/>
      <c r="CO176" s="45"/>
      <c r="CP176" s="45"/>
      <c r="CQ176" s="45"/>
      <c r="CR176" s="45"/>
      <c r="CS176" s="45"/>
      <c r="CT176" s="45"/>
      <c r="CU176" s="45"/>
      <c r="CV176" s="45"/>
      <c r="CW176" s="45"/>
      <c r="CX176" s="45"/>
      <c r="CY176" s="45"/>
      <c r="CZ176" s="45"/>
      <c r="DA176" s="45"/>
      <c r="DB176" s="45"/>
      <c r="DC176" s="45"/>
      <c r="DD176" s="45"/>
      <c r="DE176" s="45"/>
      <c r="DF176" s="45"/>
      <c r="DG176" s="45"/>
      <c r="DH176" s="45"/>
      <c r="DI176" s="45"/>
      <c r="DJ176" s="45"/>
      <c r="DK176" s="45"/>
      <c r="DL176" s="45"/>
      <c r="DM176" s="45"/>
      <c r="DN176" s="45"/>
      <c r="DO176" s="45"/>
      <c r="DP176" s="45"/>
      <c r="DQ176" s="45"/>
      <c r="DR176" s="45"/>
      <c r="DS176" s="45"/>
      <c r="DT176" s="45"/>
      <c r="DU176" s="45"/>
      <c r="DV176" s="45"/>
      <c r="DW176" s="45"/>
      <c r="DX176" s="45"/>
      <c r="DY176" s="45"/>
      <c r="DZ176" s="45"/>
      <c r="EA176" s="45"/>
      <c r="EB176" s="45"/>
      <c r="EC176" s="45"/>
      <c r="ED176" s="45"/>
      <c r="EE176" s="45"/>
      <c r="EF176" s="45"/>
      <c r="EG176" s="45"/>
      <c r="EH176" s="45"/>
      <c r="EI176" s="45"/>
      <c r="EJ176" s="45"/>
      <c r="EK176" s="45"/>
      <c r="EL176" s="45"/>
      <c r="EM176" s="45"/>
      <c r="EN176" s="45"/>
      <c r="EO176" s="45"/>
      <c r="EP176" s="45"/>
      <c r="EQ176" s="45"/>
      <c r="ER176" s="45"/>
      <c r="ES176" s="45"/>
      <c r="ET176" s="45"/>
      <c r="EU176" s="45"/>
      <c r="EV176" s="45"/>
      <c r="EW176" s="45"/>
      <c r="EX176" s="45"/>
      <c r="EY176" s="45"/>
      <c r="EZ176" s="45"/>
      <c r="FA176" s="45"/>
      <c r="FB176" s="45"/>
      <c r="FC176" s="45"/>
      <c r="FD176" s="45"/>
      <c r="FE176" s="45"/>
      <c r="FF176" s="45"/>
      <c r="FG176" s="45"/>
      <c r="FH176" s="45"/>
      <c r="FI176" s="45"/>
      <c r="FJ176" s="45"/>
      <c r="FK176" s="45"/>
      <c r="FL176" s="45"/>
      <c r="FM176" s="45"/>
      <c r="FN176" s="45"/>
      <c r="FO176" s="45"/>
      <c r="FP176" s="45"/>
      <c r="FQ176" s="45"/>
      <c r="FR176" s="45"/>
      <c r="FS176" s="45"/>
      <c r="FT176" s="45"/>
      <c r="FU176" s="45"/>
      <c r="FV176" s="45"/>
      <c r="FW176" s="45"/>
      <c r="FX176" s="45"/>
      <c r="FY176" s="45"/>
      <c r="FZ176" s="45"/>
      <c r="GA176" s="45"/>
      <c r="GB176" s="45"/>
      <c r="GC176" s="45"/>
      <c r="GD176" s="45"/>
      <c r="GE176" s="45"/>
      <c r="GF176" s="45"/>
      <c r="GG176" s="45"/>
      <c r="GH176" s="45"/>
      <c r="GI176" s="45"/>
      <c r="GJ176" s="45"/>
      <c r="GK176" s="45"/>
      <c r="GL176" s="45"/>
      <c r="GM176" s="45"/>
      <c r="GN176" s="45"/>
      <c r="GO176" s="45"/>
      <c r="GP176" s="45"/>
      <c r="GQ176" s="45"/>
      <c r="GR176" s="45"/>
      <c r="GS176" s="45"/>
      <c r="GT176" s="45"/>
      <c r="GU176" s="45"/>
      <c r="GV176" s="45"/>
      <c r="GW176" s="45"/>
      <c r="GX176" s="45"/>
      <c r="GY176" s="45"/>
      <c r="GZ176" s="45"/>
      <c r="HA176" s="45"/>
      <c r="HB176" s="45"/>
      <c r="HC176" s="45"/>
      <c r="HD176" s="45"/>
      <c r="HE176" s="45"/>
      <c r="HF176" s="45"/>
      <c r="HG176" s="45"/>
      <c r="HH176" s="45"/>
      <c r="HI176" s="45"/>
      <c r="HJ176" s="45"/>
      <c r="HK176" s="45"/>
      <c r="HL176" s="45"/>
      <c r="HM176" s="45"/>
      <c r="HN176" s="45"/>
      <c r="HO176" s="45"/>
      <c r="HP176" s="45"/>
      <c r="HQ176" s="45"/>
      <c r="HR176" s="45"/>
      <c r="HS176" s="45"/>
      <c r="HT176" s="45"/>
      <c r="HU176" s="45"/>
      <c r="HV176" s="45"/>
      <c r="HW176" s="45"/>
      <c r="HX176" s="45"/>
      <c r="HY176" s="45"/>
      <c r="HZ176" s="45"/>
      <c r="IA176" s="45"/>
      <c r="IB176" s="45"/>
      <c r="IC176" s="45"/>
      <c r="ID176" s="86"/>
      <c r="IE176" s="86"/>
      <c r="IF176" s="86"/>
      <c r="IG176" s="86"/>
      <c r="IH176" s="86"/>
      <c r="II176" s="86"/>
      <c r="IJ176" s="86"/>
      <c r="IK176" s="86"/>
      <c r="IL176" s="86"/>
      <c r="IM176" s="86"/>
      <c r="IN176" s="86"/>
      <c r="IO176" s="86"/>
      <c r="IP176" s="86"/>
      <c r="IQ176" s="86"/>
      <c r="IR176" s="86"/>
      <c r="IS176" s="86"/>
      <c r="IT176" s="86"/>
      <c r="IU176" s="86"/>
      <c r="IV176" s="86"/>
      <c r="IW176" s="86"/>
      <c r="IX176" s="86"/>
      <c r="IY176" s="86"/>
      <c r="IZ176" s="86"/>
      <c r="JA176" s="86"/>
      <c r="JB176" s="86"/>
      <c r="JC176" s="86"/>
      <c r="JD176" s="86"/>
      <c r="JE176" s="86"/>
      <c r="JF176" s="86"/>
      <c r="JG176" s="86"/>
      <c r="JH176" s="86"/>
      <c r="JI176" s="86"/>
      <c r="JJ176" s="86"/>
      <c r="JK176" s="86"/>
      <c r="JL176" s="86"/>
      <c r="JM176" s="86"/>
      <c r="JN176" s="86"/>
      <c r="JO176" s="86"/>
      <c r="JP176" s="86"/>
      <c r="JQ176" s="86"/>
      <c r="JR176" s="86"/>
      <c r="JS176" s="86"/>
      <c r="JT176" s="86"/>
      <c r="JU176" s="86"/>
      <c r="JV176" s="86"/>
      <c r="JW176" s="86"/>
      <c r="JX176" s="86"/>
      <c r="JY176" s="86"/>
      <c r="JZ176" s="86"/>
      <c r="KA176" s="86"/>
      <c r="KB176" s="86"/>
      <c r="KC176" s="86"/>
      <c r="KD176" s="86"/>
      <c r="KE176" s="86"/>
      <c r="KF176" s="86"/>
      <c r="KG176" s="86"/>
      <c r="KH176" s="86"/>
      <c r="KI176" s="86"/>
      <c r="KJ176" s="86"/>
      <c r="KK176" s="86"/>
      <c r="KL176" s="86"/>
      <c r="KM176" s="86"/>
      <c r="KN176" s="86"/>
      <c r="KO176" s="86"/>
      <c r="KP176" s="86"/>
      <c r="KQ176" s="86"/>
      <c r="KR176" s="86"/>
      <c r="KS176" s="86"/>
      <c r="KT176" s="86"/>
      <c r="KU176" s="86"/>
      <c r="KV176" s="86"/>
      <c r="KW176" s="86"/>
      <c r="KX176" s="86"/>
      <c r="KY176" s="86"/>
      <c r="KZ176" s="86"/>
      <c r="LA176" s="86"/>
      <c r="LB176" s="86"/>
      <c r="LC176" s="86"/>
      <c r="LD176" s="86"/>
      <c r="LE176" s="86"/>
      <c r="LF176" s="86"/>
      <c r="LG176" s="86"/>
      <c r="LH176" s="86"/>
      <c r="LI176" s="86"/>
      <c r="LJ176" s="86"/>
      <c r="LK176" s="86"/>
      <c r="LL176" s="86"/>
      <c r="LM176" s="86"/>
      <c r="LN176" s="86"/>
      <c r="LO176" s="86"/>
      <c r="LP176" s="86"/>
      <c r="LQ176" s="86"/>
      <c r="LR176" s="86"/>
      <c r="LS176" s="86"/>
      <c r="LT176" s="86"/>
      <c r="LU176" s="86"/>
      <c r="LV176" s="86"/>
      <c r="LW176" s="86"/>
      <c r="LX176" s="86"/>
      <c r="LY176" s="86"/>
      <c r="LZ176" s="86"/>
      <c r="MA176" s="86"/>
      <c r="MB176" s="86"/>
      <c r="MC176" s="86"/>
      <c r="MD176" s="86"/>
      <c r="ME176" s="86"/>
      <c r="MF176" s="86"/>
      <c r="MG176" s="86"/>
      <c r="MH176" s="86"/>
      <c r="MI176" s="86"/>
      <c r="MJ176" s="86"/>
      <c r="MK176" s="86"/>
      <c r="ML176" s="86"/>
      <c r="MM176" s="86"/>
      <c r="MN176" s="86"/>
      <c r="MO176" s="86"/>
      <c r="MP176" s="86"/>
      <c r="MQ176" s="86"/>
      <c r="MR176" s="86"/>
      <c r="MS176" s="86"/>
      <c r="MT176" s="86"/>
      <c r="MU176" s="86"/>
      <c r="MV176" s="86"/>
      <c r="MW176" s="86"/>
      <c r="MX176" s="86"/>
      <c r="MY176" s="86"/>
      <c r="MZ176" s="86"/>
      <c r="NA176" s="86"/>
      <c r="NB176" s="86"/>
      <c r="NC176" s="86"/>
      <c r="ND176" s="86"/>
      <c r="NE176" s="86"/>
      <c r="NF176" s="86"/>
      <c r="NG176" s="86"/>
      <c r="NH176" s="86"/>
      <c r="NI176" s="86"/>
      <c r="NJ176" s="86"/>
      <c r="NK176" s="86"/>
      <c r="NL176" s="86"/>
      <c r="NM176" s="86"/>
      <c r="NN176" s="86"/>
      <c r="NO176" s="50"/>
      <c r="NP176" s="50"/>
      <c r="NQ176" s="50"/>
      <c r="NR176" s="50"/>
      <c r="NS176" s="50"/>
      <c r="NT176" s="50"/>
      <c r="NU176" s="50"/>
      <c r="NV176" s="50"/>
      <c r="NW176" s="50"/>
      <c r="NX176" s="50"/>
      <c r="NY176" s="50"/>
      <c r="NZ176" s="50"/>
      <c r="OA176" s="50"/>
      <c r="OB176" s="50"/>
      <c r="OC176" s="50"/>
      <c r="OD176" s="50"/>
      <c r="OE176" s="50"/>
      <c r="OF176" s="50"/>
      <c r="OG176" s="50"/>
      <c r="OH176" s="50"/>
      <c r="OI176" s="50"/>
      <c r="OJ176" s="50"/>
      <c r="OK176" s="50"/>
      <c r="OL176" s="50"/>
      <c r="OM176" s="50"/>
      <c r="ON176" s="50"/>
      <c r="OO176" s="50"/>
      <c r="OP176" s="50"/>
      <c r="OQ176" s="50"/>
      <c r="OR176" s="50"/>
      <c r="OS176" s="50"/>
      <c r="OT176" s="50"/>
      <c r="OU176" s="50"/>
      <c r="OV176" s="50"/>
      <c r="OW176" s="50"/>
      <c r="OX176" s="50"/>
      <c r="OY176" s="50"/>
      <c r="OZ176" s="50"/>
      <c r="PA176" s="50"/>
      <c r="PB176" s="50"/>
      <c r="PC176" s="50"/>
      <c r="PD176" s="50"/>
      <c r="PE176" s="50"/>
      <c r="PF176" s="50"/>
      <c r="PG176" s="50"/>
      <c r="PH176" s="50"/>
      <c r="PI176" s="50"/>
      <c r="PJ176" s="50"/>
      <c r="PK176" s="50"/>
      <c r="PL176" s="50"/>
      <c r="PM176" s="50"/>
      <c r="PN176" s="50"/>
      <c r="PO176" s="50"/>
      <c r="PP176" s="50"/>
      <c r="PQ176" s="50"/>
      <c r="PR176" s="50"/>
      <c r="PS176" s="50"/>
      <c r="PT176" s="50"/>
      <c r="PU176" s="50"/>
      <c r="PV176" s="50"/>
      <c r="PW176" s="50"/>
      <c r="PX176" s="50"/>
      <c r="PY176" s="50"/>
      <c r="PZ176" s="50"/>
      <c r="QA176" s="50"/>
      <c r="QB176" s="50"/>
      <c r="QC176" s="50"/>
      <c r="QD176" s="50"/>
      <c r="QE176" s="50"/>
      <c r="QF176" s="50"/>
      <c r="QG176" s="50"/>
      <c r="QH176" s="50"/>
      <c r="QI176" s="50"/>
      <c r="QJ176" s="50"/>
      <c r="QK176" s="50"/>
      <c r="QL176" s="50"/>
      <c r="QM176" s="50"/>
      <c r="QN176" s="50"/>
      <c r="QO176" s="50"/>
      <c r="QP176" s="50"/>
      <c r="QQ176" s="50"/>
      <c r="QR176" s="50"/>
      <c r="QS176" s="50"/>
      <c r="QT176" s="50"/>
      <c r="QU176" s="50"/>
      <c r="QV176" s="50"/>
      <c r="QW176" s="50"/>
      <c r="QX176" s="50"/>
      <c r="QY176" s="50"/>
      <c r="QZ176" s="50"/>
      <c r="RA176" s="50"/>
      <c r="RB176" s="50"/>
      <c r="RC176" s="50"/>
      <c r="RD176" s="50"/>
      <c r="RE176" s="50"/>
      <c r="RF176" s="50"/>
      <c r="RG176" s="50"/>
      <c r="RH176" s="50"/>
      <c r="RI176" s="50"/>
      <c r="RJ176" s="50"/>
      <c r="RK176" s="50"/>
      <c r="RL176" s="50"/>
      <c r="RM176" s="50"/>
      <c r="RN176" s="50"/>
      <c r="RO176" s="50"/>
      <c r="RP176" s="50"/>
      <c r="RQ176" s="50"/>
      <c r="RR176" s="50"/>
      <c r="RS176" s="50"/>
      <c r="RT176" s="50"/>
      <c r="RU176" s="50"/>
      <c r="RV176" s="50"/>
      <c r="RW176" s="50"/>
      <c r="RX176" s="50"/>
      <c r="RY176" s="50"/>
      <c r="RZ176" s="50"/>
      <c r="SA176" s="50"/>
      <c r="SB176" s="50"/>
      <c r="SC176" s="50"/>
      <c r="SD176" s="50"/>
      <c r="SE176" s="50"/>
      <c r="SF176" s="50"/>
      <c r="SG176" s="50"/>
      <c r="SH176" s="50"/>
      <c r="SI176" s="50"/>
      <c r="SJ176" s="50"/>
      <c r="SK176" s="50"/>
      <c r="SL176" s="50"/>
      <c r="SM176" s="50"/>
      <c r="SN176" s="50"/>
      <c r="SO176" s="50"/>
      <c r="SP176" s="50"/>
      <c r="SQ176" s="50"/>
      <c r="SR176" s="50"/>
      <c r="SS176" s="50"/>
      <c r="ST176" s="50"/>
      <c r="SU176" s="50"/>
      <c r="SV176" s="50"/>
      <c r="SW176" s="50"/>
      <c r="SX176" s="50"/>
      <c r="SY176" s="50"/>
      <c r="SZ176" s="50"/>
      <c r="TA176" s="50"/>
      <c r="TB176" s="50"/>
      <c r="TC176" s="50"/>
      <c r="TD176" s="50"/>
      <c r="TE176" s="50"/>
      <c r="TF176" s="50"/>
      <c r="TG176" s="50"/>
      <c r="TH176" s="50"/>
      <c r="TI176" s="50"/>
      <c r="TJ176" s="50"/>
      <c r="TK176" s="50"/>
      <c r="TL176" s="50"/>
      <c r="TM176" s="50"/>
      <c r="TN176" s="50"/>
      <c r="TO176" s="50"/>
      <c r="TP176" s="50"/>
      <c r="TQ176" s="50"/>
      <c r="TR176" s="50"/>
      <c r="TS176" s="50"/>
      <c r="TT176" s="50"/>
      <c r="TU176" s="50"/>
      <c r="TV176" s="50"/>
      <c r="TW176" s="50"/>
      <c r="TX176" s="50"/>
      <c r="TY176" s="50"/>
      <c r="TZ176" s="50"/>
      <c r="UA176" s="50"/>
      <c r="UB176" s="50"/>
      <c r="UC176" s="50"/>
      <c r="UD176" s="50"/>
      <c r="UE176" s="50"/>
      <c r="UF176" s="50"/>
      <c r="UG176" s="50"/>
      <c r="UH176" s="50"/>
      <c r="UI176" s="50"/>
      <c r="UJ176" s="50"/>
      <c r="UK176" s="50"/>
      <c r="UL176" s="50"/>
      <c r="UM176" s="50"/>
      <c r="UN176" s="50"/>
      <c r="UO176" s="50"/>
      <c r="UP176" s="50"/>
      <c r="UQ176" s="50"/>
      <c r="UR176" s="50"/>
      <c r="US176" s="50"/>
      <c r="UT176" s="50"/>
      <c r="UU176" s="50"/>
      <c r="UV176" s="50"/>
      <c r="UW176" s="50"/>
      <c r="UX176" s="50"/>
      <c r="UY176" s="50"/>
      <c r="UZ176" s="50"/>
      <c r="VA176" s="50"/>
      <c r="VB176" s="50"/>
      <c r="VC176" s="50"/>
      <c r="VD176" s="50"/>
      <c r="VE176" s="50"/>
      <c r="VF176" s="50"/>
      <c r="VG176" s="50"/>
      <c r="VH176" s="50"/>
      <c r="VI176" s="50"/>
      <c r="VJ176" s="50"/>
      <c r="VK176" s="50"/>
      <c r="VL176" s="50"/>
      <c r="VM176" s="50"/>
      <c r="VN176" s="50"/>
      <c r="VO176" s="50"/>
      <c r="VP176" s="50"/>
      <c r="VQ176" s="50"/>
      <c r="VR176" s="50"/>
      <c r="VS176" s="50"/>
      <c r="VT176" s="50"/>
      <c r="VU176" s="50"/>
      <c r="VV176" s="50"/>
      <c r="VW176" s="50"/>
      <c r="VX176" s="50"/>
      <c r="VY176" s="50"/>
      <c r="VZ176" s="50"/>
      <c r="WA176" s="50"/>
      <c r="WB176" s="50"/>
      <c r="WC176" s="50"/>
      <c r="WD176" s="50"/>
      <c r="WE176" s="50"/>
      <c r="WF176" s="50"/>
      <c r="WG176" s="50"/>
      <c r="WH176" s="50"/>
      <c r="WI176" s="50"/>
      <c r="WJ176" s="50"/>
      <c r="WK176" s="50"/>
      <c r="WL176" s="50"/>
      <c r="WM176" s="50"/>
      <c r="WN176" s="50"/>
      <c r="WO176" s="50"/>
      <c r="WP176" s="50"/>
      <c r="WQ176" s="50"/>
      <c r="WR176" s="50"/>
      <c r="WS176" s="50"/>
      <c r="WT176" s="50"/>
      <c r="WU176" s="50"/>
      <c r="WV176" s="50"/>
      <c r="WW176" s="50"/>
      <c r="WX176" s="50"/>
      <c r="WY176" s="50"/>
      <c r="WZ176" s="50"/>
      <c r="XA176" s="50"/>
      <c r="XB176" s="50"/>
      <c r="XC176" s="50"/>
      <c r="XD176" s="50"/>
      <c r="XE176" s="50"/>
      <c r="XF176" s="50"/>
      <c r="XG176" s="50"/>
      <c r="XH176" s="50"/>
      <c r="XI176" s="50"/>
      <c r="XJ176" s="50"/>
      <c r="XK176" s="50"/>
      <c r="XL176" s="50"/>
      <c r="XM176" s="50"/>
      <c r="XN176" s="50"/>
      <c r="XO176" s="50"/>
      <c r="XP176" s="50"/>
      <c r="XQ176" s="50"/>
      <c r="XR176" s="50"/>
      <c r="XS176" s="50"/>
      <c r="XT176" s="50"/>
      <c r="XU176" s="50"/>
      <c r="XV176" s="50"/>
      <c r="XW176" s="50"/>
      <c r="XX176" s="50"/>
      <c r="XY176" s="50"/>
      <c r="XZ176" s="50"/>
      <c r="YA176" s="50"/>
      <c r="YB176" s="50"/>
      <c r="YC176" s="50"/>
      <c r="YD176" s="50"/>
      <c r="YE176" s="50"/>
      <c r="YF176" s="50"/>
      <c r="YG176" s="50"/>
      <c r="YH176" s="50"/>
      <c r="YI176" s="50"/>
      <c r="YJ176" s="50"/>
      <c r="YK176" s="50"/>
      <c r="YL176" s="50"/>
      <c r="YM176" s="50"/>
      <c r="YN176" s="50"/>
      <c r="YO176" s="50"/>
      <c r="YP176" s="50"/>
      <c r="YQ176" s="50"/>
      <c r="YR176" s="50"/>
      <c r="YS176" s="50"/>
    </row>
    <row r="177" spans="1:669" ht="18" customHeight="1" x14ac:dyDescent="0.25">
      <c r="A177" s="4" t="s">
        <v>171</v>
      </c>
      <c r="B177" s="5" t="s">
        <v>54</v>
      </c>
      <c r="C177" s="6" t="s">
        <v>71</v>
      </c>
      <c r="D177" s="6" t="s">
        <v>221</v>
      </c>
      <c r="E177" s="10">
        <v>44276</v>
      </c>
      <c r="F177" s="10" t="s">
        <v>107</v>
      </c>
      <c r="G177" s="131">
        <v>100000</v>
      </c>
      <c r="H177" s="174">
        <f>G177*0.0287</f>
        <v>2870</v>
      </c>
      <c r="I177" s="181">
        <v>12105.37</v>
      </c>
      <c r="J177" s="181">
        <f>G177*0.0304</f>
        <v>3040</v>
      </c>
      <c r="K177" s="174">
        <v>25</v>
      </c>
      <c r="L177" s="181">
        <v>18040.37</v>
      </c>
      <c r="M177" s="174">
        <v>81959.63</v>
      </c>
      <c r="AH177" s="45"/>
      <c r="AI177" s="45"/>
      <c r="AJ177" s="45"/>
      <c r="AK177" s="45"/>
      <c r="AL177" s="45"/>
      <c r="AM177" s="45"/>
      <c r="AN177" s="45"/>
      <c r="AO177" s="45"/>
      <c r="AP177" s="45"/>
      <c r="AQ177" s="45"/>
      <c r="AR177" s="45"/>
      <c r="AS177" s="45"/>
      <c r="AT177" s="45"/>
      <c r="AU177" s="45"/>
      <c r="AV177" s="45"/>
      <c r="AW177" s="45"/>
      <c r="AX177" s="45"/>
      <c r="AY177" s="45"/>
      <c r="AZ177" s="45"/>
      <c r="BA177" s="45"/>
      <c r="BB177" s="45"/>
      <c r="BC177" s="45"/>
      <c r="BD177" s="45"/>
      <c r="BE177" s="45"/>
      <c r="BF177" s="45"/>
      <c r="BG177" s="45"/>
      <c r="BH177" s="45"/>
      <c r="BI177" s="45"/>
      <c r="BJ177" s="45"/>
      <c r="BK177" s="45"/>
      <c r="BL177" s="45"/>
      <c r="BM177" s="45"/>
      <c r="BN177" s="45"/>
      <c r="BO177" s="45"/>
      <c r="BP177" s="45"/>
      <c r="BQ177" s="45"/>
      <c r="BR177" s="45"/>
      <c r="BS177" s="45"/>
      <c r="BT177" s="45"/>
      <c r="BU177" s="45"/>
      <c r="BV177" s="45"/>
      <c r="BW177" s="45"/>
      <c r="BX177" s="45"/>
      <c r="BY177" s="45"/>
      <c r="BZ177" s="45"/>
      <c r="CA177" s="45"/>
      <c r="CB177" s="45"/>
      <c r="CC177" s="45"/>
      <c r="CD177" s="45"/>
      <c r="CE177" s="45"/>
      <c r="CF177" s="45"/>
      <c r="CG177" s="45"/>
      <c r="CH177" s="45"/>
      <c r="CI177" s="45"/>
      <c r="CJ177" s="45"/>
      <c r="CK177" s="45"/>
      <c r="CL177" s="45"/>
      <c r="CM177" s="45"/>
      <c r="CN177" s="45"/>
      <c r="CO177" s="45"/>
      <c r="CP177" s="45"/>
      <c r="CQ177" s="45"/>
      <c r="CR177" s="45"/>
      <c r="CS177" s="45"/>
      <c r="CT177" s="45"/>
      <c r="CU177" s="45"/>
      <c r="CV177" s="45"/>
      <c r="CW177" s="45"/>
      <c r="CX177" s="45"/>
      <c r="CY177" s="45"/>
      <c r="CZ177" s="45"/>
      <c r="DA177" s="45"/>
      <c r="DB177" s="45"/>
      <c r="DC177" s="45"/>
      <c r="DD177" s="45"/>
      <c r="DE177" s="45"/>
      <c r="DF177" s="45"/>
      <c r="DG177" s="45"/>
      <c r="DH177" s="45"/>
      <c r="DI177" s="45"/>
      <c r="DJ177" s="45"/>
      <c r="DK177" s="45"/>
      <c r="DL177" s="45"/>
      <c r="DM177" s="45"/>
      <c r="DN177" s="45"/>
      <c r="DO177" s="45"/>
      <c r="DP177" s="45"/>
      <c r="DQ177" s="45"/>
      <c r="DR177" s="45"/>
      <c r="DS177" s="45"/>
      <c r="DT177" s="45"/>
      <c r="DU177" s="45"/>
      <c r="DV177" s="45"/>
      <c r="DW177" s="45"/>
      <c r="DX177" s="45"/>
      <c r="DY177" s="45"/>
      <c r="DZ177" s="45"/>
      <c r="EA177" s="45"/>
      <c r="EB177" s="45"/>
      <c r="EC177" s="45"/>
      <c r="ED177" s="45"/>
      <c r="EE177" s="45"/>
      <c r="EF177" s="45"/>
      <c r="EG177" s="45"/>
      <c r="EH177" s="45"/>
      <c r="EI177" s="45"/>
      <c r="EJ177" s="45"/>
      <c r="EK177" s="45"/>
      <c r="EL177" s="45"/>
      <c r="EM177" s="45"/>
      <c r="EN177" s="45"/>
      <c r="EO177" s="45"/>
      <c r="EP177" s="45"/>
      <c r="EQ177" s="45"/>
      <c r="ER177" s="45"/>
      <c r="ES177" s="45"/>
      <c r="ET177" s="45"/>
      <c r="EU177" s="45"/>
      <c r="EV177" s="45"/>
      <c r="EW177" s="45"/>
      <c r="EX177" s="45"/>
      <c r="EY177" s="45"/>
      <c r="EZ177" s="45"/>
      <c r="FA177" s="45"/>
      <c r="FB177" s="45"/>
      <c r="FC177" s="45"/>
      <c r="FD177" s="45"/>
      <c r="FE177" s="45"/>
      <c r="FF177" s="45"/>
      <c r="FG177" s="45"/>
      <c r="FH177" s="45"/>
      <c r="FI177" s="45"/>
      <c r="FJ177" s="45"/>
      <c r="FK177" s="45"/>
      <c r="FL177" s="45"/>
      <c r="FM177" s="45"/>
      <c r="FN177" s="45"/>
      <c r="FO177" s="45"/>
      <c r="FP177" s="45"/>
      <c r="FQ177" s="45"/>
      <c r="FR177" s="45"/>
      <c r="FS177" s="45"/>
      <c r="FT177" s="45"/>
      <c r="FU177" s="45"/>
      <c r="FV177" s="45"/>
      <c r="FW177" s="45"/>
      <c r="FX177" s="45"/>
      <c r="FY177" s="45"/>
      <c r="FZ177" s="45"/>
      <c r="GA177" s="45"/>
      <c r="GB177" s="45"/>
      <c r="GC177" s="45"/>
      <c r="GD177" s="45"/>
      <c r="GE177" s="45"/>
      <c r="GF177" s="45"/>
      <c r="GG177" s="45"/>
      <c r="GH177" s="45"/>
      <c r="GI177" s="45"/>
      <c r="GJ177" s="45"/>
      <c r="GK177" s="45"/>
      <c r="GL177" s="45"/>
      <c r="GM177" s="45"/>
      <c r="GN177" s="45"/>
      <c r="GO177" s="45"/>
      <c r="GP177" s="45"/>
      <c r="GQ177" s="45"/>
      <c r="GR177" s="45"/>
      <c r="GS177" s="45"/>
      <c r="GT177" s="45"/>
      <c r="GU177" s="45"/>
      <c r="GV177" s="45"/>
      <c r="GW177" s="45"/>
      <c r="GX177" s="45"/>
      <c r="GY177" s="45"/>
      <c r="GZ177" s="45"/>
      <c r="HA177" s="45"/>
      <c r="HB177" s="45"/>
      <c r="HC177" s="45"/>
      <c r="HD177" s="45"/>
      <c r="HE177" s="45"/>
      <c r="HF177" s="45"/>
      <c r="HG177" s="45"/>
      <c r="HH177" s="45"/>
      <c r="HI177" s="45"/>
      <c r="HJ177" s="45"/>
      <c r="HK177" s="45"/>
      <c r="HL177" s="45"/>
      <c r="HM177" s="45"/>
      <c r="HN177" s="45"/>
      <c r="HO177" s="45"/>
      <c r="HP177" s="45"/>
      <c r="HQ177" s="45"/>
      <c r="HR177" s="45"/>
      <c r="HS177" s="45"/>
      <c r="HT177" s="45"/>
      <c r="HU177" s="45"/>
      <c r="HV177" s="45"/>
      <c r="HW177" s="45"/>
      <c r="HX177" s="45"/>
      <c r="HY177" s="45"/>
      <c r="HZ177" s="45"/>
      <c r="IA177" s="45"/>
      <c r="IB177" s="45"/>
      <c r="IC177" s="45"/>
      <c r="ID177" s="86"/>
      <c r="IE177" s="86"/>
      <c r="IF177" s="86"/>
      <c r="IG177" s="86"/>
      <c r="IH177" s="86"/>
      <c r="II177" s="86"/>
      <c r="IJ177" s="86"/>
      <c r="IK177" s="86"/>
      <c r="IL177" s="86"/>
      <c r="IM177" s="86"/>
      <c r="IN177" s="86"/>
      <c r="IO177" s="86"/>
      <c r="IP177" s="86"/>
      <c r="IQ177" s="86"/>
      <c r="IR177" s="86"/>
      <c r="IS177" s="86"/>
      <c r="IT177" s="86"/>
      <c r="IU177" s="86"/>
      <c r="IV177" s="86"/>
      <c r="IW177" s="86"/>
      <c r="IX177" s="86"/>
      <c r="IY177" s="86"/>
      <c r="IZ177" s="86"/>
      <c r="JA177" s="86"/>
      <c r="JB177" s="86"/>
      <c r="JC177" s="86"/>
      <c r="JD177" s="86"/>
      <c r="JE177" s="86"/>
      <c r="JF177" s="86"/>
      <c r="JG177" s="86"/>
      <c r="JH177" s="86"/>
      <c r="JI177" s="86"/>
      <c r="JJ177" s="86"/>
      <c r="JK177" s="86"/>
      <c r="JL177" s="86"/>
      <c r="JM177" s="86"/>
      <c r="JN177" s="86"/>
      <c r="JO177" s="86"/>
      <c r="JP177" s="86"/>
      <c r="JQ177" s="86"/>
      <c r="JR177" s="86"/>
      <c r="JS177" s="86"/>
      <c r="JT177" s="86"/>
      <c r="JU177" s="86"/>
      <c r="JV177" s="86"/>
      <c r="JW177" s="86"/>
      <c r="JX177" s="86"/>
      <c r="JY177" s="86"/>
      <c r="JZ177" s="86"/>
      <c r="KA177" s="86"/>
      <c r="KB177" s="86"/>
      <c r="KC177" s="86"/>
      <c r="KD177" s="86"/>
      <c r="KE177" s="86"/>
      <c r="KF177" s="86"/>
      <c r="KG177" s="86"/>
      <c r="KH177" s="86"/>
      <c r="KI177" s="86"/>
      <c r="KJ177" s="86"/>
      <c r="KK177" s="86"/>
      <c r="KL177" s="86"/>
      <c r="KM177" s="86"/>
      <c r="KN177" s="86"/>
      <c r="KO177" s="86"/>
      <c r="KP177" s="86"/>
      <c r="KQ177" s="86"/>
      <c r="KR177" s="86"/>
      <c r="KS177" s="86"/>
      <c r="KT177" s="86"/>
      <c r="KU177" s="86"/>
      <c r="KV177" s="86"/>
      <c r="KW177" s="86"/>
      <c r="KX177" s="86"/>
      <c r="KY177" s="86"/>
      <c r="KZ177" s="86"/>
      <c r="LA177" s="86"/>
      <c r="LB177" s="86"/>
      <c r="LC177" s="86"/>
      <c r="LD177" s="86"/>
      <c r="LE177" s="86"/>
      <c r="LF177" s="86"/>
      <c r="LG177" s="86"/>
      <c r="LH177" s="86"/>
      <c r="LI177" s="86"/>
      <c r="LJ177" s="86"/>
      <c r="LK177" s="86"/>
      <c r="LL177" s="86"/>
      <c r="LM177" s="86"/>
      <c r="LN177" s="86"/>
      <c r="LO177" s="86"/>
      <c r="LP177" s="86"/>
      <c r="LQ177" s="86"/>
      <c r="LR177" s="86"/>
      <c r="LS177" s="86"/>
      <c r="LT177" s="86"/>
      <c r="LU177" s="86"/>
      <c r="LV177" s="86"/>
      <c r="LW177" s="86"/>
      <c r="LX177" s="86"/>
      <c r="LY177" s="86"/>
      <c r="LZ177" s="86"/>
      <c r="MA177" s="86"/>
      <c r="MB177" s="86"/>
      <c r="MC177" s="86"/>
      <c r="MD177" s="86"/>
      <c r="ME177" s="86"/>
      <c r="MF177" s="86"/>
      <c r="MG177" s="86"/>
      <c r="MH177" s="86"/>
      <c r="MI177" s="86"/>
      <c r="MJ177" s="86"/>
      <c r="MK177" s="86"/>
      <c r="ML177" s="86"/>
      <c r="MM177" s="86"/>
      <c r="MN177" s="86"/>
      <c r="MO177" s="86"/>
      <c r="MP177" s="86"/>
      <c r="MQ177" s="86"/>
      <c r="MR177" s="86"/>
      <c r="MS177" s="86"/>
      <c r="MT177" s="86"/>
      <c r="MU177" s="86"/>
      <c r="MV177" s="86"/>
      <c r="MW177" s="86"/>
      <c r="MX177" s="86"/>
      <c r="MY177" s="86"/>
      <c r="MZ177" s="86"/>
      <c r="NA177" s="86"/>
      <c r="NB177" s="86"/>
      <c r="NC177" s="86"/>
      <c r="ND177" s="86"/>
      <c r="NE177" s="86"/>
      <c r="NF177" s="86"/>
      <c r="NG177" s="86"/>
      <c r="NH177" s="86"/>
      <c r="NI177" s="86"/>
      <c r="NJ177" s="86"/>
      <c r="NK177" s="86"/>
      <c r="NL177" s="86"/>
      <c r="NM177" s="86"/>
      <c r="NN177" s="86"/>
      <c r="NO177" s="50"/>
      <c r="NP177" s="50"/>
      <c r="NQ177" s="50"/>
      <c r="NR177" s="50"/>
      <c r="NS177" s="50"/>
      <c r="NT177" s="50"/>
      <c r="NU177" s="50"/>
      <c r="NV177" s="50"/>
      <c r="NW177" s="50"/>
      <c r="NX177" s="50"/>
      <c r="NY177" s="50"/>
      <c r="NZ177" s="50"/>
      <c r="OA177" s="50"/>
      <c r="OB177" s="50"/>
      <c r="OC177" s="50"/>
      <c r="OD177" s="50"/>
      <c r="OE177" s="50"/>
      <c r="OF177" s="50"/>
      <c r="OG177" s="50"/>
      <c r="OH177" s="50"/>
      <c r="OI177" s="50"/>
      <c r="OJ177" s="50"/>
      <c r="OK177" s="50"/>
      <c r="OL177" s="50"/>
      <c r="OM177" s="50"/>
      <c r="ON177" s="50"/>
      <c r="OO177" s="50"/>
      <c r="OP177" s="50"/>
      <c r="OQ177" s="50"/>
      <c r="OR177" s="50"/>
      <c r="OS177" s="50"/>
      <c r="OT177" s="50"/>
      <c r="OU177" s="50"/>
      <c r="OV177" s="50"/>
      <c r="OW177" s="50"/>
      <c r="OX177" s="50"/>
      <c r="OY177" s="50"/>
      <c r="OZ177" s="50"/>
      <c r="PA177" s="50"/>
      <c r="PB177" s="50"/>
      <c r="PC177" s="50"/>
      <c r="PD177" s="50"/>
      <c r="PE177" s="50"/>
      <c r="PF177" s="50"/>
      <c r="PG177" s="50"/>
      <c r="PH177" s="50"/>
      <c r="PI177" s="50"/>
      <c r="PJ177" s="50"/>
      <c r="PK177" s="50"/>
      <c r="PL177" s="50"/>
      <c r="PM177" s="50"/>
      <c r="PN177" s="50"/>
      <c r="PO177" s="50"/>
      <c r="PP177" s="50"/>
      <c r="PQ177" s="50"/>
      <c r="PR177" s="50"/>
      <c r="PS177" s="50"/>
      <c r="PT177" s="50"/>
      <c r="PU177" s="50"/>
      <c r="PV177" s="50"/>
      <c r="PW177" s="50"/>
      <c r="PX177" s="50"/>
      <c r="PY177" s="50"/>
      <c r="PZ177" s="50"/>
      <c r="QA177" s="50"/>
      <c r="QB177" s="50"/>
      <c r="QC177" s="50"/>
      <c r="QD177" s="50"/>
      <c r="QE177" s="50"/>
      <c r="QF177" s="50"/>
      <c r="QG177" s="50"/>
      <c r="QH177" s="50"/>
      <c r="QI177" s="50"/>
      <c r="QJ177" s="50"/>
      <c r="QK177" s="50"/>
      <c r="QL177" s="50"/>
      <c r="QM177" s="50"/>
      <c r="QN177" s="50"/>
      <c r="QO177" s="50"/>
      <c r="QP177" s="50"/>
      <c r="QQ177" s="50"/>
      <c r="QR177" s="50"/>
      <c r="QS177" s="50"/>
      <c r="QT177" s="50"/>
      <c r="QU177" s="50"/>
      <c r="QV177" s="50"/>
      <c r="QW177" s="50"/>
      <c r="QX177" s="50"/>
      <c r="QY177" s="50"/>
      <c r="QZ177" s="50"/>
      <c r="RA177" s="50"/>
      <c r="RB177" s="50"/>
      <c r="RC177" s="50"/>
      <c r="RD177" s="50"/>
      <c r="RE177" s="50"/>
      <c r="RF177" s="50"/>
      <c r="RG177" s="50"/>
      <c r="RH177" s="50"/>
      <c r="RI177" s="50"/>
      <c r="RJ177" s="50"/>
      <c r="RK177" s="50"/>
      <c r="RL177" s="50"/>
      <c r="RM177" s="50"/>
      <c r="RN177" s="50"/>
      <c r="RO177" s="50"/>
      <c r="RP177" s="50"/>
      <c r="RQ177" s="50"/>
      <c r="RR177" s="50"/>
      <c r="RS177" s="50"/>
      <c r="RT177" s="50"/>
      <c r="RU177" s="50"/>
      <c r="RV177" s="50"/>
      <c r="RW177" s="50"/>
      <c r="RX177" s="50"/>
      <c r="RY177" s="50"/>
      <c r="RZ177" s="50"/>
      <c r="SA177" s="50"/>
      <c r="SB177" s="50"/>
      <c r="SC177" s="50"/>
      <c r="SD177" s="50"/>
      <c r="SE177" s="50"/>
      <c r="SF177" s="50"/>
      <c r="SG177" s="50"/>
      <c r="SH177" s="50"/>
      <c r="SI177" s="50"/>
      <c r="SJ177" s="50"/>
      <c r="SK177" s="50"/>
      <c r="SL177" s="50"/>
      <c r="SM177" s="50"/>
      <c r="SN177" s="50"/>
      <c r="SO177" s="50"/>
      <c r="SP177" s="50"/>
      <c r="SQ177" s="50"/>
      <c r="SR177" s="50"/>
      <c r="SS177" s="50"/>
      <c r="ST177" s="50"/>
      <c r="SU177" s="50"/>
      <c r="SV177" s="50"/>
      <c r="SW177" s="50"/>
      <c r="SX177" s="50"/>
      <c r="SY177" s="50"/>
      <c r="SZ177" s="50"/>
      <c r="TA177" s="50"/>
      <c r="TB177" s="50"/>
      <c r="TC177" s="50"/>
      <c r="TD177" s="50"/>
      <c r="TE177" s="50"/>
      <c r="TF177" s="50"/>
      <c r="TG177" s="50"/>
      <c r="TH177" s="50"/>
      <c r="TI177" s="50"/>
      <c r="TJ177" s="50"/>
      <c r="TK177" s="50"/>
      <c r="TL177" s="50"/>
      <c r="TM177" s="50"/>
      <c r="TN177" s="50"/>
      <c r="TO177" s="50"/>
      <c r="TP177" s="50"/>
      <c r="TQ177" s="50"/>
      <c r="TR177" s="50"/>
      <c r="TS177" s="50"/>
      <c r="TT177" s="50"/>
      <c r="TU177" s="50"/>
      <c r="TV177" s="50"/>
      <c r="TW177" s="50"/>
      <c r="TX177" s="50"/>
      <c r="TY177" s="50"/>
      <c r="TZ177" s="50"/>
      <c r="UA177" s="50"/>
      <c r="UB177" s="50"/>
      <c r="UC177" s="50"/>
      <c r="UD177" s="50"/>
      <c r="UE177" s="50"/>
      <c r="UF177" s="50"/>
      <c r="UG177" s="50"/>
      <c r="UH177" s="50"/>
      <c r="UI177" s="50"/>
      <c r="UJ177" s="50"/>
      <c r="UK177" s="50"/>
      <c r="UL177" s="50"/>
      <c r="UM177" s="50"/>
      <c r="UN177" s="50"/>
      <c r="UO177" s="50"/>
      <c r="UP177" s="50"/>
      <c r="UQ177" s="50"/>
      <c r="UR177" s="50"/>
      <c r="US177" s="50"/>
      <c r="UT177" s="50"/>
      <c r="UU177" s="50"/>
      <c r="UV177" s="50"/>
      <c r="UW177" s="50"/>
      <c r="UX177" s="50"/>
      <c r="UY177" s="50"/>
      <c r="UZ177" s="50"/>
      <c r="VA177" s="50"/>
      <c r="VB177" s="50"/>
      <c r="VC177" s="50"/>
      <c r="VD177" s="50"/>
      <c r="VE177" s="50"/>
      <c r="VF177" s="50"/>
      <c r="VG177" s="50"/>
      <c r="VH177" s="50"/>
      <c r="VI177" s="50"/>
      <c r="VJ177" s="50"/>
      <c r="VK177" s="50"/>
      <c r="VL177" s="50"/>
      <c r="VM177" s="50"/>
      <c r="VN177" s="50"/>
      <c r="VO177" s="50"/>
      <c r="VP177" s="50"/>
      <c r="VQ177" s="50"/>
      <c r="VR177" s="50"/>
      <c r="VS177" s="50"/>
      <c r="VT177" s="50"/>
      <c r="VU177" s="50"/>
      <c r="VV177" s="50"/>
      <c r="VW177" s="50"/>
      <c r="VX177" s="50"/>
      <c r="VY177" s="50"/>
      <c r="VZ177" s="50"/>
      <c r="WA177" s="50"/>
      <c r="WB177" s="50"/>
      <c r="WC177" s="50"/>
      <c r="WD177" s="50"/>
      <c r="WE177" s="50"/>
      <c r="WF177" s="50"/>
      <c r="WG177" s="50"/>
      <c r="WH177" s="50"/>
      <c r="WI177" s="50"/>
      <c r="WJ177" s="50"/>
      <c r="WK177" s="50"/>
      <c r="WL177" s="50"/>
      <c r="WM177" s="50"/>
      <c r="WN177" s="50"/>
      <c r="WO177" s="50"/>
      <c r="WP177" s="50"/>
      <c r="WQ177" s="50"/>
      <c r="WR177" s="50"/>
      <c r="WS177" s="50"/>
      <c r="WT177" s="50"/>
      <c r="WU177" s="50"/>
      <c r="WV177" s="50"/>
      <c r="WW177" s="50"/>
      <c r="WX177" s="50"/>
      <c r="WY177" s="50"/>
      <c r="WZ177" s="50"/>
      <c r="XA177" s="50"/>
      <c r="XB177" s="50"/>
      <c r="XC177" s="50"/>
      <c r="XD177" s="50"/>
      <c r="XE177" s="50"/>
      <c r="XF177" s="50"/>
      <c r="XG177" s="50"/>
      <c r="XH177" s="50"/>
      <c r="XI177" s="50"/>
      <c r="XJ177" s="50"/>
      <c r="XK177" s="50"/>
      <c r="XL177" s="50"/>
      <c r="XM177" s="50"/>
      <c r="XN177" s="50"/>
      <c r="XO177" s="50"/>
      <c r="XP177" s="50"/>
      <c r="XQ177" s="50"/>
      <c r="XR177" s="50"/>
      <c r="XS177" s="50"/>
      <c r="XT177" s="50"/>
      <c r="XU177" s="50"/>
      <c r="XV177" s="50"/>
      <c r="XW177" s="50"/>
      <c r="XX177" s="50"/>
      <c r="XY177" s="50"/>
      <c r="XZ177" s="50"/>
      <c r="YA177" s="50"/>
      <c r="YB177" s="50"/>
      <c r="YC177" s="50"/>
      <c r="YD177" s="50"/>
      <c r="YE177" s="50"/>
      <c r="YF177" s="50"/>
      <c r="YG177" s="50"/>
      <c r="YH177" s="50"/>
      <c r="YI177" s="50"/>
      <c r="YJ177" s="50"/>
      <c r="YK177" s="50"/>
      <c r="YL177" s="50"/>
      <c r="YM177" s="50"/>
      <c r="YN177" s="50"/>
      <c r="YO177" s="50"/>
      <c r="YP177" s="50"/>
      <c r="YQ177" s="50"/>
      <c r="YR177" s="50"/>
      <c r="YS177" s="50"/>
    </row>
    <row r="178" spans="1:669" ht="19.5" customHeight="1" x14ac:dyDescent="0.25">
      <c r="A178" s="41" t="s">
        <v>14</v>
      </c>
      <c r="B178" s="12">
        <v>1</v>
      </c>
      <c r="C178" s="12"/>
      <c r="D178" s="12"/>
      <c r="E178" s="41"/>
      <c r="F178" s="41"/>
      <c r="G178" s="163">
        <f t="shared" ref="G178:M178" si="25">SUM(G177:G177)</f>
        <v>100000</v>
      </c>
      <c r="H178" s="163">
        <f t="shared" si="25"/>
        <v>2870</v>
      </c>
      <c r="I178" s="163">
        <f t="shared" si="25"/>
        <v>12105.37</v>
      </c>
      <c r="J178" s="163">
        <f t="shared" si="25"/>
        <v>3040</v>
      </c>
      <c r="K178" s="163">
        <f t="shared" si="25"/>
        <v>25</v>
      </c>
      <c r="L178" s="163">
        <f t="shared" si="25"/>
        <v>18040.37</v>
      </c>
      <c r="M178" s="163">
        <f t="shared" si="25"/>
        <v>81959.63</v>
      </c>
      <c r="AH178" s="45"/>
      <c r="AI178" s="45"/>
      <c r="AJ178" s="45"/>
      <c r="AK178" s="45"/>
      <c r="AL178" s="45"/>
      <c r="AM178" s="45"/>
      <c r="AN178" s="45"/>
      <c r="AO178" s="45"/>
      <c r="AP178" s="45"/>
      <c r="AQ178" s="45"/>
      <c r="AR178" s="45"/>
      <c r="AS178" s="45"/>
      <c r="AT178" s="45"/>
      <c r="AU178" s="45"/>
      <c r="AV178" s="45"/>
      <c r="AW178" s="45"/>
      <c r="AX178" s="45"/>
      <c r="AY178" s="45"/>
      <c r="AZ178" s="45"/>
      <c r="BA178" s="45"/>
      <c r="BB178" s="45"/>
      <c r="BC178" s="45"/>
      <c r="BD178" s="45"/>
      <c r="BE178" s="45"/>
      <c r="BF178" s="45"/>
      <c r="BG178" s="45"/>
      <c r="BH178" s="45"/>
      <c r="BI178" s="45"/>
      <c r="BJ178" s="45"/>
      <c r="BK178" s="45"/>
      <c r="BL178" s="45"/>
      <c r="BM178" s="45"/>
      <c r="BN178" s="45"/>
      <c r="BO178" s="45"/>
      <c r="BP178" s="45"/>
      <c r="BQ178" s="45"/>
      <c r="BR178" s="45"/>
      <c r="BS178" s="45"/>
      <c r="BT178" s="45"/>
      <c r="BU178" s="45"/>
      <c r="BV178" s="45"/>
      <c r="BW178" s="45"/>
      <c r="BX178" s="45"/>
      <c r="BY178" s="45"/>
      <c r="BZ178" s="45"/>
      <c r="CA178" s="45"/>
      <c r="CB178" s="45"/>
      <c r="CC178" s="45"/>
      <c r="CD178" s="45"/>
      <c r="CE178" s="45"/>
      <c r="CF178" s="45"/>
      <c r="CG178" s="45"/>
      <c r="CH178" s="45"/>
      <c r="CI178" s="45"/>
      <c r="CJ178" s="45"/>
      <c r="CK178" s="45"/>
      <c r="CL178" s="45"/>
      <c r="CM178" s="45"/>
      <c r="CN178" s="45"/>
      <c r="CO178" s="45"/>
      <c r="CP178" s="45"/>
      <c r="CQ178" s="45"/>
      <c r="CR178" s="45"/>
      <c r="CS178" s="45"/>
      <c r="CT178" s="45"/>
      <c r="CU178" s="45"/>
      <c r="CV178" s="45"/>
      <c r="CW178" s="45"/>
      <c r="CX178" s="45"/>
      <c r="CY178" s="45"/>
      <c r="CZ178" s="45"/>
      <c r="DA178" s="45"/>
      <c r="DB178" s="45"/>
      <c r="DC178" s="45"/>
      <c r="DD178" s="45"/>
      <c r="DE178" s="45"/>
      <c r="DF178" s="45"/>
      <c r="DG178" s="45"/>
      <c r="DH178" s="45"/>
      <c r="DI178" s="45"/>
      <c r="DJ178" s="45"/>
      <c r="DK178" s="45"/>
      <c r="DL178" s="45"/>
      <c r="DM178" s="45"/>
      <c r="DN178" s="45"/>
      <c r="DO178" s="45"/>
      <c r="DP178" s="45"/>
      <c r="DQ178" s="45"/>
      <c r="DR178" s="45"/>
      <c r="DS178" s="45"/>
      <c r="DT178" s="45"/>
      <c r="DU178" s="45"/>
      <c r="DV178" s="45"/>
      <c r="DW178" s="45"/>
      <c r="DX178" s="45"/>
      <c r="DY178" s="45"/>
      <c r="DZ178" s="45"/>
      <c r="EA178" s="45"/>
      <c r="EB178" s="45"/>
      <c r="EC178" s="45"/>
      <c r="ED178" s="45"/>
      <c r="EE178" s="45"/>
      <c r="EF178" s="45"/>
      <c r="EG178" s="45"/>
      <c r="EH178" s="45"/>
      <c r="EI178" s="45"/>
      <c r="EJ178" s="45"/>
      <c r="EK178" s="45"/>
      <c r="EL178" s="45"/>
      <c r="EM178" s="45"/>
      <c r="EN178" s="45"/>
      <c r="EO178" s="45"/>
      <c r="EP178" s="45"/>
      <c r="EQ178" s="45"/>
      <c r="ER178" s="45"/>
      <c r="ES178" s="45"/>
      <c r="ET178" s="45"/>
      <c r="EU178" s="45"/>
      <c r="EV178" s="45"/>
      <c r="EW178" s="45"/>
      <c r="EX178" s="45"/>
      <c r="EY178" s="45"/>
      <c r="EZ178" s="45"/>
      <c r="FA178" s="45"/>
      <c r="FB178" s="45"/>
      <c r="FC178" s="45"/>
      <c r="FD178" s="45"/>
      <c r="FE178" s="45"/>
      <c r="FF178" s="45"/>
      <c r="FG178" s="45"/>
      <c r="FH178" s="45"/>
      <c r="FI178" s="45"/>
      <c r="FJ178" s="45"/>
      <c r="FK178" s="45"/>
      <c r="FL178" s="45"/>
      <c r="FM178" s="45"/>
      <c r="FN178" s="45"/>
      <c r="FO178" s="45"/>
      <c r="FP178" s="45"/>
      <c r="FQ178" s="45"/>
      <c r="FR178" s="45"/>
      <c r="FS178" s="45"/>
      <c r="FT178" s="45"/>
      <c r="FU178" s="45"/>
      <c r="FV178" s="45"/>
      <c r="FW178" s="45"/>
      <c r="FX178" s="45"/>
      <c r="FY178" s="45"/>
      <c r="FZ178" s="45"/>
      <c r="GA178" s="45"/>
      <c r="GB178" s="45"/>
      <c r="GC178" s="45"/>
      <c r="GD178" s="45"/>
      <c r="GE178" s="45"/>
      <c r="GF178" s="45"/>
      <c r="GG178" s="45"/>
      <c r="GH178" s="45"/>
      <c r="GI178" s="45"/>
      <c r="GJ178" s="45"/>
      <c r="GK178" s="45"/>
      <c r="GL178" s="45"/>
      <c r="GM178" s="45"/>
      <c r="GN178" s="45"/>
      <c r="GO178" s="45"/>
      <c r="GP178" s="45"/>
      <c r="GQ178" s="45"/>
      <c r="GR178" s="45"/>
      <c r="GS178" s="45"/>
      <c r="GT178" s="45"/>
      <c r="GU178" s="45"/>
      <c r="GV178" s="45"/>
      <c r="GW178" s="45"/>
      <c r="GX178" s="45"/>
      <c r="GY178" s="45"/>
      <c r="GZ178" s="45"/>
      <c r="HA178" s="45"/>
      <c r="HB178" s="45"/>
      <c r="HC178" s="45"/>
      <c r="HD178" s="45"/>
      <c r="HE178" s="45"/>
      <c r="HF178" s="45"/>
      <c r="HG178" s="45"/>
      <c r="HH178" s="45"/>
      <c r="HI178" s="45"/>
      <c r="HJ178" s="45"/>
      <c r="HK178" s="45"/>
      <c r="HL178" s="45"/>
      <c r="HM178" s="45"/>
      <c r="HN178" s="45"/>
      <c r="HO178" s="45"/>
      <c r="HP178" s="45"/>
      <c r="HQ178" s="45"/>
      <c r="HR178" s="45"/>
      <c r="HS178" s="45"/>
      <c r="HT178" s="45"/>
      <c r="HU178" s="45"/>
      <c r="HV178" s="45"/>
      <c r="HW178" s="45"/>
      <c r="HX178" s="45"/>
      <c r="HY178" s="45"/>
      <c r="HZ178" s="45"/>
      <c r="IA178" s="45"/>
      <c r="IB178" s="45"/>
      <c r="IC178" s="45"/>
      <c r="ID178" s="86"/>
      <c r="IE178" s="86"/>
      <c r="IF178" s="86"/>
      <c r="IG178" s="86"/>
      <c r="IH178" s="86"/>
      <c r="II178" s="86"/>
      <c r="IJ178" s="86"/>
      <c r="IK178" s="86"/>
      <c r="IL178" s="86"/>
      <c r="IM178" s="86"/>
      <c r="IN178" s="86"/>
      <c r="IO178" s="86"/>
      <c r="IP178" s="86"/>
      <c r="IQ178" s="86"/>
      <c r="IR178" s="86"/>
      <c r="IS178" s="86"/>
      <c r="IT178" s="86"/>
      <c r="IU178" s="86"/>
      <c r="IV178" s="86"/>
      <c r="IW178" s="86"/>
      <c r="IX178" s="86"/>
      <c r="IY178" s="86"/>
      <c r="IZ178" s="86"/>
      <c r="JA178" s="86"/>
      <c r="JB178" s="86"/>
      <c r="JC178" s="86"/>
      <c r="JD178" s="86"/>
      <c r="JE178" s="86"/>
      <c r="JF178" s="86"/>
      <c r="JG178" s="86"/>
      <c r="JH178" s="86"/>
      <c r="JI178" s="86"/>
      <c r="JJ178" s="86"/>
      <c r="JK178" s="86"/>
      <c r="JL178" s="86"/>
      <c r="JM178" s="86"/>
      <c r="JN178" s="86"/>
      <c r="JO178" s="86"/>
      <c r="JP178" s="86"/>
      <c r="JQ178" s="86"/>
      <c r="JR178" s="86"/>
      <c r="JS178" s="86"/>
      <c r="JT178" s="86"/>
      <c r="JU178" s="86"/>
      <c r="JV178" s="86"/>
      <c r="JW178" s="86"/>
      <c r="JX178" s="86"/>
      <c r="JY178" s="86"/>
      <c r="JZ178" s="86"/>
      <c r="KA178" s="86"/>
      <c r="KB178" s="86"/>
      <c r="KC178" s="86"/>
      <c r="KD178" s="86"/>
      <c r="KE178" s="86"/>
      <c r="KF178" s="86"/>
      <c r="KG178" s="86"/>
      <c r="KH178" s="86"/>
      <c r="KI178" s="86"/>
      <c r="KJ178" s="86"/>
      <c r="KK178" s="86"/>
      <c r="KL178" s="86"/>
      <c r="KM178" s="86"/>
      <c r="KN178" s="86"/>
      <c r="KO178" s="86"/>
      <c r="KP178" s="86"/>
      <c r="KQ178" s="86"/>
      <c r="KR178" s="86"/>
      <c r="KS178" s="86"/>
      <c r="KT178" s="86"/>
      <c r="KU178" s="86"/>
      <c r="KV178" s="86"/>
      <c r="KW178" s="86"/>
      <c r="KX178" s="86"/>
      <c r="KY178" s="86"/>
      <c r="KZ178" s="86"/>
      <c r="LA178" s="86"/>
      <c r="LB178" s="86"/>
      <c r="LC178" s="86"/>
      <c r="LD178" s="86"/>
      <c r="LE178" s="86"/>
      <c r="LF178" s="86"/>
      <c r="LG178" s="86"/>
      <c r="LH178" s="86"/>
      <c r="LI178" s="86"/>
      <c r="LJ178" s="86"/>
      <c r="LK178" s="86"/>
      <c r="LL178" s="86"/>
      <c r="LM178" s="86"/>
      <c r="LN178" s="86"/>
      <c r="LO178" s="86"/>
      <c r="LP178" s="86"/>
      <c r="LQ178" s="86"/>
      <c r="LR178" s="86"/>
      <c r="LS178" s="86"/>
      <c r="LT178" s="86"/>
      <c r="LU178" s="86"/>
      <c r="LV178" s="86"/>
      <c r="LW178" s="86"/>
      <c r="LX178" s="86"/>
      <c r="LY178" s="86"/>
      <c r="LZ178" s="86"/>
      <c r="MA178" s="86"/>
      <c r="MB178" s="86"/>
      <c r="MC178" s="86"/>
      <c r="MD178" s="86"/>
      <c r="ME178" s="86"/>
      <c r="MF178" s="86"/>
      <c r="MG178" s="86"/>
      <c r="MH178" s="86"/>
      <c r="MI178" s="86"/>
      <c r="MJ178" s="86"/>
      <c r="MK178" s="86"/>
      <c r="ML178" s="86"/>
      <c r="MM178" s="86"/>
      <c r="MN178" s="86"/>
      <c r="MO178" s="86"/>
      <c r="MP178" s="86"/>
      <c r="MQ178" s="86"/>
      <c r="MR178" s="86"/>
      <c r="MS178" s="86"/>
      <c r="MT178" s="86"/>
      <c r="MU178" s="86"/>
      <c r="MV178" s="86"/>
      <c r="MW178" s="86"/>
      <c r="MX178" s="86"/>
      <c r="MY178" s="86"/>
      <c r="MZ178" s="86"/>
      <c r="NA178" s="86"/>
      <c r="NB178" s="86"/>
      <c r="NC178" s="86"/>
      <c r="ND178" s="86"/>
      <c r="NE178" s="86"/>
      <c r="NF178" s="86"/>
      <c r="NG178" s="86"/>
      <c r="NH178" s="86"/>
      <c r="NI178" s="86"/>
      <c r="NJ178" s="86"/>
      <c r="NK178" s="86"/>
      <c r="NL178" s="86"/>
      <c r="NM178" s="86"/>
      <c r="NN178" s="86"/>
      <c r="NO178" s="50"/>
      <c r="NP178" s="50"/>
      <c r="NQ178" s="50"/>
      <c r="NR178" s="50"/>
      <c r="NS178" s="50"/>
      <c r="NT178" s="50"/>
      <c r="NU178" s="50"/>
      <c r="NV178" s="50"/>
      <c r="NW178" s="50"/>
      <c r="NX178" s="50"/>
      <c r="NY178" s="50"/>
      <c r="NZ178" s="50"/>
      <c r="OA178" s="50"/>
      <c r="OB178" s="50"/>
      <c r="OC178" s="50"/>
      <c r="OD178" s="50"/>
      <c r="OE178" s="50"/>
      <c r="OF178" s="50"/>
      <c r="OG178" s="50"/>
      <c r="OH178" s="50"/>
      <c r="OI178" s="50"/>
      <c r="OJ178" s="50"/>
      <c r="OK178" s="50"/>
      <c r="OL178" s="50"/>
      <c r="OM178" s="50"/>
      <c r="ON178" s="50"/>
      <c r="OO178" s="50"/>
      <c r="OP178" s="50"/>
      <c r="OQ178" s="50"/>
      <c r="OR178" s="50"/>
      <c r="OS178" s="50"/>
      <c r="OT178" s="50"/>
      <c r="OU178" s="50"/>
      <c r="OV178" s="50"/>
      <c r="OW178" s="50"/>
      <c r="OX178" s="50"/>
      <c r="OY178" s="50"/>
      <c r="OZ178" s="50"/>
      <c r="PA178" s="50"/>
      <c r="PB178" s="50"/>
      <c r="PC178" s="50"/>
      <c r="PD178" s="50"/>
      <c r="PE178" s="50"/>
      <c r="PF178" s="50"/>
      <c r="PG178" s="50"/>
      <c r="PH178" s="50"/>
      <c r="PI178" s="50"/>
      <c r="PJ178" s="50"/>
      <c r="PK178" s="50"/>
      <c r="PL178" s="50"/>
      <c r="PM178" s="50"/>
      <c r="PN178" s="50"/>
      <c r="PO178" s="50"/>
      <c r="PP178" s="50"/>
      <c r="PQ178" s="50"/>
      <c r="PR178" s="50"/>
      <c r="PS178" s="50"/>
      <c r="PT178" s="50"/>
      <c r="PU178" s="50"/>
      <c r="PV178" s="50"/>
      <c r="PW178" s="50"/>
      <c r="PX178" s="50"/>
      <c r="PY178" s="50"/>
      <c r="PZ178" s="50"/>
      <c r="QA178" s="50"/>
      <c r="QB178" s="50"/>
      <c r="QC178" s="50"/>
      <c r="QD178" s="50"/>
      <c r="QE178" s="50"/>
      <c r="QF178" s="50"/>
      <c r="QG178" s="50"/>
      <c r="QH178" s="50"/>
      <c r="QI178" s="50"/>
      <c r="QJ178" s="50"/>
      <c r="QK178" s="50"/>
      <c r="QL178" s="50"/>
      <c r="QM178" s="50"/>
      <c r="QN178" s="50"/>
      <c r="QO178" s="50"/>
      <c r="QP178" s="50"/>
      <c r="QQ178" s="50"/>
      <c r="QR178" s="50"/>
      <c r="QS178" s="50"/>
      <c r="QT178" s="50"/>
      <c r="QU178" s="50"/>
      <c r="QV178" s="50"/>
      <c r="QW178" s="50"/>
      <c r="QX178" s="50"/>
      <c r="QY178" s="50"/>
      <c r="QZ178" s="50"/>
      <c r="RA178" s="50"/>
      <c r="RB178" s="50"/>
      <c r="RC178" s="50"/>
      <c r="RD178" s="50"/>
      <c r="RE178" s="50"/>
      <c r="RF178" s="50"/>
      <c r="RG178" s="50"/>
      <c r="RH178" s="50"/>
      <c r="RI178" s="50"/>
      <c r="RJ178" s="50"/>
      <c r="RK178" s="50"/>
      <c r="RL178" s="50"/>
      <c r="RM178" s="50"/>
      <c r="RN178" s="50"/>
      <c r="RO178" s="50"/>
      <c r="RP178" s="50"/>
      <c r="RQ178" s="50"/>
      <c r="RR178" s="50"/>
      <c r="RS178" s="50"/>
      <c r="RT178" s="50"/>
      <c r="RU178" s="50"/>
      <c r="RV178" s="50"/>
      <c r="RW178" s="50"/>
      <c r="RX178" s="50"/>
      <c r="RY178" s="50"/>
      <c r="RZ178" s="50"/>
      <c r="SA178" s="50"/>
      <c r="SB178" s="50"/>
      <c r="SC178" s="50"/>
      <c r="SD178" s="50"/>
      <c r="SE178" s="50"/>
      <c r="SF178" s="50"/>
      <c r="SG178" s="50"/>
      <c r="SH178" s="50"/>
      <c r="SI178" s="50"/>
      <c r="SJ178" s="50"/>
      <c r="SK178" s="50"/>
      <c r="SL178" s="50"/>
      <c r="SM178" s="50"/>
      <c r="SN178" s="50"/>
      <c r="SO178" s="50"/>
      <c r="SP178" s="50"/>
      <c r="SQ178" s="50"/>
      <c r="SR178" s="50"/>
      <c r="SS178" s="50"/>
      <c r="ST178" s="50"/>
      <c r="SU178" s="50"/>
      <c r="SV178" s="50"/>
      <c r="SW178" s="50"/>
      <c r="SX178" s="50"/>
      <c r="SY178" s="50"/>
      <c r="SZ178" s="50"/>
      <c r="TA178" s="50"/>
      <c r="TB178" s="50"/>
      <c r="TC178" s="50"/>
      <c r="TD178" s="50"/>
      <c r="TE178" s="50"/>
      <c r="TF178" s="50"/>
      <c r="TG178" s="50"/>
      <c r="TH178" s="50"/>
      <c r="TI178" s="50"/>
      <c r="TJ178" s="50"/>
      <c r="TK178" s="50"/>
      <c r="TL178" s="50"/>
      <c r="TM178" s="50"/>
      <c r="TN178" s="50"/>
      <c r="TO178" s="50"/>
      <c r="TP178" s="50"/>
      <c r="TQ178" s="50"/>
      <c r="TR178" s="50"/>
      <c r="TS178" s="50"/>
      <c r="TT178" s="50"/>
      <c r="TU178" s="50"/>
      <c r="TV178" s="50"/>
      <c r="TW178" s="50"/>
      <c r="TX178" s="50"/>
      <c r="TY178" s="50"/>
      <c r="TZ178" s="50"/>
      <c r="UA178" s="50"/>
      <c r="UB178" s="50"/>
      <c r="UC178" s="50"/>
      <c r="UD178" s="50"/>
      <c r="UE178" s="50"/>
      <c r="UF178" s="50"/>
      <c r="UG178" s="50"/>
      <c r="UH178" s="50"/>
      <c r="UI178" s="50"/>
      <c r="UJ178" s="50"/>
      <c r="UK178" s="50"/>
      <c r="UL178" s="50"/>
      <c r="UM178" s="50"/>
      <c r="UN178" s="50"/>
      <c r="UO178" s="50"/>
      <c r="UP178" s="50"/>
      <c r="UQ178" s="50"/>
      <c r="UR178" s="50"/>
      <c r="US178" s="50"/>
      <c r="UT178" s="50"/>
      <c r="UU178" s="50"/>
      <c r="UV178" s="50"/>
      <c r="UW178" s="50"/>
      <c r="UX178" s="50"/>
      <c r="UY178" s="50"/>
      <c r="UZ178" s="50"/>
      <c r="VA178" s="50"/>
      <c r="VB178" s="50"/>
      <c r="VC178" s="50"/>
      <c r="VD178" s="50"/>
      <c r="VE178" s="50"/>
      <c r="VF178" s="50"/>
      <c r="VG178" s="50"/>
      <c r="VH178" s="50"/>
      <c r="VI178" s="50"/>
      <c r="VJ178" s="50"/>
      <c r="VK178" s="50"/>
      <c r="VL178" s="50"/>
      <c r="VM178" s="50"/>
      <c r="VN178" s="50"/>
      <c r="VO178" s="50"/>
      <c r="VP178" s="50"/>
      <c r="VQ178" s="50"/>
      <c r="VR178" s="50"/>
      <c r="VS178" s="50"/>
      <c r="VT178" s="50"/>
      <c r="VU178" s="50"/>
      <c r="VV178" s="50"/>
      <c r="VW178" s="50"/>
      <c r="VX178" s="50"/>
      <c r="VY178" s="50"/>
      <c r="VZ178" s="50"/>
      <c r="WA178" s="50"/>
      <c r="WB178" s="50"/>
      <c r="WC178" s="50"/>
      <c r="WD178" s="50"/>
      <c r="WE178" s="50"/>
      <c r="WF178" s="50"/>
      <c r="WG178" s="50"/>
      <c r="WH178" s="50"/>
      <c r="WI178" s="50"/>
      <c r="WJ178" s="50"/>
      <c r="WK178" s="50"/>
      <c r="WL178" s="50"/>
      <c r="WM178" s="50"/>
      <c r="WN178" s="50"/>
      <c r="WO178" s="50"/>
      <c r="WP178" s="50"/>
      <c r="WQ178" s="50"/>
      <c r="WR178" s="50"/>
      <c r="WS178" s="50"/>
      <c r="WT178" s="50"/>
      <c r="WU178" s="50"/>
      <c r="WV178" s="50"/>
      <c r="WW178" s="50"/>
      <c r="WX178" s="50"/>
      <c r="WY178" s="50"/>
      <c r="WZ178" s="50"/>
      <c r="XA178" s="50"/>
      <c r="XB178" s="50"/>
      <c r="XC178" s="50"/>
      <c r="XD178" s="50"/>
      <c r="XE178" s="50"/>
      <c r="XF178" s="50"/>
      <c r="XG178" s="50"/>
      <c r="XH178" s="50"/>
      <c r="XI178" s="50"/>
      <c r="XJ178" s="50"/>
      <c r="XK178" s="50"/>
      <c r="XL178" s="50"/>
      <c r="XM178" s="50"/>
      <c r="XN178" s="50"/>
      <c r="XO178" s="50"/>
      <c r="XP178" s="50"/>
      <c r="XQ178" s="50"/>
      <c r="XR178" s="50"/>
      <c r="XS178" s="50"/>
      <c r="XT178" s="50"/>
      <c r="XU178" s="50"/>
      <c r="XV178" s="50"/>
      <c r="XW178" s="50"/>
      <c r="XX178" s="50"/>
      <c r="XY178" s="50"/>
      <c r="XZ178" s="50"/>
      <c r="YA178" s="50"/>
      <c r="YB178" s="50"/>
      <c r="YC178" s="50"/>
      <c r="YD178" s="50"/>
      <c r="YE178" s="50"/>
      <c r="YF178" s="50"/>
      <c r="YG178" s="50"/>
      <c r="YH178" s="50"/>
      <c r="YI178" s="50"/>
      <c r="YJ178" s="50"/>
      <c r="YK178" s="50"/>
      <c r="YL178" s="50"/>
      <c r="YM178" s="50"/>
      <c r="YN178" s="50"/>
      <c r="YO178" s="50"/>
      <c r="YP178" s="50"/>
      <c r="YQ178" s="50"/>
      <c r="YR178" s="50"/>
      <c r="YS178" s="50"/>
    </row>
    <row r="179" spans="1:669" x14ac:dyDescent="0.25">
      <c r="AQ179" s="45"/>
      <c r="AR179" s="45"/>
      <c r="AS179" s="45"/>
      <c r="AT179" s="45"/>
      <c r="AU179" s="45"/>
      <c r="AV179" s="45"/>
      <c r="AW179" s="45"/>
      <c r="AX179" s="45"/>
      <c r="AY179" s="45"/>
      <c r="AZ179" s="45"/>
      <c r="BA179" s="45"/>
      <c r="BB179" s="45"/>
      <c r="BC179" s="45"/>
      <c r="BD179" s="45"/>
      <c r="BE179" s="45"/>
      <c r="BF179" s="45"/>
      <c r="BG179" s="45"/>
      <c r="BH179" s="45"/>
      <c r="BI179" s="45"/>
      <c r="BJ179" s="45"/>
      <c r="BK179" s="45"/>
      <c r="BL179" s="45"/>
      <c r="BM179" s="45"/>
      <c r="BN179" s="45"/>
      <c r="BO179" s="45"/>
      <c r="BP179" s="45"/>
      <c r="BQ179" s="45"/>
      <c r="BR179" s="45"/>
      <c r="BS179" s="45"/>
      <c r="BT179" s="45"/>
      <c r="BU179" s="45"/>
      <c r="BV179" s="45"/>
      <c r="BW179" s="45"/>
      <c r="BX179" s="45"/>
      <c r="BY179" s="45"/>
      <c r="BZ179" s="45"/>
      <c r="CA179" s="45"/>
      <c r="CB179" s="45"/>
      <c r="CC179" s="45"/>
      <c r="CD179" s="45"/>
      <c r="CE179" s="45"/>
      <c r="CF179" s="45"/>
      <c r="CG179" s="45"/>
      <c r="CH179" s="45"/>
      <c r="CI179" s="45"/>
      <c r="CJ179" s="45"/>
      <c r="CK179" s="45"/>
      <c r="CL179" s="45"/>
      <c r="CM179" s="45"/>
      <c r="CN179" s="45"/>
      <c r="CO179" s="45"/>
      <c r="CP179" s="45"/>
      <c r="CQ179" s="45"/>
      <c r="CR179" s="45"/>
      <c r="CS179" s="45"/>
      <c r="CT179" s="45"/>
      <c r="CU179" s="45"/>
      <c r="CV179" s="45"/>
      <c r="CW179" s="45"/>
      <c r="CX179" s="45"/>
      <c r="CY179" s="45"/>
      <c r="CZ179" s="45"/>
      <c r="DA179" s="45"/>
      <c r="DB179" s="45"/>
      <c r="DC179" s="45"/>
      <c r="DD179" s="45"/>
      <c r="DE179" s="45"/>
      <c r="DF179" s="45"/>
      <c r="DG179" s="45"/>
      <c r="DH179" s="45"/>
      <c r="DI179" s="45"/>
      <c r="DJ179" s="45"/>
      <c r="DK179" s="45"/>
      <c r="DL179" s="45"/>
      <c r="DM179" s="45"/>
      <c r="DN179" s="45"/>
      <c r="DO179" s="45"/>
      <c r="DP179" s="45"/>
      <c r="DQ179" s="45"/>
      <c r="DR179" s="45"/>
      <c r="DS179" s="45"/>
      <c r="DT179" s="45"/>
      <c r="DU179" s="45"/>
      <c r="DV179" s="45"/>
      <c r="DW179" s="45"/>
      <c r="DX179" s="45"/>
      <c r="DY179" s="45"/>
      <c r="DZ179" s="45"/>
      <c r="EA179" s="45"/>
      <c r="EB179" s="45"/>
      <c r="EC179" s="45"/>
      <c r="ED179" s="45"/>
      <c r="EE179" s="45"/>
      <c r="EF179" s="45"/>
      <c r="EG179" s="45"/>
      <c r="EH179" s="45"/>
      <c r="EI179" s="45"/>
      <c r="EJ179" s="45"/>
      <c r="EK179" s="45"/>
      <c r="EL179" s="45"/>
      <c r="EM179" s="45"/>
      <c r="EN179" s="45"/>
      <c r="EO179" s="45"/>
      <c r="EP179" s="45"/>
      <c r="EQ179" s="45"/>
      <c r="ER179" s="45"/>
      <c r="ES179" s="45"/>
      <c r="ET179" s="45"/>
      <c r="EU179" s="45"/>
      <c r="EV179" s="45"/>
      <c r="EW179" s="45"/>
      <c r="EX179" s="45"/>
      <c r="EY179" s="45"/>
      <c r="EZ179" s="45"/>
      <c r="FA179" s="45"/>
      <c r="FB179" s="45"/>
      <c r="FC179" s="45"/>
      <c r="FD179" s="45"/>
      <c r="FE179" s="45"/>
      <c r="FF179" s="45"/>
      <c r="FG179" s="45"/>
      <c r="FH179" s="45"/>
      <c r="FI179" s="45"/>
      <c r="FJ179" s="45"/>
      <c r="FK179" s="45"/>
      <c r="FL179" s="45"/>
      <c r="FM179" s="45"/>
      <c r="FN179" s="45"/>
      <c r="FO179" s="45"/>
      <c r="FP179" s="45"/>
      <c r="FQ179" s="45"/>
      <c r="FR179" s="45"/>
      <c r="FS179" s="45"/>
      <c r="FT179" s="45"/>
      <c r="FU179" s="45"/>
      <c r="FV179" s="45"/>
      <c r="FW179" s="45"/>
      <c r="FX179" s="45"/>
      <c r="FY179" s="45"/>
      <c r="FZ179" s="45"/>
      <c r="GA179" s="45"/>
      <c r="GB179" s="45"/>
      <c r="GC179" s="45"/>
      <c r="GD179" s="45"/>
      <c r="GE179" s="45"/>
      <c r="GF179" s="45"/>
      <c r="GG179" s="45"/>
      <c r="GH179" s="45"/>
      <c r="GI179" s="45"/>
      <c r="GJ179" s="45"/>
      <c r="GK179" s="45"/>
      <c r="GL179" s="45"/>
      <c r="GM179" s="45"/>
      <c r="GN179" s="45"/>
      <c r="GO179" s="45"/>
      <c r="GP179" s="45"/>
      <c r="GQ179" s="45"/>
      <c r="GR179" s="45"/>
      <c r="GS179" s="45"/>
      <c r="GT179" s="45"/>
      <c r="GU179" s="45"/>
      <c r="GV179" s="45"/>
      <c r="GW179" s="45"/>
      <c r="GX179" s="45"/>
      <c r="GY179" s="45"/>
      <c r="GZ179" s="45"/>
      <c r="HA179" s="45"/>
      <c r="HB179" s="45"/>
      <c r="HC179" s="45"/>
      <c r="HD179" s="45"/>
      <c r="HE179" s="45"/>
      <c r="HF179" s="45"/>
      <c r="HG179" s="45"/>
      <c r="HH179" s="45"/>
      <c r="HI179" s="45"/>
      <c r="HJ179" s="45"/>
      <c r="HK179" s="45"/>
      <c r="HL179" s="45"/>
      <c r="HM179" s="45"/>
      <c r="HN179" s="45"/>
      <c r="HO179" s="45"/>
      <c r="HP179" s="45"/>
      <c r="HQ179" s="45"/>
      <c r="HR179" s="45"/>
      <c r="HS179" s="45"/>
      <c r="HT179" s="45"/>
      <c r="HU179" s="45"/>
      <c r="HV179" s="45"/>
      <c r="HW179" s="45"/>
      <c r="HX179" s="45"/>
      <c r="HY179" s="45"/>
      <c r="HZ179" s="45"/>
      <c r="IA179" s="45"/>
      <c r="IB179" s="45"/>
      <c r="IC179" s="45"/>
      <c r="ID179" s="45"/>
      <c r="IE179" s="45"/>
      <c r="IF179" s="45"/>
      <c r="IG179" s="45"/>
      <c r="IH179" s="45"/>
      <c r="II179" s="45"/>
      <c r="IJ179" s="45"/>
      <c r="IK179" s="45"/>
      <c r="IL179" s="45"/>
      <c r="IM179" s="45"/>
      <c r="IN179" s="45"/>
      <c r="IO179" s="45"/>
      <c r="IP179" s="45"/>
      <c r="IQ179" s="45"/>
      <c r="IR179" s="45"/>
      <c r="IS179" s="45"/>
      <c r="IT179" s="45"/>
      <c r="IU179" s="45"/>
      <c r="IV179" s="45"/>
      <c r="IW179" s="45"/>
      <c r="IX179" s="45"/>
      <c r="IY179" s="45"/>
      <c r="IZ179" s="45"/>
      <c r="JA179" s="45"/>
      <c r="JB179" s="45"/>
      <c r="JC179" s="45"/>
      <c r="JD179" s="45"/>
      <c r="JE179" s="45"/>
      <c r="JF179" s="45"/>
      <c r="JG179" s="45"/>
      <c r="JH179" s="45"/>
      <c r="JI179" s="45"/>
      <c r="JJ179" s="45"/>
      <c r="JK179" s="45"/>
      <c r="JL179" s="45"/>
      <c r="JM179" s="45"/>
      <c r="JN179" s="45"/>
      <c r="JO179" s="45"/>
      <c r="JP179" s="45"/>
      <c r="JQ179" s="45"/>
      <c r="JR179" s="45"/>
      <c r="JS179" s="45"/>
      <c r="JT179" s="45"/>
      <c r="JU179" s="45"/>
      <c r="JV179" s="45"/>
      <c r="JW179" s="45"/>
      <c r="JX179" s="45"/>
      <c r="JY179" s="45"/>
      <c r="JZ179" s="45"/>
      <c r="KA179" s="45"/>
      <c r="KB179" s="45"/>
      <c r="KC179" s="45"/>
      <c r="KD179" s="45"/>
      <c r="KE179" s="45"/>
      <c r="KF179" s="45"/>
      <c r="KG179" s="45"/>
      <c r="KH179" s="45"/>
      <c r="KI179" s="45"/>
      <c r="KJ179" s="45"/>
      <c r="KK179" s="45"/>
      <c r="KL179" s="45"/>
      <c r="KM179" s="45"/>
      <c r="KN179" s="45"/>
      <c r="KO179" s="45"/>
      <c r="KP179" s="45"/>
      <c r="KQ179" s="45"/>
      <c r="KR179" s="45"/>
      <c r="KS179" s="45"/>
      <c r="KT179" s="45"/>
      <c r="KU179" s="45"/>
      <c r="KV179" s="45"/>
      <c r="KW179" s="45"/>
      <c r="KX179" s="45"/>
      <c r="KY179" s="45"/>
      <c r="KZ179" s="45"/>
      <c r="LA179" s="45"/>
      <c r="LB179" s="45"/>
      <c r="LC179" s="45"/>
      <c r="LD179" s="45"/>
      <c r="LE179" s="45"/>
      <c r="LF179" s="45"/>
      <c r="LG179" s="45"/>
      <c r="LH179" s="45"/>
      <c r="LI179" s="45"/>
      <c r="LJ179" s="45"/>
      <c r="LK179" s="45"/>
      <c r="LL179" s="45"/>
      <c r="LM179" s="45"/>
      <c r="LN179" s="45"/>
      <c r="LO179" s="45"/>
      <c r="LP179" s="45"/>
      <c r="LQ179" s="45"/>
      <c r="LR179" s="45"/>
      <c r="LS179" s="45"/>
      <c r="LT179" s="45"/>
      <c r="LU179" s="45"/>
      <c r="LV179" s="45"/>
      <c r="LW179" s="45"/>
      <c r="LX179" s="45"/>
      <c r="LY179" s="45"/>
      <c r="LZ179" s="45"/>
      <c r="MA179" s="45"/>
      <c r="MB179" s="45"/>
      <c r="MC179" s="45"/>
      <c r="MD179" s="45"/>
      <c r="ME179" s="45"/>
      <c r="MF179" s="45"/>
      <c r="MG179" s="45"/>
      <c r="MH179" s="45"/>
      <c r="MI179" s="45"/>
      <c r="MJ179" s="45"/>
      <c r="MK179" s="45"/>
      <c r="ML179" s="45"/>
      <c r="MM179" s="45"/>
      <c r="MN179" s="45"/>
      <c r="MO179" s="45"/>
      <c r="MP179" s="45"/>
      <c r="MQ179" s="45"/>
      <c r="MR179" s="45"/>
      <c r="MS179" s="45"/>
      <c r="MT179" s="45"/>
      <c r="MU179" s="45"/>
      <c r="MV179" s="45"/>
      <c r="MW179" s="45"/>
      <c r="MX179" s="45"/>
      <c r="MY179" s="45"/>
      <c r="MZ179" s="45"/>
      <c r="NA179" s="45"/>
      <c r="NB179" s="45"/>
      <c r="NC179" s="45"/>
      <c r="ND179" s="45"/>
      <c r="NE179" s="45"/>
      <c r="NF179" s="45"/>
      <c r="NG179" s="45"/>
      <c r="NH179" s="45"/>
      <c r="NI179" s="45"/>
      <c r="NJ179" s="45"/>
      <c r="NK179" s="45"/>
      <c r="NL179" s="45"/>
      <c r="NM179" s="45"/>
      <c r="NN179" s="45"/>
    </row>
    <row r="180" spans="1:669" s="47" customFormat="1" x14ac:dyDescent="0.25">
      <c r="A180" s="39" t="s">
        <v>83</v>
      </c>
      <c r="C180" s="11"/>
      <c r="D180" s="11"/>
      <c r="E180" s="39"/>
      <c r="F180" s="39"/>
      <c r="G180" s="164"/>
      <c r="H180" s="164"/>
      <c r="I180" s="145"/>
      <c r="J180" s="145"/>
      <c r="K180" s="164"/>
      <c r="L180" s="145"/>
      <c r="M180" s="164"/>
      <c r="AH180" s="45"/>
      <c r="AI180" s="45"/>
      <c r="AJ180" s="45"/>
      <c r="AK180" s="45"/>
      <c r="AL180" s="45"/>
      <c r="AM180" s="45"/>
      <c r="AN180" s="45"/>
      <c r="AO180" s="45"/>
      <c r="AP180" s="45"/>
      <c r="AQ180" s="45"/>
      <c r="AR180" s="45"/>
      <c r="AS180" s="45"/>
      <c r="AT180" s="45"/>
      <c r="AU180" s="45"/>
      <c r="AV180" s="45"/>
      <c r="AW180" s="45"/>
      <c r="AX180" s="45"/>
      <c r="AY180" s="45"/>
      <c r="AZ180" s="45"/>
      <c r="BA180" s="45"/>
      <c r="BB180" s="45"/>
      <c r="BC180" s="45"/>
      <c r="BD180" s="45"/>
      <c r="BE180" s="45"/>
      <c r="BF180" s="45"/>
      <c r="BG180" s="45"/>
      <c r="BH180" s="45"/>
      <c r="BI180" s="45"/>
      <c r="BJ180" s="45"/>
      <c r="BK180" s="45"/>
      <c r="BL180" s="45"/>
      <c r="BM180" s="45"/>
      <c r="BN180" s="45"/>
      <c r="BO180" s="45"/>
      <c r="BP180" s="45"/>
      <c r="BQ180" s="45"/>
      <c r="BR180" s="45"/>
      <c r="BS180" s="45"/>
      <c r="BT180" s="45"/>
      <c r="BU180" s="45"/>
      <c r="BV180" s="45"/>
      <c r="BW180" s="45"/>
      <c r="BX180" s="45"/>
      <c r="BY180" s="45"/>
      <c r="BZ180" s="45"/>
      <c r="CA180" s="45"/>
      <c r="CB180" s="45"/>
      <c r="CC180" s="45"/>
      <c r="CD180" s="45"/>
      <c r="CE180" s="45"/>
      <c r="CF180" s="45"/>
      <c r="CG180" s="45"/>
      <c r="CH180" s="45"/>
      <c r="CI180" s="45"/>
      <c r="CJ180" s="45"/>
      <c r="CK180" s="45"/>
      <c r="CL180" s="45"/>
      <c r="CM180" s="45"/>
      <c r="CN180" s="45"/>
      <c r="CO180" s="45"/>
      <c r="CP180" s="45"/>
      <c r="CQ180" s="45"/>
      <c r="CR180" s="45"/>
      <c r="CS180" s="45"/>
      <c r="CT180" s="45"/>
      <c r="CU180" s="45"/>
      <c r="CV180" s="45"/>
      <c r="CW180" s="45"/>
      <c r="CX180" s="45"/>
      <c r="CY180" s="45"/>
      <c r="CZ180" s="45"/>
      <c r="DA180" s="45"/>
      <c r="DB180" s="45"/>
      <c r="DC180" s="45"/>
      <c r="DD180" s="45"/>
      <c r="DE180" s="45"/>
      <c r="DF180" s="45"/>
      <c r="DG180" s="45"/>
      <c r="DH180" s="45"/>
      <c r="DI180" s="45"/>
      <c r="DJ180" s="45"/>
      <c r="DK180" s="45"/>
      <c r="DL180" s="45"/>
      <c r="DM180" s="45"/>
      <c r="DN180" s="45"/>
      <c r="DO180" s="45"/>
      <c r="DP180" s="45"/>
      <c r="DQ180" s="45"/>
      <c r="DR180" s="45"/>
      <c r="DS180" s="45"/>
      <c r="DT180" s="45"/>
      <c r="DU180" s="45"/>
      <c r="DV180" s="45"/>
      <c r="DW180" s="45"/>
      <c r="DX180" s="45"/>
      <c r="DY180" s="45"/>
      <c r="DZ180" s="45"/>
      <c r="EA180" s="45"/>
      <c r="EB180" s="45"/>
      <c r="EC180" s="45"/>
      <c r="ED180" s="45"/>
      <c r="EE180" s="45"/>
      <c r="EF180" s="45"/>
      <c r="EG180" s="45"/>
      <c r="EH180" s="45"/>
      <c r="EI180" s="45"/>
      <c r="EJ180" s="45"/>
      <c r="EK180" s="45"/>
      <c r="EL180" s="45"/>
      <c r="EM180" s="45"/>
      <c r="EN180" s="45"/>
      <c r="EO180" s="45"/>
      <c r="EP180" s="45"/>
      <c r="EQ180" s="45"/>
      <c r="ER180" s="45"/>
      <c r="ES180" s="45"/>
      <c r="ET180" s="45"/>
      <c r="EU180" s="45"/>
      <c r="EV180" s="45"/>
      <c r="EW180" s="45"/>
      <c r="EX180" s="45"/>
      <c r="EY180" s="45"/>
      <c r="EZ180" s="45"/>
      <c r="FA180" s="45"/>
      <c r="FB180" s="45"/>
      <c r="FC180" s="45"/>
      <c r="FD180" s="45"/>
      <c r="FE180" s="45"/>
      <c r="FF180" s="45"/>
      <c r="FG180" s="45"/>
      <c r="FH180" s="45"/>
      <c r="FI180" s="45"/>
      <c r="FJ180" s="45"/>
      <c r="FK180" s="45"/>
      <c r="FL180" s="45"/>
      <c r="FM180" s="45"/>
      <c r="FN180" s="45"/>
      <c r="FO180" s="45"/>
      <c r="FP180" s="45"/>
      <c r="FQ180" s="45"/>
      <c r="FR180" s="45"/>
      <c r="FS180" s="45"/>
      <c r="FT180" s="45"/>
      <c r="FU180" s="45"/>
      <c r="FV180" s="45"/>
      <c r="FW180" s="45"/>
      <c r="FX180" s="45"/>
      <c r="FY180" s="45"/>
      <c r="FZ180" s="45"/>
      <c r="GA180" s="45"/>
      <c r="GB180" s="45"/>
      <c r="GC180" s="45"/>
      <c r="GD180" s="45"/>
      <c r="GE180" s="45"/>
      <c r="GF180" s="45"/>
      <c r="GG180" s="45"/>
      <c r="GH180" s="45"/>
      <c r="GI180" s="45"/>
      <c r="GJ180" s="45"/>
      <c r="GK180" s="45"/>
      <c r="GL180" s="45"/>
      <c r="GM180" s="45"/>
      <c r="GN180" s="45"/>
      <c r="GO180" s="45"/>
      <c r="GP180" s="45"/>
      <c r="GQ180" s="45"/>
      <c r="GR180" s="45"/>
      <c r="GS180" s="45"/>
      <c r="GT180" s="45"/>
      <c r="GU180" s="45"/>
      <c r="GV180" s="45"/>
      <c r="GW180" s="45"/>
      <c r="GX180" s="45"/>
      <c r="GY180" s="45"/>
      <c r="GZ180" s="45"/>
      <c r="HA180" s="45"/>
      <c r="HB180" s="45"/>
      <c r="HC180" s="45"/>
      <c r="HD180" s="45"/>
      <c r="HE180" s="45"/>
      <c r="HF180" s="45"/>
      <c r="HG180" s="45"/>
      <c r="HH180" s="45"/>
      <c r="HI180" s="45"/>
      <c r="HJ180" s="45"/>
      <c r="HK180" s="45"/>
      <c r="HL180" s="45"/>
      <c r="HM180" s="45"/>
      <c r="HN180" s="45"/>
      <c r="HO180" s="45"/>
      <c r="HP180" s="45"/>
      <c r="HQ180" s="45"/>
      <c r="HR180" s="45"/>
      <c r="HS180" s="45"/>
      <c r="HT180" s="45"/>
      <c r="HU180" s="45"/>
      <c r="HV180" s="45"/>
      <c r="HW180" s="45"/>
      <c r="HX180" s="45"/>
      <c r="HY180" s="45"/>
      <c r="HZ180" s="45"/>
      <c r="IA180" s="45"/>
      <c r="IB180" s="45"/>
      <c r="IC180" s="45"/>
      <c r="ID180" s="45"/>
      <c r="IE180" s="45"/>
      <c r="IF180" s="45"/>
      <c r="IG180" s="45"/>
      <c r="IH180" s="45"/>
      <c r="II180" s="45"/>
      <c r="IJ180" s="45"/>
      <c r="IK180" s="45"/>
      <c r="IL180" s="45"/>
      <c r="IM180" s="45"/>
      <c r="IN180" s="45"/>
      <c r="IO180" s="45"/>
      <c r="IP180" s="45"/>
      <c r="IQ180" s="45"/>
      <c r="IR180" s="45"/>
      <c r="IS180" s="45"/>
      <c r="IT180" s="45"/>
      <c r="IU180" s="45"/>
      <c r="IV180" s="45"/>
      <c r="IW180" s="45"/>
      <c r="IX180" s="45"/>
      <c r="IY180" s="45"/>
      <c r="IZ180" s="45"/>
      <c r="JA180" s="45"/>
      <c r="JB180" s="45"/>
      <c r="JC180" s="45"/>
      <c r="JD180" s="45"/>
      <c r="JE180" s="45"/>
      <c r="JF180" s="45"/>
      <c r="JG180" s="45"/>
      <c r="JH180" s="45"/>
      <c r="JI180" s="45"/>
      <c r="JJ180" s="45"/>
      <c r="JK180" s="45"/>
      <c r="JL180" s="45"/>
      <c r="JM180" s="45"/>
      <c r="JN180" s="45"/>
      <c r="JO180" s="45"/>
      <c r="JP180" s="45"/>
      <c r="JQ180" s="45"/>
      <c r="JR180" s="45"/>
      <c r="JS180" s="45"/>
      <c r="JT180" s="45"/>
      <c r="JU180" s="45"/>
      <c r="JV180" s="45"/>
      <c r="JW180" s="45"/>
      <c r="JX180" s="45"/>
      <c r="JY180" s="45"/>
      <c r="JZ180" s="45"/>
      <c r="KA180" s="45"/>
      <c r="KB180" s="45"/>
      <c r="KC180" s="45"/>
      <c r="KD180" s="45"/>
      <c r="KE180" s="45"/>
      <c r="KF180" s="45"/>
      <c r="KG180" s="45"/>
      <c r="KH180" s="45"/>
      <c r="KI180" s="45"/>
      <c r="KJ180" s="45"/>
      <c r="KK180" s="45"/>
      <c r="KL180" s="45"/>
      <c r="KM180" s="45"/>
      <c r="KN180" s="45"/>
      <c r="KO180" s="45"/>
      <c r="KP180" s="45"/>
      <c r="KQ180" s="45"/>
      <c r="KR180" s="45"/>
      <c r="KS180" s="45"/>
      <c r="KT180" s="45"/>
      <c r="KU180" s="45"/>
      <c r="KV180" s="45"/>
      <c r="KW180" s="45"/>
      <c r="KX180" s="45"/>
      <c r="KY180" s="45"/>
      <c r="KZ180" s="45"/>
      <c r="LA180" s="45"/>
      <c r="LB180" s="45"/>
      <c r="LC180" s="45"/>
      <c r="LD180" s="45"/>
      <c r="LE180" s="45"/>
      <c r="LF180" s="45"/>
      <c r="LG180" s="45"/>
      <c r="LH180" s="45"/>
      <c r="LI180" s="45"/>
      <c r="LJ180" s="45"/>
      <c r="LK180" s="45"/>
      <c r="LL180" s="45"/>
      <c r="LM180" s="45"/>
      <c r="LN180" s="45"/>
      <c r="LO180" s="45"/>
      <c r="LP180" s="45"/>
      <c r="LQ180" s="45"/>
      <c r="LR180" s="45"/>
      <c r="LS180" s="45"/>
      <c r="LT180" s="45"/>
      <c r="LU180" s="45"/>
      <c r="LV180" s="45"/>
      <c r="LW180" s="45"/>
      <c r="LX180" s="45"/>
      <c r="LY180" s="45"/>
      <c r="LZ180" s="45"/>
      <c r="MA180" s="45"/>
      <c r="MB180" s="45"/>
      <c r="MC180" s="45"/>
      <c r="MD180" s="45"/>
      <c r="ME180" s="45"/>
      <c r="MF180" s="45"/>
      <c r="MG180" s="45"/>
      <c r="MH180" s="45"/>
      <c r="MI180" s="45"/>
      <c r="MJ180" s="45"/>
      <c r="MK180" s="45"/>
      <c r="ML180" s="45"/>
      <c r="MM180" s="45"/>
      <c r="MN180" s="45"/>
      <c r="MO180" s="45"/>
      <c r="MP180" s="45"/>
      <c r="MQ180" s="45"/>
      <c r="MR180" s="45"/>
      <c r="MS180" s="45"/>
      <c r="MT180" s="45"/>
      <c r="MU180" s="45"/>
      <c r="MV180" s="45"/>
      <c r="MW180" s="45"/>
      <c r="MX180" s="45"/>
      <c r="MY180" s="45"/>
      <c r="MZ180" s="45"/>
      <c r="NA180" s="45"/>
      <c r="NB180" s="45"/>
      <c r="NC180" s="45"/>
      <c r="ND180" s="45"/>
      <c r="NE180" s="45"/>
      <c r="NF180" s="45"/>
      <c r="NG180" s="45"/>
      <c r="NH180" s="45"/>
      <c r="NI180" s="45"/>
      <c r="NJ180" s="45"/>
      <c r="NK180" s="45"/>
      <c r="NL180" s="45"/>
      <c r="NM180" s="45"/>
      <c r="NN180" s="45"/>
    </row>
    <row r="181" spans="1:669" s="44" customFormat="1" ht="15" customHeight="1" x14ac:dyDescent="0.25">
      <c r="A181" s="44" t="s">
        <v>84</v>
      </c>
      <c r="B181" s="22" t="s">
        <v>16</v>
      </c>
      <c r="C181" s="23" t="s">
        <v>70</v>
      </c>
      <c r="D181" s="23" t="s">
        <v>221</v>
      </c>
      <c r="E181" s="24">
        <v>44348</v>
      </c>
      <c r="F181" s="10" t="s">
        <v>107</v>
      </c>
      <c r="G181" s="165">
        <v>46000</v>
      </c>
      <c r="H181" s="165">
        <v>1320.2</v>
      </c>
      <c r="I181" s="147">
        <v>1289.46</v>
      </c>
      <c r="J181" s="147">
        <v>1398.4</v>
      </c>
      <c r="K181" s="165">
        <v>301</v>
      </c>
      <c r="L181" s="147">
        <v>4309.0600000000004</v>
      </c>
      <c r="M181" s="165">
        <v>41690.94</v>
      </c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  <c r="AH181" s="45"/>
      <c r="AI181" s="45"/>
      <c r="AJ181" s="45"/>
      <c r="AK181" s="45"/>
      <c r="AL181" s="45"/>
      <c r="AM181" s="45"/>
      <c r="AN181" s="45"/>
      <c r="AO181" s="45"/>
      <c r="AP181" s="45"/>
      <c r="AQ181" s="45"/>
      <c r="AR181" s="45"/>
      <c r="AS181" s="45"/>
      <c r="AT181" s="45"/>
      <c r="AU181" s="45"/>
      <c r="AV181" s="45"/>
      <c r="AW181" s="45"/>
      <c r="AX181" s="45"/>
      <c r="AY181" s="45"/>
      <c r="AZ181" s="45"/>
      <c r="BA181" s="45"/>
      <c r="BB181" s="45"/>
      <c r="BC181" s="45"/>
      <c r="BD181" s="45"/>
      <c r="BE181" s="45"/>
      <c r="BF181" s="45"/>
      <c r="BG181" s="45"/>
      <c r="BH181" s="45"/>
      <c r="BI181" s="45"/>
      <c r="BJ181" s="45"/>
      <c r="BK181" s="45"/>
      <c r="BL181" s="45"/>
      <c r="BM181" s="45"/>
      <c r="BN181" s="45"/>
      <c r="BO181" s="45"/>
      <c r="BP181" s="45"/>
      <c r="BQ181" s="45"/>
      <c r="BR181" s="45"/>
      <c r="BS181" s="45"/>
      <c r="BT181" s="45"/>
      <c r="BU181" s="45"/>
      <c r="BV181" s="45"/>
      <c r="BW181" s="45"/>
      <c r="BX181" s="45"/>
      <c r="BY181" s="45"/>
      <c r="BZ181" s="45"/>
      <c r="CA181" s="45"/>
      <c r="CB181" s="45"/>
      <c r="CC181" s="45"/>
      <c r="CD181" s="45"/>
      <c r="CE181" s="45"/>
      <c r="CF181" s="45"/>
      <c r="CG181" s="45"/>
      <c r="CH181" s="45"/>
      <c r="CI181" s="45"/>
      <c r="CJ181" s="45"/>
      <c r="CK181" s="45"/>
      <c r="CL181" s="45"/>
      <c r="CM181" s="45"/>
      <c r="CN181" s="45"/>
      <c r="CO181" s="45"/>
      <c r="CP181" s="45"/>
      <c r="CQ181" s="45"/>
      <c r="CR181" s="45"/>
      <c r="CS181" s="45"/>
      <c r="CT181" s="45"/>
      <c r="CU181" s="45"/>
      <c r="CV181" s="45"/>
      <c r="CW181" s="45"/>
      <c r="CX181" s="45"/>
      <c r="CY181" s="45"/>
      <c r="CZ181" s="45"/>
      <c r="DA181" s="45"/>
      <c r="DB181" s="45"/>
      <c r="DC181" s="45"/>
      <c r="DD181" s="45"/>
      <c r="DE181" s="45"/>
      <c r="DF181" s="45"/>
      <c r="DG181" s="45"/>
      <c r="DH181" s="45"/>
      <c r="DI181" s="45"/>
      <c r="DJ181" s="45"/>
      <c r="DK181" s="45"/>
      <c r="DL181" s="45"/>
      <c r="DM181" s="45"/>
      <c r="DN181" s="45"/>
      <c r="DO181" s="45"/>
      <c r="DP181" s="45"/>
      <c r="DQ181" s="45"/>
      <c r="DR181" s="45"/>
      <c r="DS181" s="45"/>
      <c r="DT181" s="45"/>
      <c r="DU181" s="45"/>
      <c r="DV181" s="45"/>
      <c r="DW181" s="45"/>
      <c r="DX181" s="45"/>
      <c r="DY181" s="45"/>
      <c r="DZ181" s="45"/>
      <c r="EA181" s="45"/>
      <c r="EB181" s="45"/>
      <c r="EC181" s="45"/>
      <c r="ED181" s="45"/>
      <c r="EE181" s="45"/>
      <c r="EF181" s="45"/>
      <c r="EG181" s="45"/>
      <c r="EH181" s="45"/>
      <c r="EI181" s="45"/>
      <c r="EJ181" s="45"/>
      <c r="EK181" s="45"/>
      <c r="EL181" s="45"/>
      <c r="EM181" s="45"/>
      <c r="EN181" s="45"/>
      <c r="EO181" s="45"/>
      <c r="EP181" s="45"/>
      <c r="EQ181" s="45"/>
      <c r="ER181" s="45"/>
      <c r="ES181" s="45"/>
      <c r="ET181" s="45"/>
      <c r="EU181" s="45"/>
      <c r="EV181" s="45"/>
      <c r="EW181" s="45"/>
      <c r="EX181" s="45"/>
      <c r="EY181" s="45"/>
      <c r="EZ181" s="45"/>
      <c r="FA181" s="45"/>
      <c r="FB181" s="45"/>
      <c r="FC181" s="45"/>
      <c r="FD181" s="45"/>
      <c r="FE181" s="45"/>
      <c r="FF181" s="45"/>
      <c r="FG181" s="45"/>
      <c r="FH181" s="45"/>
      <c r="FI181" s="45"/>
      <c r="FJ181" s="45"/>
      <c r="FK181" s="45"/>
      <c r="FL181" s="45"/>
      <c r="FM181" s="45"/>
      <c r="FN181" s="45"/>
      <c r="FO181" s="45"/>
      <c r="FP181" s="45"/>
      <c r="FQ181" s="45"/>
      <c r="FR181" s="45"/>
      <c r="FS181" s="45"/>
      <c r="FT181" s="45"/>
      <c r="FU181" s="45"/>
      <c r="FV181" s="45"/>
      <c r="FW181" s="45"/>
      <c r="FX181" s="45"/>
      <c r="FY181" s="45"/>
      <c r="FZ181" s="45"/>
      <c r="GA181" s="45"/>
      <c r="GB181" s="45"/>
      <c r="GC181" s="45"/>
      <c r="GD181" s="45"/>
      <c r="GE181" s="45"/>
      <c r="GF181" s="45"/>
      <c r="GG181" s="45"/>
      <c r="GH181" s="45"/>
      <c r="GI181" s="45"/>
      <c r="GJ181" s="45"/>
      <c r="GK181" s="45"/>
      <c r="GL181" s="45"/>
      <c r="GM181" s="45"/>
      <c r="GN181" s="45"/>
      <c r="GO181" s="45"/>
      <c r="GP181" s="45"/>
      <c r="GQ181" s="45"/>
      <c r="GR181" s="45"/>
      <c r="GS181" s="45"/>
      <c r="GT181" s="45"/>
      <c r="GU181" s="45"/>
      <c r="GV181" s="45"/>
      <c r="GW181" s="45"/>
      <c r="GX181" s="45"/>
      <c r="GY181" s="45"/>
      <c r="GZ181" s="45"/>
      <c r="HA181" s="45"/>
      <c r="HB181" s="45"/>
      <c r="HC181" s="45"/>
      <c r="HD181" s="45"/>
      <c r="HE181" s="45"/>
      <c r="HF181" s="45"/>
      <c r="HG181" s="45"/>
      <c r="HH181" s="45"/>
      <c r="HI181" s="45"/>
      <c r="HJ181" s="45"/>
      <c r="HK181" s="45"/>
      <c r="HL181" s="45"/>
      <c r="HM181" s="45"/>
      <c r="HN181" s="45"/>
      <c r="HO181" s="45"/>
      <c r="HP181" s="45"/>
      <c r="HQ181" s="45"/>
      <c r="HR181" s="45"/>
      <c r="HS181" s="45"/>
      <c r="HT181" s="45"/>
      <c r="HU181" s="45"/>
      <c r="HV181" s="45"/>
      <c r="HW181" s="45"/>
      <c r="HX181" s="45"/>
      <c r="HY181" s="45"/>
      <c r="HZ181" s="45"/>
      <c r="IA181" s="45"/>
      <c r="IB181" s="45"/>
      <c r="IC181" s="45"/>
      <c r="ID181" s="45"/>
      <c r="IE181" s="45"/>
      <c r="IF181" s="45"/>
      <c r="IG181" s="45"/>
      <c r="IH181" s="45"/>
      <c r="II181" s="45"/>
      <c r="IJ181" s="45"/>
      <c r="IK181" s="45"/>
      <c r="IL181" s="45"/>
      <c r="IM181" s="45"/>
      <c r="IN181" s="45"/>
      <c r="IO181" s="45"/>
      <c r="IP181" s="45"/>
      <c r="IQ181" s="45"/>
      <c r="IR181" s="45"/>
      <c r="IS181" s="45"/>
      <c r="IT181" s="45"/>
      <c r="IU181" s="45"/>
      <c r="IV181" s="45"/>
      <c r="IW181" s="45"/>
      <c r="IX181" s="45"/>
      <c r="IY181" s="45"/>
      <c r="IZ181" s="45"/>
      <c r="JA181" s="45"/>
      <c r="JB181" s="45"/>
      <c r="JC181" s="45"/>
      <c r="JD181" s="45"/>
      <c r="JE181" s="45"/>
      <c r="JF181" s="45"/>
      <c r="JG181" s="45"/>
      <c r="JH181" s="45"/>
      <c r="JI181" s="45"/>
      <c r="JJ181" s="45"/>
      <c r="JK181" s="45"/>
      <c r="JL181" s="45"/>
      <c r="JM181" s="45"/>
      <c r="JN181" s="45"/>
      <c r="JO181" s="45"/>
      <c r="JP181" s="45"/>
      <c r="JQ181" s="45"/>
      <c r="JR181" s="45"/>
      <c r="JS181" s="45"/>
      <c r="JT181" s="45"/>
      <c r="JU181" s="45"/>
      <c r="JV181" s="45"/>
      <c r="JW181" s="45"/>
      <c r="JX181" s="45"/>
      <c r="JY181" s="45"/>
      <c r="JZ181" s="45"/>
      <c r="KA181" s="45"/>
      <c r="KB181" s="45"/>
      <c r="KC181" s="45"/>
      <c r="KD181" s="45"/>
      <c r="KE181" s="45"/>
      <c r="KF181" s="45"/>
      <c r="KG181" s="45"/>
      <c r="KH181" s="45"/>
      <c r="KI181" s="45"/>
      <c r="KJ181" s="45"/>
      <c r="KK181" s="45"/>
      <c r="KL181" s="45"/>
      <c r="KM181" s="45"/>
      <c r="KN181" s="45"/>
      <c r="KO181" s="45"/>
      <c r="KP181" s="45"/>
      <c r="KQ181" s="45"/>
      <c r="KR181" s="45"/>
      <c r="KS181" s="45"/>
      <c r="KT181" s="45"/>
      <c r="KU181" s="45"/>
      <c r="KV181" s="45"/>
      <c r="KW181" s="45"/>
      <c r="KX181" s="45"/>
      <c r="KY181" s="45"/>
      <c r="KZ181" s="45"/>
      <c r="LA181" s="45"/>
      <c r="LB181" s="45"/>
      <c r="LC181" s="45"/>
      <c r="LD181" s="45"/>
      <c r="LE181" s="45"/>
      <c r="LF181" s="45"/>
      <c r="LG181" s="45"/>
      <c r="LH181" s="45"/>
      <c r="LI181" s="45"/>
      <c r="LJ181" s="45"/>
      <c r="LK181" s="45"/>
      <c r="LL181" s="45"/>
      <c r="LM181" s="45"/>
      <c r="LN181" s="45"/>
      <c r="LO181" s="45"/>
      <c r="LP181" s="45"/>
      <c r="LQ181" s="45"/>
      <c r="LR181" s="45"/>
      <c r="LS181" s="45"/>
      <c r="LT181" s="45"/>
      <c r="LU181" s="45"/>
      <c r="LV181" s="45"/>
      <c r="LW181" s="45"/>
      <c r="LX181" s="45"/>
      <c r="LY181" s="45"/>
      <c r="LZ181" s="45"/>
      <c r="MA181" s="45"/>
      <c r="MB181" s="45"/>
      <c r="MC181" s="45"/>
      <c r="MD181" s="45"/>
      <c r="ME181" s="45"/>
      <c r="MF181" s="45"/>
      <c r="MG181" s="45"/>
      <c r="MH181" s="45"/>
      <c r="MI181" s="45"/>
      <c r="MJ181" s="45"/>
      <c r="MK181" s="45"/>
      <c r="ML181" s="45"/>
      <c r="MM181" s="45"/>
      <c r="MN181" s="45"/>
      <c r="MO181" s="45"/>
      <c r="MP181" s="45"/>
      <c r="MQ181" s="45"/>
      <c r="MR181" s="45"/>
      <c r="MS181" s="45"/>
      <c r="MT181" s="45"/>
      <c r="MU181" s="45"/>
      <c r="MV181" s="45"/>
      <c r="MW181" s="45"/>
      <c r="MX181" s="45"/>
      <c r="MY181" s="45"/>
      <c r="MZ181" s="45"/>
      <c r="NA181" s="45"/>
      <c r="NB181" s="45"/>
      <c r="NC181" s="45"/>
      <c r="ND181" s="45"/>
      <c r="NE181" s="45"/>
      <c r="NF181" s="45"/>
      <c r="NG181" s="45"/>
      <c r="NH181" s="45"/>
      <c r="NI181" s="45"/>
      <c r="NJ181" s="45"/>
      <c r="NK181" s="45"/>
      <c r="NL181" s="45"/>
      <c r="NM181" s="45"/>
      <c r="NN181" s="45"/>
      <c r="NO181" s="38"/>
      <c r="NP181" s="38"/>
      <c r="NQ181" s="38"/>
      <c r="NR181" s="38"/>
      <c r="NS181" s="38"/>
      <c r="NT181" s="38"/>
      <c r="NU181" s="38"/>
      <c r="NV181" s="38"/>
      <c r="NW181" s="38"/>
      <c r="NX181" s="38"/>
      <c r="NY181" s="38"/>
      <c r="NZ181" s="38"/>
      <c r="OA181" s="38"/>
      <c r="OB181" s="38"/>
      <c r="OC181" s="38"/>
      <c r="OD181" s="38"/>
      <c r="OE181" s="38"/>
      <c r="OF181" s="38"/>
      <c r="OG181" s="38"/>
      <c r="OH181" s="38"/>
      <c r="OI181" s="38"/>
      <c r="OJ181" s="38"/>
      <c r="OK181" s="38"/>
      <c r="OL181" s="38"/>
      <c r="OM181" s="38"/>
      <c r="ON181" s="38"/>
      <c r="OO181" s="38"/>
      <c r="OP181" s="38"/>
      <c r="OQ181" s="38"/>
      <c r="OR181" s="38"/>
      <c r="OS181" s="38"/>
      <c r="OT181" s="38"/>
      <c r="OU181" s="38"/>
      <c r="OV181" s="38"/>
      <c r="OW181" s="38"/>
      <c r="OX181" s="38"/>
      <c r="OY181" s="38"/>
      <c r="OZ181" s="38"/>
      <c r="PA181" s="38"/>
      <c r="PB181" s="38"/>
      <c r="PC181" s="38"/>
      <c r="PD181" s="38"/>
      <c r="PE181" s="38"/>
      <c r="PF181" s="38"/>
      <c r="PG181" s="38"/>
      <c r="PH181" s="38"/>
      <c r="PI181" s="38"/>
      <c r="PJ181" s="38"/>
      <c r="PK181" s="38"/>
      <c r="PL181" s="38"/>
      <c r="PM181" s="38"/>
      <c r="PN181" s="38"/>
      <c r="PO181" s="38"/>
      <c r="PP181" s="38"/>
      <c r="PQ181" s="38"/>
      <c r="PR181" s="38"/>
      <c r="PS181" s="38"/>
      <c r="PT181" s="38"/>
      <c r="PU181" s="38"/>
      <c r="PV181" s="38"/>
      <c r="PW181" s="38"/>
      <c r="PX181" s="38"/>
      <c r="PY181" s="38"/>
      <c r="PZ181" s="38"/>
      <c r="QA181" s="38"/>
      <c r="QB181" s="38"/>
      <c r="QC181" s="38"/>
      <c r="QD181" s="38"/>
      <c r="QE181" s="38"/>
      <c r="QF181" s="38"/>
      <c r="QG181" s="38"/>
      <c r="QH181" s="38"/>
      <c r="QI181" s="38"/>
      <c r="QJ181" s="38"/>
      <c r="QK181" s="38"/>
      <c r="QL181" s="38"/>
      <c r="QM181" s="38"/>
      <c r="QN181" s="38"/>
      <c r="QO181" s="38"/>
      <c r="QP181" s="38"/>
      <c r="QQ181" s="38"/>
      <c r="QR181" s="38"/>
      <c r="QS181" s="38"/>
      <c r="QT181" s="38"/>
      <c r="QU181" s="38"/>
      <c r="QV181" s="38"/>
      <c r="QW181" s="38"/>
      <c r="QX181" s="38"/>
      <c r="QY181" s="38"/>
      <c r="QZ181" s="38"/>
      <c r="RA181" s="38"/>
      <c r="RB181" s="38"/>
      <c r="RC181" s="38"/>
      <c r="RD181" s="38"/>
      <c r="RE181" s="38"/>
      <c r="RF181" s="38"/>
      <c r="RG181" s="38"/>
      <c r="RH181" s="38"/>
      <c r="RI181" s="38"/>
      <c r="RJ181" s="38"/>
      <c r="RK181" s="38"/>
      <c r="RL181" s="38"/>
      <c r="RM181" s="38"/>
      <c r="RN181" s="38"/>
      <c r="RO181" s="38"/>
      <c r="RP181" s="38"/>
      <c r="RQ181" s="38"/>
      <c r="RR181" s="38"/>
      <c r="RS181" s="38"/>
      <c r="RT181" s="38"/>
      <c r="RU181" s="38"/>
      <c r="RV181" s="38"/>
      <c r="RW181" s="38"/>
      <c r="RX181" s="38"/>
      <c r="RY181" s="38"/>
      <c r="RZ181" s="38"/>
      <c r="SA181" s="38"/>
      <c r="SB181" s="38"/>
      <c r="SC181" s="38"/>
      <c r="SD181" s="38"/>
      <c r="SE181" s="38"/>
      <c r="SF181" s="38"/>
      <c r="SG181" s="38"/>
      <c r="SH181" s="38"/>
      <c r="SI181" s="38"/>
      <c r="SJ181" s="38"/>
      <c r="SK181" s="38"/>
      <c r="SL181" s="38"/>
      <c r="SM181" s="38"/>
      <c r="SN181" s="38"/>
      <c r="SO181" s="38"/>
      <c r="SP181" s="38"/>
      <c r="SQ181" s="38"/>
      <c r="SR181" s="38"/>
      <c r="SS181" s="38"/>
      <c r="ST181" s="38"/>
      <c r="SU181" s="38"/>
      <c r="SV181" s="38"/>
      <c r="SW181" s="38"/>
      <c r="SX181" s="38"/>
      <c r="SY181" s="38"/>
      <c r="SZ181" s="38"/>
      <c r="TA181" s="38"/>
      <c r="TB181" s="38"/>
      <c r="TC181" s="38"/>
      <c r="TD181" s="38"/>
      <c r="TE181" s="38"/>
      <c r="TF181" s="38"/>
      <c r="TG181" s="38"/>
      <c r="TH181" s="38"/>
      <c r="TI181" s="38"/>
      <c r="TJ181" s="38"/>
      <c r="TK181" s="38"/>
      <c r="TL181" s="38"/>
      <c r="TM181" s="38"/>
      <c r="TN181" s="38"/>
      <c r="TO181" s="38"/>
      <c r="TP181" s="38"/>
      <c r="TQ181" s="38"/>
      <c r="TR181" s="38"/>
      <c r="TS181" s="38"/>
      <c r="TT181" s="38"/>
      <c r="TU181" s="38"/>
      <c r="TV181" s="38"/>
      <c r="TW181" s="38"/>
      <c r="TX181" s="38"/>
      <c r="TY181" s="38"/>
      <c r="TZ181" s="38"/>
      <c r="UA181" s="38"/>
      <c r="UB181" s="38"/>
      <c r="UC181" s="38"/>
      <c r="UD181" s="38"/>
      <c r="UE181" s="38"/>
      <c r="UF181" s="38"/>
      <c r="UG181" s="38"/>
      <c r="UH181" s="38"/>
      <c r="UI181" s="38"/>
      <c r="UJ181" s="38"/>
      <c r="UK181" s="38"/>
      <c r="UL181" s="38"/>
      <c r="UM181" s="38"/>
      <c r="UN181" s="38"/>
      <c r="UO181" s="38"/>
      <c r="UP181" s="38"/>
      <c r="UQ181" s="38"/>
      <c r="UR181" s="38"/>
      <c r="US181" s="38"/>
      <c r="UT181" s="38"/>
      <c r="UU181" s="38"/>
      <c r="UV181" s="38"/>
      <c r="UW181" s="38"/>
      <c r="UX181" s="38"/>
      <c r="UY181" s="38"/>
      <c r="UZ181" s="38"/>
      <c r="VA181" s="38"/>
      <c r="VB181" s="38"/>
      <c r="VC181" s="38"/>
      <c r="VD181" s="38"/>
      <c r="VE181" s="38"/>
      <c r="VF181" s="38"/>
      <c r="VG181" s="38"/>
      <c r="VH181" s="38"/>
      <c r="VI181" s="38"/>
      <c r="VJ181" s="38"/>
      <c r="VK181" s="38"/>
      <c r="VL181" s="38"/>
      <c r="VM181" s="38"/>
      <c r="VN181" s="38"/>
      <c r="VO181" s="38"/>
      <c r="VP181" s="38"/>
      <c r="VQ181" s="38"/>
      <c r="VR181" s="38"/>
      <c r="VS181" s="38"/>
      <c r="VT181" s="38"/>
      <c r="VU181" s="38"/>
      <c r="VV181" s="38"/>
      <c r="VW181" s="38"/>
      <c r="VX181" s="38"/>
      <c r="VY181" s="38"/>
      <c r="VZ181" s="38"/>
      <c r="WA181" s="38"/>
      <c r="WB181" s="38"/>
      <c r="WC181" s="38"/>
      <c r="WD181" s="38"/>
      <c r="WE181" s="38"/>
      <c r="WF181" s="38"/>
      <c r="WG181" s="38"/>
      <c r="WH181" s="38"/>
      <c r="WI181" s="38"/>
      <c r="WJ181" s="38"/>
      <c r="WK181" s="38"/>
      <c r="WL181" s="38"/>
      <c r="WM181" s="38"/>
      <c r="WN181" s="38"/>
      <c r="WO181" s="38"/>
      <c r="WP181" s="38"/>
      <c r="WQ181" s="38"/>
      <c r="WR181" s="38"/>
      <c r="WS181" s="38"/>
      <c r="WT181" s="38"/>
      <c r="WU181" s="38"/>
      <c r="WV181" s="38"/>
      <c r="WW181" s="38"/>
      <c r="WX181" s="38"/>
      <c r="WY181" s="38"/>
      <c r="WZ181" s="38"/>
      <c r="XA181" s="38"/>
      <c r="XB181" s="38"/>
      <c r="XC181" s="38"/>
      <c r="XD181" s="38"/>
      <c r="XE181" s="38"/>
      <c r="XF181" s="38"/>
      <c r="XG181" s="38"/>
      <c r="XH181" s="38"/>
      <c r="XI181" s="38"/>
      <c r="XJ181" s="38"/>
      <c r="XK181" s="38"/>
      <c r="XL181" s="38"/>
      <c r="XM181" s="38"/>
      <c r="XN181" s="38"/>
      <c r="XO181" s="38"/>
      <c r="XP181" s="38"/>
      <c r="XQ181" s="38"/>
      <c r="XR181" s="38"/>
      <c r="XS181" s="38"/>
      <c r="XT181" s="38"/>
      <c r="XU181" s="38"/>
      <c r="XV181" s="38"/>
      <c r="XW181" s="38"/>
      <c r="XX181" s="38"/>
      <c r="XY181" s="38"/>
      <c r="XZ181" s="38"/>
      <c r="YA181" s="38"/>
      <c r="YB181" s="38"/>
      <c r="YC181" s="38"/>
      <c r="YD181" s="38"/>
      <c r="YE181" s="38"/>
      <c r="YF181" s="38"/>
      <c r="YG181" s="38"/>
      <c r="YH181" s="38"/>
      <c r="YI181" s="38"/>
      <c r="YJ181" s="38"/>
      <c r="YK181" s="38"/>
      <c r="YL181" s="38"/>
      <c r="YM181" s="38"/>
      <c r="YN181" s="38"/>
      <c r="YO181" s="38"/>
      <c r="YP181" s="38"/>
      <c r="YQ181" s="38"/>
      <c r="YR181" s="38"/>
      <c r="YS181" s="38"/>
    </row>
    <row r="182" spans="1:669" ht="19.5" customHeight="1" x14ac:dyDescent="0.25">
      <c r="A182" s="41" t="s">
        <v>14</v>
      </c>
      <c r="B182" s="12">
        <v>1</v>
      </c>
      <c r="C182" s="12"/>
      <c r="D182" s="12"/>
      <c r="E182" s="41"/>
      <c r="F182" s="41"/>
      <c r="G182" s="163">
        <f>+SUM(G181)</f>
        <v>46000</v>
      </c>
      <c r="H182" s="163">
        <f t="shared" ref="H182:L182" si="26">+SUM(H181)</f>
        <v>1320.2</v>
      </c>
      <c r="I182" s="183">
        <f t="shared" si="26"/>
        <v>1289.46</v>
      </c>
      <c r="J182" s="183">
        <f t="shared" si="26"/>
        <v>1398.4</v>
      </c>
      <c r="K182" s="163">
        <f t="shared" si="26"/>
        <v>301</v>
      </c>
      <c r="L182" s="183">
        <f t="shared" si="26"/>
        <v>4309.0600000000004</v>
      </c>
      <c r="M182" s="163">
        <f>+SUM(M181)</f>
        <v>41690.94</v>
      </c>
      <c r="AH182" s="45"/>
      <c r="AI182" s="45"/>
      <c r="AJ182" s="45"/>
      <c r="AK182" s="45"/>
      <c r="AL182" s="45"/>
      <c r="AM182" s="45"/>
      <c r="AN182" s="45"/>
      <c r="AO182" s="45"/>
      <c r="AP182" s="45"/>
      <c r="AQ182" s="45"/>
      <c r="AR182" s="45"/>
      <c r="AS182" s="45"/>
      <c r="AT182" s="45"/>
      <c r="AU182" s="45"/>
      <c r="AV182" s="45"/>
      <c r="AW182" s="45"/>
      <c r="AX182" s="45"/>
      <c r="AY182" s="45"/>
      <c r="AZ182" s="45"/>
      <c r="BA182" s="45"/>
      <c r="BB182" s="45"/>
      <c r="BC182" s="45"/>
      <c r="BD182" s="45"/>
      <c r="BE182" s="45"/>
      <c r="BF182" s="45"/>
      <c r="BG182" s="45"/>
      <c r="BH182" s="45"/>
      <c r="BI182" s="45"/>
      <c r="BJ182" s="45"/>
      <c r="BK182" s="45"/>
      <c r="BL182" s="45"/>
      <c r="BM182" s="45"/>
      <c r="BN182" s="45"/>
      <c r="BO182" s="45"/>
      <c r="BP182" s="45"/>
      <c r="BQ182" s="45"/>
      <c r="BR182" s="45"/>
      <c r="BS182" s="45"/>
      <c r="BT182" s="45"/>
      <c r="BU182" s="45"/>
      <c r="BV182" s="45"/>
      <c r="BW182" s="45"/>
      <c r="BX182" s="45"/>
      <c r="BY182" s="45"/>
      <c r="BZ182" s="45"/>
      <c r="CA182" s="45"/>
      <c r="CB182" s="45"/>
      <c r="CC182" s="45"/>
      <c r="CD182" s="45"/>
      <c r="CE182" s="45"/>
      <c r="CF182" s="45"/>
      <c r="CG182" s="45"/>
      <c r="CH182" s="45"/>
      <c r="CI182" s="45"/>
      <c r="CJ182" s="45"/>
      <c r="CK182" s="45"/>
      <c r="CL182" s="45"/>
      <c r="CM182" s="45"/>
      <c r="CN182" s="45"/>
      <c r="CO182" s="45"/>
      <c r="CP182" s="45"/>
      <c r="CQ182" s="45"/>
      <c r="CR182" s="45"/>
      <c r="CS182" s="45"/>
      <c r="CT182" s="45"/>
      <c r="CU182" s="45"/>
      <c r="CV182" s="45"/>
      <c r="CW182" s="45"/>
      <c r="CX182" s="45"/>
      <c r="CY182" s="45"/>
      <c r="CZ182" s="45"/>
      <c r="DA182" s="45"/>
      <c r="DB182" s="45"/>
      <c r="DC182" s="45"/>
      <c r="DD182" s="45"/>
      <c r="DE182" s="45"/>
      <c r="DF182" s="45"/>
      <c r="DG182" s="45"/>
      <c r="DH182" s="45"/>
      <c r="DI182" s="45"/>
      <c r="DJ182" s="45"/>
      <c r="DK182" s="45"/>
      <c r="DL182" s="45"/>
      <c r="DM182" s="45"/>
      <c r="DN182" s="45"/>
      <c r="DO182" s="45"/>
      <c r="DP182" s="45"/>
      <c r="DQ182" s="45"/>
      <c r="DR182" s="45"/>
      <c r="DS182" s="45"/>
      <c r="DT182" s="45"/>
      <c r="DU182" s="45"/>
      <c r="DV182" s="45"/>
      <c r="DW182" s="45"/>
      <c r="DX182" s="45"/>
      <c r="DY182" s="45"/>
      <c r="DZ182" s="45"/>
      <c r="EA182" s="45"/>
      <c r="EB182" s="45"/>
      <c r="EC182" s="45"/>
      <c r="ED182" s="45"/>
      <c r="EE182" s="45"/>
      <c r="EF182" s="45"/>
      <c r="EG182" s="45"/>
      <c r="EH182" s="45"/>
      <c r="EI182" s="45"/>
      <c r="EJ182" s="45"/>
      <c r="EK182" s="45"/>
      <c r="EL182" s="45"/>
      <c r="EM182" s="45"/>
      <c r="EN182" s="45"/>
      <c r="EO182" s="45"/>
      <c r="EP182" s="45"/>
      <c r="EQ182" s="45"/>
      <c r="ER182" s="45"/>
      <c r="ES182" s="45"/>
      <c r="ET182" s="45"/>
      <c r="EU182" s="45"/>
      <c r="EV182" s="45"/>
      <c r="EW182" s="45"/>
      <c r="EX182" s="45"/>
      <c r="EY182" s="45"/>
      <c r="EZ182" s="45"/>
      <c r="FA182" s="45"/>
      <c r="FB182" s="45"/>
      <c r="FC182" s="45"/>
      <c r="FD182" s="45"/>
      <c r="FE182" s="45"/>
      <c r="FF182" s="45"/>
      <c r="FG182" s="45"/>
      <c r="FH182" s="45"/>
      <c r="FI182" s="45"/>
      <c r="FJ182" s="45"/>
      <c r="FK182" s="45"/>
      <c r="FL182" s="45"/>
      <c r="FM182" s="45"/>
      <c r="FN182" s="45"/>
      <c r="FO182" s="45"/>
      <c r="FP182" s="45"/>
      <c r="FQ182" s="45"/>
      <c r="FR182" s="45"/>
      <c r="FS182" s="45"/>
      <c r="FT182" s="45"/>
      <c r="FU182" s="45"/>
      <c r="FV182" s="45"/>
      <c r="FW182" s="45"/>
      <c r="FX182" s="45"/>
      <c r="FY182" s="45"/>
      <c r="FZ182" s="45"/>
      <c r="GA182" s="45"/>
      <c r="GB182" s="45"/>
      <c r="GC182" s="45"/>
      <c r="GD182" s="45"/>
      <c r="GE182" s="45"/>
      <c r="GF182" s="45"/>
      <c r="GG182" s="45"/>
      <c r="GH182" s="45"/>
      <c r="GI182" s="45"/>
      <c r="GJ182" s="45"/>
      <c r="GK182" s="45"/>
      <c r="GL182" s="45"/>
      <c r="GM182" s="45"/>
      <c r="GN182" s="45"/>
      <c r="GO182" s="45"/>
      <c r="GP182" s="45"/>
      <c r="GQ182" s="45"/>
      <c r="GR182" s="45"/>
      <c r="GS182" s="45"/>
      <c r="GT182" s="45"/>
      <c r="GU182" s="45"/>
      <c r="GV182" s="45"/>
      <c r="GW182" s="45"/>
      <c r="GX182" s="45"/>
      <c r="GY182" s="45"/>
      <c r="GZ182" s="45"/>
      <c r="HA182" s="45"/>
      <c r="HB182" s="45"/>
      <c r="HC182" s="45"/>
      <c r="HD182" s="45"/>
      <c r="HE182" s="45"/>
      <c r="HF182" s="45"/>
      <c r="HG182" s="45"/>
      <c r="HH182" s="45"/>
      <c r="HI182" s="45"/>
      <c r="HJ182" s="45"/>
      <c r="HK182" s="45"/>
      <c r="HL182" s="45"/>
      <c r="HM182" s="45"/>
      <c r="HN182" s="45"/>
      <c r="HO182" s="45"/>
      <c r="HP182" s="45"/>
      <c r="HQ182" s="45"/>
      <c r="HR182" s="45"/>
      <c r="HS182" s="45"/>
      <c r="HT182" s="45"/>
      <c r="HU182" s="45"/>
      <c r="HV182" s="45"/>
      <c r="HW182" s="45"/>
      <c r="HX182" s="45"/>
      <c r="HY182" s="45"/>
      <c r="HZ182" s="45"/>
      <c r="IA182" s="45"/>
      <c r="IB182" s="45"/>
      <c r="IC182" s="45"/>
      <c r="ID182" s="45"/>
      <c r="IE182" s="45"/>
      <c r="IF182" s="45"/>
      <c r="IG182" s="45"/>
      <c r="IH182" s="45"/>
      <c r="II182" s="45"/>
      <c r="IJ182" s="45"/>
      <c r="IK182" s="45"/>
      <c r="IL182" s="45"/>
      <c r="IM182" s="45"/>
      <c r="IN182" s="45"/>
      <c r="IO182" s="45"/>
      <c r="IP182" s="45"/>
      <c r="IQ182" s="45"/>
      <c r="IR182" s="45"/>
      <c r="IS182" s="45"/>
      <c r="IT182" s="45"/>
      <c r="IU182" s="45"/>
      <c r="IV182" s="45"/>
      <c r="IW182" s="45"/>
      <c r="IX182" s="45"/>
      <c r="IY182" s="45"/>
      <c r="IZ182" s="45"/>
      <c r="JA182" s="45"/>
      <c r="JB182" s="45"/>
      <c r="JC182" s="45"/>
      <c r="JD182" s="45"/>
      <c r="JE182" s="45"/>
      <c r="JF182" s="45"/>
      <c r="JG182" s="45"/>
      <c r="JH182" s="45"/>
      <c r="JI182" s="45"/>
      <c r="JJ182" s="45"/>
      <c r="JK182" s="45"/>
      <c r="JL182" s="45"/>
      <c r="JM182" s="45"/>
      <c r="JN182" s="45"/>
      <c r="JO182" s="45"/>
      <c r="JP182" s="45"/>
      <c r="JQ182" s="45"/>
      <c r="JR182" s="45"/>
      <c r="JS182" s="45"/>
      <c r="JT182" s="45"/>
      <c r="JU182" s="45"/>
      <c r="JV182" s="45"/>
      <c r="JW182" s="45"/>
      <c r="JX182" s="45"/>
      <c r="JY182" s="45"/>
      <c r="JZ182" s="45"/>
      <c r="KA182" s="45"/>
      <c r="KB182" s="45"/>
      <c r="KC182" s="45"/>
      <c r="KD182" s="45"/>
      <c r="KE182" s="45"/>
      <c r="KF182" s="45"/>
      <c r="KG182" s="45"/>
      <c r="KH182" s="45"/>
      <c r="KI182" s="45"/>
      <c r="KJ182" s="45"/>
      <c r="KK182" s="45"/>
      <c r="KL182" s="45"/>
      <c r="KM182" s="45"/>
      <c r="KN182" s="45"/>
      <c r="KO182" s="45"/>
      <c r="KP182" s="45"/>
      <c r="KQ182" s="45"/>
      <c r="KR182" s="45"/>
      <c r="KS182" s="45"/>
      <c r="KT182" s="45"/>
      <c r="KU182" s="45"/>
      <c r="KV182" s="45"/>
      <c r="KW182" s="45"/>
      <c r="KX182" s="45"/>
      <c r="KY182" s="45"/>
      <c r="KZ182" s="45"/>
      <c r="LA182" s="45"/>
      <c r="LB182" s="45"/>
      <c r="LC182" s="45"/>
      <c r="LD182" s="45"/>
      <c r="LE182" s="45"/>
      <c r="LF182" s="45"/>
      <c r="LG182" s="45"/>
      <c r="LH182" s="45"/>
      <c r="LI182" s="45"/>
      <c r="LJ182" s="45"/>
      <c r="LK182" s="45"/>
      <c r="LL182" s="45"/>
      <c r="LM182" s="45"/>
      <c r="LN182" s="45"/>
      <c r="LO182" s="45"/>
      <c r="LP182" s="45"/>
      <c r="LQ182" s="45"/>
      <c r="LR182" s="45"/>
      <c r="LS182" s="45"/>
      <c r="LT182" s="45"/>
      <c r="LU182" s="45"/>
      <c r="LV182" s="45"/>
      <c r="LW182" s="45"/>
      <c r="LX182" s="45"/>
      <c r="LY182" s="45"/>
      <c r="LZ182" s="45"/>
      <c r="MA182" s="45"/>
      <c r="MB182" s="45"/>
      <c r="MC182" s="45"/>
      <c r="MD182" s="45"/>
      <c r="ME182" s="45"/>
      <c r="MF182" s="45"/>
      <c r="MG182" s="45"/>
      <c r="MH182" s="45"/>
      <c r="MI182" s="45"/>
      <c r="MJ182" s="45"/>
      <c r="MK182" s="45"/>
      <c r="ML182" s="45"/>
      <c r="MM182" s="45"/>
      <c r="MN182" s="45"/>
      <c r="MO182" s="45"/>
      <c r="MP182" s="45"/>
      <c r="MQ182" s="45"/>
      <c r="MR182" s="45"/>
      <c r="MS182" s="45"/>
      <c r="MT182" s="45"/>
      <c r="MU182" s="45"/>
      <c r="MV182" s="45"/>
      <c r="MW182" s="45"/>
      <c r="MX182" s="45"/>
      <c r="MY182" s="45"/>
      <c r="MZ182" s="45"/>
      <c r="NA182" s="45"/>
      <c r="NB182" s="45"/>
      <c r="NC182" s="45"/>
      <c r="ND182" s="45"/>
      <c r="NE182" s="45"/>
      <c r="NF182" s="45"/>
      <c r="NG182" s="45"/>
      <c r="NH182" s="45"/>
      <c r="NI182" s="45"/>
      <c r="NJ182" s="45"/>
      <c r="NK182" s="45"/>
      <c r="NL182" s="45"/>
      <c r="NM182" s="45"/>
      <c r="NN182" s="45"/>
    </row>
    <row r="183" spans="1:669" x14ac:dyDescent="0.25">
      <c r="AQ183" s="45"/>
      <c r="AR183" s="45"/>
      <c r="AS183" s="45"/>
      <c r="AT183" s="45"/>
      <c r="AU183" s="45"/>
      <c r="AV183" s="45"/>
      <c r="AW183" s="45"/>
      <c r="AX183" s="45"/>
      <c r="AY183" s="45"/>
      <c r="AZ183" s="45"/>
      <c r="BA183" s="45"/>
      <c r="BB183" s="45"/>
      <c r="BC183" s="45"/>
      <c r="BD183" s="45"/>
      <c r="BE183" s="45"/>
      <c r="BF183" s="45"/>
      <c r="BG183" s="45"/>
      <c r="BH183" s="45"/>
      <c r="BI183" s="45"/>
      <c r="BJ183" s="45"/>
      <c r="BK183" s="45"/>
      <c r="BL183" s="45"/>
      <c r="BM183" s="45"/>
      <c r="BN183" s="45"/>
      <c r="BO183" s="45"/>
      <c r="BP183" s="45"/>
      <c r="BQ183" s="45"/>
      <c r="BR183" s="45"/>
      <c r="BS183" s="45"/>
      <c r="BT183" s="45"/>
      <c r="BU183" s="45"/>
      <c r="BV183" s="45"/>
      <c r="BW183" s="45"/>
      <c r="BX183" s="45"/>
      <c r="BY183" s="45"/>
      <c r="BZ183" s="45"/>
      <c r="CA183" s="45"/>
      <c r="CB183" s="45"/>
      <c r="CC183" s="45"/>
      <c r="CD183" s="45"/>
      <c r="CE183" s="45"/>
      <c r="CF183" s="45"/>
      <c r="CG183" s="45"/>
      <c r="CH183" s="45"/>
      <c r="CI183" s="45"/>
      <c r="CJ183" s="45"/>
      <c r="CK183" s="45"/>
      <c r="CL183" s="45"/>
      <c r="CM183" s="45"/>
      <c r="CN183" s="45"/>
      <c r="CO183" s="45"/>
      <c r="CP183" s="45"/>
      <c r="CQ183" s="45"/>
      <c r="CR183" s="45"/>
      <c r="CS183" s="45"/>
      <c r="CT183" s="45"/>
      <c r="CU183" s="45"/>
      <c r="CV183" s="45"/>
      <c r="CW183" s="45"/>
      <c r="CX183" s="45"/>
      <c r="CY183" s="45"/>
      <c r="CZ183" s="45"/>
      <c r="DA183" s="45"/>
      <c r="DB183" s="45"/>
      <c r="DC183" s="45"/>
      <c r="DD183" s="45"/>
      <c r="DE183" s="45"/>
      <c r="DF183" s="45"/>
      <c r="DG183" s="45"/>
      <c r="DH183" s="45"/>
      <c r="DI183" s="45"/>
      <c r="DJ183" s="45"/>
      <c r="DK183" s="45"/>
      <c r="DL183" s="45"/>
      <c r="DM183" s="45"/>
      <c r="DN183" s="45"/>
      <c r="DO183" s="45"/>
      <c r="DP183" s="45"/>
      <c r="DQ183" s="45"/>
      <c r="DR183" s="45"/>
      <c r="DS183" s="45"/>
      <c r="DT183" s="45"/>
      <c r="DU183" s="45"/>
      <c r="DV183" s="45"/>
      <c r="DW183" s="45"/>
      <c r="DX183" s="45"/>
      <c r="DY183" s="45"/>
      <c r="DZ183" s="45"/>
      <c r="EA183" s="45"/>
      <c r="EB183" s="45"/>
      <c r="EC183" s="45"/>
      <c r="ED183" s="45"/>
      <c r="EE183" s="45"/>
      <c r="EF183" s="45"/>
      <c r="EG183" s="45"/>
      <c r="EH183" s="45"/>
      <c r="EI183" s="45"/>
      <c r="EJ183" s="45"/>
      <c r="EK183" s="45"/>
      <c r="EL183" s="45"/>
      <c r="EM183" s="45"/>
      <c r="EN183" s="45"/>
      <c r="EO183" s="45"/>
      <c r="EP183" s="45"/>
      <c r="EQ183" s="45"/>
      <c r="ER183" s="45"/>
      <c r="ES183" s="45"/>
      <c r="ET183" s="45"/>
      <c r="EU183" s="45"/>
      <c r="EV183" s="45"/>
      <c r="EW183" s="45"/>
      <c r="EX183" s="45"/>
      <c r="EY183" s="45"/>
      <c r="EZ183" s="45"/>
      <c r="FA183" s="45"/>
      <c r="FB183" s="45"/>
      <c r="FC183" s="45"/>
      <c r="FD183" s="45"/>
      <c r="FE183" s="45"/>
      <c r="FF183" s="45"/>
      <c r="FG183" s="45"/>
      <c r="FH183" s="45"/>
      <c r="FI183" s="45"/>
      <c r="FJ183" s="45"/>
      <c r="FK183" s="45"/>
      <c r="FL183" s="45"/>
      <c r="FM183" s="45"/>
      <c r="FN183" s="45"/>
      <c r="FO183" s="45"/>
      <c r="FP183" s="45"/>
      <c r="FQ183" s="45"/>
      <c r="FR183" s="45"/>
      <c r="FS183" s="45"/>
    </row>
    <row r="184" spans="1:669" s="45" customFormat="1" ht="15.75" customHeight="1" x14ac:dyDescent="0.25">
      <c r="A184" s="40" t="s">
        <v>172</v>
      </c>
      <c r="B184" s="16"/>
      <c r="C184" s="17"/>
      <c r="D184" s="17"/>
      <c r="E184" s="40"/>
      <c r="F184" s="40"/>
      <c r="G184" s="151"/>
      <c r="H184" s="155"/>
      <c r="I184" s="151"/>
      <c r="J184" s="151"/>
      <c r="K184" s="151"/>
      <c r="L184" s="151"/>
      <c r="M184" s="155"/>
      <c r="FT184" s="38"/>
      <c r="FU184" s="38"/>
      <c r="FV184" s="38"/>
      <c r="FW184" s="38"/>
      <c r="FX184" s="38"/>
      <c r="FY184" s="38"/>
      <c r="FZ184" s="38"/>
      <c r="GA184" s="38"/>
      <c r="GB184" s="38"/>
      <c r="GC184" s="38"/>
      <c r="GD184" s="38"/>
      <c r="GE184" s="38"/>
      <c r="GF184" s="38"/>
      <c r="GG184" s="38"/>
      <c r="GH184" s="38"/>
      <c r="GI184" s="38"/>
      <c r="GJ184" s="38"/>
      <c r="GK184" s="38"/>
      <c r="GL184" s="38"/>
      <c r="GM184" s="38"/>
      <c r="GN184" s="38"/>
      <c r="GO184" s="38"/>
      <c r="GP184" s="38"/>
      <c r="GQ184" s="38"/>
      <c r="GR184" s="38"/>
      <c r="GS184" s="38"/>
      <c r="GT184" s="38"/>
      <c r="GU184" s="38"/>
      <c r="GV184" s="38"/>
      <c r="GW184" s="38"/>
      <c r="GX184" s="38"/>
      <c r="GY184" s="38"/>
      <c r="GZ184" s="38"/>
      <c r="HA184" s="38"/>
      <c r="HB184" s="38"/>
      <c r="HC184" s="38"/>
      <c r="HD184" s="38"/>
      <c r="HE184" s="38"/>
      <c r="HF184" s="38"/>
      <c r="HG184" s="38"/>
      <c r="HH184" s="38"/>
      <c r="HI184" s="38"/>
      <c r="HJ184" s="38"/>
      <c r="HK184" s="38"/>
      <c r="HL184" s="38"/>
      <c r="HM184" s="38"/>
      <c r="HN184" s="38"/>
      <c r="HO184" s="38"/>
      <c r="HP184" s="38"/>
      <c r="HQ184" s="38"/>
      <c r="HR184" s="38"/>
      <c r="HS184" s="38"/>
      <c r="HT184" s="38"/>
      <c r="HU184" s="38"/>
      <c r="HV184" s="38"/>
      <c r="HW184" s="38"/>
      <c r="HX184" s="38"/>
      <c r="HY184" s="38"/>
      <c r="HZ184" s="38"/>
      <c r="IA184" s="38"/>
      <c r="IB184" s="50"/>
      <c r="IC184" s="50"/>
      <c r="ID184" s="38"/>
      <c r="IE184" s="38"/>
      <c r="IF184" s="38"/>
      <c r="IG184" s="38"/>
      <c r="IH184" s="38"/>
      <c r="II184" s="38"/>
      <c r="IJ184" s="38"/>
      <c r="IK184" s="38"/>
      <c r="IL184" s="38"/>
      <c r="IM184" s="38"/>
      <c r="IN184" s="38"/>
      <c r="IO184" s="38"/>
      <c r="IP184" s="38"/>
      <c r="IQ184" s="38"/>
      <c r="IR184" s="38"/>
      <c r="IS184" s="38"/>
      <c r="IT184" s="38"/>
      <c r="IU184" s="38"/>
      <c r="IV184" s="38"/>
      <c r="IW184" s="38"/>
      <c r="IX184" s="38"/>
      <c r="IY184" s="38"/>
      <c r="IZ184" s="38"/>
      <c r="JA184" s="38"/>
      <c r="JB184" s="38"/>
      <c r="JC184" s="38"/>
      <c r="JD184" s="38"/>
      <c r="JE184" s="38"/>
      <c r="JF184" s="38"/>
      <c r="JG184" s="38"/>
      <c r="JH184" s="38"/>
      <c r="JI184" s="38"/>
      <c r="JJ184" s="38"/>
      <c r="JK184" s="38"/>
      <c r="JL184" s="38"/>
      <c r="JM184" s="38"/>
      <c r="JN184" s="38"/>
      <c r="JO184" s="38"/>
      <c r="JP184" s="38"/>
      <c r="JQ184" s="38"/>
      <c r="JR184" s="38"/>
      <c r="JS184" s="38"/>
      <c r="JT184" s="38"/>
      <c r="JU184" s="38"/>
      <c r="JV184" s="38"/>
      <c r="JW184" s="38"/>
      <c r="JX184" s="38"/>
      <c r="JY184" s="38"/>
      <c r="JZ184" s="38"/>
      <c r="KA184" s="38"/>
      <c r="KB184" s="38"/>
      <c r="KC184" s="38"/>
      <c r="KD184" s="38"/>
      <c r="KE184" s="38"/>
      <c r="KF184" s="38"/>
      <c r="KG184" s="38"/>
      <c r="KH184" s="38"/>
      <c r="KI184" s="38"/>
      <c r="KJ184" s="38"/>
      <c r="KK184" s="38"/>
      <c r="KL184" s="38"/>
      <c r="KM184" s="38"/>
      <c r="KN184" s="38"/>
      <c r="KO184" s="38"/>
      <c r="KP184" s="38"/>
      <c r="KQ184" s="38"/>
      <c r="KR184" s="38"/>
      <c r="KS184" s="38"/>
      <c r="KT184" s="38"/>
      <c r="KU184" s="38"/>
      <c r="KV184" s="38"/>
      <c r="KW184" s="38"/>
      <c r="KX184" s="38"/>
      <c r="KY184" s="38"/>
      <c r="KZ184" s="38"/>
      <c r="LA184" s="38"/>
      <c r="LB184" s="38"/>
      <c r="LC184" s="38"/>
      <c r="LD184" s="38"/>
      <c r="LE184" s="38"/>
      <c r="LF184" s="38"/>
      <c r="LG184" s="38"/>
      <c r="LH184" s="38"/>
      <c r="LI184" s="38"/>
      <c r="LJ184" s="38"/>
      <c r="LK184" s="38"/>
      <c r="LL184" s="38"/>
      <c r="LM184" s="38"/>
      <c r="LN184" s="38"/>
      <c r="LO184" s="38"/>
      <c r="LP184" s="38"/>
      <c r="LQ184" s="38"/>
      <c r="LR184" s="38"/>
      <c r="LS184" s="38"/>
      <c r="LT184" s="38"/>
      <c r="LU184" s="38"/>
      <c r="LV184" s="38"/>
      <c r="LW184" s="38"/>
      <c r="LX184" s="38"/>
      <c r="LY184" s="38"/>
      <c r="LZ184" s="38"/>
      <c r="MA184" s="38"/>
      <c r="MB184" s="38"/>
      <c r="MC184" s="38"/>
      <c r="MD184" s="38"/>
      <c r="ME184" s="38"/>
      <c r="MF184" s="38"/>
      <c r="MG184" s="38"/>
      <c r="MH184" s="38"/>
      <c r="MI184" s="38"/>
      <c r="MJ184" s="38"/>
      <c r="MK184" s="38"/>
      <c r="ML184" s="38"/>
      <c r="MM184" s="38"/>
      <c r="MN184" s="38"/>
      <c r="MO184" s="38"/>
      <c r="MP184" s="38"/>
      <c r="MQ184" s="38"/>
      <c r="MR184" s="38"/>
      <c r="MS184" s="38"/>
      <c r="MT184" s="38"/>
      <c r="MU184" s="38"/>
      <c r="MV184" s="38"/>
      <c r="MW184" s="38"/>
      <c r="MX184" s="38"/>
      <c r="MY184" s="38"/>
      <c r="MZ184" s="38"/>
      <c r="NA184" s="38"/>
      <c r="NB184" s="38"/>
      <c r="NC184" s="38"/>
      <c r="ND184" s="38"/>
      <c r="NE184" s="38"/>
      <c r="NF184" s="38"/>
      <c r="NG184" s="38"/>
      <c r="NH184" s="38"/>
      <c r="NI184" s="38"/>
      <c r="NJ184" s="38"/>
      <c r="NK184" s="38"/>
      <c r="NL184" s="38"/>
      <c r="NM184" s="38"/>
      <c r="NN184" s="38"/>
      <c r="NO184" s="38"/>
      <c r="NP184" s="38"/>
      <c r="NQ184" s="38"/>
      <c r="NR184" s="38"/>
      <c r="NS184" s="38"/>
      <c r="NT184" s="38"/>
      <c r="NU184" s="38"/>
      <c r="NV184" s="38"/>
      <c r="NW184" s="38"/>
      <c r="NX184" s="38"/>
      <c r="NY184" s="38"/>
      <c r="NZ184" s="38"/>
      <c r="OA184" s="38"/>
      <c r="OB184" s="38"/>
      <c r="OC184" s="38"/>
      <c r="OD184" s="38"/>
      <c r="OE184" s="38"/>
      <c r="OF184" s="38"/>
      <c r="OG184" s="38"/>
      <c r="OH184" s="38"/>
      <c r="OI184" s="38"/>
      <c r="OJ184" s="38"/>
      <c r="OK184" s="38"/>
      <c r="OL184" s="38"/>
      <c r="OM184" s="38"/>
      <c r="ON184" s="38"/>
      <c r="OO184" s="38"/>
      <c r="OP184" s="38"/>
      <c r="OQ184" s="38"/>
      <c r="OR184" s="38"/>
      <c r="OS184" s="38"/>
      <c r="OT184" s="38"/>
      <c r="OU184" s="38"/>
      <c r="OV184" s="38"/>
      <c r="OW184" s="38"/>
      <c r="OX184" s="38"/>
      <c r="OY184" s="38"/>
      <c r="OZ184" s="38"/>
      <c r="PA184" s="38"/>
      <c r="PB184" s="38"/>
      <c r="PC184" s="38"/>
      <c r="PD184" s="38"/>
      <c r="PE184" s="38"/>
      <c r="PF184" s="38"/>
      <c r="PG184" s="38"/>
      <c r="PH184" s="38"/>
      <c r="PI184" s="38"/>
      <c r="PJ184" s="38"/>
      <c r="PK184" s="38"/>
      <c r="PL184" s="38"/>
      <c r="PM184" s="38"/>
      <c r="PN184" s="38"/>
      <c r="PO184" s="38"/>
      <c r="PP184" s="38"/>
      <c r="PQ184" s="38"/>
      <c r="PR184" s="38"/>
      <c r="PS184" s="38"/>
      <c r="PT184" s="38"/>
      <c r="PU184" s="38"/>
      <c r="PV184" s="38"/>
      <c r="PW184" s="38"/>
      <c r="PX184" s="38"/>
      <c r="PY184" s="38"/>
      <c r="PZ184" s="38"/>
      <c r="QA184" s="38"/>
      <c r="QB184" s="38"/>
      <c r="QC184" s="38"/>
      <c r="QD184" s="38"/>
      <c r="QE184" s="38"/>
      <c r="QF184" s="38"/>
      <c r="QG184" s="38"/>
      <c r="QH184" s="38"/>
      <c r="QI184" s="38"/>
      <c r="QJ184" s="38"/>
      <c r="QK184" s="38"/>
      <c r="QL184" s="38"/>
      <c r="QM184" s="38"/>
      <c r="QN184" s="38"/>
      <c r="QO184" s="38"/>
      <c r="QP184" s="38"/>
      <c r="QQ184" s="38"/>
      <c r="QR184" s="38"/>
      <c r="QS184" s="38"/>
      <c r="QT184" s="38"/>
      <c r="QU184" s="38"/>
      <c r="QV184" s="38"/>
      <c r="QW184" s="38"/>
      <c r="QX184" s="38"/>
      <c r="QY184" s="38"/>
      <c r="QZ184" s="38"/>
      <c r="RA184" s="38"/>
      <c r="RB184" s="38"/>
      <c r="RC184" s="38"/>
      <c r="RD184" s="38"/>
      <c r="RE184" s="38"/>
      <c r="RF184" s="38"/>
      <c r="RG184" s="38"/>
      <c r="RH184" s="38"/>
      <c r="RI184" s="38"/>
      <c r="RJ184" s="38"/>
      <c r="RK184" s="38"/>
      <c r="RL184" s="38"/>
      <c r="RM184" s="38"/>
      <c r="RN184" s="38"/>
      <c r="RO184" s="38"/>
      <c r="RP184" s="38"/>
      <c r="RQ184" s="38"/>
      <c r="RR184" s="38"/>
      <c r="RS184" s="38"/>
      <c r="RT184" s="38"/>
      <c r="RU184" s="38"/>
      <c r="RV184" s="38"/>
      <c r="RW184" s="38"/>
      <c r="RX184" s="38"/>
      <c r="RY184" s="38"/>
      <c r="RZ184" s="38"/>
      <c r="SA184" s="38"/>
      <c r="SB184" s="38"/>
      <c r="SC184" s="38"/>
      <c r="SD184" s="38"/>
      <c r="SE184" s="38"/>
      <c r="SF184" s="38"/>
      <c r="SG184" s="38"/>
      <c r="SH184" s="38"/>
      <c r="SI184" s="38"/>
      <c r="SJ184" s="38"/>
      <c r="SK184" s="38"/>
      <c r="SL184" s="38"/>
      <c r="SM184" s="38"/>
      <c r="SN184" s="38"/>
      <c r="SO184" s="38"/>
      <c r="SP184" s="38"/>
      <c r="SQ184" s="38"/>
      <c r="SR184" s="38"/>
      <c r="SS184" s="38"/>
      <c r="ST184" s="38"/>
      <c r="SU184" s="38"/>
      <c r="SV184" s="38"/>
      <c r="SW184" s="38"/>
      <c r="SX184" s="38"/>
      <c r="SY184" s="38"/>
      <c r="SZ184" s="38"/>
      <c r="TA184" s="38"/>
      <c r="TB184" s="38"/>
      <c r="TC184" s="38"/>
      <c r="TD184" s="38"/>
      <c r="TE184" s="38"/>
      <c r="TF184" s="38"/>
      <c r="TG184" s="38"/>
      <c r="TH184" s="38"/>
      <c r="TI184" s="38"/>
      <c r="TJ184" s="38"/>
      <c r="TK184" s="38"/>
      <c r="TL184" s="38"/>
      <c r="TM184" s="38"/>
      <c r="TN184" s="38"/>
      <c r="TO184" s="38"/>
      <c r="TP184" s="38"/>
      <c r="TQ184" s="38"/>
      <c r="TR184" s="38"/>
      <c r="TS184" s="38"/>
      <c r="TT184" s="38"/>
      <c r="TU184" s="38"/>
      <c r="TV184" s="38"/>
      <c r="TW184" s="38"/>
      <c r="TX184" s="38"/>
      <c r="TY184" s="38"/>
      <c r="TZ184" s="38"/>
      <c r="UA184" s="38"/>
      <c r="UB184" s="38"/>
      <c r="UC184" s="38"/>
      <c r="UD184" s="38"/>
      <c r="UE184" s="38"/>
      <c r="UF184" s="38"/>
      <c r="UG184" s="38"/>
      <c r="UH184" s="38"/>
      <c r="UI184" s="38"/>
      <c r="UJ184" s="38"/>
      <c r="UK184" s="38"/>
      <c r="UL184" s="38"/>
      <c r="UM184" s="38"/>
      <c r="UN184" s="38"/>
      <c r="UO184" s="38"/>
      <c r="UP184" s="38"/>
      <c r="UQ184" s="38"/>
      <c r="UR184" s="38"/>
      <c r="US184" s="38"/>
      <c r="UT184" s="38"/>
      <c r="UU184" s="38"/>
      <c r="UV184" s="38"/>
      <c r="UW184" s="38"/>
      <c r="UX184" s="38"/>
      <c r="UY184" s="38"/>
      <c r="UZ184" s="38"/>
      <c r="VA184" s="38"/>
      <c r="VB184" s="38"/>
      <c r="VC184" s="38"/>
      <c r="VD184" s="38"/>
      <c r="VE184" s="38"/>
      <c r="VF184" s="38"/>
      <c r="VG184" s="38"/>
      <c r="VH184" s="38"/>
      <c r="VI184" s="38"/>
      <c r="VJ184" s="38"/>
      <c r="VK184" s="38"/>
      <c r="VL184" s="38"/>
      <c r="VM184" s="38"/>
      <c r="VN184" s="38"/>
      <c r="VO184" s="38"/>
      <c r="VP184" s="38"/>
      <c r="VQ184" s="38"/>
      <c r="VR184" s="38"/>
      <c r="VS184" s="38"/>
      <c r="VT184" s="38"/>
      <c r="VU184" s="38"/>
      <c r="VV184" s="38"/>
      <c r="VW184" s="38"/>
      <c r="VX184" s="38"/>
      <c r="VY184" s="38"/>
      <c r="VZ184" s="38"/>
      <c r="WA184" s="38"/>
      <c r="WB184" s="38"/>
      <c r="WC184" s="38"/>
      <c r="WD184" s="38"/>
      <c r="WE184" s="38"/>
      <c r="WF184" s="38"/>
      <c r="WG184" s="38"/>
      <c r="WH184" s="38"/>
      <c r="WI184" s="38"/>
      <c r="WJ184" s="38"/>
      <c r="WK184" s="38"/>
      <c r="WL184" s="38"/>
      <c r="WM184" s="38"/>
      <c r="WN184" s="38"/>
      <c r="WO184" s="38"/>
      <c r="WP184" s="38"/>
      <c r="WQ184" s="38"/>
      <c r="WR184" s="38"/>
      <c r="WS184" s="38"/>
      <c r="WT184" s="38"/>
      <c r="WU184" s="38"/>
      <c r="WV184" s="38"/>
      <c r="WW184" s="38"/>
      <c r="WX184" s="38"/>
      <c r="WY184" s="38"/>
      <c r="WZ184" s="38"/>
      <c r="XA184" s="38"/>
      <c r="XB184" s="38"/>
      <c r="XC184" s="38"/>
      <c r="XD184" s="38"/>
      <c r="XE184" s="38"/>
      <c r="XF184" s="38"/>
      <c r="XG184" s="38"/>
      <c r="XH184" s="38"/>
      <c r="XI184" s="38"/>
      <c r="XJ184" s="38"/>
      <c r="XK184" s="38"/>
      <c r="XL184" s="38"/>
      <c r="XM184" s="38"/>
      <c r="XN184" s="38"/>
      <c r="XO184" s="38"/>
      <c r="XP184" s="38"/>
      <c r="XQ184" s="38"/>
      <c r="XR184" s="38"/>
      <c r="XS184" s="38"/>
      <c r="XT184" s="38"/>
      <c r="XU184" s="38"/>
      <c r="XV184" s="38"/>
      <c r="XW184" s="38"/>
      <c r="XX184" s="38"/>
      <c r="XY184" s="38"/>
      <c r="XZ184" s="38"/>
      <c r="YA184" s="38"/>
      <c r="YB184" s="38"/>
      <c r="YC184" s="38"/>
      <c r="YD184" s="38"/>
      <c r="YE184" s="38"/>
      <c r="YF184" s="38"/>
      <c r="YG184" s="38"/>
      <c r="YH184" s="38"/>
      <c r="YI184" s="38"/>
      <c r="YJ184" s="38"/>
      <c r="YK184" s="38"/>
      <c r="YL184" s="38"/>
      <c r="YM184" s="38"/>
      <c r="YN184" s="38"/>
      <c r="YO184" s="38"/>
      <c r="YP184" s="38"/>
      <c r="YQ184" s="38"/>
      <c r="YR184" s="38"/>
      <c r="YS184" s="38"/>
    </row>
    <row r="185" spans="1:669" s="46" customFormat="1" ht="15.75" customHeight="1" x14ac:dyDescent="0.25">
      <c r="A185" s="46" t="s">
        <v>215</v>
      </c>
      <c r="B185" s="18" t="s">
        <v>174</v>
      </c>
      <c r="C185" s="19" t="s">
        <v>71</v>
      </c>
      <c r="D185" s="19" t="s">
        <v>221</v>
      </c>
      <c r="E185" s="20">
        <v>44774</v>
      </c>
      <c r="F185" s="18" t="s">
        <v>107</v>
      </c>
      <c r="G185" s="152">
        <v>40000</v>
      </c>
      <c r="H185" s="156">
        <v>1148</v>
      </c>
      <c r="I185" s="152">
        <v>442.65</v>
      </c>
      <c r="J185" s="152">
        <v>1216</v>
      </c>
      <c r="K185" s="152">
        <v>25</v>
      </c>
      <c r="L185" s="152">
        <v>2831.65</v>
      </c>
      <c r="M185" s="156">
        <v>37168.35</v>
      </c>
      <c r="FT185" s="197"/>
      <c r="FU185" s="197"/>
      <c r="FV185" s="197"/>
      <c r="FW185" s="197"/>
      <c r="FX185" s="197"/>
      <c r="FY185" s="197"/>
      <c r="FZ185" s="197"/>
      <c r="GA185" s="197"/>
      <c r="GB185" s="197"/>
      <c r="GC185" s="197"/>
      <c r="GD185" s="197"/>
      <c r="GE185" s="197"/>
      <c r="GF185" s="197"/>
      <c r="GG185" s="197"/>
      <c r="GH185" s="197"/>
      <c r="GI185" s="197"/>
      <c r="GJ185" s="197"/>
      <c r="GK185" s="197"/>
      <c r="GL185" s="197"/>
      <c r="GM185" s="197"/>
      <c r="GN185" s="197"/>
      <c r="GO185" s="197"/>
      <c r="GP185" s="197"/>
      <c r="GQ185" s="197"/>
      <c r="GR185" s="197"/>
      <c r="GS185" s="197"/>
      <c r="GT185" s="197"/>
      <c r="GU185" s="197"/>
      <c r="GV185" s="197"/>
      <c r="GW185" s="197"/>
      <c r="GX185" s="197"/>
      <c r="GY185" s="197"/>
      <c r="GZ185" s="197"/>
      <c r="HA185" s="197"/>
      <c r="HB185" s="197"/>
      <c r="HC185" s="197"/>
      <c r="HD185" s="197"/>
      <c r="HE185" s="197"/>
      <c r="HF185" s="197"/>
      <c r="HG185" s="197"/>
      <c r="HH185" s="197"/>
      <c r="HI185" s="197"/>
      <c r="HJ185" s="197"/>
      <c r="HK185" s="197"/>
      <c r="HL185" s="197"/>
      <c r="HM185" s="197"/>
      <c r="HN185" s="197"/>
      <c r="HO185" s="197"/>
      <c r="HP185" s="197"/>
      <c r="HQ185" s="197"/>
      <c r="HR185" s="197"/>
      <c r="HS185" s="197"/>
      <c r="HT185" s="197"/>
      <c r="HU185" s="197"/>
      <c r="HV185" s="197"/>
      <c r="HW185" s="197"/>
      <c r="HX185" s="197"/>
      <c r="HY185" s="197"/>
      <c r="HZ185" s="197"/>
      <c r="IA185" s="197"/>
      <c r="IB185" s="50"/>
      <c r="IC185" s="50"/>
      <c r="ID185" s="197"/>
      <c r="IE185" s="197"/>
      <c r="IF185" s="197"/>
      <c r="IG185" s="197"/>
      <c r="IH185" s="197"/>
      <c r="II185" s="197"/>
      <c r="IJ185" s="197"/>
      <c r="IK185" s="197"/>
      <c r="IL185" s="197"/>
      <c r="IM185" s="197"/>
      <c r="IN185" s="197"/>
      <c r="IO185" s="197"/>
      <c r="IP185" s="197"/>
      <c r="IQ185" s="197"/>
      <c r="IR185" s="197"/>
      <c r="IS185" s="197"/>
      <c r="IT185" s="197"/>
      <c r="IU185" s="197"/>
      <c r="IV185" s="197"/>
      <c r="IW185" s="197"/>
      <c r="IX185" s="197"/>
      <c r="IY185" s="197"/>
      <c r="IZ185" s="197"/>
      <c r="JA185" s="197"/>
      <c r="JB185" s="197"/>
      <c r="JC185" s="197"/>
      <c r="JD185" s="197"/>
      <c r="JE185" s="197"/>
      <c r="JF185" s="197"/>
      <c r="JG185" s="197"/>
      <c r="JH185" s="197"/>
      <c r="JI185" s="197"/>
      <c r="JJ185" s="197"/>
      <c r="JK185" s="197"/>
      <c r="JL185" s="197"/>
      <c r="JM185" s="197"/>
      <c r="JN185" s="197"/>
      <c r="JO185" s="197"/>
      <c r="JP185" s="197"/>
      <c r="JQ185" s="197"/>
      <c r="JR185" s="197"/>
      <c r="JS185" s="197"/>
      <c r="JT185" s="197"/>
      <c r="JU185" s="197"/>
      <c r="JV185" s="197"/>
      <c r="JW185" s="197"/>
      <c r="JX185" s="197"/>
      <c r="JY185" s="197"/>
      <c r="JZ185" s="197"/>
      <c r="KA185" s="197"/>
      <c r="KB185" s="197"/>
      <c r="KC185" s="197"/>
      <c r="KD185" s="197"/>
      <c r="KE185" s="197"/>
      <c r="KF185" s="197"/>
      <c r="KG185" s="197"/>
      <c r="KH185" s="197"/>
      <c r="KI185" s="197"/>
      <c r="KJ185" s="197"/>
      <c r="KK185" s="197"/>
      <c r="KL185" s="197"/>
      <c r="KM185" s="197"/>
      <c r="KN185" s="197"/>
      <c r="KO185" s="197"/>
      <c r="KP185" s="197"/>
      <c r="KQ185" s="197"/>
      <c r="KR185" s="197"/>
      <c r="KS185" s="197"/>
      <c r="KT185" s="197"/>
      <c r="KU185" s="197"/>
      <c r="KV185" s="197"/>
      <c r="KW185" s="197"/>
      <c r="KX185" s="197"/>
      <c r="KY185" s="197"/>
      <c r="KZ185" s="197"/>
      <c r="LA185" s="197"/>
      <c r="LB185" s="197"/>
      <c r="LC185" s="197"/>
      <c r="LD185" s="197"/>
      <c r="LE185" s="197"/>
      <c r="LF185" s="197"/>
      <c r="LG185" s="197"/>
      <c r="LH185" s="197"/>
      <c r="LI185" s="197"/>
      <c r="LJ185" s="197"/>
      <c r="LK185" s="197"/>
      <c r="LL185" s="197"/>
      <c r="LM185" s="197"/>
      <c r="LN185" s="197"/>
      <c r="LO185" s="197"/>
      <c r="LP185" s="197"/>
      <c r="LQ185" s="197"/>
      <c r="LR185" s="197"/>
      <c r="LS185" s="197"/>
      <c r="LT185" s="197"/>
      <c r="LU185" s="197"/>
      <c r="LV185" s="197"/>
      <c r="LW185" s="197"/>
      <c r="LX185" s="197"/>
      <c r="LY185" s="197"/>
      <c r="LZ185" s="197"/>
      <c r="MA185" s="197"/>
      <c r="MB185" s="197"/>
      <c r="MC185" s="197"/>
      <c r="MD185" s="197"/>
      <c r="ME185" s="197"/>
      <c r="MF185" s="197"/>
      <c r="MG185" s="197"/>
      <c r="MH185" s="197"/>
      <c r="MI185" s="197"/>
      <c r="MJ185" s="197"/>
      <c r="MK185" s="197"/>
      <c r="ML185" s="197"/>
      <c r="MM185" s="197"/>
      <c r="MN185" s="197"/>
      <c r="MO185" s="197"/>
      <c r="MP185" s="197"/>
      <c r="MQ185" s="197"/>
      <c r="MR185" s="197"/>
      <c r="MS185" s="197"/>
      <c r="MT185" s="197"/>
      <c r="MU185" s="197"/>
      <c r="MV185" s="197"/>
      <c r="MW185" s="197"/>
      <c r="MX185" s="197"/>
      <c r="MY185" s="197"/>
      <c r="MZ185" s="197"/>
      <c r="NA185" s="197"/>
      <c r="NB185" s="197"/>
      <c r="NC185" s="197"/>
      <c r="ND185" s="197"/>
      <c r="NE185" s="197"/>
      <c r="NF185" s="197"/>
      <c r="NG185" s="197"/>
      <c r="NH185" s="197"/>
      <c r="NI185" s="197"/>
      <c r="NJ185" s="197"/>
      <c r="NK185" s="197"/>
      <c r="NL185" s="197"/>
      <c r="NM185" s="197"/>
      <c r="NN185" s="197"/>
      <c r="NO185" s="197"/>
      <c r="NP185" s="197"/>
      <c r="NQ185" s="197"/>
      <c r="NR185" s="197"/>
      <c r="NS185" s="197"/>
      <c r="NT185" s="197"/>
      <c r="NU185" s="197"/>
      <c r="NV185" s="197"/>
      <c r="NW185" s="197"/>
      <c r="NX185" s="197"/>
      <c r="NY185" s="197"/>
      <c r="NZ185" s="197"/>
      <c r="OA185" s="197"/>
      <c r="OB185" s="197"/>
      <c r="OC185" s="197"/>
      <c r="OD185" s="197"/>
      <c r="OE185" s="197"/>
      <c r="OF185" s="197"/>
      <c r="OG185" s="197"/>
      <c r="OH185" s="197"/>
      <c r="OI185" s="197"/>
      <c r="OJ185" s="197"/>
      <c r="OK185" s="197"/>
      <c r="OL185" s="197"/>
      <c r="OM185" s="197"/>
      <c r="ON185" s="197"/>
      <c r="OO185" s="197"/>
      <c r="OP185" s="197"/>
      <c r="OQ185" s="197"/>
      <c r="OR185" s="197"/>
      <c r="OS185" s="197"/>
      <c r="OT185" s="197"/>
      <c r="OU185" s="197"/>
      <c r="OV185" s="197"/>
      <c r="OW185" s="197"/>
      <c r="OX185" s="197"/>
      <c r="OY185" s="197"/>
      <c r="OZ185" s="197"/>
      <c r="PA185" s="197"/>
      <c r="PB185" s="197"/>
      <c r="PC185" s="197"/>
      <c r="PD185" s="197"/>
      <c r="PE185" s="197"/>
      <c r="PF185" s="197"/>
      <c r="PG185" s="197"/>
      <c r="PH185" s="197"/>
      <c r="PI185" s="197"/>
      <c r="PJ185" s="197"/>
      <c r="PK185" s="197"/>
      <c r="PL185" s="197"/>
      <c r="PM185" s="197"/>
      <c r="PN185" s="197"/>
      <c r="PO185" s="197"/>
      <c r="PP185" s="197"/>
      <c r="PQ185" s="197"/>
      <c r="PR185" s="197"/>
      <c r="PS185" s="197"/>
      <c r="PT185" s="197"/>
      <c r="PU185" s="197"/>
      <c r="PV185" s="197"/>
      <c r="PW185" s="197"/>
      <c r="PX185" s="197"/>
      <c r="PY185" s="197"/>
      <c r="PZ185" s="197"/>
      <c r="QA185" s="197"/>
      <c r="QB185" s="197"/>
      <c r="QC185" s="197"/>
      <c r="QD185" s="197"/>
      <c r="QE185" s="197"/>
      <c r="QF185" s="197"/>
      <c r="QG185" s="197"/>
      <c r="QH185" s="197"/>
      <c r="QI185" s="197"/>
      <c r="QJ185" s="197"/>
      <c r="QK185" s="197"/>
      <c r="QL185" s="197"/>
      <c r="QM185" s="197"/>
      <c r="QN185" s="197"/>
      <c r="QO185" s="197"/>
      <c r="QP185" s="197"/>
      <c r="QQ185" s="197"/>
      <c r="QR185" s="197"/>
      <c r="QS185" s="197"/>
      <c r="QT185" s="197"/>
      <c r="QU185" s="197"/>
      <c r="QV185" s="197"/>
      <c r="QW185" s="197"/>
      <c r="QX185" s="197"/>
      <c r="QY185" s="197"/>
      <c r="QZ185" s="197"/>
      <c r="RA185" s="197"/>
      <c r="RB185" s="197"/>
      <c r="RC185" s="197"/>
      <c r="RD185" s="197"/>
      <c r="RE185" s="197"/>
      <c r="RF185" s="197"/>
      <c r="RG185" s="197"/>
      <c r="RH185" s="197"/>
      <c r="RI185" s="197"/>
      <c r="RJ185" s="197"/>
      <c r="RK185" s="197"/>
      <c r="RL185" s="197"/>
      <c r="RM185" s="197"/>
      <c r="RN185" s="197"/>
      <c r="RO185" s="197"/>
      <c r="RP185" s="197"/>
      <c r="RQ185" s="197"/>
      <c r="RR185" s="197"/>
      <c r="RS185" s="197"/>
      <c r="RT185" s="197"/>
      <c r="RU185" s="197"/>
      <c r="RV185" s="197"/>
      <c r="RW185" s="197"/>
      <c r="RX185" s="197"/>
      <c r="RY185" s="197"/>
      <c r="RZ185" s="197"/>
      <c r="SA185" s="197"/>
      <c r="SB185" s="197"/>
      <c r="SC185" s="197"/>
      <c r="SD185" s="197"/>
      <c r="SE185" s="197"/>
      <c r="SF185" s="197"/>
      <c r="SG185" s="197"/>
      <c r="SH185" s="197"/>
      <c r="SI185" s="197"/>
      <c r="SJ185" s="197"/>
      <c r="SK185" s="197"/>
      <c r="SL185" s="197"/>
      <c r="SM185" s="197"/>
      <c r="SN185" s="197"/>
      <c r="SO185" s="197"/>
      <c r="SP185" s="197"/>
      <c r="SQ185" s="197"/>
      <c r="SR185" s="197"/>
      <c r="SS185" s="197"/>
      <c r="ST185" s="197"/>
      <c r="SU185" s="197"/>
      <c r="SV185" s="197"/>
      <c r="SW185" s="197"/>
      <c r="SX185" s="197"/>
      <c r="SY185" s="197"/>
      <c r="SZ185" s="197"/>
      <c r="TA185" s="197"/>
      <c r="TB185" s="197"/>
      <c r="TC185" s="197"/>
      <c r="TD185" s="197"/>
      <c r="TE185" s="197"/>
      <c r="TF185" s="197"/>
      <c r="TG185" s="197"/>
      <c r="TH185" s="197"/>
      <c r="TI185" s="197"/>
      <c r="TJ185" s="197"/>
      <c r="TK185" s="197"/>
      <c r="TL185" s="197"/>
      <c r="TM185" s="197"/>
      <c r="TN185" s="197"/>
      <c r="TO185" s="197"/>
      <c r="TP185" s="197"/>
      <c r="TQ185" s="197"/>
      <c r="TR185" s="197"/>
      <c r="TS185" s="197"/>
      <c r="TT185" s="197"/>
      <c r="TU185" s="197"/>
      <c r="TV185" s="197"/>
      <c r="TW185" s="197"/>
      <c r="TX185" s="197"/>
      <c r="TY185" s="197"/>
      <c r="TZ185" s="197"/>
      <c r="UA185" s="197"/>
      <c r="UB185" s="197"/>
      <c r="UC185" s="197"/>
      <c r="UD185" s="197"/>
      <c r="UE185" s="197"/>
      <c r="UF185" s="197"/>
      <c r="UG185" s="197"/>
      <c r="UH185" s="197"/>
      <c r="UI185" s="197"/>
      <c r="UJ185" s="197"/>
      <c r="UK185" s="197"/>
      <c r="UL185" s="197"/>
      <c r="UM185" s="197"/>
      <c r="UN185" s="197"/>
      <c r="UO185" s="197"/>
      <c r="UP185" s="197"/>
      <c r="UQ185" s="197"/>
      <c r="UR185" s="197"/>
      <c r="US185" s="197"/>
      <c r="UT185" s="197"/>
      <c r="UU185" s="197"/>
      <c r="UV185" s="197"/>
      <c r="UW185" s="197"/>
      <c r="UX185" s="197"/>
      <c r="UY185" s="197"/>
      <c r="UZ185" s="197"/>
      <c r="VA185" s="197"/>
      <c r="VB185" s="197"/>
      <c r="VC185" s="197"/>
      <c r="VD185" s="197"/>
      <c r="VE185" s="197"/>
      <c r="VF185" s="197"/>
      <c r="VG185" s="197"/>
      <c r="VH185" s="197"/>
      <c r="VI185" s="197"/>
      <c r="VJ185" s="197"/>
      <c r="VK185" s="197"/>
      <c r="VL185" s="197"/>
      <c r="VM185" s="197"/>
      <c r="VN185" s="197"/>
      <c r="VO185" s="197"/>
      <c r="VP185" s="197"/>
      <c r="VQ185" s="197"/>
      <c r="VR185" s="197"/>
      <c r="VS185" s="197"/>
      <c r="VT185" s="197"/>
      <c r="VU185" s="197"/>
      <c r="VV185" s="197"/>
      <c r="VW185" s="197"/>
      <c r="VX185" s="197"/>
      <c r="VY185" s="197"/>
      <c r="VZ185" s="197"/>
      <c r="WA185" s="197"/>
      <c r="WB185" s="197"/>
      <c r="WC185" s="197"/>
      <c r="WD185" s="197"/>
      <c r="WE185" s="197"/>
      <c r="WF185" s="197"/>
      <c r="WG185" s="197"/>
      <c r="WH185" s="197"/>
      <c r="WI185" s="197"/>
      <c r="WJ185" s="197"/>
      <c r="WK185" s="197"/>
      <c r="WL185" s="197"/>
      <c r="WM185" s="197"/>
      <c r="WN185" s="197"/>
      <c r="WO185" s="197"/>
      <c r="WP185" s="197"/>
      <c r="WQ185" s="197"/>
      <c r="WR185" s="197"/>
      <c r="WS185" s="197"/>
      <c r="WT185" s="197"/>
      <c r="WU185" s="197"/>
      <c r="WV185" s="197"/>
      <c r="WW185" s="197"/>
      <c r="WX185" s="197"/>
      <c r="WY185" s="197"/>
      <c r="WZ185" s="197"/>
      <c r="XA185" s="197"/>
      <c r="XB185" s="197"/>
      <c r="XC185" s="197"/>
      <c r="XD185" s="197"/>
      <c r="XE185" s="197"/>
      <c r="XF185" s="197"/>
      <c r="XG185" s="197"/>
      <c r="XH185" s="197"/>
      <c r="XI185" s="197"/>
      <c r="XJ185" s="197"/>
      <c r="XK185" s="197"/>
      <c r="XL185" s="197"/>
      <c r="XM185" s="197"/>
      <c r="XN185" s="197"/>
      <c r="XO185" s="197"/>
      <c r="XP185" s="197"/>
      <c r="XQ185" s="197"/>
      <c r="XR185" s="197"/>
      <c r="XS185" s="197"/>
      <c r="XT185" s="197"/>
      <c r="XU185" s="197"/>
      <c r="XV185" s="197"/>
      <c r="XW185" s="197"/>
      <c r="XX185" s="197"/>
      <c r="XY185" s="197"/>
      <c r="XZ185" s="197"/>
      <c r="YA185" s="197"/>
      <c r="YB185" s="197"/>
      <c r="YC185" s="197"/>
      <c r="YD185" s="197"/>
      <c r="YE185" s="197"/>
      <c r="YF185" s="197"/>
      <c r="YG185" s="197"/>
      <c r="YH185" s="197"/>
      <c r="YI185" s="197"/>
      <c r="YJ185" s="197"/>
      <c r="YK185" s="197"/>
      <c r="YL185" s="197"/>
      <c r="YM185" s="197"/>
      <c r="YN185" s="197"/>
      <c r="YO185" s="197"/>
      <c r="YP185" s="197"/>
      <c r="YQ185" s="197"/>
      <c r="YR185" s="197"/>
      <c r="YS185" s="197"/>
    </row>
    <row r="186" spans="1:669" s="46" customFormat="1" ht="18" customHeight="1" x14ac:dyDescent="0.25">
      <c r="A186" s="46" t="s">
        <v>173</v>
      </c>
      <c r="B186" s="5" t="s">
        <v>174</v>
      </c>
      <c r="C186" s="19" t="s">
        <v>71</v>
      </c>
      <c r="D186" s="19" t="s">
        <v>221</v>
      </c>
      <c r="E186" s="20">
        <v>44621</v>
      </c>
      <c r="F186" s="10" t="s">
        <v>107</v>
      </c>
      <c r="G186" s="152">
        <v>46000</v>
      </c>
      <c r="H186" s="156">
        <v>1320.2</v>
      </c>
      <c r="I186" s="152">
        <v>0</v>
      </c>
      <c r="J186" s="152">
        <v>1398.4</v>
      </c>
      <c r="K186" s="152">
        <v>25</v>
      </c>
      <c r="L186" s="152">
        <v>2743.6</v>
      </c>
      <c r="M186" s="156">
        <v>43256.4</v>
      </c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  <c r="AH186" s="45"/>
      <c r="AI186" s="45"/>
      <c r="AJ186" s="45"/>
      <c r="AK186" s="45"/>
      <c r="AL186" s="45"/>
      <c r="AM186" s="45"/>
      <c r="AN186" s="45"/>
      <c r="AO186" s="45"/>
      <c r="AP186" s="45"/>
      <c r="AQ186" s="45"/>
      <c r="AR186" s="45"/>
      <c r="AS186" s="45"/>
      <c r="AT186" s="45"/>
      <c r="AU186" s="45"/>
      <c r="AV186" s="45"/>
      <c r="AW186" s="45"/>
      <c r="AX186" s="45"/>
      <c r="AY186" s="45"/>
      <c r="AZ186" s="45"/>
      <c r="BA186" s="45"/>
      <c r="BB186" s="45"/>
      <c r="BC186" s="45"/>
      <c r="BD186" s="45"/>
      <c r="BE186" s="45"/>
      <c r="BF186" s="45"/>
      <c r="BG186" s="45"/>
      <c r="BH186" s="45"/>
      <c r="BI186" s="45"/>
      <c r="BJ186" s="45"/>
      <c r="BK186" s="45"/>
      <c r="BL186" s="45"/>
      <c r="BM186" s="45"/>
      <c r="BN186" s="45"/>
      <c r="BO186" s="45"/>
      <c r="BP186" s="45"/>
      <c r="BQ186" s="45"/>
      <c r="BR186" s="45"/>
      <c r="BS186" s="45"/>
      <c r="BT186" s="45"/>
      <c r="BU186" s="45"/>
      <c r="BV186" s="45"/>
      <c r="BW186" s="45"/>
      <c r="BX186" s="45"/>
      <c r="BY186" s="45"/>
      <c r="BZ186" s="45"/>
      <c r="CA186" s="45"/>
      <c r="CB186" s="45"/>
      <c r="CC186" s="45"/>
      <c r="CD186" s="45"/>
      <c r="CE186" s="45"/>
      <c r="CF186" s="45"/>
      <c r="CG186" s="45"/>
      <c r="CH186" s="45"/>
      <c r="CI186" s="45"/>
      <c r="CJ186" s="45"/>
      <c r="CK186" s="45"/>
      <c r="CL186" s="45"/>
      <c r="CM186" s="45"/>
      <c r="CN186" s="45"/>
      <c r="CO186" s="45"/>
      <c r="CP186" s="45"/>
      <c r="CQ186" s="45"/>
      <c r="CR186" s="45"/>
      <c r="CS186" s="45"/>
      <c r="CT186" s="45"/>
      <c r="CU186" s="45"/>
      <c r="CV186" s="45"/>
      <c r="CW186" s="45"/>
      <c r="CX186" s="45"/>
      <c r="CY186" s="45"/>
      <c r="CZ186" s="45"/>
      <c r="DA186" s="45"/>
      <c r="DB186" s="45"/>
      <c r="DC186" s="45"/>
      <c r="DD186" s="45"/>
      <c r="DE186" s="45"/>
      <c r="DF186" s="45"/>
      <c r="DG186" s="45"/>
      <c r="DH186" s="45"/>
      <c r="DI186" s="45"/>
      <c r="DJ186" s="45"/>
      <c r="DK186" s="45"/>
      <c r="DL186" s="45"/>
      <c r="DM186" s="45"/>
      <c r="DN186" s="45"/>
      <c r="DO186" s="45"/>
      <c r="DP186" s="45"/>
      <c r="DQ186" s="45"/>
      <c r="DR186" s="45"/>
      <c r="DS186" s="45"/>
      <c r="DT186" s="45"/>
      <c r="DU186" s="45"/>
      <c r="DV186" s="45"/>
      <c r="DW186" s="45"/>
      <c r="DX186" s="45"/>
      <c r="DY186" s="45"/>
      <c r="DZ186" s="45"/>
      <c r="EA186" s="45"/>
      <c r="EB186" s="45"/>
      <c r="EC186" s="45"/>
      <c r="ED186" s="45"/>
      <c r="EE186" s="45"/>
      <c r="EF186" s="45"/>
      <c r="EG186" s="45"/>
      <c r="EH186" s="45"/>
      <c r="EI186" s="45"/>
      <c r="EJ186" s="45"/>
      <c r="EK186" s="45"/>
      <c r="EL186" s="45"/>
      <c r="EM186" s="45"/>
      <c r="EN186" s="45"/>
      <c r="EO186" s="45"/>
      <c r="EP186" s="45"/>
      <c r="EQ186" s="45"/>
      <c r="ER186" s="45"/>
      <c r="ES186" s="45"/>
      <c r="ET186" s="45"/>
      <c r="EU186" s="45"/>
      <c r="EV186" s="45"/>
      <c r="EW186" s="45"/>
      <c r="EX186" s="45"/>
      <c r="EY186" s="45"/>
      <c r="EZ186" s="45"/>
      <c r="FA186" s="45"/>
      <c r="FB186" s="45"/>
      <c r="FC186" s="45"/>
      <c r="FD186" s="45"/>
      <c r="FE186" s="45"/>
      <c r="FF186" s="45"/>
      <c r="FG186" s="45"/>
      <c r="FH186" s="45"/>
      <c r="FI186" s="45"/>
      <c r="FJ186" s="45"/>
      <c r="FK186" s="45"/>
      <c r="FL186" s="45"/>
      <c r="FM186" s="45"/>
      <c r="FN186" s="45"/>
      <c r="FO186" s="45"/>
      <c r="FP186" s="45"/>
      <c r="FQ186" s="45"/>
      <c r="FR186" s="45"/>
      <c r="FS186" s="45"/>
      <c r="FT186" s="45"/>
      <c r="FU186" s="45"/>
      <c r="FV186" s="45"/>
      <c r="FW186" s="45"/>
      <c r="FX186" s="45"/>
      <c r="FY186" s="45"/>
      <c r="FZ186" s="45"/>
      <c r="GA186" s="45"/>
      <c r="GB186" s="45"/>
      <c r="GC186" s="45"/>
      <c r="GD186" s="45"/>
      <c r="GE186" s="45"/>
      <c r="GF186" s="45"/>
      <c r="GG186" s="45"/>
      <c r="GH186" s="45"/>
      <c r="GI186" s="45"/>
      <c r="GJ186" s="45"/>
      <c r="GK186" s="45"/>
      <c r="GL186" s="45"/>
      <c r="GM186" s="45"/>
      <c r="GN186" s="45"/>
      <c r="GO186" s="45"/>
      <c r="GP186" s="45"/>
      <c r="GQ186" s="45"/>
      <c r="GR186" s="45"/>
      <c r="GS186" s="45"/>
      <c r="GT186" s="45"/>
      <c r="GU186" s="45"/>
      <c r="GV186" s="45"/>
      <c r="GW186" s="45"/>
      <c r="GX186" s="45"/>
      <c r="GY186" s="45"/>
      <c r="GZ186" s="45"/>
      <c r="HA186" s="45"/>
      <c r="HB186" s="45"/>
      <c r="HC186" s="45"/>
      <c r="HD186" s="45"/>
      <c r="HE186" s="45"/>
      <c r="HF186" s="45"/>
      <c r="HG186" s="45"/>
      <c r="HH186" s="45"/>
      <c r="HI186" s="45"/>
      <c r="HJ186" s="45"/>
      <c r="HK186" s="45"/>
      <c r="HL186" s="45"/>
      <c r="HM186" s="45"/>
      <c r="HN186" s="45"/>
      <c r="HO186" s="45"/>
      <c r="HP186" s="45"/>
      <c r="HQ186" s="45"/>
      <c r="HR186" s="45"/>
      <c r="HS186" s="45"/>
      <c r="HT186" s="45"/>
      <c r="HU186" s="45"/>
      <c r="HV186" s="45"/>
      <c r="HW186" s="45"/>
      <c r="HX186" s="45"/>
      <c r="HY186" s="45"/>
      <c r="HZ186" s="45"/>
      <c r="IA186" s="45"/>
      <c r="IB186" s="50"/>
      <c r="IC186" s="50"/>
      <c r="ID186" s="38"/>
      <c r="IE186" s="38"/>
      <c r="IF186" s="38"/>
      <c r="IG186" s="38"/>
      <c r="IH186" s="38"/>
      <c r="II186" s="38"/>
      <c r="IJ186" s="38"/>
      <c r="IK186" s="38"/>
      <c r="IL186" s="38"/>
      <c r="IM186" s="38"/>
      <c r="IN186" s="38"/>
      <c r="IO186" s="38"/>
      <c r="IP186" s="38"/>
      <c r="IQ186" s="38"/>
      <c r="IR186" s="38"/>
      <c r="IS186" s="38"/>
      <c r="IT186" s="38"/>
      <c r="IU186" s="38"/>
      <c r="IV186" s="38"/>
      <c r="IW186" s="38"/>
      <c r="IX186" s="38"/>
      <c r="IY186" s="38"/>
      <c r="IZ186" s="38"/>
      <c r="JA186" s="38"/>
      <c r="JB186" s="38"/>
      <c r="JC186" s="38"/>
      <c r="JD186" s="38"/>
      <c r="JE186" s="38"/>
      <c r="JF186" s="38"/>
      <c r="JG186" s="38"/>
      <c r="JH186" s="38"/>
      <c r="JI186" s="38"/>
      <c r="JJ186" s="38"/>
      <c r="JK186" s="38"/>
      <c r="JL186" s="38"/>
      <c r="JM186" s="38"/>
      <c r="JN186" s="38"/>
      <c r="JO186" s="38"/>
      <c r="JP186" s="38"/>
      <c r="JQ186" s="38"/>
      <c r="JR186" s="38"/>
      <c r="JS186" s="38"/>
      <c r="JT186" s="38"/>
      <c r="JU186" s="38"/>
      <c r="JV186" s="38"/>
      <c r="JW186" s="38"/>
      <c r="JX186" s="38"/>
      <c r="JY186" s="38"/>
      <c r="JZ186" s="38"/>
      <c r="KA186" s="38"/>
      <c r="KB186" s="38"/>
      <c r="KC186" s="38"/>
      <c r="KD186" s="38"/>
      <c r="KE186" s="38"/>
      <c r="KF186" s="38"/>
      <c r="KG186" s="38"/>
      <c r="KH186" s="38"/>
      <c r="KI186" s="38"/>
      <c r="KJ186" s="38"/>
      <c r="KK186" s="38"/>
      <c r="KL186" s="38"/>
      <c r="KM186" s="38"/>
      <c r="KN186" s="38"/>
      <c r="KO186" s="38"/>
      <c r="KP186" s="38"/>
      <c r="KQ186" s="38"/>
      <c r="KR186" s="38"/>
      <c r="KS186" s="38"/>
      <c r="KT186" s="38"/>
      <c r="KU186" s="38"/>
      <c r="KV186" s="38"/>
      <c r="KW186" s="38"/>
      <c r="KX186" s="38"/>
      <c r="KY186" s="38"/>
      <c r="KZ186" s="38"/>
      <c r="LA186" s="38"/>
      <c r="LB186" s="38"/>
      <c r="LC186" s="38"/>
      <c r="LD186" s="38"/>
      <c r="LE186" s="38"/>
      <c r="LF186" s="38"/>
      <c r="LG186" s="38"/>
      <c r="LH186" s="38"/>
      <c r="LI186" s="38"/>
      <c r="LJ186" s="38"/>
      <c r="LK186" s="38"/>
      <c r="LL186" s="38"/>
      <c r="LM186" s="38"/>
      <c r="LN186" s="38"/>
      <c r="LO186" s="38"/>
      <c r="LP186" s="38"/>
      <c r="LQ186" s="38"/>
      <c r="LR186" s="38"/>
      <c r="LS186" s="38"/>
      <c r="LT186" s="38"/>
      <c r="LU186" s="38"/>
      <c r="LV186" s="38"/>
      <c r="LW186" s="38"/>
      <c r="LX186" s="38"/>
      <c r="LY186" s="38"/>
      <c r="LZ186" s="38"/>
      <c r="MA186" s="38"/>
      <c r="MB186" s="38"/>
      <c r="MC186" s="38"/>
      <c r="MD186" s="38"/>
      <c r="ME186" s="38"/>
      <c r="MF186" s="38"/>
      <c r="MG186" s="38"/>
      <c r="MH186" s="38"/>
      <c r="MI186" s="38"/>
      <c r="MJ186" s="38"/>
      <c r="MK186" s="38"/>
      <c r="ML186" s="38"/>
      <c r="MM186" s="38"/>
      <c r="MN186" s="38"/>
      <c r="MO186" s="38"/>
      <c r="MP186" s="38"/>
      <c r="MQ186" s="38"/>
      <c r="MR186" s="38"/>
      <c r="MS186" s="38"/>
      <c r="MT186" s="38"/>
      <c r="MU186" s="38"/>
      <c r="MV186" s="38"/>
      <c r="MW186" s="38"/>
      <c r="MX186" s="38"/>
      <c r="MY186" s="38"/>
      <c r="MZ186" s="38"/>
      <c r="NA186" s="38"/>
      <c r="NB186" s="38"/>
      <c r="NC186" s="38"/>
      <c r="ND186" s="38"/>
      <c r="NE186" s="38"/>
      <c r="NF186" s="38"/>
      <c r="NG186" s="38"/>
      <c r="NH186" s="38"/>
      <c r="NI186" s="38"/>
      <c r="NJ186" s="38"/>
      <c r="NK186" s="38"/>
      <c r="NL186" s="38"/>
      <c r="NM186" s="38"/>
      <c r="NN186" s="38"/>
      <c r="NO186" s="38"/>
      <c r="NP186" s="38"/>
      <c r="NQ186" s="38"/>
      <c r="NR186" s="38"/>
      <c r="NS186" s="38"/>
      <c r="NT186" s="38"/>
      <c r="NU186" s="38"/>
      <c r="NV186" s="38"/>
      <c r="NW186" s="38"/>
      <c r="NX186" s="38"/>
      <c r="NY186" s="38"/>
      <c r="NZ186" s="38"/>
      <c r="OA186" s="38"/>
      <c r="OB186" s="38"/>
      <c r="OC186" s="38"/>
      <c r="OD186" s="38"/>
      <c r="OE186" s="38"/>
      <c r="OF186" s="38"/>
      <c r="OG186" s="38"/>
      <c r="OH186" s="38"/>
      <c r="OI186" s="38"/>
      <c r="OJ186" s="38"/>
      <c r="OK186" s="38"/>
      <c r="OL186" s="38"/>
      <c r="OM186" s="38"/>
      <c r="ON186" s="38"/>
      <c r="OO186" s="38"/>
      <c r="OP186" s="38"/>
      <c r="OQ186" s="38"/>
      <c r="OR186" s="38"/>
      <c r="OS186" s="38"/>
      <c r="OT186" s="38"/>
      <c r="OU186" s="38"/>
      <c r="OV186" s="38"/>
      <c r="OW186" s="38"/>
      <c r="OX186" s="38"/>
      <c r="OY186" s="38"/>
      <c r="OZ186" s="38"/>
      <c r="PA186" s="38"/>
      <c r="PB186" s="38"/>
      <c r="PC186" s="38"/>
      <c r="PD186" s="38"/>
      <c r="PE186" s="38"/>
      <c r="PF186" s="38"/>
      <c r="PG186" s="38"/>
      <c r="PH186" s="38"/>
      <c r="PI186" s="38"/>
      <c r="PJ186" s="38"/>
      <c r="PK186" s="38"/>
      <c r="PL186" s="38"/>
      <c r="PM186" s="38"/>
      <c r="PN186" s="38"/>
      <c r="PO186" s="38"/>
      <c r="PP186" s="38"/>
      <c r="PQ186" s="38"/>
      <c r="PR186" s="38"/>
      <c r="PS186" s="38"/>
      <c r="PT186" s="38"/>
      <c r="PU186" s="38"/>
      <c r="PV186" s="38"/>
      <c r="PW186" s="38"/>
      <c r="PX186" s="38"/>
      <c r="PY186" s="38"/>
      <c r="PZ186" s="38"/>
      <c r="QA186" s="38"/>
      <c r="QB186" s="38"/>
      <c r="QC186" s="38"/>
      <c r="QD186" s="38"/>
      <c r="QE186" s="38"/>
      <c r="QF186" s="38"/>
      <c r="QG186" s="38"/>
      <c r="QH186" s="38"/>
      <c r="QI186" s="38"/>
      <c r="QJ186" s="38"/>
      <c r="QK186" s="38"/>
      <c r="QL186" s="38"/>
      <c r="QM186" s="38"/>
      <c r="QN186" s="38"/>
      <c r="QO186" s="38"/>
      <c r="QP186" s="38"/>
      <c r="QQ186" s="38"/>
      <c r="QR186" s="38"/>
      <c r="QS186" s="38"/>
      <c r="QT186" s="38"/>
      <c r="QU186" s="38"/>
      <c r="QV186" s="38"/>
      <c r="QW186" s="38"/>
      <c r="QX186" s="38"/>
      <c r="QY186" s="38"/>
      <c r="QZ186" s="38"/>
      <c r="RA186" s="38"/>
      <c r="RB186" s="38"/>
      <c r="RC186" s="38"/>
      <c r="RD186" s="38"/>
      <c r="RE186" s="38"/>
      <c r="RF186" s="38"/>
      <c r="RG186" s="38"/>
      <c r="RH186" s="38"/>
      <c r="RI186" s="38"/>
      <c r="RJ186" s="38"/>
      <c r="RK186" s="38"/>
      <c r="RL186" s="38"/>
      <c r="RM186" s="38"/>
      <c r="RN186" s="38"/>
      <c r="RO186" s="38"/>
      <c r="RP186" s="38"/>
      <c r="RQ186" s="38"/>
      <c r="RR186" s="38"/>
      <c r="RS186" s="38"/>
      <c r="RT186" s="38"/>
      <c r="RU186" s="38"/>
      <c r="RV186" s="38"/>
      <c r="RW186" s="38"/>
      <c r="RX186" s="38"/>
      <c r="RY186" s="38"/>
      <c r="RZ186" s="38"/>
      <c r="SA186" s="38"/>
      <c r="SB186" s="38"/>
      <c r="SC186" s="38"/>
      <c r="SD186" s="38"/>
      <c r="SE186" s="38"/>
      <c r="SF186" s="38"/>
      <c r="SG186" s="38"/>
      <c r="SH186" s="38"/>
      <c r="SI186" s="38"/>
      <c r="SJ186" s="38"/>
      <c r="SK186" s="38"/>
      <c r="SL186" s="38"/>
      <c r="SM186" s="38"/>
      <c r="SN186" s="38"/>
      <c r="SO186" s="38"/>
      <c r="SP186" s="38"/>
      <c r="SQ186" s="38"/>
      <c r="SR186" s="38"/>
      <c r="SS186" s="38"/>
      <c r="ST186" s="38"/>
      <c r="SU186" s="38"/>
      <c r="SV186" s="38"/>
      <c r="SW186" s="38"/>
      <c r="SX186" s="38"/>
      <c r="SY186" s="38"/>
      <c r="SZ186" s="38"/>
      <c r="TA186" s="38"/>
      <c r="TB186" s="38"/>
      <c r="TC186" s="38"/>
      <c r="TD186" s="38"/>
      <c r="TE186" s="38"/>
      <c r="TF186" s="38"/>
      <c r="TG186" s="38"/>
      <c r="TH186" s="38"/>
      <c r="TI186" s="38"/>
      <c r="TJ186" s="38"/>
      <c r="TK186" s="38"/>
      <c r="TL186" s="38"/>
      <c r="TM186" s="38"/>
      <c r="TN186" s="38"/>
      <c r="TO186" s="38"/>
      <c r="TP186" s="38"/>
      <c r="TQ186" s="38"/>
      <c r="TR186" s="38"/>
      <c r="TS186" s="38"/>
      <c r="TT186" s="38"/>
      <c r="TU186" s="38"/>
      <c r="TV186" s="38"/>
      <c r="TW186" s="38"/>
      <c r="TX186" s="38"/>
      <c r="TY186" s="38"/>
      <c r="TZ186" s="38"/>
      <c r="UA186" s="38"/>
      <c r="UB186" s="38"/>
      <c r="UC186" s="38"/>
      <c r="UD186" s="38"/>
      <c r="UE186" s="38"/>
      <c r="UF186" s="38"/>
      <c r="UG186" s="38"/>
      <c r="UH186" s="38"/>
      <c r="UI186" s="38"/>
      <c r="UJ186" s="38"/>
      <c r="UK186" s="38"/>
      <c r="UL186" s="38"/>
      <c r="UM186" s="38"/>
      <c r="UN186" s="38"/>
      <c r="UO186" s="38"/>
      <c r="UP186" s="38"/>
      <c r="UQ186" s="38"/>
      <c r="UR186" s="38"/>
      <c r="US186" s="38"/>
      <c r="UT186" s="38"/>
      <c r="UU186" s="38"/>
      <c r="UV186" s="38"/>
      <c r="UW186" s="38"/>
      <c r="UX186" s="38"/>
      <c r="UY186" s="38"/>
      <c r="UZ186" s="38"/>
      <c r="VA186" s="38"/>
      <c r="VB186" s="38"/>
      <c r="VC186" s="38"/>
      <c r="VD186" s="38"/>
      <c r="VE186" s="38"/>
      <c r="VF186" s="38"/>
      <c r="VG186" s="38"/>
      <c r="VH186" s="38"/>
      <c r="VI186" s="38"/>
      <c r="VJ186" s="38"/>
      <c r="VK186" s="38"/>
      <c r="VL186" s="38"/>
      <c r="VM186" s="38"/>
      <c r="VN186" s="38"/>
      <c r="VO186" s="38"/>
      <c r="VP186" s="38"/>
      <c r="VQ186" s="38"/>
      <c r="VR186" s="38"/>
      <c r="VS186" s="38"/>
      <c r="VT186" s="38"/>
      <c r="VU186" s="38"/>
      <c r="VV186" s="38"/>
      <c r="VW186" s="38"/>
      <c r="VX186" s="38"/>
      <c r="VY186" s="38"/>
      <c r="VZ186" s="38"/>
      <c r="WA186" s="38"/>
      <c r="WB186" s="38"/>
      <c r="WC186" s="38"/>
      <c r="WD186" s="38"/>
      <c r="WE186" s="38"/>
      <c r="WF186" s="38"/>
      <c r="WG186" s="38"/>
      <c r="WH186" s="38"/>
      <c r="WI186" s="38"/>
      <c r="WJ186" s="38"/>
      <c r="WK186" s="38"/>
      <c r="WL186" s="38"/>
      <c r="WM186" s="38"/>
      <c r="WN186" s="38"/>
      <c r="WO186" s="38"/>
      <c r="WP186" s="38"/>
      <c r="WQ186" s="38"/>
      <c r="WR186" s="38"/>
      <c r="WS186" s="38"/>
      <c r="WT186" s="38"/>
      <c r="WU186" s="38"/>
      <c r="WV186" s="38"/>
      <c r="WW186" s="38"/>
      <c r="WX186" s="38"/>
      <c r="WY186" s="38"/>
      <c r="WZ186" s="38"/>
      <c r="XA186" s="38"/>
      <c r="XB186" s="38"/>
      <c r="XC186" s="38"/>
      <c r="XD186" s="38"/>
      <c r="XE186" s="38"/>
      <c r="XF186" s="38"/>
      <c r="XG186" s="38"/>
      <c r="XH186" s="38"/>
      <c r="XI186" s="38"/>
      <c r="XJ186" s="38"/>
      <c r="XK186" s="38"/>
      <c r="XL186" s="38"/>
      <c r="XM186" s="38"/>
      <c r="XN186" s="38"/>
      <c r="XO186" s="38"/>
      <c r="XP186" s="38"/>
      <c r="XQ186" s="38"/>
      <c r="XR186" s="38"/>
      <c r="XS186" s="38"/>
      <c r="XT186" s="38"/>
      <c r="XU186" s="38"/>
      <c r="XV186" s="38"/>
      <c r="XW186" s="38"/>
      <c r="XX186" s="38"/>
      <c r="XY186" s="38"/>
      <c r="XZ186" s="38"/>
      <c r="YA186" s="38"/>
      <c r="YB186" s="38"/>
      <c r="YC186" s="38"/>
      <c r="YD186" s="38"/>
      <c r="YE186" s="38"/>
      <c r="YF186" s="38"/>
      <c r="YG186" s="38"/>
      <c r="YH186" s="38"/>
      <c r="YI186" s="38"/>
      <c r="YJ186" s="38"/>
      <c r="YK186" s="38"/>
      <c r="YL186" s="38"/>
      <c r="YM186" s="38"/>
      <c r="YN186" s="38"/>
      <c r="YO186" s="38"/>
      <c r="YP186" s="38"/>
      <c r="YQ186" s="38"/>
      <c r="YR186" s="38"/>
      <c r="YS186" s="38"/>
    </row>
    <row r="187" spans="1:669" ht="18" customHeight="1" x14ac:dyDescent="0.25">
      <c r="A187" s="41" t="s">
        <v>14</v>
      </c>
      <c r="B187" s="12">
        <v>2</v>
      </c>
      <c r="C187" s="7"/>
      <c r="D187" s="7"/>
      <c r="E187" s="41"/>
      <c r="F187" s="41"/>
      <c r="G187" s="146">
        <f>+G186+G185</f>
        <v>86000</v>
      </c>
      <c r="H187" s="161">
        <f>H186+H185</f>
        <v>2468.1999999999998</v>
      </c>
      <c r="I187" s="146">
        <f>+I186+I185</f>
        <v>442.65</v>
      </c>
      <c r="J187" s="146">
        <f>SUM(J186:J186)+J185</f>
        <v>2614.4</v>
      </c>
      <c r="K187" s="146">
        <f>+K186+K185</f>
        <v>50</v>
      </c>
      <c r="L187" s="146">
        <f>+L186+L185</f>
        <v>5575.25</v>
      </c>
      <c r="M187" s="161">
        <f>M186+M185</f>
        <v>80424.75</v>
      </c>
      <c r="AH187" s="45"/>
      <c r="AI187" s="45"/>
      <c r="AJ187" s="45"/>
      <c r="AK187" s="45"/>
      <c r="AL187" s="45"/>
      <c r="AM187" s="45"/>
      <c r="AN187" s="45"/>
      <c r="AO187" s="45"/>
      <c r="AP187" s="45"/>
      <c r="AQ187" s="45"/>
      <c r="AR187" s="45"/>
      <c r="AS187" s="45"/>
      <c r="AT187" s="45"/>
      <c r="AU187" s="45"/>
      <c r="AV187" s="45"/>
      <c r="AW187" s="45"/>
      <c r="AX187" s="45"/>
      <c r="AY187" s="45"/>
      <c r="AZ187" s="45"/>
      <c r="BA187" s="45"/>
      <c r="BB187" s="45"/>
      <c r="BC187" s="45"/>
      <c r="BD187" s="45"/>
      <c r="BE187" s="45"/>
      <c r="BF187" s="45"/>
      <c r="BG187" s="45"/>
      <c r="BH187" s="45"/>
      <c r="BI187" s="45"/>
      <c r="BJ187" s="45"/>
      <c r="BK187" s="45"/>
      <c r="BL187" s="45"/>
      <c r="BM187" s="45"/>
      <c r="BN187" s="45"/>
      <c r="BO187" s="45"/>
      <c r="BP187" s="45"/>
      <c r="BQ187" s="45"/>
      <c r="BR187" s="45"/>
      <c r="BS187" s="45"/>
      <c r="BT187" s="45"/>
      <c r="BU187" s="45"/>
      <c r="BV187" s="45"/>
      <c r="BW187" s="45"/>
      <c r="BX187" s="45"/>
      <c r="BY187" s="45"/>
      <c r="BZ187" s="45"/>
      <c r="CA187" s="45"/>
      <c r="CB187" s="45"/>
      <c r="CC187" s="45"/>
      <c r="CD187" s="45"/>
      <c r="CE187" s="45"/>
      <c r="CF187" s="45"/>
      <c r="CG187" s="45"/>
      <c r="CH187" s="45"/>
      <c r="CI187" s="45"/>
      <c r="CJ187" s="45"/>
      <c r="CK187" s="45"/>
      <c r="CL187" s="45"/>
      <c r="CM187" s="45"/>
      <c r="CN187" s="45"/>
      <c r="CO187" s="45"/>
      <c r="CP187" s="45"/>
      <c r="CQ187" s="45"/>
      <c r="CR187" s="45"/>
      <c r="CS187" s="45"/>
      <c r="CT187" s="45"/>
      <c r="CU187" s="45"/>
      <c r="CV187" s="45"/>
      <c r="CW187" s="45"/>
      <c r="CX187" s="45"/>
      <c r="CY187" s="45"/>
      <c r="CZ187" s="45"/>
      <c r="DA187" s="45"/>
      <c r="DB187" s="45"/>
      <c r="DC187" s="45"/>
      <c r="DD187" s="45"/>
      <c r="DE187" s="45"/>
      <c r="DF187" s="45"/>
      <c r="DG187" s="45"/>
      <c r="DH187" s="45"/>
      <c r="DI187" s="45"/>
      <c r="DJ187" s="45"/>
      <c r="DK187" s="45"/>
      <c r="DL187" s="45"/>
      <c r="DM187" s="45"/>
      <c r="DN187" s="45"/>
      <c r="DO187" s="45"/>
      <c r="DP187" s="45"/>
      <c r="DQ187" s="45"/>
      <c r="DR187" s="45"/>
      <c r="DS187" s="45"/>
      <c r="DT187" s="45"/>
      <c r="DU187" s="45"/>
      <c r="DV187" s="45"/>
      <c r="DW187" s="45"/>
      <c r="DX187" s="45"/>
      <c r="DY187" s="45"/>
      <c r="DZ187" s="45"/>
      <c r="EA187" s="45"/>
      <c r="EB187" s="45"/>
      <c r="EC187" s="45"/>
      <c r="ED187" s="45"/>
      <c r="EE187" s="45"/>
      <c r="EF187" s="45"/>
      <c r="EG187" s="45"/>
      <c r="EH187" s="45"/>
      <c r="EI187" s="45"/>
      <c r="EJ187" s="45"/>
      <c r="EK187" s="45"/>
      <c r="EL187" s="45"/>
      <c r="EM187" s="45"/>
      <c r="EN187" s="45"/>
      <c r="EO187" s="45"/>
      <c r="EP187" s="45"/>
      <c r="EQ187" s="45"/>
      <c r="ER187" s="45"/>
      <c r="ES187" s="45"/>
      <c r="ET187" s="45"/>
      <c r="EU187" s="45"/>
      <c r="EV187" s="45"/>
      <c r="EW187" s="45"/>
      <c r="EX187" s="45"/>
      <c r="EY187" s="45"/>
      <c r="EZ187" s="45"/>
      <c r="FA187" s="45"/>
      <c r="FB187" s="45"/>
      <c r="FC187" s="45"/>
      <c r="FD187" s="45"/>
      <c r="FE187" s="45"/>
      <c r="FF187" s="45"/>
      <c r="FG187" s="45"/>
      <c r="FH187" s="45"/>
      <c r="FI187" s="45"/>
      <c r="FJ187" s="45"/>
      <c r="FK187" s="45"/>
      <c r="FL187" s="45"/>
      <c r="FM187" s="45"/>
      <c r="FN187" s="45"/>
      <c r="FO187" s="45"/>
      <c r="FP187" s="45"/>
      <c r="FQ187" s="45"/>
      <c r="FR187" s="45"/>
      <c r="FS187" s="45"/>
      <c r="FT187" s="45"/>
      <c r="FU187" s="45"/>
      <c r="FV187" s="45"/>
      <c r="FW187" s="45"/>
      <c r="FX187" s="45"/>
      <c r="FY187" s="45"/>
      <c r="FZ187" s="45"/>
      <c r="GA187" s="45"/>
      <c r="GB187" s="45"/>
      <c r="GC187" s="45"/>
      <c r="GD187" s="45"/>
      <c r="GE187" s="45"/>
      <c r="GF187" s="45"/>
      <c r="GG187" s="45"/>
      <c r="GH187" s="45"/>
      <c r="GI187" s="45"/>
      <c r="GJ187" s="45"/>
      <c r="GK187" s="45"/>
      <c r="GL187" s="45"/>
      <c r="GM187" s="45"/>
      <c r="GN187" s="45"/>
      <c r="GO187" s="45"/>
      <c r="GP187" s="45"/>
      <c r="GQ187" s="45"/>
      <c r="GR187" s="45"/>
      <c r="GS187" s="45"/>
      <c r="GT187" s="45"/>
      <c r="GU187" s="45"/>
      <c r="GV187" s="45"/>
      <c r="GW187" s="45"/>
      <c r="GX187" s="45"/>
      <c r="GY187" s="45"/>
      <c r="GZ187" s="45"/>
      <c r="HA187" s="45"/>
      <c r="HB187" s="45"/>
      <c r="HC187" s="45"/>
      <c r="HD187" s="45"/>
      <c r="HE187" s="45"/>
      <c r="HF187" s="45"/>
      <c r="HG187" s="45"/>
      <c r="HH187" s="45"/>
      <c r="HI187" s="45"/>
      <c r="HJ187" s="45"/>
      <c r="HK187" s="45"/>
      <c r="HL187" s="45"/>
      <c r="HM187" s="45"/>
      <c r="HN187" s="45"/>
      <c r="HO187" s="45"/>
      <c r="HP187" s="45"/>
      <c r="HQ187" s="45"/>
      <c r="HR187" s="45"/>
      <c r="HS187" s="45"/>
      <c r="HT187" s="45"/>
      <c r="HU187" s="45"/>
      <c r="HV187" s="45"/>
      <c r="HW187" s="45"/>
      <c r="HX187" s="45"/>
      <c r="HY187" s="45"/>
      <c r="HZ187" s="45"/>
      <c r="IA187" s="45"/>
      <c r="IB187" s="50"/>
      <c r="IC187" s="50"/>
    </row>
    <row r="188" spans="1:669" x14ac:dyDescent="0.25">
      <c r="AQ188" s="45"/>
      <c r="AR188" s="45"/>
      <c r="AS188" s="45"/>
      <c r="AT188" s="45"/>
      <c r="AU188" s="45"/>
      <c r="AV188" s="45"/>
      <c r="AW188" s="45"/>
      <c r="AX188" s="45"/>
      <c r="AY188" s="45"/>
      <c r="AZ188" s="45"/>
      <c r="BA188" s="45"/>
      <c r="BB188" s="45"/>
      <c r="BC188" s="45"/>
      <c r="BD188" s="45"/>
      <c r="BE188" s="45"/>
      <c r="BF188" s="45"/>
      <c r="BG188" s="45"/>
      <c r="BH188" s="45"/>
      <c r="BI188" s="45"/>
      <c r="BJ188" s="45"/>
      <c r="BK188" s="45"/>
      <c r="BL188" s="45"/>
      <c r="BM188" s="45"/>
      <c r="BN188" s="45"/>
      <c r="BO188" s="45"/>
      <c r="BP188" s="45"/>
      <c r="BQ188" s="45"/>
      <c r="BR188" s="45"/>
      <c r="BS188" s="45"/>
      <c r="BT188" s="45"/>
      <c r="BU188" s="45"/>
      <c r="BV188" s="45"/>
      <c r="BW188" s="45"/>
      <c r="BX188" s="45"/>
      <c r="BY188" s="45"/>
      <c r="BZ188" s="45"/>
      <c r="CA188" s="45"/>
      <c r="CB188" s="45"/>
      <c r="CC188" s="45"/>
      <c r="CD188" s="45"/>
      <c r="CE188" s="45"/>
      <c r="CF188" s="45"/>
      <c r="CG188" s="45"/>
      <c r="CH188" s="45"/>
      <c r="CI188" s="45"/>
      <c r="CJ188" s="45"/>
      <c r="CK188" s="45"/>
      <c r="CL188" s="45"/>
      <c r="CM188" s="45"/>
      <c r="CN188" s="45"/>
      <c r="CO188" s="45"/>
      <c r="CP188" s="45"/>
      <c r="CQ188" s="45"/>
      <c r="CR188" s="45"/>
      <c r="CS188" s="45"/>
      <c r="CT188" s="45"/>
      <c r="CU188" s="45"/>
      <c r="CV188" s="45"/>
      <c r="CW188" s="45"/>
      <c r="CX188" s="45"/>
      <c r="CY188" s="45"/>
      <c r="CZ188" s="45"/>
      <c r="DA188" s="45"/>
      <c r="DB188" s="45"/>
      <c r="DC188" s="45"/>
      <c r="DD188" s="45"/>
      <c r="DE188" s="45"/>
      <c r="DF188" s="45"/>
      <c r="DG188" s="45"/>
      <c r="DH188" s="45"/>
      <c r="DI188" s="45"/>
      <c r="DJ188" s="45"/>
      <c r="DK188" s="45"/>
      <c r="DL188" s="45"/>
      <c r="DM188" s="45"/>
      <c r="DN188" s="45"/>
      <c r="DO188" s="45"/>
      <c r="DP188" s="45"/>
      <c r="DQ188" s="45"/>
      <c r="DR188" s="45"/>
      <c r="DS188" s="45"/>
      <c r="DT188" s="45"/>
      <c r="DU188" s="45"/>
      <c r="DV188" s="45"/>
      <c r="DW188" s="45"/>
      <c r="DX188" s="45"/>
      <c r="DY188" s="45"/>
      <c r="DZ188" s="45"/>
      <c r="EA188" s="45"/>
      <c r="EB188" s="45"/>
      <c r="EC188" s="45"/>
      <c r="ED188" s="45"/>
      <c r="EE188" s="45"/>
      <c r="EF188" s="45"/>
      <c r="EG188" s="45"/>
      <c r="EH188" s="45"/>
      <c r="EI188" s="45"/>
      <c r="EJ188" s="45"/>
      <c r="EK188" s="45"/>
      <c r="EL188" s="45"/>
      <c r="EM188" s="45"/>
      <c r="EN188" s="45"/>
      <c r="EO188" s="45"/>
      <c r="EP188" s="45"/>
      <c r="EQ188" s="45"/>
      <c r="ER188" s="45"/>
      <c r="ES188" s="45"/>
      <c r="ET188" s="45"/>
      <c r="EU188" s="45"/>
      <c r="EV188" s="45"/>
      <c r="EW188" s="45"/>
      <c r="EX188" s="45"/>
      <c r="EY188" s="45"/>
      <c r="EZ188" s="45"/>
      <c r="FA188" s="45"/>
      <c r="FB188" s="45"/>
      <c r="FC188" s="45"/>
      <c r="FD188" s="45"/>
      <c r="FE188" s="45"/>
      <c r="FF188" s="45"/>
      <c r="FG188" s="45"/>
      <c r="FH188" s="45"/>
      <c r="FI188" s="45"/>
      <c r="FJ188" s="45"/>
      <c r="FK188" s="45"/>
      <c r="FL188" s="45"/>
      <c r="FM188" s="45"/>
      <c r="FN188" s="45"/>
      <c r="FO188" s="45"/>
      <c r="FP188" s="45"/>
      <c r="FQ188" s="45"/>
      <c r="FR188" s="45"/>
      <c r="FS188" s="45"/>
    </row>
    <row r="189" spans="1:669" s="45" customFormat="1" ht="15.75" customHeight="1" x14ac:dyDescent="0.25">
      <c r="A189" s="40" t="s">
        <v>236</v>
      </c>
      <c r="B189" s="16"/>
      <c r="C189" s="17"/>
      <c r="D189" s="17"/>
      <c r="E189" s="40"/>
      <c r="F189" s="40"/>
      <c r="G189" s="151"/>
      <c r="H189" s="155"/>
      <c r="I189" s="151"/>
      <c r="J189" s="151"/>
      <c r="K189" s="151"/>
      <c r="L189" s="151"/>
      <c r="M189" s="155"/>
      <c r="FT189" s="38"/>
      <c r="FU189" s="38"/>
      <c r="FV189" s="38"/>
      <c r="FW189" s="38"/>
      <c r="FX189" s="38"/>
      <c r="FY189" s="38"/>
      <c r="FZ189" s="38"/>
      <c r="GA189" s="38"/>
      <c r="GB189" s="38"/>
      <c r="GC189" s="38"/>
      <c r="GD189" s="38"/>
      <c r="GE189" s="38"/>
      <c r="GF189" s="38"/>
      <c r="GG189" s="38"/>
      <c r="GH189" s="38"/>
      <c r="GI189" s="38"/>
      <c r="GJ189" s="38"/>
      <c r="GK189" s="38"/>
      <c r="GL189" s="38"/>
      <c r="GM189" s="38"/>
      <c r="GN189" s="38"/>
      <c r="GO189" s="38"/>
      <c r="GP189" s="38"/>
      <c r="GQ189" s="38"/>
      <c r="GR189" s="38"/>
      <c r="GS189" s="38"/>
      <c r="GT189" s="38"/>
      <c r="GU189" s="38"/>
      <c r="GV189" s="38"/>
      <c r="GW189" s="38"/>
      <c r="GX189" s="38"/>
      <c r="GY189" s="38"/>
      <c r="GZ189" s="38"/>
      <c r="HA189" s="38"/>
      <c r="HB189" s="38"/>
      <c r="HC189" s="38"/>
      <c r="HD189" s="38"/>
      <c r="HE189" s="38"/>
      <c r="HF189" s="38"/>
      <c r="HG189" s="38"/>
      <c r="HH189" s="38"/>
      <c r="HI189" s="38"/>
      <c r="HJ189" s="38"/>
      <c r="HK189" s="38"/>
      <c r="HL189" s="38"/>
      <c r="HM189" s="38"/>
      <c r="HN189" s="38"/>
      <c r="HO189" s="38"/>
      <c r="HP189" s="38"/>
      <c r="HQ189" s="38"/>
      <c r="HR189" s="38"/>
      <c r="HS189" s="38"/>
      <c r="HT189" s="38"/>
      <c r="HU189" s="38"/>
      <c r="HV189" s="38"/>
      <c r="HW189" s="38"/>
      <c r="HX189" s="38"/>
      <c r="HY189" s="38"/>
      <c r="HZ189" s="38"/>
      <c r="IA189" s="38"/>
      <c r="IB189" s="50"/>
      <c r="IC189" s="50"/>
      <c r="ID189" s="38"/>
      <c r="IE189" s="38"/>
      <c r="IF189" s="38"/>
      <c r="IG189" s="38"/>
      <c r="IH189" s="38"/>
      <c r="II189" s="38"/>
      <c r="IJ189" s="38"/>
      <c r="IK189" s="38"/>
      <c r="IL189" s="38"/>
      <c r="IM189" s="38"/>
      <c r="IN189" s="38"/>
      <c r="IO189" s="38"/>
      <c r="IP189" s="38"/>
      <c r="IQ189" s="38"/>
      <c r="IR189" s="38"/>
      <c r="IS189" s="38"/>
      <c r="IT189" s="38"/>
      <c r="IU189" s="38"/>
      <c r="IV189" s="38"/>
      <c r="IW189" s="38"/>
      <c r="IX189" s="38"/>
      <c r="IY189" s="38"/>
      <c r="IZ189" s="38"/>
      <c r="JA189" s="38"/>
      <c r="JB189" s="38"/>
      <c r="JC189" s="38"/>
      <c r="JD189" s="38"/>
      <c r="JE189" s="38"/>
      <c r="JF189" s="38"/>
      <c r="JG189" s="38"/>
      <c r="JH189" s="38"/>
      <c r="JI189" s="38"/>
      <c r="JJ189" s="38"/>
      <c r="JK189" s="38"/>
      <c r="JL189" s="38"/>
      <c r="JM189" s="38"/>
      <c r="JN189" s="38"/>
      <c r="JO189" s="38"/>
      <c r="JP189" s="38"/>
      <c r="JQ189" s="38"/>
      <c r="JR189" s="38"/>
      <c r="JS189" s="38"/>
      <c r="JT189" s="38"/>
      <c r="JU189" s="38"/>
      <c r="JV189" s="38"/>
      <c r="JW189" s="38"/>
      <c r="JX189" s="38"/>
      <c r="JY189" s="38"/>
      <c r="JZ189" s="38"/>
      <c r="KA189" s="38"/>
      <c r="KB189" s="38"/>
      <c r="KC189" s="38"/>
      <c r="KD189" s="38"/>
      <c r="KE189" s="38"/>
      <c r="KF189" s="38"/>
      <c r="KG189" s="38"/>
      <c r="KH189" s="38"/>
      <c r="KI189" s="38"/>
      <c r="KJ189" s="38"/>
      <c r="KK189" s="38"/>
      <c r="KL189" s="38"/>
      <c r="KM189" s="38"/>
      <c r="KN189" s="38"/>
      <c r="KO189" s="38"/>
      <c r="KP189" s="38"/>
      <c r="KQ189" s="38"/>
      <c r="KR189" s="38"/>
      <c r="KS189" s="38"/>
      <c r="KT189" s="38"/>
      <c r="KU189" s="38"/>
      <c r="KV189" s="38"/>
      <c r="KW189" s="38"/>
      <c r="KX189" s="38"/>
      <c r="KY189" s="38"/>
      <c r="KZ189" s="38"/>
      <c r="LA189" s="38"/>
      <c r="LB189" s="38"/>
      <c r="LC189" s="38"/>
      <c r="LD189" s="38"/>
      <c r="LE189" s="38"/>
      <c r="LF189" s="38"/>
      <c r="LG189" s="38"/>
      <c r="LH189" s="38"/>
      <c r="LI189" s="38"/>
      <c r="LJ189" s="38"/>
      <c r="LK189" s="38"/>
      <c r="LL189" s="38"/>
      <c r="LM189" s="38"/>
      <c r="LN189" s="38"/>
      <c r="LO189" s="38"/>
      <c r="LP189" s="38"/>
      <c r="LQ189" s="38"/>
      <c r="LR189" s="38"/>
      <c r="LS189" s="38"/>
      <c r="LT189" s="38"/>
      <c r="LU189" s="38"/>
      <c r="LV189" s="38"/>
      <c r="LW189" s="38"/>
      <c r="LX189" s="38"/>
      <c r="LY189" s="38"/>
      <c r="LZ189" s="38"/>
      <c r="MA189" s="38"/>
      <c r="MB189" s="38"/>
      <c r="MC189" s="38"/>
      <c r="MD189" s="38"/>
      <c r="ME189" s="38"/>
      <c r="MF189" s="38"/>
      <c r="MG189" s="38"/>
      <c r="MH189" s="38"/>
      <c r="MI189" s="38"/>
      <c r="MJ189" s="38"/>
      <c r="MK189" s="38"/>
      <c r="ML189" s="38"/>
      <c r="MM189" s="38"/>
      <c r="MN189" s="38"/>
      <c r="MO189" s="38"/>
      <c r="MP189" s="38"/>
      <c r="MQ189" s="38"/>
      <c r="MR189" s="38"/>
      <c r="MS189" s="38"/>
      <c r="MT189" s="38"/>
      <c r="MU189" s="38"/>
      <c r="MV189" s="38"/>
      <c r="MW189" s="38"/>
      <c r="MX189" s="38"/>
      <c r="MY189" s="38"/>
      <c r="MZ189" s="38"/>
      <c r="NA189" s="38"/>
      <c r="NB189" s="38"/>
      <c r="NC189" s="38"/>
      <c r="ND189" s="38"/>
      <c r="NE189" s="38"/>
      <c r="NF189" s="38"/>
      <c r="NG189" s="38"/>
      <c r="NH189" s="38"/>
      <c r="NI189" s="38"/>
      <c r="NJ189" s="38"/>
      <c r="NK189" s="38"/>
      <c r="NL189" s="38"/>
      <c r="NM189" s="38"/>
      <c r="NN189" s="38"/>
      <c r="NO189" s="38"/>
      <c r="NP189" s="38"/>
      <c r="NQ189" s="38"/>
      <c r="NR189" s="38"/>
      <c r="NS189" s="38"/>
      <c r="NT189" s="38"/>
      <c r="NU189" s="38"/>
      <c r="NV189" s="38"/>
      <c r="NW189" s="38"/>
      <c r="NX189" s="38"/>
      <c r="NY189" s="38"/>
      <c r="NZ189" s="38"/>
      <c r="OA189" s="38"/>
      <c r="OB189" s="38"/>
      <c r="OC189" s="38"/>
      <c r="OD189" s="38"/>
      <c r="OE189" s="38"/>
      <c r="OF189" s="38"/>
      <c r="OG189" s="38"/>
      <c r="OH189" s="38"/>
      <c r="OI189" s="38"/>
      <c r="OJ189" s="38"/>
      <c r="OK189" s="38"/>
      <c r="OL189" s="38"/>
      <c r="OM189" s="38"/>
      <c r="ON189" s="38"/>
      <c r="OO189" s="38"/>
      <c r="OP189" s="38"/>
      <c r="OQ189" s="38"/>
      <c r="OR189" s="38"/>
      <c r="OS189" s="38"/>
      <c r="OT189" s="38"/>
      <c r="OU189" s="38"/>
      <c r="OV189" s="38"/>
      <c r="OW189" s="38"/>
      <c r="OX189" s="38"/>
      <c r="OY189" s="38"/>
      <c r="OZ189" s="38"/>
      <c r="PA189" s="38"/>
      <c r="PB189" s="38"/>
      <c r="PC189" s="38"/>
      <c r="PD189" s="38"/>
      <c r="PE189" s="38"/>
      <c r="PF189" s="38"/>
      <c r="PG189" s="38"/>
      <c r="PH189" s="38"/>
      <c r="PI189" s="38"/>
      <c r="PJ189" s="38"/>
      <c r="PK189" s="38"/>
      <c r="PL189" s="38"/>
      <c r="PM189" s="38"/>
      <c r="PN189" s="38"/>
      <c r="PO189" s="38"/>
      <c r="PP189" s="38"/>
      <c r="PQ189" s="38"/>
      <c r="PR189" s="38"/>
      <c r="PS189" s="38"/>
      <c r="PT189" s="38"/>
      <c r="PU189" s="38"/>
      <c r="PV189" s="38"/>
      <c r="PW189" s="38"/>
      <c r="PX189" s="38"/>
      <c r="PY189" s="38"/>
      <c r="PZ189" s="38"/>
      <c r="QA189" s="38"/>
      <c r="QB189" s="38"/>
      <c r="QC189" s="38"/>
      <c r="QD189" s="38"/>
      <c r="QE189" s="38"/>
      <c r="QF189" s="38"/>
      <c r="QG189" s="38"/>
      <c r="QH189" s="38"/>
      <c r="QI189" s="38"/>
      <c r="QJ189" s="38"/>
      <c r="QK189" s="38"/>
      <c r="QL189" s="38"/>
      <c r="QM189" s="38"/>
      <c r="QN189" s="38"/>
      <c r="QO189" s="38"/>
      <c r="QP189" s="38"/>
      <c r="QQ189" s="38"/>
      <c r="QR189" s="38"/>
      <c r="QS189" s="38"/>
      <c r="QT189" s="38"/>
      <c r="QU189" s="38"/>
      <c r="QV189" s="38"/>
      <c r="QW189" s="38"/>
      <c r="QX189" s="38"/>
      <c r="QY189" s="38"/>
      <c r="QZ189" s="38"/>
      <c r="RA189" s="38"/>
      <c r="RB189" s="38"/>
      <c r="RC189" s="38"/>
      <c r="RD189" s="38"/>
      <c r="RE189" s="38"/>
      <c r="RF189" s="38"/>
      <c r="RG189" s="38"/>
      <c r="RH189" s="38"/>
      <c r="RI189" s="38"/>
      <c r="RJ189" s="38"/>
      <c r="RK189" s="38"/>
      <c r="RL189" s="38"/>
      <c r="RM189" s="38"/>
      <c r="RN189" s="38"/>
      <c r="RO189" s="38"/>
      <c r="RP189" s="38"/>
      <c r="RQ189" s="38"/>
      <c r="RR189" s="38"/>
      <c r="RS189" s="38"/>
      <c r="RT189" s="38"/>
      <c r="RU189" s="38"/>
      <c r="RV189" s="38"/>
      <c r="RW189" s="38"/>
      <c r="RX189" s="38"/>
      <c r="RY189" s="38"/>
      <c r="RZ189" s="38"/>
      <c r="SA189" s="38"/>
      <c r="SB189" s="38"/>
      <c r="SC189" s="38"/>
      <c r="SD189" s="38"/>
      <c r="SE189" s="38"/>
      <c r="SF189" s="38"/>
      <c r="SG189" s="38"/>
      <c r="SH189" s="38"/>
      <c r="SI189" s="38"/>
      <c r="SJ189" s="38"/>
      <c r="SK189" s="38"/>
      <c r="SL189" s="38"/>
      <c r="SM189" s="38"/>
      <c r="SN189" s="38"/>
      <c r="SO189" s="38"/>
      <c r="SP189" s="38"/>
      <c r="SQ189" s="38"/>
      <c r="SR189" s="38"/>
      <c r="SS189" s="38"/>
      <c r="ST189" s="38"/>
      <c r="SU189" s="38"/>
      <c r="SV189" s="38"/>
      <c r="SW189" s="38"/>
      <c r="SX189" s="38"/>
      <c r="SY189" s="38"/>
      <c r="SZ189" s="38"/>
      <c r="TA189" s="38"/>
      <c r="TB189" s="38"/>
      <c r="TC189" s="38"/>
      <c r="TD189" s="38"/>
      <c r="TE189" s="38"/>
      <c r="TF189" s="38"/>
      <c r="TG189" s="38"/>
      <c r="TH189" s="38"/>
      <c r="TI189" s="38"/>
      <c r="TJ189" s="38"/>
      <c r="TK189" s="38"/>
      <c r="TL189" s="38"/>
      <c r="TM189" s="38"/>
      <c r="TN189" s="38"/>
      <c r="TO189" s="38"/>
      <c r="TP189" s="38"/>
      <c r="TQ189" s="38"/>
      <c r="TR189" s="38"/>
      <c r="TS189" s="38"/>
      <c r="TT189" s="38"/>
      <c r="TU189" s="38"/>
      <c r="TV189" s="38"/>
      <c r="TW189" s="38"/>
      <c r="TX189" s="38"/>
      <c r="TY189" s="38"/>
      <c r="TZ189" s="38"/>
      <c r="UA189" s="38"/>
      <c r="UB189" s="38"/>
      <c r="UC189" s="38"/>
      <c r="UD189" s="38"/>
      <c r="UE189" s="38"/>
      <c r="UF189" s="38"/>
      <c r="UG189" s="38"/>
      <c r="UH189" s="38"/>
      <c r="UI189" s="38"/>
      <c r="UJ189" s="38"/>
      <c r="UK189" s="38"/>
      <c r="UL189" s="38"/>
      <c r="UM189" s="38"/>
      <c r="UN189" s="38"/>
      <c r="UO189" s="38"/>
      <c r="UP189" s="38"/>
      <c r="UQ189" s="38"/>
      <c r="UR189" s="38"/>
      <c r="US189" s="38"/>
      <c r="UT189" s="38"/>
      <c r="UU189" s="38"/>
      <c r="UV189" s="38"/>
      <c r="UW189" s="38"/>
      <c r="UX189" s="38"/>
      <c r="UY189" s="38"/>
      <c r="UZ189" s="38"/>
      <c r="VA189" s="38"/>
      <c r="VB189" s="38"/>
      <c r="VC189" s="38"/>
      <c r="VD189" s="38"/>
      <c r="VE189" s="38"/>
      <c r="VF189" s="38"/>
      <c r="VG189" s="38"/>
      <c r="VH189" s="38"/>
      <c r="VI189" s="38"/>
      <c r="VJ189" s="38"/>
      <c r="VK189" s="38"/>
      <c r="VL189" s="38"/>
      <c r="VM189" s="38"/>
      <c r="VN189" s="38"/>
      <c r="VO189" s="38"/>
      <c r="VP189" s="38"/>
      <c r="VQ189" s="38"/>
      <c r="VR189" s="38"/>
      <c r="VS189" s="38"/>
      <c r="VT189" s="38"/>
      <c r="VU189" s="38"/>
      <c r="VV189" s="38"/>
      <c r="VW189" s="38"/>
      <c r="VX189" s="38"/>
      <c r="VY189" s="38"/>
      <c r="VZ189" s="38"/>
      <c r="WA189" s="38"/>
      <c r="WB189" s="38"/>
      <c r="WC189" s="38"/>
      <c r="WD189" s="38"/>
      <c r="WE189" s="38"/>
      <c r="WF189" s="38"/>
      <c r="WG189" s="38"/>
      <c r="WH189" s="38"/>
      <c r="WI189" s="38"/>
      <c r="WJ189" s="38"/>
      <c r="WK189" s="38"/>
      <c r="WL189" s="38"/>
      <c r="WM189" s="38"/>
      <c r="WN189" s="38"/>
      <c r="WO189" s="38"/>
      <c r="WP189" s="38"/>
      <c r="WQ189" s="38"/>
      <c r="WR189" s="38"/>
      <c r="WS189" s="38"/>
      <c r="WT189" s="38"/>
      <c r="WU189" s="38"/>
      <c r="WV189" s="38"/>
      <c r="WW189" s="38"/>
      <c r="WX189" s="38"/>
      <c r="WY189" s="38"/>
      <c r="WZ189" s="38"/>
      <c r="XA189" s="38"/>
      <c r="XB189" s="38"/>
      <c r="XC189" s="38"/>
      <c r="XD189" s="38"/>
      <c r="XE189" s="38"/>
      <c r="XF189" s="38"/>
      <c r="XG189" s="38"/>
      <c r="XH189" s="38"/>
      <c r="XI189" s="38"/>
      <c r="XJ189" s="38"/>
      <c r="XK189" s="38"/>
      <c r="XL189" s="38"/>
      <c r="XM189" s="38"/>
      <c r="XN189" s="38"/>
      <c r="XO189" s="38"/>
      <c r="XP189" s="38"/>
      <c r="XQ189" s="38"/>
      <c r="XR189" s="38"/>
      <c r="XS189" s="38"/>
      <c r="XT189" s="38"/>
      <c r="XU189" s="38"/>
      <c r="XV189" s="38"/>
      <c r="XW189" s="38"/>
      <c r="XX189" s="38"/>
      <c r="XY189" s="38"/>
      <c r="XZ189" s="38"/>
      <c r="YA189" s="38"/>
      <c r="YB189" s="38"/>
      <c r="YC189" s="38"/>
      <c r="YD189" s="38"/>
      <c r="YE189" s="38"/>
      <c r="YF189" s="38"/>
      <c r="YG189" s="38"/>
      <c r="YH189" s="38"/>
      <c r="YI189" s="38"/>
      <c r="YJ189" s="38"/>
      <c r="YK189" s="38"/>
      <c r="YL189" s="38"/>
      <c r="YM189" s="38"/>
      <c r="YN189" s="38"/>
      <c r="YO189" s="38"/>
      <c r="YP189" s="38"/>
      <c r="YQ189" s="38"/>
      <c r="YR189" s="38"/>
      <c r="YS189" s="38"/>
    </row>
    <row r="190" spans="1:669" s="46" customFormat="1" ht="18" customHeight="1" x14ac:dyDescent="0.25">
      <c r="A190" s="46" t="s">
        <v>117</v>
      </c>
      <c r="B190" s="5" t="s">
        <v>16</v>
      </c>
      <c r="C190" s="19" t="s">
        <v>70</v>
      </c>
      <c r="D190" s="19" t="s">
        <v>221</v>
      </c>
      <c r="E190" s="20">
        <v>44197</v>
      </c>
      <c r="F190" s="10" t="s">
        <v>107</v>
      </c>
      <c r="G190" s="152">
        <v>57000</v>
      </c>
      <c r="H190" s="156">
        <v>1635.9</v>
      </c>
      <c r="I190" s="152">
        <v>495.68</v>
      </c>
      <c r="J190" s="152">
        <v>1732.8</v>
      </c>
      <c r="K190" s="152">
        <v>7611.92</v>
      </c>
      <c r="L190" s="152">
        <v>11476.3</v>
      </c>
      <c r="M190" s="156">
        <v>45523.7</v>
      </c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  <c r="AH190" s="45"/>
      <c r="AI190" s="45"/>
      <c r="AJ190" s="45"/>
      <c r="AK190" s="45"/>
      <c r="AL190" s="45"/>
      <c r="AM190" s="45"/>
      <c r="AN190" s="45"/>
      <c r="AO190" s="45"/>
      <c r="AP190" s="45"/>
      <c r="AQ190" s="45"/>
      <c r="AR190" s="45"/>
      <c r="AS190" s="45"/>
      <c r="AT190" s="45"/>
      <c r="AU190" s="45"/>
      <c r="AV190" s="45"/>
      <c r="AW190" s="45"/>
      <c r="AX190" s="45"/>
      <c r="AY190" s="45"/>
      <c r="AZ190" s="45"/>
      <c r="BA190" s="45"/>
      <c r="BB190" s="45"/>
      <c r="BC190" s="45"/>
      <c r="BD190" s="45"/>
      <c r="BE190" s="45"/>
      <c r="BF190" s="45"/>
      <c r="BG190" s="45"/>
      <c r="BH190" s="45"/>
      <c r="BI190" s="45"/>
      <c r="BJ190" s="45"/>
      <c r="BK190" s="45"/>
      <c r="BL190" s="45"/>
      <c r="BM190" s="45"/>
      <c r="BN190" s="45"/>
      <c r="BO190" s="45"/>
      <c r="BP190" s="45"/>
      <c r="BQ190" s="45"/>
      <c r="BR190" s="45"/>
      <c r="BS190" s="45"/>
      <c r="BT190" s="45"/>
      <c r="BU190" s="45"/>
      <c r="BV190" s="45"/>
      <c r="BW190" s="45"/>
      <c r="BX190" s="45"/>
      <c r="BY190" s="45"/>
      <c r="BZ190" s="45"/>
      <c r="CA190" s="45"/>
      <c r="CB190" s="45"/>
      <c r="CC190" s="45"/>
      <c r="CD190" s="45"/>
      <c r="CE190" s="45"/>
      <c r="CF190" s="45"/>
      <c r="CG190" s="45"/>
      <c r="CH190" s="45"/>
      <c r="CI190" s="45"/>
      <c r="CJ190" s="45"/>
      <c r="CK190" s="45"/>
      <c r="CL190" s="45"/>
      <c r="CM190" s="45"/>
      <c r="CN190" s="45"/>
      <c r="CO190" s="45"/>
      <c r="CP190" s="45"/>
      <c r="CQ190" s="45"/>
      <c r="CR190" s="45"/>
      <c r="CS190" s="45"/>
      <c r="CT190" s="45"/>
      <c r="CU190" s="45"/>
      <c r="CV190" s="45"/>
      <c r="CW190" s="45"/>
      <c r="CX190" s="45"/>
      <c r="CY190" s="45"/>
      <c r="CZ190" s="45"/>
      <c r="DA190" s="45"/>
      <c r="DB190" s="45"/>
      <c r="DC190" s="45"/>
      <c r="DD190" s="45"/>
      <c r="DE190" s="45"/>
      <c r="DF190" s="45"/>
      <c r="DG190" s="45"/>
      <c r="DH190" s="45"/>
      <c r="DI190" s="45"/>
      <c r="DJ190" s="45"/>
      <c r="DK190" s="45"/>
      <c r="DL190" s="45"/>
      <c r="DM190" s="45"/>
      <c r="DN190" s="45"/>
      <c r="DO190" s="45"/>
      <c r="DP190" s="45"/>
      <c r="DQ190" s="45"/>
      <c r="DR190" s="45"/>
      <c r="DS190" s="45"/>
      <c r="DT190" s="45"/>
      <c r="DU190" s="45"/>
      <c r="DV190" s="45"/>
      <c r="DW190" s="45"/>
      <c r="DX190" s="45"/>
      <c r="DY190" s="45"/>
      <c r="DZ190" s="45"/>
      <c r="EA190" s="45"/>
      <c r="EB190" s="45"/>
      <c r="EC190" s="45"/>
      <c r="ED190" s="45"/>
      <c r="EE190" s="45"/>
      <c r="EF190" s="45"/>
      <c r="EG190" s="45"/>
      <c r="EH190" s="45"/>
      <c r="EI190" s="45"/>
      <c r="EJ190" s="45"/>
      <c r="EK190" s="45"/>
      <c r="EL190" s="45"/>
      <c r="EM190" s="45"/>
      <c r="EN190" s="45"/>
      <c r="EO190" s="45"/>
      <c r="EP190" s="45"/>
      <c r="EQ190" s="45"/>
      <c r="ER190" s="45"/>
      <c r="ES190" s="45"/>
      <c r="ET190" s="45"/>
      <c r="EU190" s="45"/>
      <c r="EV190" s="45"/>
      <c r="EW190" s="45"/>
      <c r="EX190" s="45"/>
      <c r="EY190" s="45"/>
      <c r="EZ190" s="45"/>
      <c r="FA190" s="45"/>
      <c r="FB190" s="45"/>
      <c r="FC190" s="45"/>
      <c r="FD190" s="45"/>
      <c r="FE190" s="45"/>
      <c r="FF190" s="45"/>
      <c r="FG190" s="45"/>
      <c r="FH190" s="45"/>
      <c r="FI190" s="45"/>
      <c r="FJ190" s="45"/>
      <c r="FK190" s="45"/>
      <c r="FL190" s="45"/>
      <c r="FM190" s="45"/>
      <c r="FN190" s="45"/>
      <c r="FO190" s="45"/>
      <c r="FP190" s="45"/>
      <c r="FQ190" s="45"/>
      <c r="FR190" s="45"/>
      <c r="FS190" s="45"/>
      <c r="FT190" s="45"/>
      <c r="FU190" s="45"/>
      <c r="FV190" s="45"/>
      <c r="FW190" s="45"/>
      <c r="FX190" s="45"/>
      <c r="FY190" s="45"/>
      <c r="FZ190" s="45"/>
      <c r="GA190" s="45"/>
      <c r="GB190" s="45"/>
      <c r="GC190" s="45"/>
      <c r="GD190" s="45"/>
      <c r="GE190" s="45"/>
      <c r="GF190" s="45"/>
      <c r="GG190" s="45"/>
      <c r="GH190" s="45"/>
      <c r="GI190" s="45"/>
      <c r="GJ190" s="45"/>
      <c r="GK190" s="45"/>
      <c r="GL190" s="45"/>
      <c r="GM190" s="45"/>
      <c r="GN190" s="45"/>
      <c r="GO190" s="45"/>
      <c r="GP190" s="45"/>
      <c r="GQ190" s="45"/>
      <c r="GR190" s="45"/>
      <c r="GS190" s="45"/>
      <c r="GT190" s="45"/>
      <c r="GU190" s="45"/>
      <c r="GV190" s="45"/>
      <c r="GW190" s="45"/>
      <c r="GX190" s="45"/>
      <c r="GY190" s="45"/>
      <c r="GZ190" s="45"/>
      <c r="HA190" s="45"/>
      <c r="HB190" s="45"/>
      <c r="HC190" s="45"/>
      <c r="HD190" s="45"/>
      <c r="HE190" s="45"/>
      <c r="HF190" s="45"/>
      <c r="HG190" s="45"/>
      <c r="HH190" s="45"/>
      <c r="HI190" s="45"/>
      <c r="HJ190" s="45"/>
      <c r="HK190" s="45"/>
      <c r="HL190" s="45"/>
      <c r="HM190" s="45"/>
      <c r="HN190" s="45"/>
      <c r="HO190" s="45"/>
      <c r="HP190" s="45"/>
      <c r="HQ190" s="45"/>
      <c r="HR190" s="45"/>
      <c r="HS190" s="45"/>
      <c r="HT190" s="45"/>
      <c r="HU190" s="45"/>
      <c r="HV190" s="45"/>
      <c r="HW190" s="45"/>
      <c r="HX190" s="45"/>
      <c r="HY190" s="45"/>
      <c r="HZ190" s="45"/>
      <c r="IA190" s="45"/>
      <c r="IB190" s="50"/>
      <c r="IC190" s="50"/>
      <c r="ID190" s="38"/>
      <c r="IE190" s="38"/>
      <c r="IF190" s="38"/>
      <c r="IG190" s="38"/>
      <c r="IH190" s="38"/>
      <c r="II190" s="38"/>
      <c r="IJ190" s="38"/>
      <c r="IK190" s="38"/>
      <c r="IL190" s="38"/>
      <c r="IM190" s="38"/>
      <c r="IN190" s="38"/>
      <c r="IO190" s="38"/>
      <c r="IP190" s="38"/>
      <c r="IQ190" s="38"/>
      <c r="IR190" s="38"/>
      <c r="IS190" s="38"/>
      <c r="IT190" s="38"/>
      <c r="IU190" s="38"/>
      <c r="IV190" s="38"/>
      <c r="IW190" s="38"/>
      <c r="IX190" s="38"/>
      <c r="IY190" s="38"/>
      <c r="IZ190" s="38"/>
      <c r="JA190" s="38"/>
      <c r="JB190" s="38"/>
      <c r="JC190" s="38"/>
      <c r="JD190" s="38"/>
      <c r="JE190" s="38"/>
      <c r="JF190" s="38"/>
      <c r="JG190" s="38"/>
      <c r="JH190" s="38"/>
      <c r="JI190" s="38"/>
      <c r="JJ190" s="38"/>
      <c r="JK190" s="38"/>
      <c r="JL190" s="38"/>
      <c r="JM190" s="38"/>
      <c r="JN190" s="38"/>
      <c r="JO190" s="38"/>
      <c r="JP190" s="38"/>
      <c r="JQ190" s="38"/>
      <c r="JR190" s="38"/>
      <c r="JS190" s="38"/>
      <c r="JT190" s="38"/>
      <c r="JU190" s="38"/>
      <c r="JV190" s="38"/>
      <c r="JW190" s="38"/>
      <c r="JX190" s="38"/>
      <c r="JY190" s="38"/>
      <c r="JZ190" s="38"/>
      <c r="KA190" s="38"/>
      <c r="KB190" s="38"/>
      <c r="KC190" s="38"/>
      <c r="KD190" s="38"/>
      <c r="KE190" s="38"/>
      <c r="KF190" s="38"/>
      <c r="KG190" s="38"/>
      <c r="KH190" s="38"/>
      <c r="KI190" s="38"/>
      <c r="KJ190" s="38"/>
      <c r="KK190" s="38"/>
      <c r="KL190" s="38"/>
      <c r="KM190" s="38"/>
      <c r="KN190" s="38"/>
      <c r="KO190" s="38"/>
      <c r="KP190" s="38"/>
      <c r="KQ190" s="38"/>
      <c r="KR190" s="38"/>
      <c r="KS190" s="38"/>
      <c r="KT190" s="38"/>
      <c r="KU190" s="38"/>
      <c r="KV190" s="38"/>
      <c r="KW190" s="38"/>
      <c r="KX190" s="38"/>
      <c r="KY190" s="38"/>
      <c r="KZ190" s="38"/>
      <c r="LA190" s="38"/>
      <c r="LB190" s="38"/>
      <c r="LC190" s="38"/>
      <c r="LD190" s="38"/>
      <c r="LE190" s="38"/>
      <c r="LF190" s="38"/>
      <c r="LG190" s="38"/>
      <c r="LH190" s="38"/>
      <c r="LI190" s="38"/>
      <c r="LJ190" s="38"/>
      <c r="LK190" s="38"/>
      <c r="LL190" s="38"/>
      <c r="LM190" s="38"/>
      <c r="LN190" s="38"/>
      <c r="LO190" s="38"/>
      <c r="LP190" s="38"/>
      <c r="LQ190" s="38"/>
      <c r="LR190" s="38"/>
      <c r="LS190" s="38"/>
      <c r="LT190" s="38"/>
      <c r="LU190" s="38"/>
      <c r="LV190" s="38"/>
      <c r="LW190" s="38"/>
      <c r="LX190" s="38"/>
      <c r="LY190" s="38"/>
      <c r="LZ190" s="38"/>
      <c r="MA190" s="38"/>
      <c r="MB190" s="38"/>
      <c r="MC190" s="38"/>
      <c r="MD190" s="38"/>
      <c r="ME190" s="38"/>
      <c r="MF190" s="38"/>
      <c r="MG190" s="38"/>
      <c r="MH190" s="38"/>
      <c r="MI190" s="38"/>
      <c r="MJ190" s="38"/>
      <c r="MK190" s="38"/>
      <c r="ML190" s="38"/>
      <c r="MM190" s="38"/>
      <c r="MN190" s="38"/>
      <c r="MO190" s="38"/>
      <c r="MP190" s="38"/>
      <c r="MQ190" s="38"/>
      <c r="MR190" s="38"/>
      <c r="MS190" s="38"/>
      <c r="MT190" s="38"/>
      <c r="MU190" s="38"/>
      <c r="MV190" s="38"/>
      <c r="MW190" s="38"/>
      <c r="MX190" s="38"/>
      <c r="MY190" s="38"/>
      <c r="MZ190" s="38"/>
      <c r="NA190" s="38"/>
      <c r="NB190" s="38"/>
      <c r="NC190" s="38"/>
      <c r="ND190" s="38"/>
      <c r="NE190" s="38"/>
      <c r="NF190" s="38"/>
      <c r="NG190" s="38"/>
      <c r="NH190" s="38"/>
      <c r="NI190" s="38"/>
      <c r="NJ190" s="38"/>
      <c r="NK190" s="38"/>
      <c r="NL190" s="38"/>
      <c r="NM190" s="38"/>
      <c r="NN190" s="38"/>
      <c r="NO190" s="38"/>
      <c r="NP190" s="38"/>
      <c r="NQ190" s="38"/>
      <c r="NR190" s="38"/>
      <c r="NS190" s="38"/>
      <c r="NT190" s="38"/>
      <c r="NU190" s="38"/>
      <c r="NV190" s="38"/>
      <c r="NW190" s="38"/>
      <c r="NX190" s="38"/>
      <c r="NY190" s="38"/>
      <c r="NZ190" s="38"/>
      <c r="OA190" s="38"/>
      <c r="OB190" s="38"/>
      <c r="OC190" s="38"/>
      <c r="OD190" s="38"/>
      <c r="OE190" s="38"/>
      <c r="OF190" s="38"/>
      <c r="OG190" s="38"/>
      <c r="OH190" s="38"/>
      <c r="OI190" s="38"/>
      <c r="OJ190" s="38"/>
      <c r="OK190" s="38"/>
      <c r="OL190" s="38"/>
      <c r="OM190" s="38"/>
      <c r="ON190" s="38"/>
      <c r="OO190" s="38"/>
      <c r="OP190" s="38"/>
      <c r="OQ190" s="38"/>
      <c r="OR190" s="38"/>
      <c r="OS190" s="38"/>
      <c r="OT190" s="38"/>
      <c r="OU190" s="38"/>
      <c r="OV190" s="38"/>
      <c r="OW190" s="38"/>
      <c r="OX190" s="38"/>
      <c r="OY190" s="38"/>
      <c r="OZ190" s="38"/>
      <c r="PA190" s="38"/>
      <c r="PB190" s="38"/>
      <c r="PC190" s="38"/>
      <c r="PD190" s="38"/>
      <c r="PE190" s="38"/>
      <c r="PF190" s="38"/>
      <c r="PG190" s="38"/>
      <c r="PH190" s="38"/>
      <c r="PI190" s="38"/>
      <c r="PJ190" s="38"/>
      <c r="PK190" s="38"/>
      <c r="PL190" s="38"/>
      <c r="PM190" s="38"/>
      <c r="PN190" s="38"/>
      <c r="PO190" s="38"/>
      <c r="PP190" s="38"/>
      <c r="PQ190" s="38"/>
      <c r="PR190" s="38"/>
      <c r="PS190" s="38"/>
      <c r="PT190" s="38"/>
      <c r="PU190" s="38"/>
      <c r="PV190" s="38"/>
      <c r="PW190" s="38"/>
      <c r="PX190" s="38"/>
      <c r="PY190" s="38"/>
      <c r="PZ190" s="38"/>
      <c r="QA190" s="38"/>
      <c r="QB190" s="38"/>
      <c r="QC190" s="38"/>
      <c r="QD190" s="38"/>
      <c r="QE190" s="38"/>
      <c r="QF190" s="38"/>
      <c r="QG190" s="38"/>
      <c r="QH190" s="38"/>
      <c r="QI190" s="38"/>
      <c r="QJ190" s="38"/>
      <c r="QK190" s="38"/>
      <c r="QL190" s="38"/>
      <c r="QM190" s="38"/>
      <c r="QN190" s="38"/>
      <c r="QO190" s="38"/>
      <c r="QP190" s="38"/>
      <c r="QQ190" s="38"/>
      <c r="QR190" s="38"/>
      <c r="QS190" s="38"/>
      <c r="QT190" s="38"/>
      <c r="QU190" s="38"/>
      <c r="QV190" s="38"/>
      <c r="QW190" s="38"/>
      <c r="QX190" s="38"/>
      <c r="QY190" s="38"/>
      <c r="QZ190" s="38"/>
      <c r="RA190" s="38"/>
      <c r="RB190" s="38"/>
      <c r="RC190" s="38"/>
      <c r="RD190" s="38"/>
      <c r="RE190" s="38"/>
      <c r="RF190" s="38"/>
      <c r="RG190" s="38"/>
      <c r="RH190" s="38"/>
      <c r="RI190" s="38"/>
      <c r="RJ190" s="38"/>
      <c r="RK190" s="38"/>
      <c r="RL190" s="38"/>
      <c r="RM190" s="38"/>
      <c r="RN190" s="38"/>
      <c r="RO190" s="38"/>
      <c r="RP190" s="38"/>
      <c r="RQ190" s="38"/>
      <c r="RR190" s="38"/>
      <c r="RS190" s="38"/>
      <c r="RT190" s="38"/>
      <c r="RU190" s="38"/>
      <c r="RV190" s="38"/>
      <c r="RW190" s="38"/>
      <c r="RX190" s="38"/>
      <c r="RY190" s="38"/>
      <c r="RZ190" s="38"/>
      <c r="SA190" s="38"/>
      <c r="SB190" s="38"/>
      <c r="SC190" s="38"/>
      <c r="SD190" s="38"/>
      <c r="SE190" s="38"/>
      <c r="SF190" s="38"/>
      <c r="SG190" s="38"/>
      <c r="SH190" s="38"/>
      <c r="SI190" s="38"/>
      <c r="SJ190" s="38"/>
      <c r="SK190" s="38"/>
      <c r="SL190" s="38"/>
      <c r="SM190" s="38"/>
      <c r="SN190" s="38"/>
      <c r="SO190" s="38"/>
      <c r="SP190" s="38"/>
      <c r="SQ190" s="38"/>
      <c r="SR190" s="38"/>
      <c r="SS190" s="38"/>
      <c r="ST190" s="38"/>
      <c r="SU190" s="38"/>
      <c r="SV190" s="38"/>
      <c r="SW190" s="38"/>
      <c r="SX190" s="38"/>
      <c r="SY190" s="38"/>
      <c r="SZ190" s="38"/>
      <c r="TA190" s="38"/>
      <c r="TB190" s="38"/>
      <c r="TC190" s="38"/>
      <c r="TD190" s="38"/>
      <c r="TE190" s="38"/>
      <c r="TF190" s="38"/>
      <c r="TG190" s="38"/>
      <c r="TH190" s="38"/>
      <c r="TI190" s="38"/>
      <c r="TJ190" s="38"/>
      <c r="TK190" s="38"/>
      <c r="TL190" s="38"/>
      <c r="TM190" s="38"/>
      <c r="TN190" s="38"/>
      <c r="TO190" s="38"/>
      <c r="TP190" s="38"/>
      <c r="TQ190" s="38"/>
      <c r="TR190" s="38"/>
      <c r="TS190" s="38"/>
      <c r="TT190" s="38"/>
      <c r="TU190" s="38"/>
      <c r="TV190" s="38"/>
      <c r="TW190" s="38"/>
      <c r="TX190" s="38"/>
      <c r="TY190" s="38"/>
      <c r="TZ190" s="38"/>
      <c r="UA190" s="38"/>
      <c r="UB190" s="38"/>
      <c r="UC190" s="38"/>
      <c r="UD190" s="38"/>
      <c r="UE190" s="38"/>
      <c r="UF190" s="38"/>
      <c r="UG190" s="38"/>
      <c r="UH190" s="38"/>
      <c r="UI190" s="38"/>
      <c r="UJ190" s="38"/>
      <c r="UK190" s="38"/>
      <c r="UL190" s="38"/>
      <c r="UM190" s="38"/>
      <c r="UN190" s="38"/>
      <c r="UO190" s="38"/>
      <c r="UP190" s="38"/>
      <c r="UQ190" s="38"/>
      <c r="UR190" s="38"/>
      <c r="US190" s="38"/>
      <c r="UT190" s="38"/>
      <c r="UU190" s="38"/>
      <c r="UV190" s="38"/>
      <c r="UW190" s="38"/>
      <c r="UX190" s="38"/>
      <c r="UY190" s="38"/>
      <c r="UZ190" s="38"/>
      <c r="VA190" s="38"/>
      <c r="VB190" s="38"/>
      <c r="VC190" s="38"/>
      <c r="VD190" s="38"/>
      <c r="VE190" s="38"/>
      <c r="VF190" s="38"/>
      <c r="VG190" s="38"/>
      <c r="VH190" s="38"/>
      <c r="VI190" s="38"/>
      <c r="VJ190" s="38"/>
      <c r="VK190" s="38"/>
      <c r="VL190" s="38"/>
      <c r="VM190" s="38"/>
      <c r="VN190" s="38"/>
      <c r="VO190" s="38"/>
      <c r="VP190" s="38"/>
      <c r="VQ190" s="38"/>
      <c r="VR190" s="38"/>
      <c r="VS190" s="38"/>
      <c r="VT190" s="38"/>
      <c r="VU190" s="38"/>
      <c r="VV190" s="38"/>
      <c r="VW190" s="38"/>
      <c r="VX190" s="38"/>
      <c r="VY190" s="38"/>
      <c r="VZ190" s="38"/>
      <c r="WA190" s="38"/>
      <c r="WB190" s="38"/>
      <c r="WC190" s="38"/>
      <c r="WD190" s="38"/>
      <c r="WE190" s="38"/>
      <c r="WF190" s="38"/>
      <c r="WG190" s="38"/>
      <c r="WH190" s="38"/>
      <c r="WI190" s="38"/>
      <c r="WJ190" s="38"/>
      <c r="WK190" s="38"/>
      <c r="WL190" s="38"/>
      <c r="WM190" s="38"/>
      <c r="WN190" s="38"/>
      <c r="WO190" s="38"/>
      <c r="WP190" s="38"/>
      <c r="WQ190" s="38"/>
      <c r="WR190" s="38"/>
      <c r="WS190" s="38"/>
      <c r="WT190" s="38"/>
      <c r="WU190" s="38"/>
      <c r="WV190" s="38"/>
      <c r="WW190" s="38"/>
      <c r="WX190" s="38"/>
      <c r="WY190" s="38"/>
      <c r="WZ190" s="38"/>
      <c r="XA190" s="38"/>
      <c r="XB190" s="38"/>
      <c r="XC190" s="38"/>
      <c r="XD190" s="38"/>
      <c r="XE190" s="38"/>
      <c r="XF190" s="38"/>
      <c r="XG190" s="38"/>
      <c r="XH190" s="38"/>
      <c r="XI190" s="38"/>
      <c r="XJ190" s="38"/>
      <c r="XK190" s="38"/>
      <c r="XL190" s="38"/>
      <c r="XM190" s="38"/>
      <c r="XN190" s="38"/>
      <c r="XO190" s="38"/>
      <c r="XP190" s="38"/>
      <c r="XQ190" s="38"/>
      <c r="XR190" s="38"/>
      <c r="XS190" s="38"/>
      <c r="XT190" s="38"/>
      <c r="XU190" s="38"/>
      <c r="XV190" s="38"/>
      <c r="XW190" s="38"/>
      <c r="XX190" s="38"/>
      <c r="XY190" s="38"/>
      <c r="XZ190" s="38"/>
      <c r="YA190" s="38"/>
      <c r="YB190" s="38"/>
      <c r="YC190" s="38"/>
      <c r="YD190" s="38"/>
      <c r="YE190" s="38"/>
      <c r="YF190" s="38"/>
      <c r="YG190" s="38"/>
      <c r="YH190" s="38"/>
      <c r="YI190" s="38"/>
      <c r="YJ190" s="38"/>
      <c r="YK190" s="38"/>
      <c r="YL190" s="38"/>
      <c r="YM190" s="38"/>
      <c r="YN190" s="38"/>
      <c r="YO190" s="38"/>
      <c r="YP190" s="38"/>
      <c r="YQ190" s="38"/>
      <c r="YR190" s="38"/>
      <c r="YS190" s="38"/>
    </row>
    <row r="191" spans="1:669" s="46" customFormat="1" ht="18" customHeight="1" x14ac:dyDescent="0.25">
      <c r="A191" s="46" t="s">
        <v>82</v>
      </c>
      <c r="B191" s="5" t="s">
        <v>85</v>
      </c>
      <c r="C191" s="19" t="s">
        <v>71</v>
      </c>
      <c r="D191" s="19" t="s">
        <v>221</v>
      </c>
      <c r="E191" s="20">
        <v>44287</v>
      </c>
      <c r="F191" s="10" t="s">
        <v>107</v>
      </c>
      <c r="G191" s="152">
        <v>86000</v>
      </c>
      <c r="H191" s="156">
        <v>2468.1999999999998</v>
      </c>
      <c r="I191" s="152">
        <v>8812.2199999999993</v>
      </c>
      <c r="J191" s="152">
        <v>2614.4</v>
      </c>
      <c r="K191" s="152">
        <v>25</v>
      </c>
      <c r="L191" s="152">
        <v>13919.82</v>
      </c>
      <c r="M191" s="156">
        <v>72080.179999999993</v>
      </c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  <c r="AH191" s="45"/>
      <c r="AI191" s="45"/>
      <c r="AJ191" s="45"/>
      <c r="AK191" s="45"/>
      <c r="AL191" s="45"/>
      <c r="AM191" s="45"/>
      <c r="AN191" s="45"/>
      <c r="AO191" s="45"/>
      <c r="AP191" s="45"/>
      <c r="AQ191" s="45"/>
      <c r="AR191" s="45"/>
      <c r="AS191" s="45"/>
      <c r="AT191" s="45"/>
      <c r="AU191" s="45"/>
      <c r="AV191" s="45"/>
      <c r="AW191" s="45"/>
      <c r="AX191" s="45"/>
      <c r="AY191" s="45"/>
      <c r="AZ191" s="45"/>
      <c r="BA191" s="45"/>
      <c r="BB191" s="45"/>
      <c r="BC191" s="45"/>
      <c r="BD191" s="45"/>
      <c r="BE191" s="45"/>
      <c r="BF191" s="45"/>
      <c r="BG191" s="45"/>
      <c r="BH191" s="45"/>
      <c r="BI191" s="45"/>
      <c r="BJ191" s="45"/>
      <c r="BK191" s="45"/>
      <c r="BL191" s="45"/>
      <c r="BM191" s="45"/>
      <c r="BN191" s="45"/>
      <c r="BO191" s="45"/>
      <c r="BP191" s="45"/>
      <c r="BQ191" s="45"/>
      <c r="BR191" s="45"/>
      <c r="BS191" s="45"/>
      <c r="BT191" s="45"/>
      <c r="BU191" s="45"/>
      <c r="BV191" s="45"/>
      <c r="BW191" s="45"/>
      <c r="BX191" s="45"/>
      <c r="BY191" s="45"/>
      <c r="BZ191" s="45"/>
      <c r="CA191" s="45"/>
      <c r="CB191" s="45"/>
      <c r="CC191" s="45"/>
      <c r="CD191" s="45"/>
      <c r="CE191" s="45"/>
      <c r="CF191" s="45"/>
      <c r="CG191" s="45"/>
      <c r="CH191" s="45"/>
      <c r="CI191" s="45"/>
      <c r="CJ191" s="45"/>
      <c r="CK191" s="45"/>
      <c r="CL191" s="45"/>
      <c r="CM191" s="45"/>
      <c r="CN191" s="45"/>
      <c r="CO191" s="45"/>
      <c r="CP191" s="45"/>
      <c r="CQ191" s="45"/>
      <c r="CR191" s="45"/>
      <c r="CS191" s="45"/>
      <c r="CT191" s="45"/>
      <c r="CU191" s="45"/>
      <c r="CV191" s="45"/>
      <c r="CW191" s="45"/>
      <c r="CX191" s="45"/>
      <c r="CY191" s="45"/>
      <c r="CZ191" s="45"/>
      <c r="DA191" s="45"/>
      <c r="DB191" s="45"/>
      <c r="DC191" s="45"/>
      <c r="DD191" s="45"/>
      <c r="DE191" s="45"/>
      <c r="DF191" s="45"/>
      <c r="DG191" s="45"/>
      <c r="DH191" s="45"/>
      <c r="DI191" s="45"/>
      <c r="DJ191" s="45"/>
      <c r="DK191" s="45"/>
      <c r="DL191" s="45"/>
      <c r="DM191" s="45"/>
      <c r="DN191" s="45"/>
      <c r="DO191" s="45"/>
      <c r="DP191" s="45"/>
      <c r="DQ191" s="45"/>
      <c r="DR191" s="45"/>
      <c r="DS191" s="45"/>
      <c r="DT191" s="45"/>
      <c r="DU191" s="45"/>
      <c r="DV191" s="45"/>
      <c r="DW191" s="45"/>
      <c r="DX191" s="45"/>
      <c r="DY191" s="45"/>
      <c r="DZ191" s="45"/>
      <c r="EA191" s="45"/>
      <c r="EB191" s="45"/>
      <c r="EC191" s="45"/>
      <c r="ED191" s="45"/>
      <c r="EE191" s="45"/>
      <c r="EF191" s="45"/>
      <c r="EG191" s="45"/>
      <c r="EH191" s="45"/>
      <c r="EI191" s="45"/>
      <c r="EJ191" s="45"/>
      <c r="EK191" s="45"/>
      <c r="EL191" s="45"/>
      <c r="EM191" s="45"/>
      <c r="EN191" s="45"/>
      <c r="EO191" s="45"/>
      <c r="EP191" s="45"/>
      <c r="EQ191" s="45"/>
      <c r="ER191" s="45"/>
      <c r="ES191" s="45"/>
      <c r="ET191" s="45"/>
      <c r="EU191" s="45"/>
      <c r="EV191" s="45"/>
      <c r="EW191" s="45"/>
      <c r="EX191" s="45"/>
      <c r="EY191" s="45"/>
      <c r="EZ191" s="45"/>
      <c r="FA191" s="45"/>
      <c r="FB191" s="45"/>
      <c r="FC191" s="45"/>
      <c r="FD191" s="45"/>
      <c r="FE191" s="45"/>
      <c r="FF191" s="45"/>
      <c r="FG191" s="45"/>
      <c r="FH191" s="45"/>
      <c r="FI191" s="45"/>
      <c r="FJ191" s="45"/>
      <c r="FK191" s="45"/>
      <c r="FL191" s="45"/>
      <c r="FM191" s="45"/>
      <c r="FN191" s="45"/>
      <c r="FO191" s="45"/>
      <c r="FP191" s="45"/>
      <c r="FQ191" s="45"/>
      <c r="FR191" s="45"/>
      <c r="FS191" s="45"/>
      <c r="FT191" s="45"/>
      <c r="FU191" s="45"/>
      <c r="FV191" s="45"/>
      <c r="FW191" s="45"/>
      <c r="FX191" s="45"/>
      <c r="FY191" s="45"/>
      <c r="FZ191" s="45"/>
      <c r="GA191" s="45"/>
      <c r="GB191" s="45"/>
      <c r="GC191" s="45"/>
      <c r="GD191" s="45"/>
      <c r="GE191" s="45"/>
      <c r="GF191" s="45"/>
      <c r="GG191" s="45"/>
      <c r="GH191" s="45"/>
      <c r="GI191" s="45"/>
      <c r="GJ191" s="45"/>
      <c r="GK191" s="45"/>
      <c r="GL191" s="45"/>
      <c r="GM191" s="45"/>
      <c r="GN191" s="45"/>
      <c r="GO191" s="45"/>
      <c r="GP191" s="45"/>
      <c r="GQ191" s="45"/>
      <c r="GR191" s="45"/>
      <c r="GS191" s="45"/>
      <c r="GT191" s="45"/>
      <c r="GU191" s="45"/>
      <c r="GV191" s="45"/>
      <c r="GW191" s="45"/>
      <c r="GX191" s="45"/>
      <c r="GY191" s="45"/>
      <c r="GZ191" s="45"/>
      <c r="HA191" s="45"/>
      <c r="HB191" s="45"/>
      <c r="HC191" s="45"/>
      <c r="HD191" s="45"/>
      <c r="HE191" s="45"/>
      <c r="HF191" s="45"/>
      <c r="HG191" s="45"/>
      <c r="HH191" s="45"/>
      <c r="HI191" s="45"/>
      <c r="HJ191" s="45"/>
      <c r="HK191" s="45"/>
      <c r="HL191" s="45"/>
      <c r="HM191" s="45"/>
      <c r="HN191" s="45"/>
      <c r="HO191" s="45"/>
      <c r="HP191" s="45"/>
      <c r="HQ191" s="45"/>
      <c r="HR191" s="45"/>
      <c r="HS191" s="45"/>
      <c r="HT191" s="45"/>
      <c r="HU191" s="45"/>
      <c r="HV191" s="45"/>
      <c r="HW191" s="45"/>
      <c r="HX191" s="45"/>
      <c r="HY191" s="45"/>
      <c r="HZ191" s="45"/>
      <c r="IA191" s="45"/>
      <c r="IB191" s="50"/>
      <c r="IC191" s="50"/>
      <c r="ID191" s="38"/>
      <c r="IE191" s="38"/>
      <c r="IF191" s="38"/>
      <c r="IG191" s="38"/>
      <c r="IH191" s="38"/>
      <c r="II191" s="38"/>
      <c r="IJ191" s="38"/>
      <c r="IK191" s="38"/>
      <c r="IL191" s="38"/>
      <c r="IM191" s="38"/>
      <c r="IN191" s="38"/>
      <c r="IO191" s="38"/>
      <c r="IP191" s="38"/>
      <c r="IQ191" s="38"/>
      <c r="IR191" s="38"/>
      <c r="IS191" s="38"/>
      <c r="IT191" s="38"/>
      <c r="IU191" s="38"/>
      <c r="IV191" s="38"/>
      <c r="IW191" s="38"/>
      <c r="IX191" s="38"/>
      <c r="IY191" s="38"/>
      <c r="IZ191" s="38"/>
      <c r="JA191" s="38"/>
      <c r="JB191" s="38"/>
      <c r="JC191" s="38"/>
      <c r="JD191" s="38"/>
      <c r="JE191" s="38"/>
      <c r="JF191" s="38"/>
      <c r="JG191" s="38"/>
      <c r="JH191" s="38"/>
      <c r="JI191" s="38"/>
      <c r="JJ191" s="38"/>
      <c r="JK191" s="38"/>
      <c r="JL191" s="38"/>
      <c r="JM191" s="38"/>
      <c r="JN191" s="38"/>
      <c r="JO191" s="38"/>
      <c r="JP191" s="38"/>
      <c r="JQ191" s="38"/>
      <c r="JR191" s="38"/>
      <c r="JS191" s="38"/>
      <c r="JT191" s="38"/>
      <c r="JU191" s="38"/>
      <c r="JV191" s="38"/>
      <c r="JW191" s="38"/>
      <c r="JX191" s="38"/>
      <c r="JY191" s="38"/>
      <c r="JZ191" s="38"/>
      <c r="KA191" s="38"/>
      <c r="KB191" s="38"/>
      <c r="KC191" s="38"/>
      <c r="KD191" s="38"/>
      <c r="KE191" s="38"/>
      <c r="KF191" s="38"/>
      <c r="KG191" s="38"/>
      <c r="KH191" s="38"/>
      <c r="KI191" s="38"/>
      <c r="KJ191" s="38"/>
      <c r="KK191" s="38"/>
      <c r="KL191" s="38"/>
      <c r="KM191" s="38"/>
      <c r="KN191" s="38"/>
      <c r="KO191" s="38"/>
      <c r="KP191" s="38"/>
      <c r="KQ191" s="38"/>
      <c r="KR191" s="38"/>
      <c r="KS191" s="38"/>
      <c r="KT191" s="38"/>
      <c r="KU191" s="38"/>
      <c r="KV191" s="38"/>
      <c r="KW191" s="38"/>
      <c r="KX191" s="38"/>
      <c r="KY191" s="38"/>
      <c r="KZ191" s="38"/>
      <c r="LA191" s="38"/>
      <c r="LB191" s="38"/>
      <c r="LC191" s="38"/>
      <c r="LD191" s="38"/>
      <c r="LE191" s="38"/>
      <c r="LF191" s="38"/>
      <c r="LG191" s="38"/>
      <c r="LH191" s="38"/>
      <c r="LI191" s="38"/>
      <c r="LJ191" s="38"/>
      <c r="LK191" s="38"/>
      <c r="LL191" s="38"/>
      <c r="LM191" s="38"/>
      <c r="LN191" s="38"/>
      <c r="LO191" s="38"/>
      <c r="LP191" s="38"/>
      <c r="LQ191" s="38"/>
      <c r="LR191" s="38"/>
      <c r="LS191" s="38"/>
      <c r="LT191" s="38"/>
      <c r="LU191" s="38"/>
      <c r="LV191" s="38"/>
      <c r="LW191" s="38"/>
      <c r="LX191" s="38"/>
      <c r="LY191" s="38"/>
      <c r="LZ191" s="38"/>
      <c r="MA191" s="38"/>
      <c r="MB191" s="38"/>
      <c r="MC191" s="38"/>
      <c r="MD191" s="38"/>
      <c r="ME191" s="38"/>
      <c r="MF191" s="38"/>
      <c r="MG191" s="38"/>
      <c r="MH191" s="38"/>
      <c r="MI191" s="38"/>
      <c r="MJ191" s="38"/>
      <c r="MK191" s="38"/>
      <c r="ML191" s="38"/>
      <c r="MM191" s="38"/>
      <c r="MN191" s="38"/>
      <c r="MO191" s="38"/>
      <c r="MP191" s="38"/>
      <c r="MQ191" s="38"/>
      <c r="MR191" s="38"/>
      <c r="MS191" s="38"/>
      <c r="MT191" s="38"/>
      <c r="MU191" s="38"/>
      <c r="MV191" s="38"/>
      <c r="MW191" s="38"/>
      <c r="MX191" s="38"/>
      <c r="MY191" s="38"/>
      <c r="MZ191" s="38"/>
      <c r="NA191" s="38"/>
      <c r="NB191" s="38"/>
      <c r="NC191" s="38"/>
      <c r="ND191" s="38"/>
      <c r="NE191" s="38"/>
      <c r="NF191" s="38"/>
      <c r="NG191" s="38"/>
      <c r="NH191" s="38"/>
      <c r="NI191" s="38"/>
      <c r="NJ191" s="38"/>
      <c r="NK191" s="38"/>
      <c r="NL191" s="38"/>
      <c r="NM191" s="38"/>
      <c r="NN191" s="38"/>
      <c r="NO191" s="38"/>
      <c r="NP191" s="38"/>
      <c r="NQ191" s="38"/>
      <c r="NR191" s="38"/>
      <c r="NS191" s="38"/>
      <c r="NT191" s="38"/>
      <c r="NU191" s="38"/>
      <c r="NV191" s="38"/>
      <c r="NW191" s="38"/>
      <c r="NX191" s="38"/>
      <c r="NY191" s="38"/>
      <c r="NZ191" s="38"/>
      <c r="OA191" s="38"/>
      <c r="OB191" s="38"/>
      <c r="OC191" s="38"/>
      <c r="OD191" s="38"/>
      <c r="OE191" s="38"/>
      <c r="OF191" s="38"/>
      <c r="OG191" s="38"/>
      <c r="OH191" s="38"/>
      <c r="OI191" s="38"/>
      <c r="OJ191" s="38"/>
      <c r="OK191" s="38"/>
      <c r="OL191" s="38"/>
      <c r="OM191" s="38"/>
      <c r="ON191" s="38"/>
      <c r="OO191" s="38"/>
      <c r="OP191" s="38"/>
      <c r="OQ191" s="38"/>
      <c r="OR191" s="38"/>
      <c r="OS191" s="38"/>
      <c r="OT191" s="38"/>
      <c r="OU191" s="38"/>
      <c r="OV191" s="38"/>
      <c r="OW191" s="38"/>
      <c r="OX191" s="38"/>
      <c r="OY191" s="38"/>
      <c r="OZ191" s="38"/>
      <c r="PA191" s="38"/>
      <c r="PB191" s="38"/>
      <c r="PC191" s="38"/>
      <c r="PD191" s="38"/>
      <c r="PE191" s="38"/>
      <c r="PF191" s="38"/>
      <c r="PG191" s="38"/>
      <c r="PH191" s="38"/>
      <c r="PI191" s="38"/>
      <c r="PJ191" s="38"/>
      <c r="PK191" s="38"/>
      <c r="PL191" s="38"/>
      <c r="PM191" s="38"/>
      <c r="PN191" s="38"/>
      <c r="PO191" s="38"/>
      <c r="PP191" s="38"/>
      <c r="PQ191" s="38"/>
      <c r="PR191" s="38"/>
      <c r="PS191" s="38"/>
      <c r="PT191" s="38"/>
      <c r="PU191" s="38"/>
      <c r="PV191" s="38"/>
      <c r="PW191" s="38"/>
      <c r="PX191" s="38"/>
      <c r="PY191" s="38"/>
      <c r="PZ191" s="38"/>
      <c r="QA191" s="38"/>
      <c r="QB191" s="38"/>
      <c r="QC191" s="38"/>
      <c r="QD191" s="38"/>
      <c r="QE191" s="38"/>
      <c r="QF191" s="38"/>
      <c r="QG191" s="38"/>
      <c r="QH191" s="38"/>
      <c r="QI191" s="38"/>
      <c r="QJ191" s="38"/>
      <c r="QK191" s="38"/>
      <c r="QL191" s="38"/>
      <c r="QM191" s="38"/>
      <c r="QN191" s="38"/>
      <c r="QO191" s="38"/>
      <c r="QP191" s="38"/>
      <c r="QQ191" s="38"/>
      <c r="QR191" s="38"/>
      <c r="QS191" s="38"/>
      <c r="QT191" s="38"/>
      <c r="QU191" s="38"/>
      <c r="QV191" s="38"/>
      <c r="QW191" s="38"/>
      <c r="QX191" s="38"/>
      <c r="QY191" s="38"/>
      <c r="QZ191" s="38"/>
      <c r="RA191" s="38"/>
      <c r="RB191" s="38"/>
      <c r="RC191" s="38"/>
      <c r="RD191" s="38"/>
      <c r="RE191" s="38"/>
      <c r="RF191" s="38"/>
      <c r="RG191" s="38"/>
      <c r="RH191" s="38"/>
      <c r="RI191" s="38"/>
      <c r="RJ191" s="38"/>
      <c r="RK191" s="38"/>
      <c r="RL191" s="38"/>
      <c r="RM191" s="38"/>
      <c r="RN191" s="38"/>
      <c r="RO191" s="38"/>
      <c r="RP191" s="38"/>
      <c r="RQ191" s="38"/>
      <c r="RR191" s="38"/>
      <c r="RS191" s="38"/>
      <c r="RT191" s="38"/>
      <c r="RU191" s="38"/>
      <c r="RV191" s="38"/>
      <c r="RW191" s="38"/>
      <c r="RX191" s="38"/>
      <c r="RY191" s="38"/>
      <c r="RZ191" s="38"/>
      <c r="SA191" s="38"/>
      <c r="SB191" s="38"/>
      <c r="SC191" s="38"/>
      <c r="SD191" s="38"/>
      <c r="SE191" s="38"/>
      <c r="SF191" s="38"/>
      <c r="SG191" s="38"/>
      <c r="SH191" s="38"/>
      <c r="SI191" s="38"/>
      <c r="SJ191" s="38"/>
      <c r="SK191" s="38"/>
      <c r="SL191" s="38"/>
      <c r="SM191" s="38"/>
      <c r="SN191" s="38"/>
      <c r="SO191" s="38"/>
      <c r="SP191" s="38"/>
      <c r="SQ191" s="38"/>
      <c r="SR191" s="38"/>
      <c r="SS191" s="38"/>
      <c r="ST191" s="38"/>
      <c r="SU191" s="38"/>
      <c r="SV191" s="38"/>
      <c r="SW191" s="38"/>
      <c r="SX191" s="38"/>
      <c r="SY191" s="38"/>
      <c r="SZ191" s="38"/>
      <c r="TA191" s="38"/>
      <c r="TB191" s="38"/>
      <c r="TC191" s="38"/>
      <c r="TD191" s="38"/>
      <c r="TE191" s="38"/>
      <c r="TF191" s="38"/>
      <c r="TG191" s="38"/>
      <c r="TH191" s="38"/>
      <c r="TI191" s="38"/>
      <c r="TJ191" s="38"/>
      <c r="TK191" s="38"/>
      <c r="TL191" s="38"/>
      <c r="TM191" s="38"/>
      <c r="TN191" s="38"/>
      <c r="TO191" s="38"/>
      <c r="TP191" s="38"/>
      <c r="TQ191" s="38"/>
      <c r="TR191" s="38"/>
      <c r="TS191" s="38"/>
      <c r="TT191" s="38"/>
      <c r="TU191" s="38"/>
      <c r="TV191" s="38"/>
      <c r="TW191" s="38"/>
      <c r="TX191" s="38"/>
      <c r="TY191" s="38"/>
      <c r="TZ191" s="38"/>
      <c r="UA191" s="38"/>
      <c r="UB191" s="38"/>
      <c r="UC191" s="38"/>
      <c r="UD191" s="38"/>
      <c r="UE191" s="38"/>
      <c r="UF191" s="38"/>
      <c r="UG191" s="38"/>
      <c r="UH191" s="38"/>
      <c r="UI191" s="38"/>
      <c r="UJ191" s="38"/>
      <c r="UK191" s="38"/>
      <c r="UL191" s="38"/>
      <c r="UM191" s="38"/>
      <c r="UN191" s="38"/>
      <c r="UO191" s="38"/>
      <c r="UP191" s="38"/>
      <c r="UQ191" s="38"/>
      <c r="UR191" s="38"/>
      <c r="US191" s="38"/>
      <c r="UT191" s="38"/>
      <c r="UU191" s="38"/>
      <c r="UV191" s="38"/>
      <c r="UW191" s="38"/>
      <c r="UX191" s="38"/>
      <c r="UY191" s="38"/>
      <c r="UZ191" s="38"/>
      <c r="VA191" s="38"/>
      <c r="VB191" s="38"/>
      <c r="VC191" s="38"/>
      <c r="VD191" s="38"/>
      <c r="VE191" s="38"/>
      <c r="VF191" s="38"/>
      <c r="VG191" s="38"/>
      <c r="VH191" s="38"/>
      <c r="VI191" s="38"/>
      <c r="VJ191" s="38"/>
      <c r="VK191" s="38"/>
      <c r="VL191" s="38"/>
      <c r="VM191" s="38"/>
      <c r="VN191" s="38"/>
      <c r="VO191" s="38"/>
      <c r="VP191" s="38"/>
      <c r="VQ191" s="38"/>
      <c r="VR191" s="38"/>
      <c r="VS191" s="38"/>
      <c r="VT191" s="38"/>
      <c r="VU191" s="38"/>
      <c r="VV191" s="38"/>
      <c r="VW191" s="38"/>
      <c r="VX191" s="38"/>
      <c r="VY191" s="38"/>
      <c r="VZ191" s="38"/>
      <c r="WA191" s="38"/>
      <c r="WB191" s="38"/>
      <c r="WC191" s="38"/>
      <c r="WD191" s="38"/>
      <c r="WE191" s="38"/>
      <c r="WF191" s="38"/>
      <c r="WG191" s="38"/>
      <c r="WH191" s="38"/>
      <c r="WI191" s="38"/>
      <c r="WJ191" s="38"/>
      <c r="WK191" s="38"/>
      <c r="WL191" s="38"/>
      <c r="WM191" s="38"/>
      <c r="WN191" s="38"/>
      <c r="WO191" s="38"/>
      <c r="WP191" s="38"/>
      <c r="WQ191" s="38"/>
      <c r="WR191" s="38"/>
      <c r="WS191" s="38"/>
      <c r="WT191" s="38"/>
      <c r="WU191" s="38"/>
      <c r="WV191" s="38"/>
      <c r="WW191" s="38"/>
      <c r="WX191" s="38"/>
      <c r="WY191" s="38"/>
      <c r="WZ191" s="38"/>
      <c r="XA191" s="38"/>
      <c r="XB191" s="38"/>
      <c r="XC191" s="38"/>
      <c r="XD191" s="38"/>
      <c r="XE191" s="38"/>
      <c r="XF191" s="38"/>
      <c r="XG191" s="38"/>
      <c r="XH191" s="38"/>
      <c r="XI191" s="38"/>
      <c r="XJ191" s="38"/>
      <c r="XK191" s="38"/>
      <c r="XL191" s="38"/>
      <c r="XM191" s="38"/>
      <c r="XN191" s="38"/>
      <c r="XO191" s="38"/>
      <c r="XP191" s="38"/>
      <c r="XQ191" s="38"/>
      <c r="XR191" s="38"/>
      <c r="XS191" s="38"/>
      <c r="XT191" s="38"/>
      <c r="XU191" s="38"/>
      <c r="XV191" s="38"/>
      <c r="XW191" s="38"/>
      <c r="XX191" s="38"/>
      <c r="XY191" s="38"/>
      <c r="XZ191" s="38"/>
      <c r="YA191" s="38"/>
      <c r="YB191" s="38"/>
      <c r="YC191" s="38"/>
      <c r="YD191" s="38"/>
      <c r="YE191" s="38"/>
      <c r="YF191" s="38"/>
      <c r="YG191" s="38"/>
      <c r="YH191" s="38"/>
      <c r="YI191" s="38"/>
      <c r="YJ191" s="38"/>
      <c r="YK191" s="38"/>
      <c r="YL191" s="38"/>
      <c r="YM191" s="38"/>
      <c r="YN191" s="38"/>
      <c r="YO191" s="38"/>
      <c r="YP191" s="38"/>
      <c r="YQ191" s="38"/>
      <c r="YR191" s="38"/>
      <c r="YS191" s="38"/>
    </row>
    <row r="192" spans="1:669" s="46" customFormat="1" ht="18" customHeight="1" x14ac:dyDescent="0.25">
      <c r="A192" s="46" t="s">
        <v>187</v>
      </c>
      <c r="B192" s="5" t="s">
        <v>199</v>
      </c>
      <c r="C192" s="19" t="s">
        <v>71</v>
      </c>
      <c r="D192" s="19" t="s">
        <v>221</v>
      </c>
      <c r="E192" s="20">
        <v>44682</v>
      </c>
      <c r="F192" s="10" t="s">
        <v>107</v>
      </c>
      <c r="G192" s="152">
        <v>76000</v>
      </c>
      <c r="H192" s="156">
        <v>2181.1999999999998</v>
      </c>
      <c r="I192" s="152">
        <v>6497.56</v>
      </c>
      <c r="J192" s="152">
        <v>2310.4</v>
      </c>
      <c r="K192" s="152">
        <v>25</v>
      </c>
      <c r="L192" s="152">
        <v>11014.16</v>
      </c>
      <c r="M192" s="156">
        <v>64985.84</v>
      </c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  <c r="AH192" s="45"/>
      <c r="AI192" s="45"/>
      <c r="AJ192" s="45"/>
      <c r="AK192" s="45"/>
      <c r="AL192" s="45"/>
      <c r="AM192" s="45"/>
      <c r="AN192" s="45"/>
      <c r="AO192" s="45"/>
      <c r="AP192" s="45"/>
      <c r="AQ192" s="45"/>
      <c r="AR192" s="45"/>
      <c r="AS192" s="45"/>
      <c r="AT192" s="45"/>
      <c r="AU192" s="45"/>
      <c r="AV192" s="45"/>
      <c r="AW192" s="45"/>
      <c r="AX192" s="45"/>
      <c r="AY192" s="45"/>
      <c r="AZ192" s="45"/>
      <c r="BA192" s="45"/>
      <c r="BB192" s="45"/>
      <c r="BC192" s="45"/>
      <c r="BD192" s="45"/>
      <c r="BE192" s="45"/>
      <c r="BF192" s="45"/>
      <c r="BG192" s="45"/>
      <c r="BH192" s="45"/>
      <c r="BI192" s="45"/>
      <c r="BJ192" s="45"/>
      <c r="BK192" s="45"/>
      <c r="BL192" s="45"/>
      <c r="BM192" s="45"/>
      <c r="BN192" s="45"/>
      <c r="BO192" s="45"/>
      <c r="BP192" s="45"/>
      <c r="BQ192" s="45"/>
      <c r="BR192" s="45"/>
      <c r="BS192" s="45"/>
      <c r="BT192" s="45"/>
      <c r="BU192" s="45"/>
      <c r="BV192" s="45"/>
      <c r="BW192" s="45"/>
      <c r="BX192" s="45"/>
      <c r="BY192" s="45"/>
      <c r="BZ192" s="45"/>
      <c r="CA192" s="45"/>
      <c r="CB192" s="45"/>
      <c r="CC192" s="45"/>
      <c r="CD192" s="45"/>
      <c r="CE192" s="45"/>
      <c r="CF192" s="45"/>
      <c r="CG192" s="45"/>
      <c r="CH192" s="45"/>
      <c r="CI192" s="45"/>
      <c r="CJ192" s="45"/>
      <c r="CK192" s="45"/>
      <c r="CL192" s="45"/>
      <c r="CM192" s="45"/>
      <c r="CN192" s="45"/>
      <c r="CO192" s="45"/>
      <c r="CP192" s="45"/>
      <c r="CQ192" s="45"/>
      <c r="CR192" s="45"/>
      <c r="CS192" s="45"/>
      <c r="CT192" s="45"/>
      <c r="CU192" s="45"/>
      <c r="CV192" s="45"/>
      <c r="CW192" s="45"/>
      <c r="CX192" s="45"/>
      <c r="CY192" s="45"/>
      <c r="CZ192" s="45"/>
      <c r="DA192" s="45"/>
      <c r="DB192" s="45"/>
      <c r="DC192" s="45"/>
      <c r="DD192" s="45"/>
      <c r="DE192" s="45"/>
      <c r="DF192" s="45"/>
      <c r="DG192" s="45"/>
      <c r="DH192" s="45"/>
      <c r="DI192" s="45"/>
      <c r="DJ192" s="45"/>
      <c r="DK192" s="45"/>
      <c r="DL192" s="45"/>
      <c r="DM192" s="45"/>
      <c r="DN192" s="45"/>
      <c r="DO192" s="45"/>
      <c r="DP192" s="45"/>
      <c r="DQ192" s="45"/>
      <c r="DR192" s="45"/>
      <c r="DS192" s="45"/>
      <c r="DT192" s="45"/>
      <c r="DU192" s="45"/>
      <c r="DV192" s="45"/>
      <c r="DW192" s="45"/>
      <c r="DX192" s="45"/>
      <c r="DY192" s="45"/>
      <c r="DZ192" s="45"/>
      <c r="EA192" s="45"/>
      <c r="EB192" s="45"/>
      <c r="EC192" s="45"/>
      <c r="ED192" s="45"/>
      <c r="EE192" s="45"/>
      <c r="EF192" s="45"/>
      <c r="EG192" s="45"/>
      <c r="EH192" s="45"/>
      <c r="EI192" s="45"/>
      <c r="EJ192" s="45"/>
      <c r="EK192" s="45"/>
      <c r="EL192" s="45"/>
      <c r="EM192" s="45"/>
      <c r="EN192" s="45"/>
      <c r="EO192" s="45"/>
      <c r="EP192" s="45"/>
      <c r="EQ192" s="45"/>
      <c r="ER192" s="45"/>
      <c r="ES192" s="45"/>
      <c r="ET192" s="45"/>
      <c r="EU192" s="45"/>
      <c r="EV192" s="45"/>
      <c r="EW192" s="45"/>
      <c r="EX192" s="45"/>
      <c r="EY192" s="45"/>
      <c r="EZ192" s="45"/>
      <c r="FA192" s="45"/>
      <c r="FB192" s="45"/>
      <c r="FC192" s="45"/>
      <c r="FD192" s="45"/>
      <c r="FE192" s="45"/>
      <c r="FF192" s="45"/>
      <c r="FG192" s="45"/>
      <c r="FH192" s="45"/>
      <c r="FI192" s="45"/>
      <c r="FJ192" s="45"/>
      <c r="FK192" s="45"/>
      <c r="FL192" s="45"/>
      <c r="FM192" s="45"/>
      <c r="FN192" s="45"/>
      <c r="FO192" s="45"/>
      <c r="FP192" s="45"/>
      <c r="FQ192" s="45"/>
      <c r="FR192" s="45"/>
      <c r="FS192" s="45"/>
      <c r="FT192" s="45"/>
      <c r="FU192" s="45"/>
      <c r="FV192" s="45"/>
      <c r="FW192" s="45"/>
      <c r="FX192" s="45"/>
      <c r="FY192" s="45"/>
      <c r="FZ192" s="45"/>
      <c r="GA192" s="45"/>
      <c r="GB192" s="45"/>
      <c r="GC192" s="45"/>
      <c r="GD192" s="45"/>
      <c r="GE192" s="45"/>
      <c r="GF192" s="45"/>
      <c r="GG192" s="45"/>
      <c r="GH192" s="45"/>
      <c r="GI192" s="45"/>
      <c r="GJ192" s="45"/>
      <c r="GK192" s="45"/>
      <c r="GL192" s="45"/>
      <c r="GM192" s="45"/>
      <c r="GN192" s="45"/>
      <c r="GO192" s="45"/>
      <c r="GP192" s="45"/>
      <c r="GQ192" s="45"/>
      <c r="GR192" s="45"/>
      <c r="GS192" s="45"/>
      <c r="GT192" s="45"/>
      <c r="GU192" s="45"/>
      <c r="GV192" s="45"/>
      <c r="GW192" s="45"/>
      <c r="GX192" s="45"/>
      <c r="GY192" s="45"/>
      <c r="GZ192" s="45"/>
      <c r="HA192" s="45"/>
      <c r="HB192" s="45"/>
      <c r="HC192" s="45"/>
      <c r="HD192" s="45"/>
      <c r="HE192" s="45"/>
      <c r="HF192" s="45"/>
      <c r="HG192" s="45"/>
      <c r="HH192" s="45"/>
      <c r="HI192" s="45"/>
      <c r="HJ192" s="45"/>
      <c r="HK192" s="45"/>
      <c r="HL192" s="45"/>
      <c r="HM192" s="45"/>
      <c r="HN192" s="45"/>
      <c r="HO192" s="45"/>
      <c r="HP192" s="45"/>
      <c r="HQ192" s="45"/>
      <c r="HR192" s="45"/>
      <c r="HS192" s="45"/>
      <c r="HT192" s="45"/>
      <c r="HU192" s="45"/>
      <c r="HV192" s="45"/>
      <c r="HW192" s="45"/>
      <c r="HX192" s="45"/>
      <c r="HY192" s="45"/>
      <c r="HZ192" s="45"/>
      <c r="IA192" s="45"/>
      <c r="IB192" s="50"/>
      <c r="IC192" s="50"/>
      <c r="ID192" s="38"/>
      <c r="IE192" s="38"/>
      <c r="IF192" s="38"/>
      <c r="IG192" s="38"/>
      <c r="IH192" s="38"/>
      <c r="II192" s="38"/>
      <c r="IJ192" s="38"/>
      <c r="IK192" s="38"/>
      <c r="IL192" s="38"/>
      <c r="IM192" s="38"/>
      <c r="IN192" s="38"/>
      <c r="IO192" s="38"/>
      <c r="IP192" s="38"/>
      <c r="IQ192" s="38"/>
      <c r="IR192" s="38"/>
      <c r="IS192" s="38"/>
      <c r="IT192" s="38"/>
      <c r="IU192" s="38"/>
      <c r="IV192" s="38"/>
      <c r="IW192" s="38"/>
      <c r="IX192" s="38"/>
      <c r="IY192" s="38"/>
      <c r="IZ192" s="38"/>
      <c r="JA192" s="38"/>
      <c r="JB192" s="38"/>
      <c r="JC192" s="38"/>
      <c r="JD192" s="38"/>
      <c r="JE192" s="38"/>
      <c r="JF192" s="38"/>
      <c r="JG192" s="38"/>
      <c r="JH192" s="38"/>
      <c r="JI192" s="38"/>
      <c r="JJ192" s="38"/>
      <c r="JK192" s="38"/>
      <c r="JL192" s="38"/>
      <c r="JM192" s="38"/>
      <c r="JN192" s="38"/>
      <c r="JO192" s="38"/>
      <c r="JP192" s="38"/>
      <c r="JQ192" s="38"/>
      <c r="JR192" s="38"/>
      <c r="JS192" s="38"/>
      <c r="JT192" s="38"/>
      <c r="JU192" s="38"/>
      <c r="JV192" s="38"/>
      <c r="JW192" s="38"/>
      <c r="JX192" s="38"/>
      <c r="JY192" s="38"/>
      <c r="JZ192" s="38"/>
      <c r="KA192" s="38"/>
      <c r="KB192" s="38"/>
      <c r="KC192" s="38"/>
      <c r="KD192" s="38"/>
      <c r="KE192" s="38"/>
      <c r="KF192" s="38"/>
      <c r="KG192" s="38"/>
      <c r="KH192" s="38"/>
      <c r="KI192" s="38"/>
      <c r="KJ192" s="38"/>
      <c r="KK192" s="38"/>
      <c r="KL192" s="38"/>
      <c r="KM192" s="38"/>
      <c r="KN192" s="38"/>
      <c r="KO192" s="38"/>
      <c r="KP192" s="38"/>
      <c r="KQ192" s="38"/>
      <c r="KR192" s="38"/>
      <c r="KS192" s="38"/>
      <c r="KT192" s="38"/>
      <c r="KU192" s="38"/>
      <c r="KV192" s="38"/>
      <c r="KW192" s="38"/>
      <c r="KX192" s="38"/>
      <c r="KY192" s="38"/>
      <c r="KZ192" s="38"/>
      <c r="LA192" s="38"/>
      <c r="LB192" s="38"/>
      <c r="LC192" s="38"/>
      <c r="LD192" s="38"/>
      <c r="LE192" s="38"/>
      <c r="LF192" s="38"/>
      <c r="LG192" s="38"/>
      <c r="LH192" s="38"/>
      <c r="LI192" s="38"/>
      <c r="LJ192" s="38"/>
      <c r="LK192" s="38"/>
      <c r="LL192" s="38"/>
      <c r="LM192" s="38"/>
      <c r="LN192" s="38"/>
      <c r="LO192" s="38"/>
      <c r="LP192" s="38"/>
      <c r="LQ192" s="38"/>
      <c r="LR192" s="38"/>
      <c r="LS192" s="38"/>
      <c r="LT192" s="38"/>
      <c r="LU192" s="38"/>
      <c r="LV192" s="38"/>
      <c r="LW192" s="38"/>
      <c r="LX192" s="38"/>
      <c r="LY192" s="38"/>
      <c r="LZ192" s="38"/>
      <c r="MA192" s="38"/>
      <c r="MB192" s="38"/>
      <c r="MC192" s="38"/>
      <c r="MD192" s="38"/>
      <c r="ME192" s="38"/>
      <c r="MF192" s="38"/>
      <c r="MG192" s="38"/>
      <c r="MH192" s="38"/>
      <c r="MI192" s="38"/>
      <c r="MJ192" s="38"/>
      <c r="MK192" s="38"/>
      <c r="ML192" s="38"/>
      <c r="MM192" s="38"/>
      <c r="MN192" s="38"/>
      <c r="MO192" s="38"/>
      <c r="MP192" s="38"/>
      <c r="MQ192" s="38"/>
      <c r="MR192" s="38"/>
      <c r="MS192" s="38"/>
      <c r="MT192" s="38"/>
      <c r="MU192" s="38"/>
      <c r="MV192" s="38"/>
      <c r="MW192" s="38"/>
      <c r="MX192" s="38"/>
      <c r="MY192" s="38"/>
      <c r="MZ192" s="38"/>
      <c r="NA192" s="38"/>
      <c r="NB192" s="38"/>
      <c r="NC192" s="38"/>
      <c r="ND192" s="38"/>
      <c r="NE192" s="38"/>
      <c r="NF192" s="38"/>
      <c r="NG192" s="38"/>
      <c r="NH192" s="38"/>
      <c r="NI192" s="38"/>
      <c r="NJ192" s="38"/>
      <c r="NK192" s="38"/>
      <c r="NL192" s="38"/>
      <c r="NM192" s="38"/>
      <c r="NN192" s="38"/>
      <c r="NO192" s="38"/>
      <c r="NP192" s="38"/>
      <c r="NQ192" s="38"/>
      <c r="NR192" s="38"/>
      <c r="NS192" s="38"/>
      <c r="NT192" s="38"/>
      <c r="NU192" s="38"/>
      <c r="NV192" s="38"/>
      <c r="NW192" s="38"/>
      <c r="NX192" s="38"/>
      <c r="NY192" s="38"/>
      <c r="NZ192" s="38"/>
      <c r="OA192" s="38"/>
      <c r="OB192" s="38"/>
      <c r="OC192" s="38"/>
      <c r="OD192" s="38"/>
      <c r="OE192" s="38"/>
      <c r="OF192" s="38"/>
      <c r="OG192" s="38"/>
      <c r="OH192" s="38"/>
      <c r="OI192" s="38"/>
      <c r="OJ192" s="38"/>
      <c r="OK192" s="38"/>
      <c r="OL192" s="38"/>
      <c r="OM192" s="38"/>
      <c r="ON192" s="38"/>
      <c r="OO192" s="38"/>
      <c r="OP192" s="38"/>
      <c r="OQ192" s="38"/>
      <c r="OR192" s="38"/>
      <c r="OS192" s="38"/>
      <c r="OT192" s="38"/>
      <c r="OU192" s="38"/>
      <c r="OV192" s="38"/>
      <c r="OW192" s="38"/>
      <c r="OX192" s="38"/>
      <c r="OY192" s="38"/>
      <c r="OZ192" s="38"/>
      <c r="PA192" s="38"/>
      <c r="PB192" s="38"/>
      <c r="PC192" s="38"/>
      <c r="PD192" s="38"/>
      <c r="PE192" s="38"/>
      <c r="PF192" s="38"/>
      <c r="PG192" s="38"/>
      <c r="PH192" s="38"/>
      <c r="PI192" s="38"/>
      <c r="PJ192" s="38"/>
      <c r="PK192" s="38"/>
      <c r="PL192" s="38"/>
      <c r="PM192" s="38"/>
      <c r="PN192" s="38"/>
      <c r="PO192" s="38"/>
      <c r="PP192" s="38"/>
      <c r="PQ192" s="38"/>
      <c r="PR192" s="38"/>
      <c r="PS192" s="38"/>
      <c r="PT192" s="38"/>
      <c r="PU192" s="38"/>
      <c r="PV192" s="38"/>
      <c r="PW192" s="38"/>
      <c r="PX192" s="38"/>
      <c r="PY192" s="38"/>
      <c r="PZ192" s="38"/>
      <c r="QA192" s="38"/>
      <c r="QB192" s="38"/>
      <c r="QC192" s="38"/>
      <c r="QD192" s="38"/>
      <c r="QE192" s="38"/>
      <c r="QF192" s="38"/>
      <c r="QG192" s="38"/>
      <c r="QH192" s="38"/>
      <c r="QI192" s="38"/>
      <c r="QJ192" s="38"/>
      <c r="QK192" s="38"/>
      <c r="QL192" s="38"/>
      <c r="QM192" s="38"/>
      <c r="QN192" s="38"/>
      <c r="QO192" s="38"/>
      <c r="QP192" s="38"/>
      <c r="QQ192" s="38"/>
      <c r="QR192" s="38"/>
      <c r="QS192" s="38"/>
      <c r="QT192" s="38"/>
      <c r="QU192" s="38"/>
      <c r="QV192" s="38"/>
      <c r="QW192" s="38"/>
      <c r="QX192" s="38"/>
      <c r="QY192" s="38"/>
      <c r="QZ192" s="38"/>
      <c r="RA192" s="38"/>
      <c r="RB192" s="38"/>
      <c r="RC192" s="38"/>
      <c r="RD192" s="38"/>
      <c r="RE192" s="38"/>
      <c r="RF192" s="38"/>
      <c r="RG192" s="38"/>
      <c r="RH192" s="38"/>
      <c r="RI192" s="38"/>
      <c r="RJ192" s="38"/>
      <c r="RK192" s="38"/>
      <c r="RL192" s="38"/>
      <c r="RM192" s="38"/>
      <c r="RN192" s="38"/>
      <c r="RO192" s="38"/>
      <c r="RP192" s="38"/>
      <c r="RQ192" s="38"/>
      <c r="RR192" s="38"/>
      <c r="RS192" s="38"/>
      <c r="RT192" s="38"/>
      <c r="RU192" s="38"/>
      <c r="RV192" s="38"/>
      <c r="RW192" s="38"/>
      <c r="RX192" s="38"/>
      <c r="RY192" s="38"/>
      <c r="RZ192" s="38"/>
      <c r="SA192" s="38"/>
      <c r="SB192" s="38"/>
      <c r="SC192" s="38"/>
      <c r="SD192" s="38"/>
      <c r="SE192" s="38"/>
      <c r="SF192" s="38"/>
      <c r="SG192" s="38"/>
      <c r="SH192" s="38"/>
      <c r="SI192" s="38"/>
      <c r="SJ192" s="38"/>
      <c r="SK192" s="38"/>
      <c r="SL192" s="38"/>
      <c r="SM192" s="38"/>
      <c r="SN192" s="38"/>
      <c r="SO192" s="38"/>
      <c r="SP192" s="38"/>
      <c r="SQ192" s="38"/>
      <c r="SR192" s="38"/>
      <c r="SS192" s="38"/>
      <c r="ST192" s="38"/>
      <c r="SU192" s="38"/>
      <c r="SV192" s="38"/>
      <c r="SW192" s="38"/>
      <c r="SX192" s="38"/>
      <c r="SY192" s="38"/>
      <c r="SZ192" s="38"/>
      <c r="TA192" s="38"/>
      <c r="TB192" s="38"/>
      <c r="TC192" s="38"/>
      <c r="TD192" s="38"/>
      <c r="TE192" s="38"/>
      <c r="TF192" s="38"/>
      <c r="TG192" s="38"/>
      <c r="TH192" s="38"/>
      <c r="TI192" s="38"/>
      <c r="TJ192" s="38"/>
      <c r="TK192" s="38"/>
      <c r="TL192" s="38"/>
      <c r="TM192" s="38"/>
      <c r="TN192" s="38"/>
      <c r="TO192" s="38"/>
      <c r="TP192" s="38"/>
      <c r="TQ192" s="38"/>
      <c r="TR192" s="38"/>
      <c r="TS192" s="38"/>
      <c r="TT192" s="38"/>
      <c r="TU192" s="38"/>
      <c r="TV192" s="38"/>
      <c r="TW192" s="38"/>
      <c r="TX192" s="38"/>
      <c r="TY192" s="38"/>
      <c r="TZ192" s="38"/>
      <c r="UA192" s="38"/>
      <c r="UB192" s="38"/>
      <c r="UC192" s="38"/>
      <c r="UD192" s="38"/>
      <c r="UE192" s="38"/>
      <c r="UF192" s="38"/>
      <c r="UG192" s="38"/>
      <c r="UH192" s="38"/>
      <c r="UI192" s="38"/>
      <c r="UJ192" s="38"/>
      <c r="UK192" s="38"/>
      <c r="UL192" s="38"/>
      <c r="UM192" s="38"/>
      <c r="UN192" s="38"/>
      <c r="UO192" s="38"/>
      <c r="UP192" s="38"/>
      <c r="UQ192" s="38"/>
      <c r="UR192" s="38"/>
      <c r="US192" s="38"/>
      <c r="UT192" s="38"/>
      <c r="UU192" s="38"/>
      <c r="UV192" s="38"/>
      <c r="UW192" s="38"/>
      <c r="UX192" s="38"/>
      <c r="UY192" s="38"/>
      <c r="UZ192" s="38"/>
      <c r="VA192" s="38"/>
      <c r="VB192" s="38"/>
      <c r="VC192" s="38"/>
      <c r="VD192" s="38"/>
      <c r="VE192" s="38"/>
      <c r="VF192" s="38"/>
      <c r="VG192" s="38"/>
      <c r="VH192" s="38"/>
      <c r="VI192" s="38"/>
      <c r="VJ192" s="38"/>
      <c r="VK192" s="38"/>
      <c r="VL192" s="38"/>
      <c r="VM192" s="38"/>
      <c r="VN192" s="38"/>
      <c r="VO192" s="38"/>
      <c r="VP192" s="38"/>
      <c r="VQ192" s="38"/>
      <c r="VR192" s="38"/>
      <c r="VS192" s="38"/>
      <c r="VT192" s="38"/>
      <c r="VU192" s="38"/>
      <c r="VV192" s="38"/>
      <c r="VW192" s="38"/>
      <c r="VX192" s="38"/>
      <c r="VY192" s="38"/>
      <c r="VZ192" s="38"/>
      <c r="WA192" s="38"/>
      <c r="WB192" s="38"/>
      <c r="WC192" s="38"/>
      <c r="WD192" s="38"/>
      <c r="WE192" s="38"/>
      <c r="WF192" s="38"/>
      <c r="WG192" s="38"/>
      <c r="WH192" s="38"/>
      <c r="WI192" s="38"/>
      <c r="WJ192" s="38"/>
      <c r="WK192" s="38"/>
      <c r="WL192" s="38"/>
      <c r="WM192" s="38"/>
      <c r="WN192" s="38"/>
      <c r="WO192" s="38"/>
      <c r="WP192" s="38"/>
      <c r="WQ192" s="38"/>
      <c r="WR192" s="38"/>
      <c r="WS192" s="38"/>
      <c r="WT192" s="38"/>
      <c r="WU192" s="38"/>
      <c r="WV192" s="38"/>
      <c r="WW192" s="38"/>
      <c r="WX192" s="38"/>
      <c r="WY192" s="38"/>
      <c r="WZ192" s="38"/>
      <c r="XA192" s="38"/>
      <c r="XB192" s="38"/>
      <c r="XC192" s="38"/>
      <c r="XD192" s="38"/>
      <c r="XE192" s="38"/>
      <c r="XF192" s="38"/>
      <c r="XG192" s="38"/>
      <c r="XH192" s="38"/>
      <c r="XI192" s="38"/>
      <c r="XJ192" s="38"/>
      <c r="XK192" s="38"/>
      <c r="XL192" s="38"/>
      <c r="XM192" s="38"/>
      <c r="XN192" s="38"/>
      <c r="XO192" s="38"/>
      <c r="XP192" s="38"/>
      <c r="XQ192" s="38"/>
      <c r="XR192" s="38"/>
      <c r="XS192" s="38"/>
      <c r="XT192" s="38"/>
      <c r="XU192" s="38"/>
      <c r="XV192" s="38"/>
      <c r="XW192" s="38"/>
      <c r="XX192" s="38"/>
      <c r="XY192" s="38"/>
      <c r="XZ192" s="38"/>
      <c r="YA192" s="38"/>
      <c r="YB192" s="38"/>
      <c r="YC192" s="38"/>
      <c r="YD192" s="38"/>
      <c r="YE192" s="38"/>
      <c r="YF192" s="38"/>
      <c r="YG192" s="38"/>
      <c r="YH192" s="38"/>
      <c r="YI192" s="38"/>
      <c r="YJ192" s="38"/>
      <c r="YK192" s="38"/>
      <c r="YL192" s="38"/>
      <c r="YM192" s="38"/>
      <c r="YN192" s="38"/>
      <c r="YO192" s="38"/>
      <c r="YP192" s="38"/>
      <c r="YQ192" s="38"/>
      <c r="YR192" s="38"/>
      <c r="YS192" s="38"/>
    </row>
    <row r="193" spans="1:669" ht="18" customHeight="1" x14ac:dyDescent="0.25">
      <c r="A193" s="41" t="s">
        <v>14</v>
      </c>
      <c r="B193" s="12">
        <v>3</v>
      </c>
      <c r="C193" s="7"/>
      <c r="D193" s="7"/>
      <c r="E193" s="41"/>
      <c r="F193" s="41"/>
      <c r="G193" s="146">
        <f t="shared" ref="G193:M193" si="27">SUM(G191:G192)+G190</f>
        <v>219000</v>
      </c>
      <c r="H193" s="161">
        <f t="shared" si="27"/>
        <v>6285.2999999999993</v>
      </c>
      <c r="I193" s="146">
        <f t="shared" si="27"/>
        <v>15805.46</v>
      </c>
      <c r="J193" s="146">
        <f t="shared" si="27"/>
        <v>6657.6</v>
      </c>
      <c r="K193" s="146">
        <f t="shared" si="27"/>
        <v>7661.92</v>
      </c>
      <c r="L193" s="146">
        <f t="shared" si="27"/>
        <v>36410.28</v>
      </c>
      <c r="M193" s="161">
        <f t="shared" si="27"/>
        <v>182589.71999999997</v>
      </c>
      <c r="AH193" s="45"/>
      <c r="AI193" s="45"/>
      <c r="AJ193" s="45"/>
      <c r="AK193" s="45"/>
      <c r="AL193" s="45"/>
      <c r="AM193" s="45"/>
      <c r="AN193" s="45"/>
      <c r="AO193" s="45"/>
      <c r="AP193" s="45"/>
      <c r="AQ193" s="45"/>
      <c r="AR193" s="45"/>
      <c r="AS193" s="45"/>
      <c r="AT193" s="45"/>
      <c r="AU193" s="45"/>
      <c r="AV193" s="45"/>
      <c r="AW193" s="45"/>
      <c r="AX193" s="45"/>
      <c r="AY193" s="45"/>
      <c r="AZ193" s="45"/>
      <c r="BA193" s="45"/>
      <c r="BB193" s="45"/>
      <c r="BC193" s="45"/>
      <c r="BD193" s="45"/>
      <c r="BE193" s="45"/>
      <c r="BF193" s="45"/>
      <c r="BG193" s="45"/>
      <c r="BH193" s="45"/>
      <c r="BI193" s="45"/>
      <c r="BJ193" s="45"/>
      <c r="BK193" s="45"/>
      <c r="BL193" s="45"/>
      <c r="BM193" s="45"/>
      <c r="BN193" s="45"/>
      <c r="BO193" s="45"/>
      <c r="BP193" s="45"/>
      <c r="BQ193" s="45"/>
      <c r="BR193" s="45"/>
      <c r="BS193" s="45"/>
      <c r="BT193" s="45"/>
      <c r="BU193" s="45"/>
      <c r="BV193" s="45"/>
      <c r="BW193" s="45"/>
      <c r="BX193" s="45"/>
      <c r="BY193" s="45"/>
      <c r="BZ193" s="45"/>
      <c r="CA193" s="45"/>
      <c r="CB193" s="45"/>
      <c r="CC193" s="45"/>
      <c r="CD193" s="45"/>
      <c r="CE193" s="45"/>
      <c r="CF193" s="45"/>
      <c r="CG193" s="45"/>
      <c r="CH193" s="45"/>
      <c r="CI193" s="45"/>
      <c r="CJ193" s="45"/>
      <c r="CK193" s="45"/>
      <c r="CL193" s="45"/>
      <c r="CM193" s="45"/>
      <c r="CN193" s="45"/>
      <c r="CO193" s="45"/>
      <c r="CP193" s="45"/>
      <c r="CQ193" s="45"/>
      <c r="CR193" s="45"/>
      <c r="CS193" s="45"/>
      <c r="CT193" s="45"/>
      <c r="CU193" s="45"/>
      <c r="CV193" s="45"/>
      <c r="CW193" s="45"/>
      <c r="CX193" s="45"/>
      <c r="CY193" s="45"/>
      <c r="CZ193" s="45"/>
      <c r="DA193" s="45"/>
      <c r="DB193" s="45"/>
      <c r="DC193" s="45"/>
      <c r="DD193" s="45"/>
      <c r="DE193" s="45"/>
      <c r="DF193" s="45"/>
      <c r="DG193" s="45"/>
      <c r="DH193" s="45"/>
      <c r="DI193" s="45"/>
      <c r="DJ193" s="45"/>
      <c r="DK193" s="45"/>
      <c r="DL193" s="45"/>
      <c r="DM193" s="45"/>
      <c r="DN193" s="45"/>
      <c r="DO193" s="45"/>
      <c r="DP193" s="45"/>
      <c r="DQ193" s="45"/>
      <c r="DR193" s="45"/>
      <c r="DS193" s="45"/>
      <c r="DT193" s="45"/>
      <c r="DU193" s="45"/>
      <c r="DV193" s="45"/>
      <c r="DW193" s="45"/>
      <c r="DX193" s="45"/>
      <c r="DY193" s="45"/>
      <c r="DZ193" s="45"/>
      <c r="EA193" s="45"/>
      <c r="EB193" s="45"/>
      <c r="EC193" s="45"/>
      <c r="ED193" s="45"/>
      <c r="EE193" s="45"/>
      <c r="EF193" s="45"/>
      <c r="EG193" s="45"/>
      <c r="EH193" s="45"/>
      <c r="EI193" s="45"/>
      <c r="EJ193" s="45"/>
      <c r="EK193" s="45"/>
      <c r="EL193" s="45"/>
      <c r="EM193" s="45"/>
      <c r="EN193" s="45"/>
      <c r="EO193" s="45"/>
      <c r="EP193" s="45"/>
      <c r="EQ193" s="45"/>
      <c r="ER193" s="45"/>
      <c r="ES193" s="45"/>
      <c r="ET193" s="45"/>
      <c r="EU193" s="45"/>
      <c r="EV193" s="45"/>
      <c r="EW193" s="45"/>
      <c r="EX193" s="45"/>
      <c r="EY193" s="45"/>
      <c r="EZ193" s="45"/>
      <c r="FA193" s="45"/>
      <c r="FB193" s="45"/>
      <c r="FC193" s="45"/>
      <c r="FD193" s="45"/>
      <c r="FE193" s="45"/>
      <c r="FF193" s="45"/>
      <c r="FG193" s="45"/>
      <c r="FH193" s="45"/>
      <c r="FI193" s="45"/>
      <c r="FJ193" s="45"/>
      <c r="FK193" s="45"/>
      <c r="FL193" s="45"/>
      <c r="FM193" s="45"/>
      <c r="FN193" s="45"/>
      <c r="FO193" s="45"/>
      <c r="FP193" s="45"/>
      <c r="FQ193" s="45"/>
      <c r="FR193" s="45"/>
      <c r="FS193" s="45"/>
      <c r="FT193" s="45"/>
      <c r="FU193" s="45"/>
      <c r="FV193" s="45"/>
      <c r="FW193" s="45"/>
      <c r="FX193" s="45"/>
      <c r="FY193" s="45"/>
      <c r="FZ193" s="45"/>
      <c r="GA193" s="45"/>
      <c r="GB193" s="45"/>
      <c r="GC193" s="45"/>
      <c r="GD193" s="45"/>
      <c r="GE193" s="45"/>
      <c r="GF193" s="45"/>
      <c r="GG193" s="45"/>
      <c r="GH193" s="45"/>
      <c r="GI193" s="45"/>
      <c r="GJ193" s="45"/>
      <c r="GK193" s="45"/>
      <c r="GL193" s="45"/>
      <c r="GM193" s="45"/>
      <c r="GN193" s="45"/>
      <c r="GO193" s="45"/>
      <c r="GP193" s="45"/>
      <c r="GQ193" s="45"/>
      <c r="GR193" s="45"/>
      <c r="GS193" s="45"/>
      <c r="GT193" s="45"/>
      <c r="GU193" s="45"/>
      <c r="GV193" s="45"/>
      <c r="GW193" s="45"/>
      <c r="GX193" s="45"/>
      <c r="GY193" s="45"/>
      <c r="GZ193" s="45"/>
      <c r="HA193" s="45"/>
      <c r="HB193" s="45"/>
      <c r="HC193" s="45"/>
      <c r="HD193" s="45"/>
      <c r="HE193" s="45"/>
      <c r="HF193" s="45"/>
      <c r="HG193" s="45"/>
      <c r="HH193" s="45"/>
      <c r="HI193" s="45"/>
      <c r="HJ193" s="45"/>
      <c r="HK193" s="45"/>
      <c r="HL193" s="45"/>
      <c r="HM193" s="45"/>
      <c r="HN193" s="45"/>
      <c r="HO193" s="45"/>
      <c r="HP193" s="45"/>
      <c r="HQ193" s="45"/>
      <c r="HR193" s="45"/>
      <c r="HS193" s="45"/>
      <c r="HT193" s="45"/>
      <c r="HU193" s="45"/>
      <c r="HV193" s="45"/>
      <c r="HW193" s="45"/>
      <c r="HX193" s="45"/>
      <c r="HY193" s="45"/>
      <c r="HZ193" s="45"/>
      <c r="IA193" s="45"/>
      <c r="IB193" s="50"/>
      <c r="IC193" s="50"/>
    </row>
    <row r="194" spans="1:669" x14ac:dyDescent="0.25">
      <c r="A194" s="45"/>
      <c r="AQ194" s="45"/>
      <c r="AR194" s="45"/>
      <c r="AS194" s="45"/>
      <c r="AT194" s="45"/>
      <c r="AU194" s="45"/>
      <c r="AV194" s="45"/>
      <c r="AW194" s="45"/>
      <c r="AX194" s="45"/>
      <c r="AY194" s="45"/>
      <c r="AZ194" s="45"/>
      <c r="BA194" s="45"/>
      <c r="BB194" s="45"/>
      <c r="BC194" s="45"/>
      <c r="BD194" s="45"/>
      <c r="BE194" s="45"/>
      <c r="BF194" s="45"/>
      <c r="BG194" s="45"/>
      <c r="BH194" s="45"/>
      <c r="BI194" s="45"/>
      <c r="BJ194" s="45"/>
      <c r="BK194" s="45"/>
      <c r="BL194" s="45"/>
      <c r="BM194" s="45"/>
      <c r="BN194" s="45"/>
      <c r="BO194" s="45"/>
      <c r="BP194" s="45"/>
      <c r="BQ194" s="45"/>
      <c r="BR194" s="45"/>
      <c r="BS194" s="45"/>
      <c r="BT194" s="45"/>
      <c r="BU194" s="45"/>
      <c r="BV194" s="45"/>
      <c r="BW194" s="45"/>
      <c r="BX194" s="45"/>
      <c r="BY194" s="45"/>
      <c r="BZ194" s="45"/>
      <c r="CA194" s="45"/>
      <c r="CB194" s="45"/>
      <c r="CC194" s="45"/>
      <c r="CD194" s="45"/>
      <c r="CE194" s="45"/>
      <c r="CF194" s="45"/>
      <c r="CG194" s="45"/>
      <c r="CH194" s="45"/>
      <c r="CI194" s="45"/>
      <c r="CJ194" s="45"/>
      <c r="CK194" s="45"/>
      <c r="CL194" s="45"/>
      <c r="CM194" s="45"/>
      <c r="CN194" s="45"/>
      <c r="CO194" s="45"/>
      <c r="CP194" s="45"/>
      <c r="CQ194" s="45"/>
      <c r="CR194" s="45"/>
      <c r="CS194" s="45"/>
      <c r="CT194" s="45"/>
      <c r="CU194" s="45"/>
      <c r="CV194" s="45"/>
      <c r="CW194" s="45"/>
      <c r="CX194" s="45"/>
      <c r="CY194" s="45"/>
      <c r="CZ194" s="45"/>
      <c r="DA194" s="45"/>
      <c r="DB194" s="45"/>
      <c r="DC194" s="45"/>
      <c r="DD194" s="45"/>
      <c r="DE194" s="45"/>
      <c r="DF194" s="45"/>
      <c r="DG194" s="45"/>
      <c r="DH194" s="45"/>
      <c r="DI194" s="45"/>
      <c r="DJ194" s="45"/>
      <c r="DK194" s="45"/>
      <c r="DL194" s="45"/>
      <c r="DM194" s="45"/>
      <c r="DN194" s="45"/>
      <c r="DO194" s="45"/>
      <c r="DP194" s="45"/>
      <c r="DQ194" s="45"/>
      <c r="DR194" s="45"/>
      <c r="DS194" s="45"/>
      <c r="DT194" s="45"/>
      <c r="DU194" s="45"/>
      <c r="DV194" s="45"/>
      <c r="DW194" s="45"/>
      <c r="DX194" s="45"/>
      <c r="DY194" s="45"/>
      <c r="DZ194" s="45"/>
      <c r="EA194" s="45"/>
      <c r="EB194" s="45"/>
      <c r="EC194" s="45"/>
      <c r="ED194" s="45"/>
      <c r="EE194" s="45"/>
      <c r="EF194" s="45"/>
      <c r="EG194" s="45"/>
      <c r="EH194" s="45"/>
      <c r="EI194" s="45"/>
      <c r="EJ194" s="45"/>
      <c r="EK194" s="45"/>
      <c r="EL194" s="45"/>
      <c r="EM194" s="45"/>
      <c r="EN194" s="45"/>
      <c r="EO194" s="45"/>
      <c r="EP194" s="45"/>
      <c r="EQ194" s="45"/>
      <c r="ER194" s="45"/>
      <c r="ES194" s="45"/>
      <c r="ET194" s="45"/>
      <c r="EU194" s="45"/>
      <c r="EV194" s="45"/>
      <c r="EW194" s="45"/>
      <c r="EX194" s="45"/>
      <c r="EY194" s="45"/>
      <c r="EZ194" s="45"/>
      <c r="FA194" s="45"/>
      <c r="FB194" s="45"/>
      <c r="FC194" s="45"/>
      <c r="FD194" s="45"/>
      <c r="FE194" s="45"/>
      <c r="FF194" s="45"/>
      <c r="FG194" s="45"/>
      <c r="FH194" s="45"/>
      <c r="FI194" s="45"/>
      <c r="FJ194" s="45"/>
      <c r="FK194" s="45"/>
      <c r="FL194" s="45"/>
      <c r="FM194" s="45"/>
      <c r="FN194" s="45"/>
      <c r="FO194" s="45"/>
      <c r="FP194" s="45"/>
      <c r="FQ194" s="45"/>
      <c r="FR194" s="45"/>
      <c r="FS194" s="45"/>
    </row>
    <row r="195" spans="1:669" x14ac:dyDescent="0.25">
      <c r="A195" s="37" t="s">
        <v>64</v>
      </c>
      <c r="B195" s="3"/>
      <c r="C195" s="42"/>
      <c r="D195" s="42"/>
      <c r="E195" s="38"/>
      <c r="F195" s="38"/>
      <c r="AH195" s="45"/>
      <c r="AI195" s="45"/>
      <c r="AJ195" s="45"/>
      <c r="AK195" s="45"/>
      <c r="AL195" s="45"/>
      <c r="AM195" s="45"/>
      <c r="AN195" s="45"/>
      <c r="AO195" s="45"/>
      <c r="AP195" s="45"/>
      <c r="AQ195" s="45"/>
      <c r="AR195" s="45"/>
      <c r="AS195" s="45"/>
      <c r="AT195" s="45"/>
      <c r="AU195" s="45"/>
      <c r="AV195" s="45"/>
      <c r="AW195" s="45"/>
      <c r="AX195" s="45"/>
      <c r="AY195" s="45"/>
      <c r="AZ195" s="45"/>
      <c r="BA195" s="45"/>
      <c r="BB195" s="45"/>
      <c r="BC195" s="45"/>
      <c r="BD195" s="45"/>
      <c r="BE195" s="45"/>
      <c r="BF195" s="45"/>
      <c r="BG195" s="45"/>
      <c r="BH195" s="45"/>
      <c r="BI195" s="45"/>
      <c r="BJ195" s="45"/>
      <c r="BK195" s="45"/>
      <c r="BL195" s="45"/>
      <c r="BM195" s="45"/>
      <c r="BN195" s="45"/>
      <c r="BO195" s="45"/>
      <c r="BP195" s="45"/>
      <c r="BQ195" s="45"/>
      <c r="BR195" s="45"/>
      <c r="BS195" s="45"/>
      <c r="BT195" s="45"/>
      <c r="BU195" s="45"/>
      <c r="BV195" s="45"/>
      <c r="BW195" s="45"/>
      <c r="BX195" s="45"/>
      <c r="BY195" s="45"/>
      <c r="BZ195" s="45"/>
      <c r="CA195" s="45"/>
      <c r="CB195" s="45"/>
      <c r="CC195" s="45"/>
      <c r="CD195" s="45"/>
      <c r="CE195" s="45"/>
      <c r="CF195" s="45"/>
      <c r="CG195" s="45"/>
      <c r="CH195" s="45"/>
      <c r="CI195" s="45"/>
      <c r="CJ195" s="45"/>
      <c r="CK195" s="45"/>
      <c r="CL195" s="45"/>
      <c r="CM195" s="45"/>
      <c r="CN195" s="45"/>
      <c r="CO195" s="45"/>
      <c r="CP195" s="45"/>
      <c r="CQ195" s="45"/>
      <c r="CR195" s="45"/>
      <c r="CS195" s="45"/>
      <c r="CT195" s="45"/>
      <c r="CU195" s="45"/>
      <c r="CV195" s="45"/>
      <c r="CW195" s="45"/>
      <c r="CX195" s="45"/>
      <c r="CY195" s="45"/>
      <c r="CZ195" s="45"/>
      <c r="DA195" s="45"/>
      <c r="DB195" s="45"/>
      <c r="DC195" s="45"/>
      <c r="DD195" s="45"/>
      <c r="DE195" s="45"/>
      <c r="DF195" s="45"/>
      <c r="DG195" s="45"/>
      <c r="DH195" s="45"/>
      <c r="DI195" s="45"/>
      <c r="DJ195" s="45"/>
      <c r="DK195" s="45"/>
      <c r="DL195" s="45"/>
      <c r="DM195" s="45"/>
      <c r="DN195" s="45"/>
      <c r="DO195" s="45"/>
      <c r="DP195" s="45"/>
      <c r="DQ195" s="45"/>
      <c r="DR195" s="45"/>
      <c r="DS195" s="45"/>
      <c r="DT195" s="45"/>
      <c r="DU195" s="45"/>
      <c r="DV195" s="45"/>
      <c r="DW195" s="45"/>
      <c r="DX195" s="45"/>
      <c r="DY195" s="45"/>
      <c r="DZ195" s="45"/>
      <c r="EA195" s="45"/>
      <c r="EB195" s="45"/>
      <c r="EC195" s="45"/>
      <c r="ED195" s="45"/>
      <c r="EE195" s="45"/>
      <c r="EF195" s="45"/>
      <c r="EG195" s="45"/>
      <c r="EH195" s="45"/>
      <c r="EI195" s="45"/>
      <c r="EJ195" s="45"/>
      <c r="EK195" s="45"/>
      <c r="EL195" s="45"/>
      <c r="EM195" s="45"/>
      <c r="EN195" s="45"/>
      <c r="EO195" s="45"/>
      <c r="EP195" s="45"/>
      <c r="EQ195" s="45"/>
      <c r="ER195" s="45"/>
      <c r="ES195" s="45"/>
      <c r="ET195" s="45"/>
      <c r="EU195" s="45"/>
      <c r="EV195" s="45"/>
      <c r="EW195" s="45"/>
      <c r="EX195" s="45"/>
      <c r="EY195" s="45"/>
      <c r="EZ195" s="45"/>
      <c r="FA195" s="45"/>
      <c r="FB195" s="45"/>
      <c r="FC195" s="45"/>
      <c r="FD195" s="45"/>
      <c r="FE195" s="45"/>
      <c r="FF195" s="45"/>
      <c r="FG195" s="45"/>
      <c r="FH195" s="45"/>
      <c r="FI195" s="45"/>
      <c r="FJ195" s="45"/>
      <c r="FK195" s="45"/>
      <c r="FL195" s="45"/>
      <c r="FM195" s="45"/>
      <c r="FN195" s="45"/>
      <c r="FO195" s="45"/>
      <c r="FP195" s="45"/>
      <c r="FQ195" s="45"/>
      <c r="FR195" s="45"/>
      <c r="FS195" s="45"/>
    </row>
    <row r="196" spans="1:669" x14ac:dyDescent="0.25">
      <c r="A196" s="4" t="s">
        <v>49</v>
      </c>
      <c r="B196" s="5" t="s">
        <v>124</v>
      </c>
      <c r="C196" s="6" t="s">
        <v>71</v>
      </c>
      <c r="D196" s="6" t="s">
        <v>221</v>
      </c>
      <c r="E196" s="10">
        <v>44197</v>
      </c>
      <c r="F196" s="10" t="s">
        <v>107</v>
      </c>
      <c r="G196" s="130">
        <v>86000</v>
      </c>
      <c r="H196" s="174">
        <f t="shared" ref="H196" si="28">G196*0.0287</f>
        <v>2468.1999999999998</v>
      </c>
      <c r="I196" s="181">
        <v>8812.2199999999993</v>
      </c>
      <c r="J196" s="181">
        <f t="shared" ref="J196" si="29">G196*0.0304</f>
        <v>2614.4</v>
      </c>
      <c r="K196" s="181">
        <v>25</v>
      </c>
      <c r="L196" s="181">
        <v>13919.82</v>
      </c>
      <c r="M196" s="174">
        <v>72080.179999999993</v>
      </c>
      <c r="AH196" s="45"/>
      <c r="AI196" s="45"/>
      <c r="AJ196" s="45"/>
      <c r="AK196" s="45"/>
      <c r="AL196" s="45"/>
      <c r="AM196" s="45"/>
      <c r="AN196" s="45"/>
      <c r="AO196" s="45"/>
      <c r="AP196" s="45"/>
      <c r="AQ196" s="45"/>
      <c r="AR196" s="45"/>
      <c r="AS196" s="45"/>
      <c r="AT196" s="45"/>
      <c r="AU196" s="45"/>
      <c r="AV196" s="45"/>
      <c r="AW196" s="45"/>
      <c r="AX196" s="45"/>
      <c r="AY196" s="45"/>
      <c r="AZ196" s="45"/>
      <c r="BA196" s="45"/>
      <c r="BB196" s="45"/>
      <c r="BC196" s="45"/>
      <c r="BD196" s="45"/>
      <c r="BE196" s="45"/>
      <c r="BF196" s="45"/>
      <c r="BG196" s="45"/>
      <c r="BH196" s="45"/>
      <c r="BI196" s="45"/>
      <c r="BJ196" s="45"/>
      <c r="BK196" s="45"/>
      <c r="BL196" s="45"/>
      <c r="BM196" s="45"/>
      <c r="BN196" s="45"/>
      <c r="BO196" s="45"/>
      <c r="BP196" s="45"/>
      <c r="BQ196" s="45"/>
      <c r="BR196" s="45"/>
      <c r="BS196" s="45"/>
      <c r="BT196" s="45"/>
      <c r="BU196" s="45"/>
      <c r="BV196" s="45"/>
      <c r="BW196" s="45"/>
      <c r="BX196" s="45"/>
      <c r="BY196" s="45"/>
      <c r="BZ196" s="45"/>
      <c r="CA196" s="45"/>
      <c r="CB196" s="45"/>
      <c r="CC196" s="45"/>
      <c r="CD196" s="45"/>
      <c r="CE196" s="45"/>
      <c r="CF196" s="45"/>
      <c r="CG196" s="45"/>
      <c r="CH196" s="45"/>
      <c r="CI196" s="45"/>
      <c r="CJ196" s="45"/>
      <c r="CK196" s="45"/>
      <c r="CL196" s="45"/>
      <c r="CM196" s="45"/>
      <c r="CN196" s="45"/>
      <c r="CO196" s="45"/>
      <c r="CP196" s="45"/>
      <c r="CQ196" s="45"/>
      <c r="CR196" s="45"/>
      <c r="CS196" s="45"/>
      <c r="CT196" s="45"/>
      <c r="CU196" s="45"/>
      <c r="CV196" s="45"/>
      <c r="CW196" s="45"/>
      <c r="CX196" s="45"/>
      <c r="CY196" s="45"/>
      <c r="CZ196" s="45"/>
      <c r="DA196" s="45"/>
      <c r="DB196" s="45"/>
      <c r="DC196" s="45"/>
      <c r="DD196" s="45"/>
      <c r="DE196" s="45"/>
      <c r="DF196" s="45"/>
      <c r="DG196" s="45"/>
      <c r="DH196" s="45"/>
      <c r="DI196" s="45"/>
      <c r="DJ196" s="45"/>
      <c r="DK196" s="45"/>
      <c r="DL196" s="45"/>
      <c r="DM196" s="45"/>
      <c r="DN196" s="45"/>
      <c r="DO196" s="45"/>
      <c r="DP196" s="45"/>
      <c r="DQ196" s="45"/>
      <c r="DR196" s="45"/>
      <c r="DS196" s="45"/>
      <c r="DT196" s="45"/>
      <c r="DU196" s="45"/>
      <c r="DV196" s="45"/>
      <c r="DW196" s="45"/>
      <c r="DX196" s="45"/>
      <c r="DY196" s="45"/>
      <c r="DZ196" s="45"/>
      <c r="EA196" s="45"/>
      <c r="EB196" s="45"/>
      <c r="EC196" s="45"/>
      <c r="ED196" s="45"/>
      <c r="EE196" s="45"/>
      <c r="EF196" s="45"/>
      <c r="EG196" s="45"/>
      <c r="EH196" s="45"/>
      <c r="EI196" s="45"/>
      <c r="EJ196" s="45"/>
      <c r="EK196" s="45"/>
      <c r="EL196" s="45"/>
      <c r="EM196" s="45"/>
      <c r="EN196" s="45"/>
      <c r="EO196" s="45"/>
      <c r="EP196" s="45"/>
      <c r="EQ196" s="45"/>
      <c r="ER196" s="45"/>
      <c r="ES196" s="45"/>
      <c r="ET196" s="45"/>
      <c r="EU196" s="45"/>
      <c r="EV196" s="45"/>
      <c r="EW196" s="45"/>
      <c r="EX196" s="45"/>
      <c r="EY196" s="45"/>
      <c r="EZ196" s="45"/>
      <c r="FA196" s="45"/>
      <c r="FB196" s="45"/>
      <c r="FC196" s="45"/>
      <c r="FD196" s="45"/>
      <c r="FE196" s="45"/>
      <c r="FF196" s="45"/>
      <c r="FG196" s="45"/>
      <c r="FH196" s="45"/>
      <c r="FI196" s="45"/>
      <c r="FJ196" s="45"/>
      <c r="FK196" s="45"/>
      <c r="FL196" s="45"/>
      <c r="FM196" s="45"/>
      <c r="FN196" s="45"/>
      <c r="FO196" s="45"/>
      <c r="FP196" s="45"/>
      <c r="FQ196" s="45"/>
      <c r="FR196" s="45"/>
      <c r="FS196" s="45"/>
      <c r="ID196" s="45"/>
      <c r="IE196" s="45"/>
      <c r="IF196" s="45"/>
      <c r="IG196" s="45"/>
      <c r="IH196" s="45"/>
      <c r="II196" s="45"/>
      <c r="IJ196" s="45"/>
      <c r="IK196" s="45"/>
      <c r="IL196" s="45"/>
      <c r="IM196" s="45"/>
      <c r="IN196" s="45"/>
      <c r="IO196" s="45"/>
      <c r="IP196" s="45"/>
      <c r="IQ196" s="45"/>
      <c r="IR196" s="45"/>
      <c r="IS196" s="45"/>
      <c r="IT196" s="45"/>
      <c r="IU196" s="45"/>
      <c r="IV196" s="45"/>
      <c r="IW196" s="45"/>
      <c r="IX196" s="45"/>
      <c r="IY196" s="45"/>
      <c r="IZ196" s="45"/>
      <c r="JA196" s="45"/>
      <c r="JB196" s="45"/>
      <c r="JC196" s="45"/>
      <c r="JD196" s="45"/>
      <c r="JE196" s="45"/>
      <c r="JF196" s="45"/>
      <c r="JG196" s="45"/>
      <c r="JH196" s="45"/>
      <c r="JI196" s="45"/>
      <c r="JJ196" s="45"/>
      <c r="JK196" s="45"/>
      <c r="JL196" s="45"/>
      <c r="JM196" s="45"/>
      <c r="JN196" s="45"/>
      <c r="JO196" s="45"/>
      <c r="JP196" s="45"/>
      <c r="JQ196" s="45"/>
      <c r="JR196" s="45"/>
      <c r="JS196" s="45"/>
      <c r="JT196" s="45"/>
      <c r="JU196" s="45"/>
      <c r="JV196" s="45"/>
      <c r="JW196" s="45"/>
      <c r="JX196" s="45"/>
      <c r="JY196" s="45"/>
      <c r="JZ196" s="45"/>
      <c r="KA196" s="45"/>
      <c r="KB196" s="45"/>
      <c r="KC196" s="45"/>
      <c r="KD196" s="45"/>
      <c r="KE196" s="45"/>
      <c r="KF196" s="45"/>
      <c r="KG196" s="45"/>
      <c r="KH196" s="45"/>
      <c r="KI196" s="45"/>
      <c r="KJ196" s="45"/>
      <c r="KK196" s="45"/>
      <c r="KL196" s="45"/>
      <c r="KM196" s="45"/>
      <c r="KN196" s="45"/>
      <c r="KO196" s="45"/>
      <c r="KP196" s="45"/>
      <c r="KQ196" s="45"/>
      <c r="KR196" s="45"/>
      <c r="KS196" s="45"/>
      <c r="KT196" s="45"/>
      <c r="KU196" s="45"/>
      <c r="KV196" s="45"/>
      <c r="KW196" s="45"/>
      <c r="KX196" s="45"/>
      <c r="KY196" s="45"/>
      <c r="KZ196" s="45"/>
      <c r="LA196" s="45"/>
      <c r="LB196" s="45"/>
      <c r="LC196" s="45"/>
      <c r="LD196" s="45"/>
      <c r="LE196" s="45"/>
      <c r="LF196" s="45"/>
      <c r="LG196" s="45"/>
      <c r="LH196" s="45"/>
      <c r="LI196" s="45"/>
      <c r="LJ196" s="45"/>
      <c r="LK196" s="45"/>
      <c r="LL196" s="45"/>
      <c r="LM196" s="45"/>
      <c r="LN196" s="45"/>
      <c r="LO196" s="45"/>
      <c r="LP196" s="45"/>
      <c r="LQ196" s="45"/>
      <c r="LR196" s="45"/>
      <c r="LS196" s="45"/>
      <c r="LT196" s="45"/>
      <c r="LU196" s="45"/>
      <c r="LV196" s="45"/>
      <c r="LW196" s="45"/>
      <c r="LX196" s="45"/>
      <c r="LY196" s="45"/>
      <c r="LZ196" s="45"/>
      <c r="MA196" s="45"/>
      <c r="MB196" s="45"/>
      <c r="MC196" s="45"/>
      <c r="MD196" s="45"/>
      <c r="ME196" s="45"/>
      <c r="MF196" s="45"/>
      <c r="MG196" s="45"/>
      <c r="MH196" s="45"/>
      <c r="MI196" s="45"/>
      <c r="MJ196" s="45"/>
      <c r="MK196" s="45"/>
      <c r="ML196" s="45"/>
      <c r="MM196" s="45"/>
      <c r="MN196" s="45"/>
      <c r="MO196" s="45"/>
      <c r="MP196" s="45"/>
      <c r="MQ196" s="45"/>
      <c r="MR196" s="45"/>
      <c r="MS196" s="45"/>
      <c r="MT196" s="45"/>
      <c r="MU196" s="45"/>
      <c r="MV196" s="45"/>
      <c r="MW196" s="45"/>
      <c r="MX196" s="45"/>
      <c r="MY196" s="45"/>
      <c r="MZ196" s="45"/>
      <c r="NA196" s="45"/>
      <c r="NB196" s="45"/>
      <c r="NC196" s="45"/>
      <c r="ND196" s="45"/>
      <c r="NE196" s="45"/>
      <c r="NF196" s="45"/>
      <c r="NG196" s="45"/>
      <c r="NH196" s="45"/>
      <c r="NI196" s="45"/>
      <c r="NJ196" s="45"/>
      <c r="NK196" s="45"/>
      <c r="NL196" s="45"/>
      <c r="NM196" s="45"/>
      <c r="NN196" s="45"/>
      <c r="NO196" s="45"/>
      <c r="NP196" s="45"/>
      <c r="NQ196" s="45"/>
      <c r="NR196" s="45"/>
      <c r="NS196" s="45"/>
      <c r="NT196" s="45"/>
      <c r="NU196" s="45"/>
      <c r="NV196" s="45"/>
      <c r="NW196" s="45"/>
      <c r="NX196" s="45"/>
      <c r="NY196" s="45"/>
      <c r="NZ196" s="45"/>
      <c r="OA196" s="45"/>
      <c r="OB196" s="45"/>
      <c r="OC196" s="45"/>
      <c r="OD196" s="45"/>
      <c r="OE196" s="45"/>
      <c r="OF196" s="45"/>
      <c r="OG196" s="45"/>
      <c r="OH196" s="45"/>
      <c r="OI196" s="45"/>
      <c r="OJ196" s="45"/>
      <c r="OK196" s="45"/>
      <c r="OL196" s="45"/>
      <c r="OM196" s="45"/>
      <c r="ON196" s="45"/>
      <c r="OO196" s="45"/>
      <c r="OP196" s="45"/>
      <c r="OQ196" s="45"/>
      <c r="OR196" s="45"/>
      <c r="OS196" s="45"/>
      <c r="OT196" s="45"/>
      <c r="OU196" s="45"/>
      <c r="OV196" s="45"/>
      <c r="OW196" s="45"/>
      <c r="OX196" s="45"/>
      <c r="OY196" s="45"/>
      <c r="OZ196" s="45"/>
      <c r="PA196" s="45"/>
      <c r="PB196" s="45"/>
      <c r="PC196" s="45"/>
      <c r="PD196" s="45"/>
      <c r="PE196" s="45"/>
      <c r="PF196" s="45"/>
      <c r="PG196" s="45"/>
      <c r="PH196" s="45"/>
      <c r="PI196" s="45"/>
      <c r="PJ196" s="45"/>
      <c r="PK196" s="45"/>
      <c r="PL196" s="45"/>
      <c r="PM196" s="45"/>
      <c r="PN196" s="45"/>
      <c r="PO196" s="45"/>
      <c r="PP196" s="45"/>
      <c r="PQ196" s="45"/>
      <c r="PR196" s="45"/>
      <c r="PS196" s="45"/>
      <c r="PT196" s="45"/>
      <c r="PU196" s="45"/>
      <c r="PV196" s="45"/>
      <c r="PW196" s="45"/>
      <c r="PX196" s="45"/>
      <c r="PY196" s="45"/>
      <c r="PZ196" s="45"/>
      <c r="QA196" s="45"/>
      <c r="QB196" s="45"/>
      <c r="QC196" s="45"/>
      <c r="QD196" s="45"/>
      <c r="QE196" s="45"/>
      <c r="QF196" s="45"/>
      <c r="QG196" s="45"/>
      <c r="QH196" s="45"/>
      <c r="QI196" s="45"/>
      <c r="QJ196" s="45"/>
      <c r="QK196" s="45"/>
      <c r="QL196" s="45"/>
      <c r="QM196" s="45"/>
      <c r="QN196" s="45"/>
      <c r="QO196" s="45"/>
      <c r="QP196" s="45"/>
      <c r="QQ196" s="45"/>
      <c r="QR196" s="45"/>
      <c r="QS196" s="45"/>
      <c r="QT196" s="45"/>
      <c r="QU196" s="45"/>
      <c r="QV196" s="45"/>
      <c r="QW196" s="45"/>
      <c r="QX196" s="45"/>
      <c r="QY196" s="45"/>
      <c r="QZ196" s="45"/>
      <c r="RA196" s="45"/>
      <c r="RB196" s="45"/>
      <c r="RC196" s="45"/>
      <c r="RD196" s="45"/>
      <c r="RE196" s="45"/>
      <c r="RF196" s="45"/>
      <c r="RG196" s="45"/>
      <c r="RH196" s="45"/>
      <c r="RI196" s="45"/>
      <c r="RJ196" s="45"/>
      <c r="RK196" s="45"/>
      <c r="RL196" s="45"/>
      <c r="RM196" s="45"/>
      <c r="RN196" s="45"/>
      <c r="RO196" s="45"/>
      <c r="RP196" s="45"/>
      <c r="RQ196" s="45"/>
      <c r="RR196" s="45"/>
      <c r="RS196" s="45"/>
      <c r="RT196" s="45"/>
      <c r="RU196" s="45"/>
      <c r="RV196" s="45"/>
      <c r="RW196" s="45"/>
      <c r="RX196" s="45"/>
      <c r="RY196" s="45"/>
      <c r="RZ196" s="45"/>
      <c r="SA196" s="45"/>
      <c r="SB196" s="45"/>
      <c r="SC196" s="45"/>
      <c r="SD196" s="45"/>
      <c r="SE196" s="45"/>
      <c r="SF196" s="45"/>
      <c r="SG196" s="45"/>
      <c r="SH196" s="45"/>
      <c r="SI196" s="45"/>
      <c r="SJ196" s="45"/>
      <c r="SK196" s="45"/>
      <c r="SL196" s="45"/>
      <c r="SM196" s="45"/>
      <c r="SN196" s="45"/>
      <c r="SO196" s="45"/>
      <c r="SP196" s="45"/>
      <c r="SQ196" s="45"/>
      <c r="SR196" s="45"/>
      <c r="SS196" s="45"/>
      <c r="ST196" s="45"/>
      <c r="SU196" s="45"/>
      <c r="SV196" s="45"/>
      <c r="SW196" s="45"/>
      <c r="SX196" s="45"/>
      <c r="SY196" s="45"/>
      <c r="SZ196" s="45"/>
      <c r="TA196" s="45"/>
      <c r="TB196" s="45"/>
      <c r="TC196" s="45"/>
      <c r="TD196" s="45"/>
      <c r="TE196" s="45"/>
      <c r="TF196" s="45"/>
      <c r="TG196" s="45"/>
      <c r="TH196" s="45"/>
      <c r="TI196" s="45"/>
      <c r="TJ196" s="45"/>
      <c r="TK196" s="45"/>
      <c r="TL196" s="45"/>
      <c r="TM196" s="45"/>
      <c r="TN196" s="45"/>
      <c r="TO196" s="45"/>
      <c r="TP196" s="45"/>
      <c r="TQ196" s="45"/>
      <c r="TR196" s="45"/>
      <c r="TS196" s="45"/>
      <c r="TT196" s="45"/>
      <c r="TU196" s="45"/>
      <c r="TV196" s="45"/>
      <c r="TW196" s="45"/>
      <c r="TX196" s="45"/>
      <c r="TY196" s="45"/>
      <c r="TZ196" s="45"/>
      <c r="UA196" s="45"/>
      <c r="UB196" s="45"/>
      <c r="UC196" s="45"/>
      <c r="UD196" s="45"/>
      <c r="UE196" s="45"/>
      <c r="UF196" s="45"/>
      <c r="UG196" s="45"/>
      <c r="UH196" s="45"/>
      <c r="UI196" s="45"/>
      <c r="UJ196" s="45"/>
      <c r="UK196" s="45"/>
      <c r="UL196" s="45"/>
      <c r="UM196" s="45"/>
      <c r="UN196" s="45"/>
      <c r="UO196" s="45"/>
      <c r="UP196" s="45"/>
      <c r="UQ196" s="45"/>
      <c r="UR196" s="45"/>
      <c r="US196" s="45"/>
      <c r="UT196" s="45"/>
      <c r="UU196" s="45"/>
      <c r="UV196" s="45"/>
      <c r="UW196" s="45"/>
      <c r="UX196" s="45"/>
      <c r="UY196" s="45"/>
      <c r="UZ196" s="45"/>
      <c r="VA196" s="45"/>
      <c r="VB196" s="45"/>
      <c r="VC196" s="45"/>
      <c r="VD196" s="45"/>
      <c r="VE196" s="45"/>
      <c r="VF196" s="45"/>
      <c r="VG196" s="45"/>
      <c r="VH196" s="45"/>
      <c r="VI196" s="45"/>
      <c r="VJ196" s="45"/>
      <c r="VK196" s="45"/>
      <c r="VL196" s="45"/>
      <c r="VM196" s="45"/>
      <c r="VN196" s="45"/>
      <c r="VO196" s="45"/>
      <c r="VP196" s="45"/>
      <c r="VQ196" s="45"/>
      <c r="VR196" s="45"/>
      <c r="VS196" s="45"/>
      <c r="VT196" s="45"/>
      <c r="VU196" s="45"/>
      <c r="VV196" s="45"/>
      <c r="VW196" s="45"/>
      <c r="VX196" s="45"/>
      <c r="VY196" s="45"/>
      <c r="VZ196" s="45"/>
      <c r="WA196" s="45"/>
      <c r="WB196" s="45"/>
      <c r="WC196" s="45"/>
      <c r="WD196" s="45"/>
      <c r="WE196" s="45"/>
      <c r="WF196" s="45"/>
      <c r="WG196" s="45"/>
      <c r="WH196" s="45"/>
      <c r="WI196" s="45"/>
      <c r="WJ196" s="45"/>
      <c r="WK196" s="45"/>
      <c r="WL196" s="45"/>
      <c r="WM196" s="45"/>
      <c r="WN196" s="45"/>
      <c r="WO196" s="45"/>
      <c r="WP196" s="45"/>
      <c r="WQ196" s="45"/>
      <c r="WR196" s="45"/>
      <c r="WS196" s="45"/>
      <c r="WT196" s="45"/>
      <c r="WU196" s="45"/>
      <c r="WV196" s="45"/>
      <c r="WW196" s="45"/>
      <c r="WX196" s="45"/>
      <c r="WY196" s="45"/>
      <c r="WZ196" s="45"/>
      <c r="XA196" s="45"/>
      <c r="XB196" s="45"/>
      <c r="XC196" s="45"/>
      <c r="XD196" s="45"/>
      <c r="XE196" s="45"/>
      <c r="XF196" s="45"/>
      <c r="XG196" s="45"/>
      <c r="XH196" s="45"/>
      <c r="XI196" s="45"/>
      <c r="XJ196" s="45"/>
      <c r="XK196" s="45"/>
      <c r="XL196" s="45"/>
      <c r="XM196" s="45"/>
      <c r="XN196" s="45"/>
      <c r="XO196" s="45"/>
      <c r="XP196" s="45"/>
      <c r="XQ196" s="45"/>
      <c r="XR196" s="45"/>
      <c r="XS196" s="45"/>
      <c r="XT196" s="45"/>
      <c r="XU196" s="45"/>
      <c r="XV196" s="45"/>
      <c r="XW196" s="45"/>
      <c r="XX196" s="45"/>
      <c r="XY196" s="45"/>
      <c r="XZ196" s="45"/>
      <c r="YA196" s="45"/>
      <c r="YB196" s="45"/>
      <c r="YC196" s="45"/>
      <c r="YD196" s="45"/>
      <c r="YE196" s="45"/>
      <c r="YF196" s="45"/>
      <c r="YG196" s="45"/>
      <c r="YH196" s="45"/>
      <c r="YI196" s="45"/>
      <c r="YJ196" s="45"/>
      <c r="YK196" s="45"/>
      <c r="YL196" s="45"/>
      <c r="YM196" s="45"/>
      <c r="YN196" s="45"/>
      <c r="YO196" s="45"/>
      <c r="YP196" s="45"/>
      <c r="YQ196" s="45"/>
      <c r="YR196" s="45"/>
      <c r="YS196" s="45"/>
    </row>
    <row r="197" spans="1:669" x14ac:dyDescent="0.25">
      <c r="A197" s="4" t="s">
        <v>51</v>
      </c>
      <c r="B197" s="5" t="s">
        <v>16</v>
      </c>
      <c r="C197" s="6" t="s">
        <v>70</v>
      </c>
      <c r="D197" s="6" t="s">
        <v>221</v>
      </c>
      <c r="E197" s="10">
        <v>44197</v>
      </c>
      <c r="F197" s="10" t="s">
        <v>107</v>
      </c>
      <c r="G197" s="130">
        <v>57000</v>
      </c>
      <c r="H197" s="174">
        <f t="shared" ref="H197:H204" si="30">G197*0.0287</f>
        <v>1635.9</v>
      </c>
      <c r="I197" s="181">
        <v>495.68</v>
      </c>
      <c r="J197" s="181">
        <f t="shared" ref="J197:J204" si="31">G197*0.0304</f>
        <v>1732.8</v>
      </c>
      <c r="K197" s="181">
        <v>25</v>
      </c>
      <c r="L197" s="181">
        <v>3889.38</v>
      </c>
      <c r="M197" s="174">
        <f t="shared" ref="M197:M204" si="32">G197-L197</f>
        <v>53110.62</v>
      </c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  <c r="AF197" s="45"/>
      <c r="AG197" s="45"/>
      <c r="AH197" s="45"/>
      <c r="AI197" s="45"/>
      <c r="AJ197" s="45"/>
      <c r="AK197" s="45"/>
      <c r="AL197" s="45"/>
      <c r="AM197" s="45"/>
      <c r="AN197" s="45"/>
      <c r="AO197" s="45"/>
      <c r="AP197" s="45"/>
      <c r="AQ197" s="45"/>
      <c r="AR197" s="45"/>
      <c r="AS197" s="45"/>
      <c r="AT197" s="45"/>
      <c r="AU197" s="45"/>
      <c r="AV197" s="45"/>
      <c r="AW197" s="45"/>
      <c r="AX197" s="45"/>
      <c r="AY197" s="45"/>
      <c r="AZ197" s="45"/>
      <c r="BA197" s="45"/>
      <c r="BB197" s="45"/>
      <c r="BC197" s="45"/>
      <c r="BD197" s="45"/>
      <c r="BE197" s="45"/>
      <c r="BF197" s="45"/>
      <c r="BG197" s="45"/>
      <c r="BH197" s="45"/>
      <c r="BI197" s="45"/>
      <c r="BJ197" s="45"/>
      <c r="BK197" s="45"/>
      <c r="BL197" s="45"/>
      <c r="BM197" s="45"/>
      <c r="BN197" s="45"/>
      <c r="BO197" s="45"/>
      <c r="BP197" s="45"/>
      <c r="BQ197" s="45"/>
      <c r="BR197" s="45"/>
      <c r="BS197" s="45"/>
      <c r="BT197" s="45"/>
      <c r="BU197" s="45"/>
      <c r="BV197" s="45"/>
      <c r="BW197" s="45"/>
      <c r="BX197" s="45"/>
      <c r="BY197" s="45"/>
      <c r="BZ197" s="45"/>
      <c r="CA197" s="45"/>
      <c r="CB197" s="45"/>
      <c r="CC197" s="45"/>
      <c r="CD197" s="45"/>
      <c r="CE197" s="45"/>
      <c r="CF197" s="45"/>
      <c r="CG197" s="45"/>
      <c r="CH197" s="45"/>
      <c r="CI197" s="45"/>
      <c r="CJ197" s="45"/>
      <c r="CK197" s="45"/>
      <c r="CL197" s="45"/>
      <c r="CM197" s="45"/>
      <c r="CN197" s="45"/>
      <c r="CO197" s="45"/>
      <c r="CP197" s="45"/>
      <c r="CQ197" s="45"/>
      <c r="CR197" s="45"/>
      <c r="CS197" s="45"/>
      <c r="CT197" s="45"/>
      <c r="CU197" s="45"/>
      <c r="CV197" s="45"/>
      <c r="CW197" s="45"/>
      <c r="CX197" s="45"/>
      <c r="CY197" s="45"/>
      <c r="CZ197" s="45"/>
      <c r="DA197" s="45"/>
      <c r="DB197" s="45"/>
      <c r="DC197" s="45"/>
      <c r="DD197" s="45"/>
      <c r="DE197" s="45"/>
      <c r="DF197" s="45"/>
      <c r="DG197" s="45"/>
      <c r="DH197" s="45"/>
      <c r="DI197" s="45"/>
      <c r="DJ197" s="45"/>
      <c r="DK197" s="45"/>
      <c r="DL197" s="45"/>
      <c r="DM197" s="45"/>
      <c r="DN197" s="45"/>
      <c r="DO197" s="45"/>
      <c r="DP197" s="45"/>
      <c r="DQ197" s="45"/>
      <c r="DR197" s="45"/>
      <c r="DS197" s="45"/>
      <c r="DT197" s="45"/>
      <c r="DU197" s="45"/>
      <c r="DV197" s="45"/>
      <c r="DW197" s="45"/>
      <c r="DX197" s="45"/>
      <c r="DY197" s="45"/>
      <c r="DZ197" s="45"/>
      <c r="EA197" s="45"/>
      <c r="EB197" s="45"/>
      <c r="EC197" s="45"/>
      <c r="ED197" s="45"/>
      <c r="EE197" s="45"/>
      <c r="EF197" s="45"/>
      <c r="EG197" s="45"/>
      <c r="EH197" s="45"/>
      <c r="EI197" s="45"/>
      <c r="EJ197" s="45"/>
      <c r="EK197" s="45"/>
      <c r="EL197" s="45"/>
      <c r="EM197" s="45"/>
      <c r="EN197" s="45"/>
      <c r="EO197" s="45"/>
      <c r="EP197" s="45"/>
      <c r="EQ197" s="45"/>
      <c r="ER197" s="45"/>
      <c r="ES197" s="45"/>
      <c r="ET197" s="45"/>
      <c r="EU197" s="45"/>
      <c r="EV197" s="45"/>
      <c r="EW197" s="45"/>
      <c r="EX197" s="45"/>
      <c r="EY197" s="45"/>
      <c r="EZ197" s="45"/>
      <c r="FA197" s="45"/>
      <c r="FB197" s="45"/>
      <c r="FC197" s="45"/>
      <c r="FD197" s="45"/>
      <c r="FE197" s="45"/>
      <c r="FF197" s="45"/>
      <c r="FG197" s="45"/>
      <c r="FH197" s="45"/>
      <c r="FI197" s="45"/>
      <c r="FJ197" s="45"/>
      <c r="FK197" s="45"/>
      <c r="FL197" s="45"/>
      <c r="FM197" s="45"/>
      <c r="FN197" s="45"/>
      <c r="FO197" s="45"/>
      <c r="FP197" s="45"/>
      <c r="FQ197" s="45"/>
      <c r="FR197" s="45"/>
      <c r="FS197" s="45"/>
    </row>
    <row r="198" spans="1:669" x14ac:dyDescent="0.25">
      <c r="A198" s="4" t="s">
        <v>50</v>
      </c>
      <c r="B198" s="5" t="s">
        <v>16</v>
      </c>
      <c r="C198" s="6" t="s">
        <v>70</v>
      </c>
      <c r="D198" s="6" t="s">
        <v>221</v>
      </c>
      <c r="E198" s="10">
        <v>44197</v>
      </c>
      <c r="F198" s="10" t="s">
        <v>107</v>
      </c>
      <c r="G198" s="130">
        <v>66000</v>
      </c>
      <c r="H198" s="174">
        <f t="shared" si="30"/>
        <v>1894.2</v>
      </c>
      <c r="I198" s="181">
        <v>0</v>
      </c>
      <c r="J198" s="181">
        <f t="shared" si="31"/>
        <v>2006.4</v>
      </c>
      <c r="K198" s="181">
        <v>1537.45</v>
      </c>
      <c r="L198" s="181">
        <v>4906.1499999999996</v>
      </c>
      <c r="M198" s="174">
        <f t="shared" si="32"/>
        <v>61093.85</v>
      </c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  <c r="AF198" s="45"/>
      <c r="AG198" s="45"/>
      <c r="AH198" s="45"/>
      <c r="AI198" s="45"/>
      <c r="AJ198" s="45"/>
      <c r="AK198" s="45"/>
      <c r="AL198" s="45"/>
      <c r="AM198" s="45"/>
      <c r="AN198" s="45"/>
      <c r="AO198" s="45"/>
      <c r="AP198" s="45"/>
      <c r="AQ198" s="45"/>
      <c r="AR198" s="45"/>
      <c r="AS198" s="45"/>
      <c r="AT198" s="45"/>
      <c r="AU198" s="45"/>
      <c r="AV198" s="45"/>
      <c r="AW198" s="45"/>
      <c r="AX198" s="45"/>
      <c r="AY198" s="45"/>
      <c r="AZ198" s="45"/>
      <c r="BA198" s="45"/>
      <c r="BB198" s="45"/>
      <c r="BC198" s="45"/>
      <c r="BD198" s="45"/>
      <c r="BE198" s="45"/>
      <c r="BF198" s="45"/>
      <c r="BG198" s="45"/>
      <c r="BH198" s="45"/>
      <c r="BI198" s="45"/>
      <c r="BJ198" s="45"/>
      <c r="BK198" s="45"/>
      <c r="BL198" s="45"/>
      <c r="BM198" s="45"/>
      <c r="BN198" s="45"/>
      <c r="BO198" s="45"/>
      <c r="BP198" s="45"/>
      <c r="BQ198" s="45"/>
      <c r="BR198" s="45"/>
      <c r="BS198" s="45"/>
      <c r="BT198" s="45"/>
      <c r="BU198" s="45"/>
      <c r="BV198" s="45"/>
      <c r="BW198" s="45"/>
      <c r="BX198" s="45"/>
      <c r="BY198" s="45"/>
      <c r="BZ198" s="45"/>
      <c r="CA198" s="45"/>
      <c r="CB198" s="45"/>
      <c r="CC198" s="45"/>
      <c r="CD198" s="45"/>
      <c r="CE198" s="45"/>
      <c r="CF198" s="45"/>
      <c r="CG198" s="45"/>
      <c r="CH198" s="45"/>
      <c r="CI198" s="45"/>
      <c r="CJ198" s="45"/>
      <c r="CK198" s="45"/>
      <c r="CL198" s="45"/>
      <c r="CM198" s="45"/>
      <c r="CN198" s="45"/>
      <c r="CO198" s="45"/>
      <c r="CP198" s="45"/>
      <c r="CQ198" s="45"/>
      <c r="CR198" s="45"/>
      <c r="CS198" s="45"/>
      <c r="CT198" s="45"/>
      <c r="CU198" s="45"/>
      <c r="CV198" s="45"/>
      <c r="CW198" s="45"/>
      <c r="CX198" s="45"/>
      <c r="CY198" s="45"/>
      <c r="CZ198" s="45"/>
      <c r="DA198" s="45"/>
      <c r="DB198" s="45"/>
      <c r="DC198" s="45"/>
      <c r="DD198" s="45"/>
      <c r="DE198" s="45"/>
      <c r="DF198" s="45"/>
      <c r="DG198" s="45"/>
      <c r="DH198" s="45"/>
      <c r="DI198" s="45"/>
      <c r="DJ198" s="45"/>
      <c r="DK198" s="45"/>
      <c r="DL198" s="45"/>
      <c r="DM198" s="45"/>
      <c r="DN198" s="45"/>
      <c r="DO198" s="45"/>
      <c r="DP198" s="45"/>
      <c r="DQ198" s="45"/>
      <c r="DR198" s="45"/>
      <c r="DS198" s="45"/>
      <c r="DT198" s="45"/>
      <c r="DU198" s="45"/>
      <c r="DV198" s="45"/>
      <c r="DW198" s="45"/>
      <c r="DX198" s="45"/>
      <c r="DY198" s="45"/>
      <c r="DZ198" s="45"/>
      <c r="EA198" s="45"/>
      <c r="EB198" s="45"/>
      <c r="EC198" s="45"/>
      <c r="ED198" s="45"/>
      <c r="EE198" s="45"/>
      <c r="EF198" s="45"/>
      <c r="EG198" s="45"/>
      <c r="EH198" s="45"/>
      <c r="EI198" s="45"/>
      <c r="EJ198" s="45"/>
      <c r="EK198" s="45"/>
      <c r="EL198" s="45"/>
      <c r="EM198" s="45"/>
      <c r="EN198" s="45"/>
      <c r="EO198" s="45"/>
      <c r="EP198" s="45"/>
      <c r="EQ198" s="45"/>
      <c r="ER198" s="45"/>
      <c r="ES198" s="45"/>
      <c r="ET198" s="45"/>
      <c r="EU198" s="45"/>
      <c r="EV198" s="45"/>
      <c r="EW198" s="45"/>
      <c r="EX198" s="45"/>
      <c r="EY198" s="45"/>
      <c r="EZ198" s="45"/>
      <c r="FA198" s="45"/>
      <c r="FB198" s="45"/>
      <c r="FC198" s="45"/>
      <c r="FD198" s="45"/>
      <c r="FE198" s="45"/>
      <c r="FF198" s="45"/>
      <c r="FG198" s="45"/>
      <c r="FH198" s="45"/>
      <c r="FI198" s="45"/>
      <c r="FJ198" s="45"/>
      <c r="FK198" s="45"/>
      <c r="FL198" s="45"/>
      <c r="FM198" s="45"/>
      <c r="FN198" s="45"/>
      <c r="FO198" s="45"/>
      <c r="FP198" s="45"/>
      <c r="FQ198" s="45"/>
      <c r="FR198" s="45"/>
      <c r="FS198" s="45"/>
    </row>
    <row r="199" spans="1:669" x14ac:dyDescent="0.25">
      <c r="A199" s="4" t="s">
        <v>48</v>
      </c>
      <c r="B199" s="5" t="s">
        <v>16</v>
      </c>
      <c r="C199" s="6" t="s">
        <v>71</v>
      </c>
      <c r="D199" s="6" t="s">
        <v>221</v>
      </c>
      <c r="E199" s="10">
        <v>44197</v>
      </c>
      <c r="F199" s="10" t="s">
        <v>107</v>
      </c>
      <c r="G199" s="130">
        <v>57000</v>
      </c>
      <c r="H199" s="174">
        <f t="shared" si="30"/>
        <v>1635.9</v>
      </c>
      <c r="I199" s="181">
        <v>0</v>
      </c>
      <c r="J199" s="181">
        <f t="shared" si="31"/>
        <v>1732.8</v>
      </c>
      <c r="K199" s="181">
        <v>1537.45</v>
      </c>
      <c r="L199" s="181">
        <v>4906.1499999999996</v>
      </c>
      <c r="M199" s="174">
        <f t="shared" si="32"/>
        <v>52093.85</v>
      </c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45"/>
      <c r="AH199" s="45"/>
      <c r="AI199" s="45"/>
      <c r="AJ199" s="45"/>
      <c r="AK199" s="45"/>
      <c r="AL199" s="45"/>
      <c r="AM199" s="45"/>
      <c r="AN199" s="45"/>
      <c r="AO199" s="45"/>
      <c r="AP199" s="45"/>
      <c r="AQ199" s="45"/>
      <c r="AR199" s="45"/>
      <c r="AS199" s="45"/>
      <c r="AT199" s="45"/>
      <c r="AU199" s="45"/>
      <c r="AV199" s="45"/>
      <c r="AW199" s="45"/>
      <c r="AX199" s="45"/>
      <c r="AY199" s="45"/>
      <c r="AZ199" s="45"/>
      <c r="BA199" s="45"/>
      <c r="BB199" s="45"/>
      <c r="BC199" s="45"/>
      <c r="BD199" s="45"/>
      <c r="BE199" s="45"/>
      <c r="BF199" s="45"/>
      <c r="BG199" s="45"/>
      <c r="BH199" s="45"/>
      <c r="BI199" s="45"/>
      <c r="BJ199" s="45"/>
      <c r="BK199" s="45"/>
      <c r="BL199" s="45"/>
      <c r="BM199" s="45"/>
      <c r="BN199" s="45"/>
      <c r="BO199" s="45"/>
      <c r="BP199" s="45"/>
      <c r="BQ199" s="45"/>
      <c r="BR199" s="45"/>
      <c r="BS199" s="45"/>
      <c r="BT199" s="45"/>
      <c r="BU199" s="45"/>
      <c r="BV199" s="45"/>
      <c r="BW199" s="45"/>
      <c r="BX199" s="45"/>
      <c r="BY199" s="45"/>
      <c r="BZ199" s="45"/>
      <c r="CA199" s="45"/>
      <c r="CB199" s="45"/>
      <c r="CC199" s="45"/>
      <c r="CD199" s="45"/>
      <c r="CE199" s="45"/>
      <c r="CF199" s="45"/>
      <c r="CG199" s="45"/>
      <c r="CH199" s="45"/>
      <c r="CI199" s="45"/>
      <c r="CJ199" s="45"/>
      <c r="CK199" s="45"/>
      <c r="CL199" s="45"/>
      <c r="CM199" s="45"/>
      <c r="CN199" s="45"/>
      <c r="CO199" s="45"/>
      <c r="CP199" s="45"/>
      <c r="CQ199" s="45"/>
      <c r="CR199" s="45"/>
      <c r="CS199" s="45"/>
      <c r="CT199" s="45"/>
      <c r="CU199" s="45"/>
      <c r="CV199" s="45"/>
      <c r="CW199" s="45"/>
      <c r="CX199" s="45"/>
      <c r="CY199" s="45"/>
      <c r="CZ199" s="45"/>
      <c r="DA199" s="45"/>
      <c r="DB199" s="45"/>
      <c r="DC199" s="45"/>
      <c r="DD199" s="45"/>
      <c r="DE199" s="45"/>
      <c r="DF199" s="45"/>
      <c r="DG199" s="45"/>
      <c r="DH199" s="45"/>
      <c r="DI199" s="45"/>
      <c r="DJ199" s="45"/>
      <c r="DK199" s="45"/>
      <c r="DL199" s="45"/>
      <c r="DM199" s="45"/>
      <c r="DN199" s="45"/>
      <c r="DO199" s="45"/>
      <c r="DP199" s="45"/>
      <c r="DQ199" s="45"/>
      <c r="DR199" s="45"/>
      <c r="DS199" s="45"/>
      <c r="DT199" s="45"/>
      <c r="DU199" s="45"/>
      <c r="DV199" s="45"/>
      <c r="DW199" s="45"/>
      <c r="DX199" s="45"/>
      <c r="DY199" s="45"/>
      <c r="DZ199" s="45"/>
      <c r="EA199" s="45"/>
      <c r="EB199" s="45"/>
      <c r="EC199" s="45"/>
      <c r="ED199" s="45"/>
      <c r="EE199" s="45"/>
      <c r="EF199" s="45"/>
      <c r="EG199" s="45"/>
      <c r="EH199" s="45"/>
      <c r="EI199" s="45"/>
      <c r="EJ199" s="45"/>
      <c r="EK199" s="45"/>
      <c r="EL199" s="45"/>
      <c r="EM199" s="45"/>
      <c r="EN199" s="45"/>
      <c r="EO199" s="45"/>
      <c r="EP199" s="45"/>
      <c r="EQ199" s="45"/>
      <c r="ER199" s="45"/>
      <c r="ES199" s="45"/>
      <c r="ET199" s="45"/>
      <c r="EU199" s="45"/>
      <c r="EV199" s="45"/>
      <c r="EW199" s="45"/>
      <c r="EX199" s="45"/>
      <c r="EY199" s="45"/>
      <c r="EZ199" s="45"/>
      <c r="FA199" s="45"/>
      <c r="FB199" s="45"/>
      <c r="FC199" s="45"/>
      <c r="FD199" s="45"/>
      <c r="FE199" s="45"/>
      <c r="FF199" s="45"/>
      <c r="FG199" s="45"/>
      <c r="FH199" s="45"/>
      <c r="FI199" s="45"/>
      <c r="FJ199" s="45"/>
      <c r="FK199" s="45"/>
      <c r="FL199" s="45"/>
      <c r="FM199" s="45"/>
      <c r="FN199" s="45"/>
      <c r="FO199" s="45"/>
      <c r="FP199" s="45"/>
      <c r="FQ199" s="45"/>
      <c r="FR199" s="45"/>
      <c r="FS199" s="45"/>
    </row>
    <row r="200" spans="1:669" x14ac:dyDescent="0.25">
      <c r="A200" s="4" t="s">
        <v>121</v>
      </c>
      <c r="B200" s="5" t="s">
        <v>16</v>
      </c>
      <c r="C200" s="6" t="s">
        <v>71</v>
      </c>
      <c r="D200" s="6" t="s">
        <v>221</v>
      </c>
      <c r="E200" s="10">
        <v>44197</v>
      </c>
      <c r="F200" s="10" t="s">
        <v>107</v>
      </c>
      <c r="G200" s="130">
        <v>57000</v>
      </c>
      <c r="H200" s="174">
        <f t="shared" si="30"/>
        <v>1635.9</v>
      </c>
      <c r="I200" s="181">
        <v>495.68</v>
      </c>
      <c r="J200" s="181">
        <f t="shared" si="31"/>
        <v>1732.8</v>
      </c>
      <c r="K200" s="181">
        <v>25</v>
      </c>
      <c r="L200" s="194">
        <v>3889.38</v>
      </c>
      <c r="M200" s="174">
        <f t="shared" si="32"/>
        <v>53110.62</v>
      </c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45"/>
      <c r="AH200" s="45"/>
      <c r="AI200" s="45"/>
      <c r="AJ200" s="45"/>
      <c r="AK200" s="45"/>
      <c r="AL200" s="45"/>
      <c r="AM200" s="45"/>
      <c r="AN200" s="45"/>
      <c r="AO200" s="45"/>
      <c r="AP200" s="45"/>
      <c r="AQ200" s="45"/>
      <c r="AR200" s="45"/>
      <c r="AS200" s="45"/>
      <c r="AT200" s="45"/>
      <c r="AU200" s="45"/>
      <c r="AV200" s="45"/>
      <c r="AW200" s="45"/>
      <c r="AX200" s="45"/>
      <c r="AY200" s="45"/>
      <c r="AZ200" s="45"/>
      <c r="BA200" s="45"/>
      <c r="BB200" s="45"/>
      <c r="BC200" s="45"/>
      <c r="BD200" s="45"/>
      <c r="BE200" s="45"/>
      <c r="BF200" s="45"/>
      <c r="BG200" s="45"/>
      <c r="BH200" s="45"/>
      <c r="BI200" s="45"/>
      <c r="BJ200" s="45"/>
      <c r="BK200" s="45"/>
      <c r="BL200" s="45"/>
      <c r="BM200" s="45"/>
      <c r="BN200" s="45"/>
      <c r="BO200" s="45"/>
      <c r="BP200" s="45"/>
      <c r="BQ200" s="45"/>
      <c r="BR200" s="45"/>
      <c r="BS200" s="45"/>
      <c r="BT200" s="45"/>
      <c r="BU200" s="45"/>
      <c r="BV200" s="45"/>
      <c r="BW200" s="45"/>
      <c r="BX200" s="45"/>
      <c r="BY200" s="45"/>
      <c r="BZ200" s="45"/>
      <c r="CA200" s="45"/>
      <c r="CB200" s="45"/>
      <c r="CC200" s="45"/>
      <c r="CD200" s="45"/>
      <c r="CE200" s="45"/>
      <c r="CF200" s="45"/>
      <c r="CG200" s="45"/>
      <c r="CH200" s="45"/>
      <c r="CI200" s="45"/>
      <c r="CJ200" s="45"/>
      <c r="CK200" s="45"/>
      <c r="CL200" s="45"/>
      <c r="CM200" s="45"/>
      <c r="CN200" s="45"/>
      <c r="CO200" s="45"/>
      <c r="CP200" s="45"/>
      <c r="CQ200" s="45"/>
      <c r="CR200" s="45"/>
      <c r="CS200" s="45"/>
      <c r="CT200" s="45"/>
      <c r="CU200" s="45"/>
      <c r="CV200" s="45"/>
      <c r="CW200" s="45"/>
      <c r="CX200" s="45"/>
      <c r="CY200" s="45"/>
      <c r="CZ200" s="45"/>
      <c r="DA200" s="45"/>
      <c r="DB200" s="45"/>
      <c r="DC200" s="45"/>
      <c r="DD200" s="45"/>
      <c r="DE200" s="45"/>
      <c r="DF200" s="45"/>
      <c r="DG200" s="45"/>
      <c r="DH200" s="45"/>
      <c r="DI200" s="45"/>
      <c r="DJ200" s="45"/>
      <c r="DK200" s="45"/>
      <c r="DL200" s="45"/>
      <c r="DM200" s="45"/>
      <c r="DN200" s="45"/>
      <c r="DO200" s="45"/>
      <c r="DP200" s="45"/>
      <c r="DQ200" s="45"/>
      <c r="DR200" s="45"/>
      <c r="DS200" s="45"/>
      <c r="DT200" s="45"/>
      <c r="DU200" s="45"/>
      <c r="DV200" s="45"/>
      <c r="DW200" s="45"/>
      <c r="DX200" s="45"/>
      <c r="DY200" s="45"/>
      <c r="DZ200" s="45"/>
      <c r="EA200" s="45"/>
      <c r="EB200" s="45"/>
      <c r="EC200" s="45"/>
      <c r="ED200" s="45"/>
      <c r="EE200" s="45"/>
      <c r="EF200" s="45"/>
      <c r="EG200" s="45"/>
      <c r="EH200" s="45"/>
      <c r="EI200" s="45"/>
      <c r="EJ200" s="45"/>
      <c r="EK200" s="45"/>
      <c r="EL200" s="45"/>
      <c r="EM200" s="45"/>
      <c r="EN200" s="45"/>
      <c r="EO200" s="45"/>
      <c r="EP200" s="45"/>
      <c r="EQ200" s="45"/>
      <c r="ER200" s="45"/>
      <c r="ES200" s="45"/>
      <c r="ET200" s="45"/>
      <c r="EU200" s="45"/>
      <c r="EV200" s="45"/>
      <c r="EW200" s="45"/>
      <c r="EX200" s="45"/>
      <c r="EY200" s="45"/>
      <c r="EZ200" s="45"/>
      <c r="FA200" s="45"/>
      <c r="FB200" s="45"/>
      <c r="FC200" s="45"/>
      <c r="FD200" s="45"/>
      <c r="FE200" s="45"/>
      <c r="FF200" s="45"/>
      <c r="FG200" s="45"/>
      <c r="FH200" s="45"/>
      <c r="FI200" s="45"/>
      <c r="FJ200" s="45"/>
      <c r="FK200" s="45"/>
      <c r="FL200" s="45"/>
      <c r="FM200" s="45"/>
      <c r="FN200" s="45"/>
      <c r="FO200" s="45"/>
      <c r="FP200" s="45"/>
      <c r="FQ200" s="45"/>
      <c r="FR200" s="45"/>
      <c r="FS200" s="45"/>
    </row>
    <row r="201" spans="1:669" x14ac:dyDescent="0.25">
      <c r="A201" s="4" t="s">
        <v>47</v>
      </c>
      <c r="B201" s="5" t="s">
        <v>16</v>
      </c>
      <c r="C201" s="6" t="s">
        <v>70</v>
      </c>
      <c r="D201" s="6" t="s">
        <v>221</v>
      </c>
      <c r="E201" s="10">
        <v>44197</v>
      </c>
      <c r="F201" s="10" t="s">
        <v>107</v>
      </c>
      <c r="G201" s="130">
        <v>57000</v>
      </c>
      <c r="H201" s="174">
        <f t="shared" si="30"/>
        <v>1635.9</v>
      </c>
      <c r="I201" s="181">
        <v>4615.76</v>
      </c>
      <c r="J201" s="181">
        <f t="shared" si="31"/>
        <v>1732.8</v>
      </c>
      <c r="K201" s="181">
        <v>25</v>
      </c>
      <c r="L201" s="181">
        <v>8541.36</v>
      </c>
      <c r="M201" s="174">
        <f t="shared" si="32"/>
        <v>48458.64</v>
      </c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  <c r="AA201" s="45"/>
      <c r="AB201" s="45"/>
      <c r="AC201" s="45"/>
      <c r="AD201" s="45"/>
      <c r="AE201" s="45"/>
      <c r="AF201" s="45"/>
      <c r="AG201" s="45"/>
      <c r="AH201" s="45"/>
      <c r="AI201" s="45"/>
      <c r="AJ201" s="45"/>
      <c r="AK201" s="45"/>
      <c r="AL201" s="45"/>
      <c r="AM201" s="45"/>
      <c r="AN201" s="45"/>
      <c r="AO201" s="45"/>
      <c r="AP201" s="45"/>
      <c r="AQ201" s="45"/>
      <c r="AR201" s="45"/>
      <c r="AS201" s="45"/>
      <c r="AT201" s="45"/>
      <c r="AU201" s="45"/>
      <c r="AV201" s="45"/>
      <c r="AW201" s="45"/>
      <c r="AX201" s="45"/>
      <c r="AY201" s="45"/>
      <c r="AZ201" s="45"/>
      <c r="BA201" s="45"/>
      <c r="BB201" s="45"/>
      <c r="BC201" s="45"/>
      <c r="BD201" s="45"/>
      <c r="BE201" s="45"/>
      <c r="BF201" s="45"/>
      <c r="BG201" s="45"/>
      <c r="BH201" s="45"/>
      <c r="BI201" s="45"/>
      <c r="BJ201" s="45"/>
      <c r="BK201" s="45"/>
      <c r="BL201" s="45"/>
      <c r="BM201" s="45"/>
      <c r="BN201" s="45"/>
      <c r="BO201" s="45"/>
      <c r="BP201" s="45"/>
      <c r="BQ201" s="45"/>
      <c r="BR201" s="45"/>
      <c r="BS201" s="45"/>
      <c r="BT201" s="45"/>
      <c r="BU201" s="45"/>
      <c r="BV201" s="45"/>
      <c r="BW201" s="45"/>
      <c r="BX201" s="45"/>
      <c r="BY201" s="45"/>
      <c r="BZ201" s="45"/>
      <c r="CA201" s="45"/>
      <c r="CB201" s="45"/>
      <c r="CC201" s="45"/>
      <c r="CD201" s="45"/>
      <c r="CE201" s="45"/>
      <c r="CF201" s="45"/>
      <c r="CG201" s="45"/>
      <c r="CH201" s="45"/>
      <c r="CI201" s="45"/>
      <c r="CJ201" s="45"/>
      <c r="CK201" s="45"/>
      <c r="CL201" s="45"/>
      <c r="CM201" s="45"/>
      <c r="CN201" s="45"/>
      <c r="CO201" s="45"/>
      <c r="CP201" s="45"/>
      <c r="CQ201" s="45"/>
      <c r="CR201" s="45"/>
      <c r="CS201" s="45"/>
      <c r="CT201" s="45"/>
      <c r="CU201" s="45"/>
      <c r="CV201" s="45"/>
      <c r="CW201" s="45"/>
      <c r="CX201" s="45"/>
      <c r="CY201" s="45"/>
      <c r="CZ201" s="45"/>
      <c r="DA201" s="45"/>
      <c r="DB201" s="45"/>
      <c r="DC201" s="45"/>
      <c r="DD201" s="45"/>
      <c r="DE201" s="45"/>
      <c r="DF201" s="45"/>
      <c r="DG201" s="45"/>
      <c r="DH201" s="45"/>
      <c r="DI201" s="45"/>
      <c r="DJ201" s="45"/>
      <c r="DK201" s="45"/>
      <c r="DL201" s="45"/>
      <c r="DM201" s="45"/>
      <c r="DN201" s="45"/>
      <c r="DO201" s="45"/>
      <c r="DP201" s="45"/>
      <c r="DQ201" s="45"/>
      <c r="DR201" s="45"/>
      <c r="DS201" s="45"/>
      <c r="DT201" s="45"/>
      <c r="DU201" s="45"/>
      <c r="DV201" s="45"/>
      <c r="DW201" s="45"/>
      <c r="DX201" s="45"/>
      <c r="DY201" s="45"/>
      <c r="DZ201" s="45"/>
      <c r="EA201" s="45"/>
      <c r="EB201" s="45"/>
      <c r="EC201" s="45"/>
      <c r="ED201" s="45"/>
      <c r="EE201" s="45"/>
      <c r="EF201" s="45"/>
      <c r="EG201" s="45"/>
      <c r="EH201" s="45"/>
      <c r="EI201" s="45"/>
      <c r="EJ201" s="45"/>
      <c r="EK201" s="45"/>
      <c r="EL201" s="45"/>
      <c r="EM201" s="45"/>
      <c r="EN201" s="45"/>
      <c r="EO201" s="45"/>
      <c r="EP201" s="45"/>
      <c r="EQ201" s="45"/>
      <c r="ER201" s="45"/>
      <c r="ES201" s="45"/>
      <c r="ET201" s="45"/>
      <c r="EU201" s="45"/>
      <c r="EV201" s="45"/>
      <c r="EW201" s="45"/>
      <c r="EX201" s="45"/>
      <c r="EY201" s="45"/>
      <c r="EZ201" s="45"/>
      <c r="FA201" s="45"/>
      <c r="FB201" s="45"/>
      <c r="FC201" s="45"/>
      <c r="FD201" s="45"/>
      <c r="FE201" s="45"/>
      <c r="FF201" s="45"/>
      <c r="FG201" s="45"/>
      <c r="FH201" s="45"/>
      <c r="FI201" s="45"/>
      <c r="FJ201" s="45"/>
      <c r="FK201" s="45"/>
      <c r="FL201" s="45"/>
      <c r="FM201" s="45"/>
      <c r="FN201" s="45"/>
      <c r="FO201" s="45"/>
      <c r="FP201" s="45"/>
      <c r="FQ201" s="45"/>
      <c r="FR201" s="45"/>
      <c r="FS201" s="45"/>
    </row>
    <row r="202" spans="1:669" x14ac:dyDescent="0.25">
      <c r="A202" s="4" t="s">
        <v>122</v>
      </c>
      <c r="B202" s="5" t="s">
        <v>17</v>
      </c>
      <c r="C202" s="6" t="s">
        <v>70</v>
      </c>
      <c r="D202" s="6" t="s">
        <v>221</v>
      </c>
      <c r="E202" s="10">
        <v>44562</v>
      </c>
      <c r="F202" s="10" t="s">
        <v>107</v>
      </c>
      <c r="G202" s="130">
        <v>45000</v>
      </c>
      <c r="H202" s="174">
        <f t="shared" si="30"/>
        <v>1291.5</v>
      </c>
      <c r="I202" s="181">
        <v>1148.33</v>
      </c>
      <c r="J202" s="181">
        <f t="shared" si="31"/>
        <v>1368</v>
      </c>
      <c r="K202" s="181">
        <v>25</v>
      </c>
      <c r="L202" s="181">
        <v>3832.83</v>
      </c>
      <c r="M202" s="174">
        <v>41167.17</v>
      </c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5"/>
      <c r="AE202" s="45"/>
      <c r="AF202" s="45"/>
      <c r="AG202" s="45"/>
      <c r="AH202" s="45"/>
      <c r="AI202" s="45"/>
      <c r="AJ202" s="45"/>
      <c r="AK202" s="45"/>
      <c r="AL202" s="45"/>
      <c r="AM202" s="45"/>
      <c r="AN202" s="45"/>
      <c r="AO202" s="45"/>
      <c r="AP202" s="45"/>
      <c r="AQ202" s="45"/>
      <c r="AR202" s="45"/>
      <c r="AS202" s="45"/>
      <c r="AT202" s="45"/>
      <c r="AU202" s="45"/>
      <c r="AV202" s="45"/>
      <c r="AW202" s="45"/>
      <c r="AX202" s="45"/>
      <c r="AY202" s="45"/>
      <c r="AZ202" s="45"/>
      <c r="BA202" s="45"/>
      <c r="BB202" s="45"/>
      <c r="BC202" s="45"/>
      <c r="BD202" s="45"/>
      <c r="BE202" s="45"/>
      <c r="BF202" s="45"/>
      <c r="BG202" s="45"/>
      <c r="BH202" s="45"/>
      <c r="BI202" s="45"/>
      <c r="BJ202" s="45"/>
      <c r="BK202" s="45"/>
      <c r="BL202" s="45"/>
      <c r="BM202" s="45"/>
      <c r="BN202" s="45"/>
      <c r="BO202" s="45"/>
      <c r="BP202" s="45"/>
      <c r="BQ202" s="45"/>
      <c r="BR202" s="45"/>
      <c r="BS202" s="45"/>
      <c r="BT202" s="45"/>
      <c r="BU202" s="45"/>
      <c r="BV202" s="45"/>
      <c r="BW202" s="45"/>
      <c r="BX202" s="45"/>
      <c r="BY202" s="45"/>
      <c r="BZ202" s="45"/>
      <c r="CA202" s="45"/>
      <c r="CB202" s="45"/>
      <c r="CC202" s="45"/>
      <c r="CD202" s="45"/>
      <c r="CE202" s="45"/>
      <c r="CF202" s="45"/>
      <c r="CG202" s="45"/>
      <c r="CH202" s="45"/>
      <c r="CI202" s="45"/>
      <c r="CJ202" s="45"/>
      <c r="CK202" s="45"/>
      <c r="CL202" s="45"/>
      <c r="CM202" s="45"/>
      <c r="CN202" s="45"/>
      <c r="CO202" s="45"/>
      <c r="CP202" s="45"/>
      <c r="CQ202" s="45"/>
      <c r="CR202" s="45"/>
      <c r="CS202" s="45"/>
      <c r="CT202" s="45"/>
      <c r="CU202" s="45"/>
      <c r="CV202" s="45"/>
      <c r="CW202" s="45"/>
      <c r="CX202" s="45"/>
      <c r="CY202" s="45"/>
      <c r="CZ202" s="45"/>
      <c r="DA202" s="45"/>
      <c r="DB202" s="45"/>
      <c r="DC202" s="45"/>
      <c r="DD202" s="45"/>
      <c r="DE202" s="45"/>
      <c r="DF202" s="45"/>
      <c r="DG202" s="45"/>
      <c r="DH202" s="45"/>
      <c r="DI202" s="45"/>
      <c r="DJ202" s="45"/>
      <c r="DK202" s="45"/>
      <c r="DL202" s="45"/>
      <c r="DM202" s="45"/>
      <c r="DN202" s="45"/>
      <c r="DO202" s="45"/>
      <c r="DP202" s="45"/>
      <c r="DQ202" s="45"/>
      <c r="DR202" s="45"/>
      <c r="DS202" s="45"/>
      <c r="DT202" s="45"/>
      <c r="DU202" s="45"/>
      <c r="DV202" s="45"/>
      <c r="DW202" s="45"/>
      <c r="DX202" s="45"/>
      <c r="DY202" s="45"/>
      <c r="DZ202" s="45"/>
      <c r="EA202" s="45"/>
      <c r="EB202" s="45"/>
      <c r="EC202" s="45"/>
      <c r="ED202" s="45"/>
      <c r="EE202" s="45"/>
      <c r="EF202" s="45"/>
      <c r="EG202" s="45"/>
      <c r="EH202" s="45"/>
      <c r="EI202" s="45"/>
      <c r="EJ202" s="45"/>
      <c r="EK202" s="45"/>
      <c r="EL202" s="45"/>
      <c r="EM202" s="45"/>
      <c r="EN202" s="45"/>
      <c r="EO202" s="45"/>
      <c r="EP202" s="45"/>
      <c r="EQ202" s="45"/>
      <c r="ER202" s="45"/>
      <c r="ES202" s="45"/>
      <c r="ET202" s="45"/>
      <c r="EU202" s="45"/>
      <c r="EV202" s="45"/>
      <c r="EW202" s="45"/>
      <c r="EX202" s="45"/>
      <c r="EY202" s="45"/>
      <c r="EZ202" s="45"/>
      <c r="FA202" s="45"/>
      <c r="FB202" s="45"/>
      <c r="FC202" s="45"/>
      <c r="FD202" s="45"/>
      <c r="FE202" s="45"/>
      <c r="FF202" s="45"/>
      <c r="FG202" s="45"/>
      <c r="FH202" s="45"/>
      <c r="FI202" s="45"/>
      <c r="FJ202" s="45"/>
      <c r="FK202" s="45"/>
      <c r="FL202" s="45"/>
      <c r="FM202" s="45"/>
      <c r="FN202" s="45"/>
      <c r="FO202" s="45"/>
      <c r="FP202" s="45"/>
      <c r="FQ202" s="45"/>
      <c r="FR202" s="45"/>
      <c r="FS202" s="45"/>
    </row>
    <row r="203" spans="1:669" x14ac:dyDescent="0.25">
      <c r="A203" s="4" t="s">
        <v>123</v>
      </c>
      <c r="B203" s="5" t="s">
        <v>17</v>
      </c>
      <c r="C203" s="6" t="s">
        <v>70</v>
      </c>
      <c r="D203" s="6" t="s">
        <v>221</v>
      </c>
      <c r="E203" s="10">
        <v>44866</v>
      </c>
      <c r="F203" s="10" t="s">
        <v>107</v>
      </c>
      <c r="G203" s="130">
        <v>45000</v>
      </c>
      <c r="H203" s="174">
        <f t="shared" si="30"/>
        <v>1291.5</v>
      </c>
      <c r="I203" s="181">
        <v>1148.33</v>
      </c>
      <c r="J203" s="181">
        <f t="shared" si="31"/>
        <v>1368</v>
      </c>
      <c r="K203" s="181">
        <v>25</v>
      </c>
      <c r="L203" s="181">
        <v>3832.83</v>
      </c>
      <c r="M203" s="174">
        <f t="shared" si="32"/>
        <v>41167.17</v>
      </c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  <c r="AA203" s="45"/>
      <c r="AB203" s="45"/>
      <c r="AC203" s="45"/>
      <c r="AD203" s="45"/>
      <c r="AE203" s="45"/>
      <c r="AF203" s="45"/>
      <c r="AG203" s="45"/>
      <c r="AH203" s="45"/>
      <c r="AI203" s="45"/>
      <c r="AJ203" s="45"/>
      <c r="AK203" s="45"/>
      <c r="AL203" s="45"/>
      <c r="AM203" s="45"/>
      <c r="AN203" s="45"/>
      <c r="AO203" s="45"/>
      <c r="AP203" s="45"/>
      <c r="AQ203" s="45"/>
      <c r="AR203" s="45"/>
      <c r="AS203" s="45"/>
      <c r="AT203" s="45"/>
      <c r="AU203" s="45"/>
      <c r="AV203" s="45"/>
      <c r="AW203" s="45"/>
      <c r="AX203" s="45"/>
      <c r="AY203" s="45"/>
      <c r="AZ203" s="45"/>
      <c r="BA203" s="45"/>
      <c r="BB203" s="45"/>
      <c r="BC203" s="45"/>
      <c r="BD203" s="45"/>
      <c r="BE203" s="45"/>
      <c r="BF203" s="45"/>
      <c r="BG203" s="45"/>
      <c r="BH203" s="45"/>
      <c r="BI203" s="45"/>
      <c r="BJ203" s="45"/>
      <c r="BK203" s="45"/>
      <c r="BL203" s="45"/>
      <c r="BM203" s="45"/>
      <c r="BN203" s="45"/>
      <c r="BO203" s="45"/>
      <c r="BP203" s="45"/>
      <c r="BQ203" s="45"/>
      <c r="BR203" s="45"/>
      <c r="BS203" s="45"/>
      <c r="BT203" s="45"/>
      <c r="BU203" s="45"/>
      <c r="BV203" s="45"/>
      <c r="BW203" s="45"/>
      <c r="BX203" s="45"/>
      <c r="BY203" s="45"/>
      <c r="BZ203" s="45"/>
      <c r="CA203" s="45"/>
      <c r="CB203" s="45"/>
      <c r="CC203" s="45"/>
      <c r="CD203" s="45"/>
      <c r="CE203" s="45"/>
      <c r="CF203" s="45"/>
      <c r="CG203" s="45"/>
      <c r="CH203" s="45"/>
      <c r="CI203" s="45"/>
      <c r="CJ203" s="45"/>
      <c r="CK203" s="45"/>
      <c r="CL203" s="45"/>
      <c r="CM203" s="45"/>
      <c r="CN203" s="45"/>
      <c r="CO203" s="45"/>
      <c r="CP203" s="45"/>
      <c r="CQ203" s="45"/>
      <c r="CR203" s="45"/>
      <c r="CS203" s="45"/>
      <c r="CT203" s="45"/>
      <c r="CU203" s="45"/>
      <c r="CV203" s="45"/>
      <c r="CW203" s="45"/>
      <c r="CX203" s="45"/>
      <c r="CY203" s="45"/>
      <c r="CZ203" s="45"/>
      <c r="DA203" s="45"/>
      <c r="DB203" s="45"/>
      <c r="DC203" s="45"/>
      <c r="DD203" s="45"/>
      <c r="DE203" s="45"/>
      <c r="DF203" s="45"/>
      <c r="DG203" s="45"/>
      <c r="DH203" s="45"/>
      <c r="DI203" s="45"/>
      <c r="DJ203" s="45"/>
      <c r="DK203" s="45"/>
      <c r="DL203" s="45"/>
      <c r="DM203" s="45"/>
      <c r="DN203" s="45"/>
      <c r="DO203" s="45"/>
      <c r="DP203" s="45"/>
      <c r="DQ203" s="45"/>
      <c r="DR203" s="45"/>
      <c r="DS203" s="45"/>
      <c r="DT203" s="45"/>
      <c r="DU203" s="45"/>
      <c r="DV203" s="45"/>
      <c r="DW203" s="45"/>
      <c r="DX203" s="45"/>
      <c r="DY203" s="45"/>
      <c r="DZ203" s="45"/>
      <c r="EA203" s="45"/>
      <c r="EB203" s="45"/>
      <c r="EC203" s="45"/>
      <c r="ED203" s="45"/>
      <c r="EE203" s="45"/>
      <c r="EF203" s="45"/>
      <c r="EG203" s="45"/>
      <c r="EH203" s="45"/>
      <c r="EI203" s="45"/>
      <c r="EJ203" s="45"/>
      <c r="EK203" s="45"/>
      <c r="EL203" s="45"/>
      <c r="EM203" s="45"/>
      <c r="EN203" s="45"/>
      <c r="EO203" s="45"/>
      <c r="EP203" s="45"/>
      <c r="EQ203" s="45"/>
      <c r="ER203" s="45"/>
      <c r="ES203" s="45"/>
      <c r="ET203" s="45"/>
      <c r="EU203" s="45"/>
      <c r="EV203" s="45"/>
      <c r="EW203" s="45"/>
      <c r="EX203" s="45"/>
      <c r="EY203" s="45"/>
      <c r="EZ203" s="45"/>
      <c r="FA203" s="45"/>
      <c r="FB203" s="45"/>
      <c r="FC203" s="45"/>
      <c r="FD203" s="45"/>
      <c r="FE203" s="45"/>
      <c r="FF203" s="45"/>
      <c r="FG203" s="45"/>
      <c r="FH203" s="45"/>
      <c r="FI203" s="45"/>
      <c r="FJ203" s="45"/>
      <c r="FK203" s="45"/>
      <c r="FL203" s="45"/>
      <c r="FM203" s="45"/>
      <c r="FN203" s="45"/>
      <c r="FO203" s="45"/>
      <c r="FP203" s="45"/>
      <c r="FQ203" s="45"/>
      <c r="FR203" s="45"/>
      <c r="FS203" s="45"/>
    </row>
    <row r="204" spans="1:669" x14ac:dyDescent="0.25">
      <c r="A204" s="4" t="s">
        <v>188</v>
      </c>
      <c r="B204" s="5" t="s">
        <v>174</v>
      </c>
      <c r="C204" s="6" t="s">
        <v>70</v>
      </c>
      <c r="D204" s="6" t="s">
        <v>221</v>
      </c>
      <c r="E204" s="10">
        <v>44682</v>
      </c>
      <c r="F204" s="10" t="s">
        <v>107</v>
      </c>
      <c r="G204" s="130">
        <v>55000</v>
      </c>
      <c r="H204" s="174">
        <f t="shared" si="30"/>
        <v>1578.5</v>
      </c>
      <c r="I204" s="181">
        <v>2559.6799999999998</v>
      </c>
      <c r="J204" s="181">
        <f t="shared" si="31"/>
        <v>1672</v>
      </c>
      <c r="K204" s="181">
        <v>25</v>
      </c>
      <c r="L204" s="181">
        <v>5835.18</v>
      </c>
      <c r="M204" s="174">
        <f t="shared" si="32"/>
        <v>49164.82</v>
      </c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  <c r="AA204" s="45"/>
      <c r="AB204" s="45"/>
      <c r="AC204" s="45"/>
      <c r="AD204" s="45"/>
      <c r="AE204" s="45"/>
      <c r="AF204" s="45"/>
      <c r="AG204" s="45"/>
      <c r="AH204" s="45"/>
      <c r="AI204" s="45"/>
      <c r="AJ204" s="45"/>
      <c r="AK204" s="45"/>
      <c r="AL204" s="45"/>
      <c r="AM204" s="45"/>
      <c r="AN204" s="45"/>
      <c r="AO204" s="45"/>
      <c r="AP204" s="45"/>
      <c r="AQ204" s="45"/>
      <c r="AR204" s="45"/>
      <c r="AS204" s="45"/>
      <c r="AT204" s="45"/>
      <c r="AU204" s="45"/>
      <c r="AV204" s="45"/>
      <c r="AW204" s="45"/>
      <c r="AX204" s="45"/>
      <c r="AY204" s="45"/>
      <c r="AZ204" s="45"/>
      <c r="BA204" s="45"/>
      <c r="BB204" s="45"/>
      <c r="BC204" s="45"/>
      <c r="BD204" s="45"/>
      <c r="BE204" s="45"/>
      <c r="BF204" s="45"/>
      <c r="BG204" s="45"/>
      <c r="BH204" s="45"/>
      <c r="BI204" s="45"/>
      <c r="BJ204" s="45"/>
      <c r="BK204" s="45"/>
      <c r="BL204" s="45"/>
      <c r="BM204" s="45"/>
      <c r="BN204" s="45"/>
      <c r="BO204" s="45"/>
      <c r="BP204" s="45"/>
      <c r="BQ204" s="45"/>
      <c r="BR204" s="45"/>
      <c r="BS204" s="45"/>
      <c r="BT204" s="45"/>
      <c r="BU204" s="45"/>
      <c r="BV204" s="45"/>
      <c r="BW204" s="45"/>
      <c r="BX204" s="45"/>
      <c r="BY204" s="45"/>
      <c r="BZ204" s="45"/>
      <c r="CA204" s="45"/>
      <c r="CB204" s="45"/>
      <c r="CC204" s="45"/>
      <c r="CD204" s="45"/>
      <c r="CE204" s="45"/>
      <c r="CF204" s="45"/>
      <c r="CG204" s="45"/>
      <c r="CH204" s="45"/>
      <c r="CI204" s="45"/>
      <c r="CJ204" s="45"/>
      <c r="CK204" s="45"/>
      <c r="CL204" s="45"/>
      <c r="CM204" s="45"/>
      <c r="CN204" s="45"/>
      <c r="CO204" s="45"/>
      <c r="CP204" s="45"/>
      <c r="CQ204" s="45"/>
      <c r="CR204" s="45"/>
      <c r="CS204" s="45"/>
      <c r="CT204" s="45"/>
      <c r="CU204" s="45"/>
      <c r="CV204" s="45"/>
      <c r="CW204" s="45"/>
      <c r="CX204" s="45"/>
      <c r="CY204" s="45"/>
      <c r="CZ204" s="45"/>
      <c r="DA204" s="45"/>
      <c r="DB204" s="45"/>
      <c r="DC204" s="45"/>
      <c r="DD204" s="45"/>
      <c r="DE204" s="45"/>
      <c r="DF204" s="45"/>
      <c r="DG204" s="45"/>
      <c r="DH204" s="45"/>
      <c r="DI204" s="45"/>
      <c r="DJ204" s="45"/>
      <c r="DK204" s="45"/>
      <c r="DL204" s="45"/>
      <c r="DM204" s="45"/>
      <c r="DN204" s="45"/>
      <c r="DO204" s="45"/>
      <c r="DP204" s="45"/>
      <c r="DQ204" s="45"/>
      <c r="DR204" s="45"/>
      <c r="DS204" s="45"/>
      <c r="DT204" s="45"/>
      <c r="DU204" s="45"/>
      <c r="DV204" s="45"/>
      <c r="DW204" s="45"/>
      <c r="DX204" s="45"/>
      <c r="DY204" s="45"/>
      <c r="DZ204" s="45"/>
      <c r="EA204" s="45"/>
      <c r="EB204" s="45"/>
      <c r="EC204" s="45"/>
      <c r="ED204" s="45"/>
      <c r="EE204" s="45"/>
      <c r="EF204" s="45"/>
      <c r="EG204" s="45"/>
      <c r="EH204" s="45"/>
      <c r="EI204" s="45"/>
      <c r="EJ204" s="45"/>
      <c r="EK204" s="45"/>
      <c r="EL204" s="45"/>
      <c r="EM204" s="45"/>
      <c r="EN204" s="45"/>
      <c r="EO204" s="45"/>
      <c r="EP204" s="45"/>
      <c r="EQ204" s="45"/>
      <c r="ER204" s="45"/>
      <c r="ES204" s="45"/>
      <c r="ET204" s="45"/>
      <c r="EU204" s="45"/>
      <c r="EV204" s="45"/>
      <c r="EW204" s="45"/>
      <c r="EX204" s="45"/>
      <c r="EY204" s="45"/>
      <c r="EZ204" s="45"/>
      <c r="FA204" s="45"/>
      <c r="FB204" s="45"/>
      <c r="FC204" s="45"/>
      <c r="FD204" s="45"/>
      <c r="FE204" s="45"/>
      <c r="FF204" s="45"/>
      <c r="FG204" s="45"/>
      <c r="FH204" s="45"/>
      <c r="FI204" s="45"/>
      <c r="FJ204" s="45"/>
      <c r="FK204" s="45"/>
      <c r="FL204" s="45"/>
      <c r="FM204" s="45"/>
      <c r="FN204" s="45"/>
      <c r="FO204" s="45"/>
      <c r="FP204" s="45"/>
      <c r="FQ204" s="45"/>
      <c r="FR204" s="45"/>
      <c r="FS204" s="45"/>
    </row>
    <row r="205" spans="1:669" x14ac:dyDescent="0.25">
      <c r="A205" s="41" t="s">
        <v>14</v>
      </c>
      <c r="B205" s="12">
        <v>9</v>
      </c>
      <c r="C205" s="7"/>
      <c r="D205" s="7"/>
      <c r="E205" s="41"/>
      <c r="F205" s="41"/>
      <c r="G205" s="146">
        <f>SUM(G196:G196)+G197+G198+G199+G200+G201+G202+G203+G204</f>
        <v>525000</v>
      </c>
      <c r="H205" s="161">
        <f t="shared" ref="H205:M205" si="33">SUM(H196:H204)</f>
        <v>15067.5</v>
      </c>
      <c r="I205" s="146">
        <f t="shared" si="33"/>
        <v>19275.68</v>
      </c>
      <c r="J205" s="146">
        <f t="shared" si="33"/>
        <v>15960</v>
      </c>
      <c r="K205" s="146">
        <f t="shared" si="33"/>
        <v>3249.9</v>
      </c>
      <c r="L205" s="146">
        <f t="shared" si="33"/>
        <v>53553.080000000009</v>
      </c>
      <c r="M205" s="146">
        <f t="shared" si="33"/>
        <v>471446.92</v>
      </c>
      <c r="N205" s="47"/>
      <c r="O205" s="47"/>
      <c r="AH205" s="45"/>
      <c r="AI205" s="45"/>
      <c r="AJ205" s="45"/>
      <c r="AK205" s="45"/>
      <c r="AL205" s="45"/>
      <c r="AM205" s="45"/>
      <c r="AN205" s="45"/>
      <c r="AO205" s="45"/>
      <c r="AP205" s="45"/>
      <c r="AQ205" s="45"/>
      <c r="AR205" s="45"/>
      <c r="AS205" s="45"/>
      <c r="AT205" s="45"/>
      <c r="AU205" s="45"/>
      <c r="AV205" s="45"/>
      <c r="AW205" s="45"/>
      <c r="AX205" s="45"/>
      <c r="AY205" s="45"/>
      <c r="AZ205" s="45"/>
      <c r="BA205" s="45"/>
      <c r="BB205" s="45"/>
      <c r="BC205" s="45"/>
      <c r="BD205" s="45"/>
      <c r="BE205" s="45"/>
      <c r="BF205" s="45"/>
      <c r="BG205" s="45"/>
      <c r="BH205" s="45"/>
      <c r="BI205" s="45"/>
      <c r="BJ205" s="45"/>
      <c r="BK205" s="45"/>
      <c r="BL205" s="45"/>
      <c r="BM205" s="45"/>
      <c r="BN205" s="45"/>
      <c r="BO205" s="45"/>
      <c r="BP205" s="45"/>
      <c r="BQ205" s="45"/>
      <c r="BR205" s="45"/>
      <c r="BS205" s="45"/>
      <c r="BT205" s="45"/>
      <c r="BU205" s="45"/>
      <c r="BV205" s="45"/>
      <c r="BW205" s="45"/>
      <c r="BX205" s="45"/>
      <c r="BY205" s="45"/>
      <c r="BZ205" s="45"/>
      <c r="CA205" s="45"/>
      <c r="CB205" s="45"/>
      <c r="CC205" s="45"/>
      <c r="CD205" s="45"/>
      <c r="CE205" s="45"/>
      <c r="CF205" s="45"/>
      <c r="CG205" s="45"/>
      <c r="CH205" s="45"/>
      <c r="CI205" s="45"/>
      <c r="CJ205" s="45"/>
      <c r="CK205" s="45"/>
      <c r="CL205" s="45"/>
      <c r="CM205" s="45"/>
      <c r="CN205" s="45"/>
      <c r="CO205" s="45"/>
      <c r="CP205" s="45"/>
      <c r="CQ205" s="45"/>
      <c r="CR205" s="45"/>
      <c r="CS205" s="45"/>
      <c r="CT205" s="45"/>
      <c r="CU205" s="45"/>
      <c r="CV205" s="45"/>
      <c r="CW205" s="45"/>
      <c r="CX205" s="45"/>
      <c r="CY205" s="45"/>
      <c r="CZ205" s="45"/>
      <c r="DA205" s="45"/>
      <c r="DB205" s="45"/>
      <c r="DC205" s="45"/>
      <c r="DD205" s="45"/>
      <c r="DE205" s="45"/>
      <c r="DF205" s="45"/>
      <c r="DG205" s="45"/>
      <c r="DH205" s="45"/>
      <c r="DI205" s="45"/>
      <c r="DJ205" s="45"/>
      <c r="DK205" s="45"/>
      <c r="DL205" s="45"/>
      <c r="DM205" s="45"/>
      <c r="DN205" s="45"/>
      <c r="DO205" s="45"/>
      <c r="DP205" s="45"/>
      <c r="DQ205" s="45"/>
      <c r="DR205" s="45"/>
      <c r="DS205" s="45"/>
      <c r="DT205" s="45"/>
      <c r="DU205" s="45"/>
      <c r="DV205" s="45"/>
      <c r="DW205" s="45"/>
      <c r="DX205" s="45"/>
      <c r="DY205" s="45"/>
      <c r="DZ205" s="45"/>
      <c r="EA205" s="45"/>
      <c r="EB205" s="45"/>
      <c r="EC205" s="45"/>
      <c r="ED205" s="45"/>
      <c r="EE205" s="45"/>
      <c r="EF205" s="45"/>
      <c r="EG205" s="45"/>
      <c r="EH205" s="45"/>
      <c r="EI205" s="45"/>
      <c r="EJ205" s="45"/>
      <c r="EK205" s="45"/>
      <c r="EL205" s="45"/>
      <c r="EM205" s="45"/>
      <c r="EN205" s="45"/>
      <c r="EO205" s="45"/>
      <c r="EP205" s="45"/>
      <c r="EQ205" s="45"/>
      <c r="ER205" s="45"/>
      <c r="ES205" s="45"/>
      <c r="ET205" s="45"/>
      <c r="EU205" s="45"/>
      <c r="EV205" s="45"/>
      <c r="EW205" s="45"/>
      <c r="EX205" s="45"/>
      <c r="EY205" s="45"/>
      <c r="EZ205" s="45"/>
      <c r="FA205" s="45"/>
      <c r="FB205" s="45"/>
      <c r="FC205" s="45"/>
      <c r="FD205" s="45"/>
      <c r="FE205" s="45"/>
      <c r="FF205" s="45"/>
      <c r="FG205" s="45"/>
      <c r="FH205" s="45"/>
      <c r="FI205" s="45"/>
      <c r="FJ205" s="45"/>
      <c r="FK205" s="45"/>
      <c r="FL205" s="45"/>
      <c r="FM205" s="45"/>
      <c r="FN205" s="45"/>
      <c r="FO205" s="45"/>
      <c r="FP205" s="45"/>
      <c r="FQ205" s="45"/>
      <c r="FR205" s="45"/>
      <c r="FS205" s="45"/>
      <c r="ID205" s="51"/>
      <c r="IE205" s="51"/>
      <c r="IF205" s="51"/>
      <c r="IG205" s="51"/>
      <c r="IH205" s="51"/>
      <c r="II205" s="51"/>
      <c r="IJ205" s="51"/>
      <c r="IK205" s="51"/>
      <c r="IL205" s="51"/>
      <c r="IM205" s="51"/>
      <c r="IN205" s="51"/>
      <c r="IO205" s="51"/>
      <c r="IP205" s="51"/>
      <c r="IQ205" s="51"/>
      <c r="IR205" s="51"/>
      <c r="IS205" s="51"/>
      <c r="IT205" s="51"/>
      <c r="IU205" s="51"/>
      <c r="IV205" s="51"/>
      <c r="IW205" s="51"/>
      <c r="IX205" s="51"/>
      <c r="IY205" s="51"/>
      <c r="IZ205" s="51"/>
      <c r="JA205" s="51"/>
      <c r="JB205" s="51"/>
      <c r="JC205" s="51"/>
      <c r="JD205" s="51"/>
      <c r="JE205" s="51"/>
      <c r="JF205" s="51"/>
      <c r="JG205" s="51"/>
      <c r="JH205" s="51"/>
      <c r="JI205" s="51"/>
      <c r="JJ205" s="51"/>
      <c r="JK205" s="51"/>
      <c r="JL205" s="51"/>
      <c r="JM205" s="51"/>
      <c r="JN205" s="51"/>
      <c r="JO205" s="51"/>
      <c r="JP205" s="51"/>
      <c r="JQ205" s="51"/>
      <c r="JR205" s="51"/>
      <c r="JS205" s="51"/>
      <c r="JT205" s="51"/>
      <c r="JU205" s="51"/>
      <c r="JV205" s="51"/>
      <c r="JW205" s="51"/>
      <c r="JX205" s="51"/>
      <c r="JY205" s="51"/>
      <c r="JZ205" s="51"/>
      <c r="KA205" s="51"/>
      <c r="KB205" s="51"/>
      <c r="KC205" s="51"/>
      <c r="KD205" s="51"/>
      <c r="KE205" s="51"/>
      <c r="KF205" s="51"/>
      <c r="KG205" s="51"/>
      <c r="KH205" s="51"/>
      <c r="KI205" s="51"/>
      <c r="KJ205" s="51"/>
      <c r="KK205" s="51"/>
      <c r="KL205" s="51"/>
      <c r="KM205" s="51"/>
      <c r="KN205" s="51"/>
      <c r="KO205" s="51"/>
      <c r="KP205" s="51"/>
      <c r="KQ205" s="51"/>
      <c r="KR205" s="51"/>
      <c r="KS205" s="51"/>
      <c r="KT205" s="51"/>
      <c r="KU205" s="51"/>
      <c r="KV205" s="51"/>
      <c r="KW205" s="51"/>
      <c r="KX205" s="51"/>
      <c r="KY205" s="51"/>
      <c r="KZ205" s="51"/>
      <c r="LA205" s="51"/>
      <c r="LB205" s="51"/>
      <c r="LC205" s="51"/>
      <c r="LD205" s="51"/>
      <c r="LE205" s="51"/>
      <c r="LF205" s="51"/>
      <c r="LG205" s="51"/>
      <c r="LH205" s="51"/>
      <c r="LI205" s="51"/>
      <c r="LJ205" s="51"/>
      <c r="LK205" s="51"/>
      <c r="LL205" s="51"/>
      <c r="LM205" s="51"/>
      <c r="LN205" s="51"/>
      <c r="LO205" s="51"/>
      <c r="LP205" s="51"/>
      <c r="LQ205" s="51"/>
      <c r="LR205" s="51"/>
      <c r="LS205" s="51"/>
      <c r="LT205" s="51"/>
      <c r="LU205" s="51"/>
      <c r="LV205" s="51"/>
      <c r="LW205" s="51"/>
      <c r="LX205" s="51"/>
      <c r="LY205" s="51"/>
      <c r="LZ205" s="51"/>
      <c r="MA205" s="51"/>
      <c r="MB205" s="51"/>
      <c r="MC205" s="51"/>
      <c r="MD205" s="51"/>
      <c r="ME205" s="51"/>
      <c r="MF205" s="51"/>
      <c r="MG205" s="51"/>
      <c r="MH205" s="51"/>
      <c r="MI205" s="51"/>
      <c r="MJ205" s="51"/>
      <c r="MK205" s="51"/>
      <c r="ML205" s="51"/>
      <c r="MM205" s="51"/>
      <c r="MN205" s="51"/>
      <c r="MO205" s="51"/>
      <c r="MP205" s="51"/>
      <c r="MQ205" s="51"/>
      <c r="MR205" s="51"/>
      <c r="MS205" s="51"/>
      <c r="MT205" s="51"/>
      <c r="MU205" s="51"/>
      <c r="MV205" s="51"/>
      <c r="MW205" s="51"/>
      <c r="MX205" s="51"/>
      <c r="MY205" s="51"/>
      <c r="MZ205" s="51"/>
      <c r="NA205" s="51"/>
      <c r="NB205" s="51"/>
      <c r="NC205" s="51"/>
      <c r="ND205" s="51"/>
      <c r="NE205" s="51"/>
      <c r="NF205" s="51"/>
      <c r="NG205" s="51"/>
      <c r="NH205" s="51"/>
      <c r="NI205" s="51"/>
      <c r="NJ205" s="51"/>
      <c r="NK205" s="51"/>
      <c r="NL205" s="51"/>
      <c r="NM205" s="51"/>
      <c r="NN205" s="51"/>
      <c r="NO205" s="51"/>
      <c r="NP205" s="51"/>
      <c r="NQ205" s="51"/>
      <c r="NR205" s="51"/>
      <c r="NS205" s="51"/>
      <c r="NT205" s="51"/>
      <c r="NU205" s="51"/>
      <c r="NV205" s="51"/>
      <c r="NW205" s="51"/>
      <c r="NX205" s="51"/>
      <c r="NY205" s="51"/>
      <c r="NZ205" s="51"/>
      <c r="OA205" s="51"/>
      <c r="OB205" s="51"/>
      <c r="OC205" s="51"/>
      <c r="OD205" s="51"/>
      <c r="OE205" s="51"/>
      <c r="OF205" s="51"/>
      <c r="OG205" s="51"/>
      <c r="OH205" s="51"/>
      <c r="OI205" s="51"/>
      <c r="OJ205" s="51"/>
      <c r="OK205" s="51"/>
      <c r="OL205" s="51"/>
      <c r="OM205" s="51"/>
      <c r="ON205" s="51"/>
      <c r="OO205" s="51"/>
      <c r="OP205" s="51"/>
      <c r="OQ205" s="51"/>
      <c r="OR205" s="51"/>
      <c r="OS205" s="51"/>
      <c r="OT205" s="51"/>
      <c r="OU205" s="51"/>
      <c r="OV205" s="51"/>
      <c r="OW205" s="51"/>
      <c r="OX205" s="51"/>
      <c r="OY205" s="51"/>
      <c r="OZ205" s="51"/>
      <c r="PA205" s="51"/>
      <c r="PB205" s="51"/>
      <c r="PC205" s="51"/>
      <c r="PD205" s="51"/>
      <c r="PE205" s="51"/>
      <c r="PF205" s="51"/>
      <c r="PG205" s="51"/>
      <c r="PH205" s="51"/>
      <c r="PI205" s="51"/>
      <c r="PJ205" s="51"/>
      <c r="PK205" s="51"/>
      <c r="PL205" s="51"/>
      <c r="PM205" s="51"/>
      <c r="PN205" s="51"/>
      <c r="PO205" s="51"/>
      <c r="PP205" s="51"/>
      <c r="PQ205" s="51"/>
      <c r="PR205" s="51"/>
      <c r="PS205" s="51"/>
      <c r="PT205" s="51"/>
      <c r="PU205" s="51"/>
      <c r="PV205" s="51"/>
      <c r="PW205" s="51"/>
      <c r="PX205" s="51"/>
      <c r="PY205" s="51"/>
      <c r="PZ205" s="51"/>
      <c r="QA205" s="51"/>
      <c r="QB205" s="51"/>
      <c r="QC205" s="51"/>
      <c r="QD205" s="51"/>
      <c r="QE205" s="51"/>
      <c r="QF205" s="51"/>
      <c r="QG205" s="51"/>
      <c r="QH205" s="51"/>
      <c r="QI205" s="51"/>
      <c r="QJ205" s="51"/>
      <c r="QK205" s="51"/>
      <c r="QL205" s="51"/>
      <c r="QM205" s="51"/>
      <c r="QN205" s="51"/>
      <c r="QO205" s="51"/>
      <c r="QP205" s="51"/>
      <c r="QQ205" s="51"/>
      <c r="QR205" s="51"/>
      <c r="QS205" s="51"/>
      <c r="QT205" s="51"/>
      <c r="QU205" s="51"/>
      <c r="QV205" s="51"/>
      <c r="QW205" s="51"/>
      <c r="QX205" s="51"/>
      <c r="QY205" s="51"/>
      <c r="QZ205" s="51"/>
      <c r="RA205" s="51"/>
      <c r="RB205" s="51"/>
      <c r="RC205" s="51"/>
      <c r="RD205" s="51"/>
      <c r="RE205" s="51"/>
      <c r="RF205" s="51"/>
      <c r="RG205" s="51"/>
      <c r="RH205" s="51"/>
      <c r="RI205" s="51"/>
      <c r="RJ205" s="51"/>
      <c r="RK205" s="51"/>
      <c r="RL205" s="51"/>
      <c r="RM205" s="51"/>
      <c r="RN205" s="51"/>
      <c r="RO205" s="51"/>
      <c r="RP205" s="51"/>
      <c r="RQ205" s="51"/>
      <c r="RR205" s="51"/>
      <c r="RS205" s="51"/>
      <c r="RT205" s="51"/>
      <c r="RU205" s="51"/>
      <c r="RV205" s="51"/>
      <c r="RW205" s="51"/>
      <c r="RX205" s="51"/>
      <c r="RY205" s="51"/>
      <c r="RZ205" s="51"/>
      <c r="SA205" s="51"/>
      <c r="SB205" s="51"/>
      <c r="SC205" s="51"/>
      <c r="SD205" s="51"/>
      <c r="SE205" s="51"/>
      <c r="SF205" s="51"/>
      <c r="SG205" s="51"/>
      <c r="SH205" s="51"/>
      <c r="SI205" s="51"/>
      <c r="SJ205" s="51"/>
      <c r="SK205" s="51"/>
      <c r="SL205" s="51"/>
      <c r="SM205" s="51"/>
      <c r="SN205" s="51"/>
      <c r="SO205" s="51"/>
      <c r="SP205" s="51"/>
      <c r="SQ205" s="51"/>
      <c r="SR205" s="51"/>
      <c r="SS205" s="51"/>
      <c r="ST205" s="51"/>
      <c r="SU205" s="51"/>
      <c r="SV205" s="51"/>
      <c r="SW205" s="51"/>
      <c r="SX205" s="51"/>
      <c r="SY205" s="51"/>
      <c r="SZ205" s="51"/>
      <c r="TA205" s="51"/>
      <c r="TB205" s="51"/>
      <c r="TC205" s="51"/>
      <c r="TD205" s="51"/>
      <c r="TE205" s="51"/>
      <c r="TF205" s="51"/>
      <c r="TG205" s="51"/>
      <c r="TH205" s="51"/>
      <c r="TI205" s="51"/>
      <c r="TJ205" s="51"/>
      <c r="TK205" s="51"/>
      <c r="TL205" s="51"/>
      <c r="TM205" s="51"/>
      <c r="TN205" s="51"/>
      <c r="TO205" s="51"/>
      <c r="TP205" s="51"/>
      <c r="TQ205" s="51"/>
      <c r="TR205" s="51"/>
      <c r="TS205" s="51"/>
      <c r="TT205" s="51"/>
      <c r="TU205" s="51"/>
      <c r="TV205" s="51"/>
      <c r="TW205" s="51"/>
      <c r="TX205" s="51"/>
      <c r="TY205" s="51"/>
      <c r="TZ205" s="51"/>
      <c r="UA205" s="51"/>
      <c r="UB205" s="51"/>
      <c r="UC205" s="51"/>
      <c r="UD205" s="51"/>
      <c r="UE205" s="51"/>
      <c r="UF205" s="51"/>
      <c r="UG205" s="51"/>
      <c r="UH205" s="51"/>
      <c r="UI205" s="51"/>
      <c r="UJ205" s="51"/>
      <c r="UK205" s="51"/>
      <c r="UL205" s="51"/>
      <c r="UM205" s="51"/>
      <c r="UN205" s="51"/>
      <c r="UO205" s="51"/>
      <c r="UP205" s="51"/>
      <c r="UQ205" s="51"/>
      <c r="UR205" s="51"/>
      <c r="US205" s="51"/>
      <c r="UT205" s="51"/>
      <c r="UU205" s="51"/>
      <c r="UV205" s="51"/>
      <c r="UW205" s="51"/>
      <c r="UX205" s="51"/>
      <c r="UY205" s="51"/>
      <c r="UZ205" s="51"/>
      <c r="VA205" s="51"/>
      <c r="VB205" s="51"/>
      <c r="VC205" s="51"/>
      <c r="VD205" s="51"/>
      <c r="VE205" s="51"/>
      <c r="VF205" s="51"/>
      <c r="VG205" s="51"/>
      <c r="VH205" s="51"/>
      <c r="VI205" s="51"/>
      <c r="VJ205" s="51"/>
      <c r="VK205" s="51"/>
      <c r="VL205" s="51"/>
      <c r="VM205" s="51"/>
      <c r="VN205" s="51"/>
      <c r="VO205" s="51"/>
      <c r="VP205" s="51"/>
      <c r="VQ205" s="51"/>
      <c r="VR205" s="51"/>
      <c r="VS205" s="51"/>
      <c r="VT205" s="51"/>
      <c r="VU205" s="51"/>
      <c r="VV205" s="51"/>
      <c r="VW205" s="51"/>
      <c r="VX205" s="51"/>
      <c r="VY205" s="51"/>
      <c r="VZ205" s="51"/>
      <c r="WA205" s="51"/>
      <c r="WB205" s="51"/>
      <c r="WC205" s="51"/>
      <c r="WD205" s="51"/>
      <c r="WE205" s="51"/>
      <c r="WF205" s="51"/>
      <c r="WG205" s="51"/>
      <c r="WH205" s="51"/>
      <c r="WI205" s="51"/>
      <c r="WJ205" s="51"/>
      <c r="WK205" s="51"/>
      <c r="WL205" s="51"/>
      <c r="WM205" s="51"/>
      <c r="WN205" s="51"/>
      <c r="WO205" s="51"/>
      <c r="WP205" s="51"/>
      <c r="WQ205" s="51"/>
      <c r="WR205" s="51"/>
      <c r="WS205" s="51"/>
      <c r="WT205" s="51"/>
      <c r="WU205" s="51"/>
      <c r="WV205" s="51"/>
      <c r="WW205" s="51"/>
      <c r="WX205" s="51"/>
      <c r="WY205" s="51"/>
      <c r="WZ205" s="51"/>
      <c r="XA205" s="51"/>
      <c r="XB205" s="51"/>
      <c r="XC205" s="51"/>
      <c r="XD205" s="51"/>
      <c r="XE205" s="51"/>
      <c r="XF205" s="51"/>
      <c r="XG205" s="51"/>
      <c r="XH205" s="51"/>
      <c r="XI205" s="51"/>
      <c r="XJ205" s="51"/>
      <c r="XK205" s="51"/>
      <c r="XL205" s="51"/>
      <c r="XM205" s="51"/>
      <c r="XN205" s="51"/>
      <c r="XO205" s="51"/>
      <c r="XP205" s="51"/>
      <c r="XQ205" s="51"/>
      <c r="XR205" s="51"/>
      <c r="XS205" s="51"/>
      <c r="XT205" s="51"/>
      <c r="XU205" s="51"/>
      <c r="XV205" s="51"/>
      <c r="XW205" s="51"/>
      <c r="XX205" s="51"/>
      <c r="XY205" s="51"/>
      <c r="XZ205" s="51"/>
      <c r="YA205" s="51"/>
      <c r="YB205" s="51"/>
      <c r="YC205" s="51"/>
      <c r="YD205" s="51"/>
      <c r="YE205" s="51"/>
      <c r="YF205" s="51"/>
      <c r="YG205" s="51"/>
      <c r="YH205" s="51"/>
      <c r="YI205" s="51"/>
      <c r="YJ205" s="51"/>
      <c r="YK205" s="51"/>
      <c r="YL205" s="51"/>
      <c r="YM205" s="51"/>
      <c r="YN205" s="51"/>
      <c r="YO205" s="51"/>
      <c r="YP205" s="51"/>
      <c r="YQ205" s="51"/>
      <c r="YR205" s="51"/>
      <c r="YS205" s="51"/>
    </row>
    <row r="206" spans="1:669" s="45" customFormat="1" x14ac:dyDescent="0.25">
      <c r="A206" s="40"/>
      <c r="B206" s="16"/>
      <c r="C206" s="17"/>
      <c r="D206" s="17"/>
      <c r="E206" s="40"/>
      <c r="F206" s="40"/>
      <c r="G206" s="151"/>
      <c r="H206" s="155"/>
      <c r="I206" s="151"/>
      <c r="J206" s="151"/>
      <c r="K206" s="151"/>
      <c r="L206" s="151"/>
      <c r="M206" s="151"/>
    </row>
    <row r="207" spans="1:669" x14ac:dyDescent="0.25">
      <c r="A207" s="125" t="s">
        <v>190</v>
      </c>
      <c r="B207" s="5"/>
      <c r="C207" s="6"/>
      <c r="D207" s="6"/>
      <c r="E207" s="10"/>
      <c r="F207" s="10"/>
      <c r="H207" s="174"/>
      <c r="I207" s="181"/>
      <c r="J207" s="181"/>
      <c r="K207" s="181"/>
      <c r="L207" s="181"/>
      <c r="M207" s="174"/>
      <c r="O207" s="45"/>
      <c r="P207" s="45"/>
      <c r="Q207" s="45"/>
      <c r="R207" s="45"/>
      <c r="S207" s="45"/>
      <c r="T207" s="45"/>
      <c r="U207" s="45"/>
      <c r="V207" s="45"/>
      <c r="W207" s="45"/>
      <c r="X207" s="45"/>
      <c r="Y207" s="45"/>
      <c r="Z207" s="45"/>
      <c r="AA207" s="45"/>
      <c r="AB207" s="45"/>
      <c r="AC207" s="45"/>
      <c r="AD207" s="45"/>
      <c r="AE207" s="45"/>
      <c r="AF207" s="45"/>
      <c r="AG207" s="45"/>
      <c r="AH207" s="45"/>
      <c r="AI207" s="45"/>
      <c r="AJ207" s="45"/>
      <c r="AK207" s="45"/>
      <c r="AL207" s="45"/>
      <c r="AM207" s="45"/>
      <c r="AN207" s="45"/>
      <c r="AO207" s="45"/>
      <c r="AP207" s="45"/>
      <c r="AQ207" s="45"/>
      <c r="AR207" s="45"/>
      <c r="AS207" s="45"/>
      <c r="AT207" s="45"/>
      <c r="AU207" s="45"/>
      <c r="AV207" s="45"/>
      <c r="AW207" s="45"/>
      <c r="AX207" s="45"/>
      <c r="AY207" s="45"/>
      <c r="AZ207" s="45"/>
      <c r="BA207" s="45"/>
      <c r="BB207" s="45"/>
      <c r="BC207" s="45"/>
      <c r="BD207" s="45"/>
      <c r="BE207" s="45"/>
      <c r="BF207" s="45"/>
      <c r="BG207" s="45"/>
      <c r="BH207" s="45"/>
      <c r="BI207" s="45"/>
      <c r="BJ207" s="45"/>
      <c r="BK207" s="45"/>
      <c r="BL207" s="45"/>
      <c r="BM207" s="45"/>
      <c r="BN207" s="45"/>
      <c r="BO207" s="45"/>
      <c r="BP207" s="45"/>
      <c r="BQ207" s="45"/>
      <c r="BR207" s="45"/>
      <c r="BS207" s="45"/>
      <c r="BT207" s="45"/>
      <c r="BU207" s="45"/>
      <c r="BV207" s="45"/>
      <c r="BW207" s="45"/>
      <c r="BX207" s="45"/>
      <c r="BY207" s="45"/>
      <c r="BZ207" s="45"/>
      <c r="CA207" s="45"/>
      <c r="CB207" s="45"/>
      <c r="CC207" s="45"/>
      <c r="CD207" s="45"/>
      <c r="CE207" s="45"/>
      <c r="CF207" s="45"/>
      <c r="CG207" s="45"/>
      <c r="CH207" s="45"/>
      <c r="CI207" s="45"/>
      <c r="CJ207" s="45"/>
      <c r="CK207" s="45"/>
      <c r="CL207" s="45"/>
      <c r="CM207" s="45"/>
      <c r="CN207" s="45"/>
      <c r="CO207" s="45"/>
      <c r="CP207" s="45"/>
      <c r="CQ207" s="45"/>
      <c r="CR207" s="45"/>
      <c r="CS207" s="45"/>
      <c r="CT207" s="45"/>
      <c r="CU207" s="45"/>
      <c r="CV207" s="45"/>
      <c r="CW207" s="45"/>
      <c r="CX207" s="45"/>
      <c r="CY207" s="45"/>
      <c r="CZ207" s="45"/>
      <c r="DA207" s="45"/>
      <c r="DB207" s="45"/>
      <c r="DC207" s="45"/>
      <c r="DD207" s="45"/>
      <c r="DE207" s="45"/>
      <c r="DF207" s="45"/>
      <c r="DG207" s="45"/>
      <c r="DH207" s="45"/>
      <c r="DI207" s="45"/>
      <c r="DJ207" s="45"/>
      <c r="DK207" s="45"/>
      <c r="DL207" s="45"/>
      <c r="DM207" s="45"/>
      <c r="DN207" s="45"/>
      <c r="DO207" s="45"/>
      <c r="DP207" s="45"/>
      <c r="DQ207" s="45"/>
      <c r="DR207" s="45"/>
      <c r="DS207" s="45"/>
      <c r="DT207" s="45"/>
      <c r="DU207" s="45"/>
      <c r="DV207" s="45"/>
      <c r="DW207" s="45"/>
      <c r="DX207" s="45"/>
      <c r="DY207" s="45"/>
      <c r="DZ207" s="45"/>
      <c r="EA207" s="45"/>
      <c r="EB207" s="45"/>
      <c r="EC207" s="45"/>
      <c r="ED207" s="45"/>
      <c r="EE207" s="45"/>
      <c r="EF207" s="45"/>
      <c r="EG207" s="45"/>
      <c r="EH207" s="45"/>
      <c r="EI207" s="45"/>
      <c r="EJ207" s="45"/>
      <c r="EK207" s="45"/>
      <c r="EL207" s="45"/>
      <c r="EM207" s="45"/>
      <c r="EN207" s="45"/>
      <c r="EO207" s="45"/>
      <c r="EP207" s="45"/>
      <c r="EQ207" s="45"/>
      <c r="ER207" s="45"/>
      <c r="ES207" s="45"/>
      <c r="ET207" s="45"/>
      <c r="EU207" s="45"/>
      <c r="EV207" s="45"/>
      <c r="EW207" s="45"/>
      <c r="EX207" s="45"/>
      <c r="EY207" s="45"/>
      <c r="EZ207" s="45"/>
      <c r="FA207" s="45"/>
      <c r="FB207" s="45"/>
      <c r="FC207" s="45"/>
      <c r="FD207" s="45"/>
      <c r="FE207" s="45"/>
      <c r="FF207" s="45"/>
      <c r="FG207" s="45"/>
      <c r="FH207" s="45"/>
      <c r="FI207" s="45"/>
      <c r="FJ207" s="45"/>
      <c r="FK207" s="45"/>
      <c r="FL207" s="45"/>
      <c r="FM207" s="45"/>
      <c r="FN207" s="45"/>
      <c r="FO207" s="45"/>
      <c r="FP207" s="45"/>
      <c r="FQ207" s="45"/>
      <c r="FR207" s="45"/>
      <c r="FS207" s="45"/>
    </row>
    <row r="208" spans="1:669" x14ac:dyDescent="0.25">
      <c r="A208" s="35" t="s">
        <v>191</v>
      </c>
      <c r="B208" s="204" t="s">
        <v>16</v>
      </c>
      <c r="C208" s="205" t="s">
        <v>71</v>
      </c>
      <c r="D208" s="205" t="s">
        <v>221</v>
      </c>
      <c r="E208" s="103">
        <v>44682</v>
      </c>
      <c r="F208" s="10" t="s">
        <v>107</v>
      </c>
      <c r="G208" s="130">
        <v>60000</v>
      </c>
      <c r="H208" s="174">
        <v>1722</v>
      </c>
      <c r="I208" s="181">
        <v>3486.68</v>
      </c>
      <c r="J208" s="181">
        <v>1824</v>
      </c>
      <c r="K208" s="181">
        <v>25</v>
      </c>
      <c r="L208" s="181">
        <v>7057.68</v>
      </c>
      <c r="M208" s="174">
        <v>52942.32</v>
      </c>
      <c r="O208" s="45"/>
      <c r="P208" s="45"/>
      <c r="Q208" s="45"/>
      <c r="R208" s="45"/>
      <c r="S208" s="45"/>
      <c r="T208" s="45"/>
      <c r="U208" s="45"/>
      <c r="V208" s="45"/>
      <c r="W208" s="45"/>
      <c r="X208" s="45"/>
      <c r="Y208" s="45"/>
      <c r="Z208" s="45"/>
      <c r="AA208" s="45"/>
      <c r="AB208" s="45"/>
      <c r="AC208" s="45"/>
      <c r="AD208" s="45"/>
      <c r="AE208" s="45"/>
      <c r="AF208" s="45"/>
      <c r="AG208" s="45"/>
      <c r="AH208" s="45"/>
      <c r="AI208" s="45"/>
      <c r="AJ208" s="45"/>
      <c r="AK208" s="45"/>
      <c r="AL208" s="45"/>
      <c r="AM208" s="45"/>
      <c r="AN208" s="45"/>
      <c r="AO208" s="45"/>
      <c r="AP208" s="45"/>
      <c r="AQ208" s="45"/>
      <c r="AR208" s="45"/>
      <c r="AS208" s="45"/>
      <c r="AT208" s="45"/>
      <c r="AU208" s="45"/>
      <c r="AV208" s="45"/>
      <c r="AW208" s="45"/>
      <c r="AX208" s="45"/>
      <c r="AY208" s="45"/>
      <c r="AZ208" s="45"/>
      <c r="BA208" s="45"/>
      <c r="BB208" s="45"/>
      <c r="BC208" s="45"/>
      <c r="BD208" s="45"/>
      <c r="BE208" s="45"/>
      <c r="BF208" s="45"/>
      <c r="BG208" s="45"/>
      <c r="BH208" s="45"/>
      <c r="BI208" s="45"/>
      <c r="BJ208" s="45"/>
      <c r="BK208" s="45"/>
      <c r="BL208" s="45"/>
      <c r="BM208" s="45"/>
      <c r="BN208" s="45"/>
      <c r="BO208" s="45"/>
      <c r="BP208" s="45"/>
      <c r="BQ208" s="45"/>
      <c r="BR208" s="45"/>
      <c r="BS208" s="45"/>
      <c r="BT208" s="45"/>
      <c r="BU208" s="45"/>
      <c r="BV208" s="45"/>
      <c r="BW208" s="45"/>
      <c r="BX208" s="45"/>
      <c r="BY208" s="45"/>
      <c r="BZ208" s="45"/>
      <c r="CA208" s="45"/>
      <c r="CB208" s="45"/>
      <c r="CC208" s="45"/>
      <c r="CD208" s="45"/>
      <c r="CE208" s="45"/>
      <c r="CF208" s="45"/>
      <c r="CG208" s="45"/>
      <c r="CH208" s="45"/>
      <c r="CI208" s="45"/>
      <c r="CJ208" s="45"/>
      <c r="CK208" s="45"/>
      <c r="CL208" s="45"/>
      <c r="CM208" s="45"/>
      <c r="CN208" s="45"/>
      <c r="CO208" s="45"/>
      <c r="CP208" s="45"/>
      <c r="CQ208" s="45"/>
      <c r="CR208" s="45"/>
      <c r="CS208" s="45"/>
      <c r="CT208" s="45"/>
      <c r="CU208" s="45"/>
      <c r="CV208" s="45"/>
      <c r="CW208" s="45"/>
      <c r="CX208" s="45"/>
      <c r="CY208" s="45"/>
      <c r="CZ208" s="45"/>
      <c r="DA208" s="45"/>
      <c r="DB208" s="45"/>
      <c r="DC208" s="45"/>
      <c r="DD208" s="45"/>
      <c r="DE208" s="45"/>
      <c r="DF208" s="45"/>
      <c r="DG208" s="45"/>
      <c r="DH208" s="45"/>
      <c r="DI208" s="45"/>
      <c r="DJ208" s="45"/>
      <c r="DK208" s="45"/>
      <c r="DL208" s="45"/>
      <c r="DM208" s="45"/>
      <c r="DN208" s="45"/>
      <c r="DO208" s="45"/>
      <c r="DP208" s="45"/>
      <c r="DQ208" s="45"/>
      <c r="DR208" s="45"/>
      <c r="DS208" s="45"/>
      <c r="DT208" s="45"/>
      <c r="DU208" s="45"/>
      <c r="DV208" s="45"/>
      <c r="DW208" s="45"/>
      <c r="DX208" s="45"/>
      <c r="DY208" s="45"/>
      <c r="DZ208" s="45"/>
      <c r="EA208" s="45"/>
      <c r="EB208" s="45"/>
      <c r="EC208" s="45"/>
      <c r="ED208" s="45"/>
      <c r="EE208" s="45"/>
      <c r="EF208" s="45"/>
      <c r="EG208" s="45"/>
      <c r="EH208" s="45"/>
      <c r="EI208" s="45"/>
      <c r="EJ208" s="45"/>
      <c r="EK208" s="45"/>
      <c r="EL208" s="45"/>
      <c r="EM208" s="45"/>
      <c r="EN208" s="45"/>
      <c r="EO208" s="45"/>
      <c r="EP208" s="45"/>
      <c r="EQ208" s="45"/>
      <c r="ER208" s="45"/>
      <c r="ES208" s="45"/>
      <c r="ET208" s="45"/>
      <c r="EU208" s="45"/>
      <c r="EV208" s="45"/>
      <c r="EW208" s="45"/>
      <c r="EX208" s="45"/>
      <c r="EY208" s="45"/>
      <c r="EZ208" s="45"/>
      <c r="FA208" s="45"/>
      <c r="FB208" s="45"/>
      <c r="FC208" s="45"/>
      <c r="FD208" s="45"/>
      <c r="FE208" s="45"/>
      <c r="FF208" s="45"/>
      <c r="FG208" s="45"/>
      <c r="FH208" s="45"/>
      <c r="FI208" s="45"/>
      <c r="FJ208" s="45"/>
      <c r="FK208" s="45"/>
      <c r="FL208" s="45"/>
      <c r="FM208" s="45"/>
      <c r="FN208" s="45"/>
      <c r="FO208" s="45"/>
      <c r="FP208" s="45"/>
      <c r="FQ208" s="45"/>
      <c r="FR208" s="45"/>
      <c r="FS208" s="45"/>
    </row>
    <row r="209" spans="1:175" s="46" customFormat="1" ht="13.5" customHeight="1" x14ac:dyDescent="0.25">
      <c r="A209" s="46" t="s">
        <v>192</v>
      </c>
      <c r="B209" s="18" t="s">
        <v>189</v>
      </c>
      <c r="C209" s="19" t="s">
        <v>70</v>
      </c>
      <c r="D209" s="19" t="s">
        <v>221</v>
      </c>
      <c r="E209" s="112">
        <v>44197</v>
      </c>
      <c r="F209" s="113" t="s">
        <v>107</v>
      </c>
      <c r="G209" s="152">
        <v>65000</v>
      </c>
      <c r="H209" s="156">
        <v>1865.5</v>
      </c>
      <c r="I209" s="152">
        <v>4427.58</v>
      </c>
      <c r="J209" s="152">
        <v>1976</v>
      </c>
      <c r="K209" s="152">
        <v>25</v>
      </c>
      <c r="L209" s="152">
        <v>8294.08</v>
      </c>
      <c r="M209" s="156">
        <v>56705.919999999998</v>
      </c>
    </row>
    <row r="210" spans="1:175" s="46" customFormat="1" ht="13.5" customHeight="1" x14ac:dyDescent="0.25">
      <c r="A210" s="46" t="s">
        <v>193</v>
      </c>
      <c r="B210" s="18" t="s">
        <v>174</v>
      </c>
      <c r="C210" s="19" t="s">
        <v>71</v>
      </c>
      <c r="D210" s="19" t="s">
        <v>221</v>
      </c>
      <c r="E210" s="112">
        <v>44652</v>
      </c>
      <c r="F210" s="113" t="s">
        <v>107</v>
      </c>
      <c r="G210" s="152">
        <v>65000</v>
      </c>
      <c r="H210" s="156">
        <v>1865.5</v>
      </c>
      <c r="I210" s="152">
        <v>4427.58</v>
      </c>
      <c r="J210" s="152">
        <v>1976</v>
      </c>
      <c r="K210" s="152">
        <v>25</v>
      </c>
      <c r="L210" s="152">
        <v>8294.08</v>
      </c>
      <c r="M210" s="156">
        <v>56705.919999999998</v>
      </c>
    </row>
    <row r="211" spans="1:175" s="46" customFormat="1" ht="13.5" customHeight="1" x14ac:dyDescent="0.25">
      <c r="A211" s="46" t="s">
        <v>205</v>
      </c>
      <c r="B211" s="18" t="s">
        <v>16</v>
      </c>
      <c r="C211" s="19" t="s">
        <v>71</v>
      </c>
      <c r="D211" s="19" t="s">
        <v>221</v>
      </c>
      <c r="E211" s="112">
        <v>44682</v>
      </c>
      <c r="F211" s="113" t="s">
        <v>107</v>
      </c>
      <c r="G211" s="152">
        <v>60000</v>
      </c>
      <c r="H211" s="156">
        <v>1722</v>
      </c>
      <c r="I211" s="152">
        <v>3486.68</v>
      </c>
      <c r="J211" s="152">
        <v>1824</v>
      </c>
      <c r="K211" s="152">
        <v>25</v>
      </c>
      <c r="L211" s="152">
        <v>7057.68</v>
      </c>
      <c r="M211" s="156">
        <v>52942.32</v>
      </c>
    </row>
    <row r="212" spans="1:175" s="68" customFormat="1" x14ac:dyDescent="0.25">
      <c r="A212" s="68" t="s">
        <v>14</v>
      </c>
      <c r="B212" s="92">
        <v>4</v>
      </c>
      <c r="C212" s="74"/>
      <c r="D212" s="74"/>
      <c r="G212" s="150">
        <f>G208+G209+G210+G211</f>
        <v>250000</v>
      </c>
      <c r="H212" s="157">
        <f>SUM(H209:H209)+H210+H208+H211</f>
        <v>7175</v>
      </c>
      <c r="I212" s="150">
        <f>SUM(I209:I209)+I208+I210+I211</f>
        <v>15828.52</v>
      </c>
      <c r="J212" s="150">
        <f>SUM(J209:J209)+J210+J208+J211</f>
        <v>7600</v>
      </c>
      <c r="K212" s="150">
        <f>SUM(K209:K209)+K208+K210+K211</f>
        <v>100</v>
      </c>
      <c r="L212" s="150">
        <f>SUM(L209:L209)+L208+L210+L211</f>
        <v>30703.52</v>
      </c>
      <c r="M212" s="150">
        <f>SUM(M209:M209)+M208+M210+M211</f>
        <v>219296.47999999998</v>
      </c>
      <c r="N212" s="40"/>
      <c r="O212" s="40"/>
      <c r="P212" s="40"/>
      <c r="Q212" s="40"/>
      <c r="R212" s="40"/>
      <c r="S212" s="40"/>
      <c r="T212" s="40"/>
      <c r="U212" s="40"/>
      <c r="V212" s="40"/>
      <c r="W212" s="40"/>
      <c r="X212" s="40"/>
      <c r="Y212" s="40"/>
      <c r="Z212" s="40"/>
      <c r="AA212" s="40"/>
      <c r="AB212" s="40"/>
      <c r="AC212" s="40"/>
      <c r="AD212" s="40"/>
      <c r="AE212" s="40"/>
      <c r="AF212" s="40"/>
      <c r="AG212" s="40"/>
      <c r="AH212" s="40"/>
      <c r="AI212" s="40"/>
      <c r="AJ212" s="40"/>
      <c r="AK212" s="40"/>
      <c r="AL212" s="40"/>
      <c r="AM212" s="40"/>
      <c r="AN212" s="40"/>
      <c r="AO212" s="40"/>
      <c r="AP212" s="40"/>
      <c r="AQ212" s="40"/>
      <c r="AR212" s="40"/>
      <c r="AS212" s="40"/>
      <c r="AT212" s="40"/>
      <c r="AU212" s="40"/>
      <c r="AV212" s="40"/>
      <c r="AW212" s="40"/>
      <c r="AX212" s="40"/>
      <c r="AY212" s="40"/>
      <c r="AZ212" s="40"/>
      <c r="BA212" s="40"/>
      <c r="BB212" s="40"/>
      <c r="BC212" s="40"/>
      <c r="BD212" s="40"/>
      <c r="BE212" s="40"/>
      <c r="BF212" s="40"/>
      <c r="BG212" s="40"/>
      <c r="BH212" s="40"/>
      <c r="BI212" s="40"/>
      <c r="BJ212" s="40"/>
      <c r="BK212" s="40"/>
      <c r="BL212" s="40"/>
      <c r="BM212" s="40"/>
      <c r="BN212" s="40"/>
      <c r="BO212" s="40"/>
      <c r="BP212" s="40"/>
      <c r="BQ212" s="40"/>
      <c r="BR212" s="40"/>
      <c r="BS212" s="40"/>
      <c r="BT212" s="40"/>
      <c r="BU212" s="40"/>
      <c r="BV212" s="40"/>
      <c r="BW212" s="40"/>
      <c r="BX212" s="40"/>
      <c r="BY212" s="40"/>
      <c r="BZ212" s="40"/>
      <c r="CA212" s="40"/>
      <c r="CB212" s="40"/>
      <c r="CC212" s="40"/>
      <c r="CD212" s="40"/>
      <c r="CE212" s="40"/>
      <c r="CF212" s="40"/>
      <c r="CG212" s="40"/>
      <c r="CH212" s="40"/>
      <c r="CI212" s="40"/>
      <c r="CJ212" s="40"/>
      <c r="CK212" s="40"/>
      <c r="CL212" s="40"/>
      <c r="CM212" s="40"/>
      <c r="CN212" s="40"/>
      <c r="CO212" s="40"/>
      <c r="CP212" s="40"/>
      <c r="CQ212" s="40"/>
      <c r="CR212" s="40"/>
      <c r="CS212" s="40"/>
      <c r="CT212" s="40"/>
      <c r="CU212" s="40"/>
      <c r="CV212" s="40"/>
      <c r="CW212" s="40"/>
      <c r="CX212" s="40"/>
      <c r="CY212" s="40"/>
      <c r="CZ212" s="40"/>
      <c r="DA212" s="40"/>
      <c r="DB212" s="40"/>
      <c r="DC212" s="40"/>
      <c r="DD212" s="40"/>
      <c r="DE212" s="40"/>
      <c r="DF212" s="40"/>
      <c r="DG212" s="40"/>
      <c r="DH212" s="40"/>
      <c r="DI212" s="40"/>
      <c r="DJ212" s="40"/>
      <c r="DK212" s="40"/>
      <c r="DL212" s="40"/>
      <c r="DM212" s="40"/>
      <c r="DN212" s="40"/>
      <c r="DO212" s="40"/>
      <c r="DP212" s="40"/>
      <c r="DQ212" s="40"/>
      <c r="DR212" s="40"/>
      <c r="DS212" s="40"/>
      <c r="DT212" s="40"/>
      <c r="DU212" s="40"/>
      <c r="DV212" s="40"/>
      <c r="DW212" s="40"/>
      <c r="DX212" s="40"/>
      <c r="DY212" s="40"/>
      <c r="DZ212" s="40"/>
      <c r="EA212" s="40"/>
      <c r="EB212" s="40"/>
      <c r="EC212" s="40"/>
      <c r="ED212" s="40"/>
      <c r="EE212" s="40"/>
      <c r="EF212" s="40"/>
      <c r="EG212" s="40"/>
      <c r="EH212" s="40"/>
      <c r="EI212" s="40"/>
      <c r="EJ212" s="40"/>
      <c r="EK212" s="40"/>
      <c r="EL212" s="40"/>
      <c r="EM212" s="40"/>
      <c r="EN212" s="40"/>
      <c r="EO212" s="40"/>
      <c r="EP212" s="40"/>
      <c r="EQ212" s="40"/>
      <c r="ER212" s="40"/>
      <c r="ES212" s="40"/>
      <c r="ET212" s="40"/>
      <c r="EU212" s="40"/>
      <c r="EV212" s="40"/>
      <c r="EW212" s="40"/>
      <c r="EX212" s="40"/>
      <c r="EY212" s="40"/>
      <c r="EZ212" s="40"/>
      <c r="FA212" s="40"/>
      <c r="FB212" s="40"/>
      <c r="FC212" s="40"/>
      <c r="FD212" s="40"/>
      <c r="FE212" s="40"/>
      <c r="FF212" s="40"/>
      <c r="FG212" s="40"/>
      <c r="FH212" s="40"/>
      <c r="FI212" s="40"/>
      <c r="FJ212" s="40"/>
      <c r="FK212" s="40"/>
      <c r="FL212" s="40"/>
      <c r="FM212" s="40"/>
      <c r="FN212" s="40"/>
      <c r="FO212" s="40"/>
      <c r="FP212" s="40"/>
      <c r="FQ212" s="40"/>
      <c r="FR212" s="40"/>
      <c r="FS212" s="40"/>
    </row>
    <row r="213" spans="1:175" s="40" customFormat="1" x14ac:dyDescent="0.25">
      <c r="A213" s="40" t="s">
        <v>209</v>
      </c>
      <c r="B213" s="16"/>
      <c r="C213" s="17"/>
      <c r="D213" s="17"/>
      <c r="G213" s="151"/>
      <c r="H213" s="155"/>
      <c r="I213" s="151"/>
      <c r="J213" s="151"/>
      <c r="K213" s="151"/>
      <c r="L213" s="151"/>
      <c r="M213" s="151"/>
    </row>
    <row r="214" spans="1:175" s="126" customFormat="1" x14ac:dyDescent="0.25">
      <c r="A214" s="126" t="s">
        <v>194</v>
      </c>
      <c r="B214" s="113" t="s">
        <v>30</v>
      </c>
      <c r="C214" s="19" t="s">
        <v>71</v>
      </c>
      <c r="D214" s="19" t="s">
        <v>221</v>
      </c>
      <c r="E214" s="127">
        <v>44593</v>
      </c>
      <c r="F214" s="128" t="s">
        <v>107</v>
      </c>
      <c r="G214" s="152">
        <v>125000</v>
      </c>
      <c r="H214" s="156">
        <v>3587.5</v>
      </c>
      <c r="I214" s="152">
        <v>17607.88</v>
      </c>
      <c r="J214" s="152">
        <v>3800</v>
      </c>
      <c r="K214" s="152">
        <v>1537.45</v>
      </c>
      <c r="L214" s="152">
        <v>26532.83</v>
      </c>
      <c r="M214" s="152">
        <v>98467.17</v>
      </c>
    </row>
    <row r="215" spans="1:175" x14ac:dyDescent="0.25">
      <c r="A215" s="38" t="s">
        <v>94</v>
      </c>
      <c r="B215" s="14" t="s">
        <v>174</v>
      </c>
      <c r="C215" s="14" t="s">
        <v>70</v>
      </c>
      <c r="D215" s="14" t="s">
        <v>221</v>
      </c>
      <c r="E215" s="129">
        <v>44621</v>
      </c>
      <c r="F215" s="132" t="s">
        <v>107</v>
      </c>
      <c r="G215" s="130">
        <v>60000</v>
      </c>
      <c r="H215" s="131">
        <v>1722</v>
      </c>
      <c r="I215" s="130">
        <v>3486.68</v>
      </c>
      <c r="J215" s="130">
        <v>1824</v>
      </c>
      <c r="K215" s="130">
        <v>665</v>
      </c>
      <c r="L215" s="130">
        <v>7697.68</v>
      </c>
      <c r="M215" s="131">
        <v>52302.32</v>
      </c>
      <c r="O215" s="45"/>
      <c r="P215" s="45"/>
      <c r="Q215" s="45"/>
      <c r="R215" s="45"/>
      <c r="S215" s="45"/>
      <c r="T215" s="45"/>
      <c r="U215" s="45"/>
      <c r="V215" s="45"/>
      <c r="W215" s="45"/>
      <c r="X215" s="45"/>
      <c r="Y215" s="45"/>
      <c r="Z215" s="45"/>
      <c r="AA215" s="45"/>
      <c r="AB215" s="45"/>
      <c r="AC215" s="45"/>
      <c r="AD215" s="45"/>
      <c r="AE215" s="45"/>
      <c r="AF215" s="45"/>
      <c r="AG215" s="45"/>
      <c r="AH215" s="45"/>
      <c r="AI215" s="45"/>
      <c r="AJ215" s="45"/>
      <c r="AK215" s="45"/>
      <c r="AL215" s="45"/>
      <c r="AM215" s="45"/>
      <c r="AN215" s="45"/>
      <c r="AO215" s="45"/>
      <c r="AP215" s="45"/>
      <c r="AQ215" s="45"/>
      <c r="AR215" s="45"/>
      <c r="AS215" s="45"/>
      <c r="AT215" s="45"/>
      <c r="AU215" s="45"/>
      <c r="AV215" s="45"/>
      <c r="AW215" s="45"/>
      <c r="AX215" s="45"/>
      <c r="AY215" s="45"/>
      <c r="AZ215" s="45"/>
      <c r="BA215" s="45"/>
      <c r="BB215" s="45"/>
      <c r="BC215" s="45"/>
      <c r="BD215" s="45"/>
      <c r="BE215" s="45"/>
      <c r="BF215" s="45"/>
      <c r="BG215" s="45"/>
      <c r="BH215" s="45"/>
      <c r="BI215" s="45"/>
      <c r="BJ215" s="45"/>
      <c r="BK215" s="45"/>
      <c r="BL215" s="45"/>
      <c r="BM215" s="45"/>
      <c r="BN215" s="45"/>
      <c r="BO215" s="45"/>
      <c r="BP215" s="45"/>
      <c r="BQ215" s="45"/>
      <c r="BR215" s="45"/>
      <c r="BS215" s="45"/>
      <c r="BT215" s="45"/>
      <c r="BU215" s="45"/>
      <c r="BV215" s="45"/>
      <c r="BW215" s="45"/>
      <c r="BX215" s="45"/>
      <c r="BY215" s="45"/>
      <c r="BZ215" s="45"/>
      <c r="CA215" s="45"/>
      <c r="CB215" s="45"/>
      <c r="CC215" s="45"/>
      <c r="CD215" s="45"/>
      <c r="CE215" s="45"/>
      <c r="CF215" s="45"/>
      <c r="CG215" s="45"/>
      <c r="CH215" s="45"/>
      <c r="CI215" s="45"/>
      <c r="CJ215" s="45"/>
      <c r="CK215" s="45"/>
      <c r="CL215" s="45"/>
      <c r="CM215" s="45"/>
      <c r="CN215" s="45"/>
      <c r="CO215" s="45"/>
      <c r="CP215" s="45"/>
      <c r="CQ215" s="45"/>
      <c r="CR215" s="45"/>
      <c r="CS215" s="45"/>
      <c r="CT215" s="45"/>
      <c r="CU215" s="45"/>
      <c r="CV215" s="45"/>
      <c r="CW215" s="45"/>
      <c r="CX215" s="45"/>
      <c r="CY215" s="45"/>
      <c r="CZ215" s="45"/>
      <c r="DA215" s="45"/>
      <c r="DB215" s="45"/>
      <c r="DC215" s="45"/>
      <c r="DD215" s="45"/>
      <c r="DE215" s="45"/>
      <c r="DF215" s="45"/>
      <c r="DG215" s="45"/>
      <c r="DH215" s="45"/>
      <c r="DI215" s="45"/>
      <c r="DJ215" s="45"/>
      <c r="DK215" s="45"/>
      <c r="DL215" s="45"/>
      <c r="DM215" s="45"/>
      <c r="DN215" s="45"/>
      <c r="DO215" s="45"/>
      <c r="DP215" s="45"/>
      <c r="DQ215" s="45"/>
      <c r="DR215" s="45"/>
      <c r="DS215" s="45"/>
      <c r="DT215" s="45"/>
      <c r="DU215" s="45"/>
      <c r="DV215" s="45"/>
      <c r="DW215" s="45"/>
      <c r="DX215" s="45"/>
      <c r="DY215" s="45"/>
      <c r="DZ215" s="45"/>
      <c r="EA215" s="45"/>
      <c r="EB215" s="45"/>
      <c r="EC215" s="45"/>
      <c r="ED215" s="45"/>
      <c r="EE215" s="45"/>
      <c r="EF215" s="45"/>
      <c r="EG215" s="45"/>
      <c r="EH215" s="45"/>
      <c r="EI215" s="45"/>
      <c r="EJ215" s="45"/>
      <c r="EK215" s="45"/>
      <c r="EL215" s="45"/>
      <c r="EM215" s="45"/>
      <c r="EN215" s="45"/>
      <c r="EO215" s="45"/>
      <c r="EP215" s="45"/>
      <c r="EQ215" s="45"/>
      <c r="ER215" s="45"/>
      <c r="ES215" s="45"/>
      <c r="ET215" s="45"/>
      <c r="EU215" s="45"/>
      <c r="EV215" s="45"/>
      <c r="EW215" s="45"/>
      <c r="EX215" s="45"/>
      <c r="EY215" s="45"/>
      <c r="EZ215" s="45"/>
      <c r="FA215" s="45"/>
      <c r="FB215" s="45"/>
      <c r="FC215" s="45"/>
      <c r="FD215" s="45"/>
      <c r="FE215" s="45"/>
      <c r="FF215" s="45"/>
      <c r="FG215" s="45"/>
      <c r="FH215" s="45"/>
      <c r="FI215" s="45"/>
      <c r="FJ215" s="45"/>
      <c r="FK215" s="45"/>
      <c r="FL215" s="45"/>
      <c r="FM215" s="45"/>
      <c r="FN215" s="45"/>
      <c r="FO215" s="45"/>
      <c r="FP215" s="45"/>
      <c r="FQ215" s="45"/>
      <c r="FR215" s="45"/>
      <c r="FS215" s="45"/>
    </row>
    <row r="216" spans="1:175" s="68" customFormat="1" x14ac:dyDescent="0.25">
      <c r="A216" s="68" t="s">
        <v>14</v>
      </c>
      <c r="B216" s="116">
        <v>2</v>
      </c>
      <c r="C216" s="116"/>
      <c r="D216" s="116"/>
      <c r="E216" s="133"/>
      <c r="F216" s="134"/>
      <c r="G216" s="150">
        <f t="shared" ref="G216:M216" si="34">G215+G214</f>
        <v>185000</v>
      </c>
      <c r="H216" s="157">
        <f t="shared" si="34"/>
        <v>5309.5</v>
      </c>
      <c r="I216" s="150">
        <f t="shared" si="34"/>
        <v>21094.560000000001</v>
      </c>
      <c r="J216" s="150">
        <f t="shared" si="34"/>
        <v>5624</v>
      </c>
      <c r="K216" s="150">
        <f t="shared" si="34"/>
        <v>2202.4499999999998</v>
      </c>
      <c r="L216" s="150">
        <f t="shared" si="34"/>
        <v>34230.51</v>
      </c>
      <c r="M216" s="157">
        <f t="shared" si="34"/>
        <v>150769.49</v>
      </c>
      <c r="N216" s="40"/>
      <c r="O216" s="40"/>
      <c r="P216" s="40"/>
      <c r="Q216" s="40"/>
      <c r="R216" s="40"/>
      <c r="S216" s="40"/>
      <c r="T216" s="40"/>
      <c r="U216" s="40"/>
      <c r="V216" s="40"/>
      <c r="W216" s="40"/>
      <c r="X216" s="40"/>
      <c r="Y216" s="40"/>
      <c r="Z216" s="40"/>
      <c r="AA216" s="40"/>
      <c r="AB216" s="40"/>
      <c r="AC216" s="40"/>
      <c r="AD216" s="40"/>
      <c r="AE216" s="40"/>
      <c r="AF216" s="40"/>
      <c r="AG216" s="40"/>
      <c r="AH216" s="40"/>
      <c r="AI216" s="40"/>
      <c r="AJ216" s="40"/>
      <c r="AK216" s="40"/>
      <c r="AL216" s="40"/>
      <c r="AM216" s="40"/>
      <c r="AN216" s="40"/>
      <c r="AO216" s="40"/>
      <c r="AP216" s="40"/>
      <c r="AQ216" s="40"/>
      <c r="AR216" s="40"/>
      <c r="AS216" s="40"/>
      <c r="AT216" s="40"/>
      <c r="AU216" s="40"/>
      <c r="AV216" s="40"/>
      <c r="AW216" s="40"/>
      <c r="AX216" s="40"/>
      <c r="AY216" s="40"/>
      <c r="AZ216" s="40"/>
      <c r="BA216" s="40"/>
      <c r="BB216" s="40"/>
      <c r="BC216" s="40"/>
      <c r="BD216" s="40"/>
      <c r="BE216" s="40"/>
      <c r="BF216" s="40"/>
      <c r="BG216" s="40"/>
      <c r="BH216" s="40"/>
      <c r="BI216" s="40"/>
      <c r="BJ216" s="40"/>
      <c r="BK216" s="40"/>
      <c r="BL216" s="40"/>
      <c r="BM216" s="40"/>
      <c r="BN216" s="40"/>
      <c r="BO216" s="40"/>
      <c r="BP216" s="40"/>
      <c r="BQ216" s="40"/>
      <c r="BR216" s="40"/>
      <c r="BS216" s="40"/>
      <c r="BT216" s="40"/>
      <c r="BU216" s="40"/>
      <c r="BV216" s="40"/>
      <c r="BW216" s="40"/>
      <c r="BX216" s="40"/>
      <c r="BY216" s="40"/>
      <c r="BZ216" s="40"/>
      <c r="CA216" s="40"/>
      <c r="CB216" s="40"/>
      <c r="CC216" s="40"/>
      <c r="CD216" s="40"/>
      <c r="CE216" s="40"/>
      <c r="CF216" s="40"/>
      <c r="CG216" s="40"/>
      <c r="CH216" s="40"/>
      <c r="CI216" s="40"/>
      <c r="CJ216" s="40"/>
      <c r="CK216" s="40"/>
      <c r="CL216" s="40"/>
      <c r="CM216" s="40"/>
      <c r="CN216" s="40"/>
      <c r="CO216" s="40"/>
      <c r="CP216" s="40"/>
      <c r="CQ216" s="40"/>
      <c r="CR216" s="40"/>
      <c r="CS216" s="40"/>
      <c r="CT216" s="40"/>
      <c r="CU216" s="40"/>
      <c r="CV216" s="40"/>
      <c r="CW216" s="40"/>
      <c r="CX216" s="40"/>
      <c r="CY216" s="40"/>
      <c r="CZ216" s="40"/>
      <c r="DA216" s="40"/>
      <c r="DB216" s="40"/>
      <c r="DC216" s="40"/>
      <c r="DD216" s="40"/>
      <c r="DE216" s="40"/>
      <c r="DF216" s="40"/>
      <c r="DG216" s="40"/>
      <c r="DH216" s="40"/>
      <c r="DI216" s="40"/>
      <c r="DJ216" s="40"/>
      <c r="DK216" s="40"/>
      <c r="DL216" s="40"/>
      <c r="DM216" s="40"/>
      <c r="DN216" s="40"/>
      <c r="DO216" s="40"/>
      <c r="DP216" s="40"/>
      <c r="DQ216" s="40"/>
      <c r="DR216" s="40"/>
      <c r="DS216" s="40"/>
      <c r="DT216" s="40"/>
      <c r="DU216" s="40"/>
      <c r="DV216" s="40"/>
      <c r="DW216" s="40"/>
      <c r="DX216" s="40"/>
      <c r="DY216" s="40"/>
      <c r="DZ216" s="40"/>
      <c r="EA216" s="40"/>
      <c r="EB216" s="40"/>
      <c r="EC216" s="40"/>
      <c r="ED216" s="40"/>
      <c r="EE216" s="40"/>
      <c r="EF216" s="40"/>
      <c r="EG216" s="40"/>
      <c r="EH216" s="40"/>
      <c r="EI216" s="40"/>
      <c r="EJ216" s="40"/>
      <c r="EK216" s="40"/>
      <c r="EL216" s="40"/>
      <c r="EM216" s="40"/>
      <c r="EN216" s="40"/>
      <c r="EO216" s="40"/>
      <c r="EP216" s="40"/>
      <c r="EQ216" s="40"/>
      <c r="ER216" s="40"/>
      <c r="ES216" s="40"/>
      <c r="ET216" s="40"/>
      <c r="EU216" s="40"/>
      <c r="EV216" s="40"/>
      <c r="EW216" s="40"/>
      <c r="EX216" s="40"/>
      <c r="EY216" s="40"/>
      <c r="EZ216" s="40"/>
      <c r="FA216" s="40"/>
      <c r="FB216" s="40"/>
      <c r="FC216" s="40"/>
      <c r="FD216" s="40"/>
      <c r="FE216" s="40"/>
      <c r="FF216" s="40"/>
      <c r="FG216" s="40"/>
      <c r="FH216" s="40"/>
      <c r="FI216" s="40"/>
      <c r="FJ216" s="40"/>
      <c r="FK216" s="40"/>
      <c r="FL216" s="40"/>
      <c r="FM216" s="40"/>
      <c r="FN216" s="40"/>
      <c r="FO216" s="40"/>
      <c r="FP216" s="40"/>
      <c r="FQ216" s="40"/>
      <c r="FR216" s="40"/>
      <c r="FS216" s="40"/>
    </row>
    <row r="217" spans="1:175" s="45" customFormat="1" x14ac:dyDescent="0.25">
      <c r="A217" s="40" t="s">
        <v>210</v>
      </c>
      <c r="B217" s="16"/>
      <c r="C217" s="17"/>
      <c r="D217" s="17"/>
      <c r="E217" s="40"/>
      <c r="F217" s="40"/>
      <c r="G217" s="151"/>
      <c r="H217" s="155"/>
      <c r="I217" s="151"/>
      <c r="J217" s="151"/>
      <c r="K217" s="151"/>
      <c r="L217" s="151"/>
      <c r="M217" s="155"/>
    </row>
    <row r="218" spans="1:175" s="46" customFormat="1" ht="13.5" customHeight="1" x14ac:dyDescent="0.25">
      <c r="A218" s="46" t="s">
        <v>105</v>
      </c>
      <c r="B218" s="18" t="s">
        <v>54</v>
      </c>
      <c r="C218" s="19" t="s">
        <v>70</v>
      </c>
      <c r="D218" s="19" t="s">
        <v>221</v>
      </c>
      <c r="E218" s="112">
        <v>44593</v>
      </c>
      <c r="F218" s="113" t="s">
        <v>107</v>
      </c>
      <c r="G218" s="152">
        <v>100000</v>
      </c>
      <c r="H218" s="156">
        <v>2870</v>
      </c>
      <c r="I218" s="152">
        <v>12105.37</v>
      </c>
      <c r="J218" s="152">
        <v>3040</v>
      </c>
      <c r="K218" s="152">
        <v>25</v>
      </c>
      <c r="L218" s="152">
        <v>18040.37</v>
      </c>
      <c r="M218" s="156">
        <v>81959.63</v>
      </c>
    </row>
    <row r="219" spans="1:175" s="46" customFormat="1" x14ac:dyDescent="0.25">
      <c r="A219" s="46" t="s">
        <v>147</v>
      </c>
      <c r="B219" s="18" t="s">
        <v>148</v>
      </c>
      <c r="C219" s="19" t="s">
        <v>71</v>
      </c>
      <c r="D219" s="19" t="s">
        <v>221</v>
      </c>
      <c r="E219" s="20">
        <v>44593</v>
      </c>
      <c r="F219" s="18" t="s">
        <v>107</v>
      </c>
      <c r="G219" s="152">
        <v>60000</v>
      </c>
      <c r="H219" s="156">
        <v>1722</v>
      </c>
      <c r="I219" s="152">
        <v>3486.68</v>
      </c>
      <c r="J219" s="152">
        <v>1824</v>
      </c>
      <c r="K219" s="152">
        <v>25</v>
      </c>
      <c r="L219" s="152">
        <v>7057.68</v>
      </c>
      <c r="M219" s="156">
        <v>52942.32</v>
      </c>
    </row>
    <row r="220" spans="1:175" s="68" customFormat="1" x14ac:dyDescent="0.25">
      <c r="A220" s="68" t="s">
        <v>14</v>
      </c>
      <c r="B220" s="92">
        <v>2</v>
      </c>
      <c r="C220" s="74"/>
      <c r="D220" s="74"/>
      <c r="G220" s="150">
        <f>SUM(G218:G219)</f>
        <v>160000</v>
      </c>
      <c r="H220" s="157">
        <f t="shared" ref="H220:M220" si="35">SUM(H218:H219)</f>
        <v>4592</v>
      </c>
      <c r="I220" s="150">
        <f t="shared" si="35"/>
        <v>15592.050000000001</v>
      </c>
      <c r="J220" s="150">
        <f t="shared" si="35"/>
        <v>4864</v>
      </c>
      <c r="K220" s="150">
        <f t="shared" si="35"/>
        <v>50</v>
      </c>
      <c r="L220" s="150">
        <f t="shared" si="35"/>
        <v>25098.05</v>
      </c>
      <c r="M220" s="150">
        <f t="shared" si="35"/>
        <v>134901.95000000001</v>
      </c>
      <c r="N220" s="40"/>
      <c r="O220" s="40"/>
      <c r="P220" s="40"/>
      <c r="Q220" s="40"/>
      <c r="R220" s="40"/>
      <c r="S220" s="40"/>
      <c r="T220" s="40"/>
      <c r="U220" s="40"/>
      <c r="V220" s="40"/>
      <c r="W220" s="40"/>
      <c r="X220" s="40"/>
      <c r="Y220" s="40"/>
      <c r="Z220" s="40"/>
      <c r="AA220" s="40"/>
      <c r="AB220" s="40"/>
      <c r="AC220" s="40"/>
      <c r="AD220" s="40"/>
      <c r="AE220" s="40"/>
      <c r="AF220" s="40"/>
      <c r="AG220" s="40"/>
      <c r="AH220" s="40"/>
      <c r="AI220" s="40"/>
      <c r="AJ220" s="40"/>
      <c r="AK220" s="40"/>
      <c r="AL220" s="40"/>
      <c r="AM220" s="40"/>
      <c r="AN220" s="40"/>
      <c r="AO220" s="40"/>
      <c r="AP220" s="40"/>
      <c r="AQ220" s="40"/>
      <c r="AR220" s="40"/>
      <c r="AS220" s="40"/>
      <c r="AT220" s="40"/>
      <c r="AU220" s="40"/>
      <c r="AV220" s="40"/>
      <c r="AW220" s="40"/>
      <c r="AX220" s="40"/>
      <c r="AY220" s="40"/>
      <c r="AZ220" s="40"/>
      <c r="BA220" s="40"/>
      <c r="BB220" s="40"/>
      <c r="BC220" s="40"/>
      <c r="BD220" s="40"/>
      <c r="BE220" s="40"/>
      <c r="BF220" s="40"/>
      <c r="BG220" s="40"/>
      <c r="BH220" s="40"/>
      <c r="BI220" s="40"/>
      <c r="BJ220" s="40"/>
      <c r="BK220" s="40"/>
      <c r="BL220" s="40"/>
      <c r="BM220" s="40"/>
      <c r="BN220" s="40"/>
      <c r="BO220" s="40"/>
      <c r="BP220" s="40"/>
      <c r="BQ220" s="40"/>
      <c r="BR220" s="40"/>
      <c r="BS220" s="40"/>
      <c r="BT220" s="40"/>
      <c r="BU220" s="40"/>
      <c r="BV220" s="40"/>
      <c r="BW220" s="40"/>
      <c r="BX220" s="40"/>
      <c r="BY220" s="40"/>
      <c r="BZ220" s="40"/>
      <c r="CA220" s="40"/>
      <c r="CB220" s="40"/>
      <c r="CC220" s="40"/>
      <c r="CD220" s="40"/>
      <c r="CE220" s="40"/>
      <c r="CF220" s="40"/>
      <c r="CG220" s="40"/>
      <c r="CH220" s="40"/>
      <c r="CI220" s="40"/>
      <c r="CJ220" s="40"/>
      <c r="CK220" s="40"/>
      <c r="CL220" s="40"/>
      <c r="CM220" s="40"/>
      <c r="CN220" s="40"/>
      <c r="CO220" s="40"/>
      <c r="CP220" s="40"/>
      <c r="CQ220" s="40"/>
      <c r="CR220" s="40"/>
      <c r="CS220" s="40"/>
      <c r="CT220" s="40"/>
      <c r="CU220" s="40"/>
      <c r="CV220" s="40"/>
      <c r="CW220" s="40"/>
      <c r="CX220" s="40"/>
      <c r="CY220" s="40"/>
      <c r="CZ220" s="40"/>
      <c r="DA220" s="40"/>
      <c r="DB220" s="40"/>
      <c r="DC220" s="40"/>
      <c r="DD220" s="40"/>
      <c r="DE220" s="40"/>
      <c r="DF220" s="40"/>
      <c r="DG220" s="40"/>
      <c r="DH220" s="40"/>
      <c r="DI220" s="40"/>
      <c r="DJ220" s="40"/>
      <c r="DK220" s="40"/>
      <c r="DL220" s="40"/>
      <c r="DM220" s="40"/>
      <c r="DN220" s="40"/>
      <c r="DO220" s="40"/>
      <c r="DP220" s="40"/>
      <c r="DQ220" s="40"/>
      <c r="DR220" s="40"/>
      <c r="DS220" s="40"/>
      <c r="DT220" s="40"/>
      <c r="DU220" s="40"/>
      <c r="DV220" s="40"/>
      <c r="DW220" s="40"/>
      <c r="DX220" s="40"/>
      <c r="DY220" s="40"/>
      <c r="DZ220" s="40"/>
      <c r="EA220" s="40"/>
      <c r="EB220" s="40"/>
      <c r="EC220" s="40"/>
      <c r="ED220" s="40"/>
      <c r="EE220" s="40"/>
      <c r="EF220" s="40"/>
      <c r="EG220" s="40"/>
      <c r="EH220" s="40"/>
      <c r="EI220" s="40"/>
      <c r="EJ220" s="40"/>
      <c r="EK220" s="40"/>
      <c r="EL220" s="40"/>
      <c r="EM220" s="40"/>
      <c r="EN220" s="40"/>
      <c r="EO220" s="40"/>
      <c r="EP220" s="40"/>
      <c r="EQ220" s="40"/>
      <c r="ER220" s="40"/>
      <c r="ES220" s="40"/>
      <c r="ET220" s="40"/>
      <c r="EU220" s="40"/>
      <c r="EV220" s="40"/>
      <c r="EW220" s="40"/>
      <c r="EX220" s="40"/>
      <c r="EY220" s="40"/>
      <c r="EZ220" s="40"/>
      <c r="FA220" s="40"/>
      <c r="FB220" s="40"/>
      <c r="FC220" s="40"/>
      <c r="FD220" s="40"/>
      <c r="FE220" s="40"/>
      <c r="FF220" s="40"/>
      <c r="FG220" s="40"/>
      <c r="FH220" s="40"/>
      <c r="FI220" s="40"/>
      <c r="FJ220" s="40"/>
      <c r="FK220" s="40"/>
      <c r="FL220" s="40"/>
      <c r="FM220" s="40"/>
      <c r="FN220" s="40"/>
      <c r="FO220" s="40"/>
      <c r="FP220" s="40"/>
      <c r="FQ220" s="40"/>
      <c r="FR220" s="40"/>
      <c r="FS220" s="40"/>
    </row>
    <row r="221" spans="1:175" x14ac:dyDescent="0.25">
      <c r="O221" s="45"/>
      <c r="P221" s="45"/>
      <c r="Q221" s="45"/>
      <c r="R221" s="45"/>
      <c r="S221" s="45"/>
      <c r="T221" s="45"/>
      <c r="U221" s="45"/>
      <c r="V221" s="45"/>
      <c r="W221" s="45"/>
      <c r="X221" s="45"/>
      <c r="Y221" s="45"/>
      <c r="Z221" s="45"/>
      <c r="AA221" s="45"/>
      <c r="AB221" s="45"/>
      <c r="AC221" s="45"/>
      <c r="AD221" s="45"/>
      <c r="AE221" s="45"/>
      <c r="AF221" s="45"/>
      <c r="AG221" s="45"/>
      <c r="AH221" s="45"/>
      <c r="AI221" s="45"/>
      <c r="AJ221" s="45"/>
      <c r="AK221" s="45"/>
      <c r="AL221" s="45"/>
      <c r="AM221" s="45"/>
      <c r="AN221" s="45"/>
      <c r="AO221" s="45"/>
      <c r="AP221" s="45"/>
      <c r="AQ221" s="45"/>
      <c r="AR221" s="45"/>
      <c r="AS221" s="45"/>
      <c r="AT221" s="45"/>
      <c r="AU221" s="45"/>
      <c r="AV221" s="45"/>
      <c r="AW221" s="45"/>
      <c r="AX221" s="45"/>
      <c r="AY221" s="45"/>
      <c r="AZ221" s="45"/>
      <c r="BA221" s="45"/>
      <c r="BB221" s="45"/>
      <c r="BC221" s="45"/>
      <c r="BD221" s="45"/>
      <c r="BE221" s="45"/>
      <c r="BF221" s="45"/>
      <c r="BG221" s="45"/>
      <c r="BH221" s="45"/>
      <c r="BI221" s="45"/>
      <c r="BJ221" s="45"/>
      <c r="BK221" s="45"/>
      <c r="BL221" s="45"/>
      <c r="BM221" s="45"/>
      <c r="BN221" s="45"/>
      <c r="BO221" s="45"/>
      <c r="BP221" s="45"/>
      <c r="BQ221" s="45"/>
      <c r="BR221" s="45"/>
      <c r="BS221" s="45"/>
      <c r="BT221" s="45"/>
      <c r="BU221" s="45"/>
      <c r="BV221" s="45"/>
      <c r="BW221" s="45"/>
      <c r="BX221" s="45"/>
      <c r="BY221" s="45"/>
      <c r="BZ221" s="45"/>
      <c r="CA221" s="45"/>
      <c r="CB221" s="45"/>
      <c r="CC221" s="45"/>
      <c r="CD221" s="45"/>
      <c r="CE221" s="45"/>
      <c r="CF221" s="45"/>
      <c r="CG221" s="45"/>
      <c r="CH221" s="45"/>
      <c r="CI221" s="45"/>
      <c r="CJ221" s="45"/>
      <c r="CK221" s="45"/>
      <c r="CL221" s="45"/>
      <c r="CM221" s="45"/>
      <c r="CN221" s="45"/>
      <c r="CO221" s="45"/>
      <c r="CP221" s="45"/>
      <c r="CQ221" s="45"/>
      <c r="CR221" s="45"/>
      <c r="CS221" s="45"/>
      <c r="CT221" s="45"/>
      <c r="CU221" s="45"/>
      <c r="CV221" s="45"/>
      <c r="CW221" s="45"/>
      <c r="CX221" s="45"/>
      <c r="CY221" s="45"/>
      <c r="CZ221" s="45"/>
      <c r="DA221" s="45"/>
      <c r="DB221" s="45"/>
      <c r="DC221" s="45"/>
      <c r="DD221" s="45"/>
      <c r="DE221" s="45"/>
      <c r="DF221" s="45"/>
      <c r="DG221" s="45"/>
      <c r="DH221" s="45"/>
      <c r="DI221" s="45"/>
      <c r="DJ221" s="45"/>
      <c r="DK221" s="45"/>
      <c r="DL221" s="45"/>
      <c r="DM221" s="45"/>
      <c r="DN221" s="45"/>
      <c r="DO221" s="45"/>
      <c r="DP221" s="45"/>
      <c r="DQ221" s="45"/>
      <c r="DR221" s="45"/>
      <c r="DS221" s="45"/>
      <c r="DT221" s="45"/>
      <c r="DU221" s="45"/>
      <c r="DV221" s="45"/>
      <c r="DW221" s="45"/>
      <c r="DX221" s="45"/>
      <c r="DY221" s="45"/>
      <c r="DZ221" s="45"/>
      <c r="EA221" s="45"/>
      <c r="EB221" s="45"/>
      <c r="EC221" s="45"/>
      <c r="ED221" s="45"/>
      <c r="EE221" s="45"/>
      <c r="EF221" s="45"/>
      <c r="EG221" s="45"/>
      <c r="EH221" s="45"/>
      <c r="EI221" s="45"/>
      <c r="EJ221" s="45"/>
      <c r="EK221" s="45"/>
      <c r="EL221" s="45"/>
      <c r="EM221" s="45"/>
      <c r="EN221" s="45"/>
      <c r="EO221" s="45"/>
      <c r="EP221" s="45"/>
      <c r="EQ221" s="45"/>
      <c r="ER221" s="45"/>
      <c r="ES221" s="45"/>
      <c r="ET221" s="45"/>
      <c r="EU221" s="45"/>
      <c r="EV221" s="45"/>
      <c r="EW221" s="45"/>
      <c r="EX221" s="45"/>
      <c r="EY221" s="45"/>
      <c r="EZ221" s="45"/>
      <c r="FA221" s="45"/>
      <c r="FB221" s="45"/>
      <c r="FC221" s="45"/>
      <c r="FD221" s="45"/>
      <c r="FE221" s="45"/>
      <c r="FF221" s="45"/>
      <c r="FG221" s="45"/>
      <c r="FH221" s="45"/>
      <c r="FI221" s="45"/>
      <c r="FJ221" s="45"/>
      <c r="FK221" s="45"/>
      <c r="FL221" s="45"/>
      <c r="FM221" s="45"/>
      <c r="FN221" s="45"/>
      <c r="FO221" s="45"/>
      <c r="FP221" s="45"/>
      <c r="FQ221" s="45"/>
      <c r="FR221" s="45"/>
      <c r="FS221" s="45"/>
    </row>
    <row r="222" spans="1:175" s="46" customFormat="1" x14ac:dyDescent="0.25">
      <c r="A222" s="40" t="s">
        <v>149</v>
      </c>
      <c r="B222" s="16"/>
      <c r="C222" s="19"/>
      <c r="D222" s="19"/>
      <c r="E222" s="20"/>
      <c r="F222" s="18"/>
      <c r="G222" s="152"/>
      <c r="H222" s="156"/>
      <c r="I222" s="152"/>
      <c r="J222" s="152"/>
      <c r="K222" s="152"/>
      <c r="L222" s="152"/>
      <c r="M222" s="156"/>
    </row>
    <row r="223" spans="1:175" s="46" customFormat="1" x14ac:dyDescent="0.25">
      <c r="A223" s="46" t="s">
        <v>150</v>
      </c>
      <c r="B223" s="113" t="s">
        <v>124</v>
      </c>
      <c r="C223" s="19" t="s">
        <v>70</v>
      </c>
      <c r="D223" s="19" t="s">
        <v>221</v>
      </c>
      <c r="E223" s="20">
        <v>44593</v>
      </c>
      <c r="F223" s="18" t="s">
        <v>107</v>
      </c>
      <c r="G223" s="152">
        <v>80000</v>
      </c>
      <c r="H223" s="156">
        <v>2296</v>
      </c>
      <c r="I223" s="152">
        <v>7400.87</v>
      </c>
      <c r="J223" s="152">
        <v>2432</v>
      </c>
      <c r="K223" s="152">
        <v>25</v>
      </c>
      <c r="L223" s="152">
        <v>12153.87</v>
      </c>
      <c r="M223" s="156">
        <v>67846.13</v>
      </c>
    </row>
    <row r="224" spans="1:175" s="46" customFormat="1" ht="13.5" customHeight="1" x14ac:dyDescent="0.25">
      <c r="A224" s="46" t="s">
        <v>180</v>
      </c>
      <c r="B224" s="113" t="s">
        <v>16</v>
      </c>
      <c r="C224" s="19" t="s">
        <v>71</v>
      </c>
      <c r="D224" s="19" t="s">
        <v>221</v>
      </c>
      <c r="E224" s="20">
        <v>44652</v>
      </c>
      <c r="F224" s="18" t="s">
        <v>107</v>
      </c>
      <c r="G224" s="152">
        <v>60000</v>
      </c>
      <c r="H224" s="156">
        <v>1722</v>
      </c>
      <c r="I224" s="152">
        <v>3486.68</v>
      </c>
      <c r="J224" s="152">
        <v>1824</v>
      </c>
      <c r="K224" s="152">
        <v>25</v>
      </c>
      <c r="L224" s="152">
        <v>7057.68</v>
      </c>
      <c r="M224" s="156">
        <v>52942.32</v>
      </c>
    </row>
    <row r="225" spans="1:669" s="46" customFormat="1" ht="13.5" customHeight="1" x14ac:dyDescent="0.25">
      <c r="A225" s="46" t="s">
        <v>234</v>
      </c>
      <c r="B225" s="113" t="s">
        <v>235</v>
      </c>
      <c r="C225" s="19" t="s">
        <v>70</v>
      </c>
      <c r="D225" s="19" t="s">
        <v>221</v>
      </c>
      <c r="E225" s="20">
        <v>44805</v>
      </c>
      <c r="F225" s="18" t="s">
        <v>107</v>
      </c>
      <c r="G225" s="152">
        <v>50000</v>
      </c>
      <c r="H225" s="156">
        <v>1435</v>
      </c>
      <c r="I225" s="152">
        <v>1854</v>
      </c>
      <c r="J225" s="152">
        <v>1520</v>
      </c>
      <c r="K225" s="152">
        <v>25</v>
      </c>
      <c r="L225" s="152">
        <v>4834</v>
      </c>
      <c r="M225" s="156">
        <v>45166</v>
      </c>
    </row>
    <row r="226" spans="1:669" s="15" customFormat="1" ht="15.75" x14ac:dyDescent="0.25">
      <c r="A226" s="99" t="s">
        <v>223</v>
      </c>
      <c r="B226" s="100" t="s">
        <v>17</v>
      </c>
      <c r="C226" s="214" t="s">
        <v>71</v>
      </c>
      <c r="D226" s="102" t="s">
        <v>221</v>
      </c>
      <c r="E226" s="103">
        <v>44718</v>
      </c>
      <c r="F226" s="101" t="s">
        <v>107</v>
      </c>
      <c r="G226" s="137">
        <v>40000</v>
      </c>
      <c r="H226" s="137">
        <v>1148</v>
      </c>
      <c r="I226" s="137">
        <v>442.65</v>
      </c>
      <c r="J226" s="137">
        <v>1216</v>
      </c>
      <c r="K226" s="137">
        <v>25</v>
      </c>
      <c r="L226" s="191">
        <v>2831.65</v>
      </c>
      <c r="M226" s="213">
        <v>37168.35</v>
      </c>
      <c r="O226" s="86"/>
      <c r="P226" s="86"/>
      <c r="Q226" s="86"/>
      <c r="R226" s="86"/>
      <c r="S226" s="86"/>
      <c r="T226" s="86"/>
      <c r="U226" s="86"/>
      <c r="V226" s="86"/>
      <c r="W226" s="86"/>
      <c r="X226" s="86"/>
      <c r="Y226" s="86"/>
      <c r="Z226" s="86"/>
      <c r="AA226" s="86"/>
      <c r="AB226" s="86"/>
      <c r="AC226" s="86"/>
      <c r="AD226" s="86"/>
      <c r="AE226" s="86"/>
      <c r="AF226" s="86"/>
      <c r="AG226" s="86"/>
      <c r="AH226" s="86"/>
      <c r="AI226" s="86"/>
      <c r="AJ226" s="86"/>
      <c r="AK226" s="86"/>
      <c r="AL226" s="86"/>
      <c r="AM226" s="86"/>
      <c r="AN226" s="86"/>
      <c r="AO226" s="86"/>
      <c r="AP226" s="86"/>
      <c r="AQ226" s="86"/>
      <c r="AR226" s="86"/>
      <c r="AS226" s="86"/>
      <c r="AT226" s="45"/>
      <c r="AU226" s="45"/>
      <c r="AV226" s="45"/>
      <c r="AW226" s="45"/>
      <c r="AX226" s="45"/>
      <c r="AY226" s="45"/>
      <c r="AZ226" s="45"/>
      <c r="BA226" s="45"/>
      <c r="BB226" s="45"/>
      <c r="BC226" s="45"/>
      <c r="BD226" s="45"/>
      <c r="BE226" s="45"/>
      <c r="BF226" s="45"/>
      <c r="BG226" s="45"/>
      <c r="BH226" s="45"/>
      <c r="BI226" s="45"/>
      <c r="BJ226" s="45"/>
      <c r="BK226" s="45"/>
      <c r="BL226" s="45"/>
      <c r="BM226" s="45"/>
      <c r="BN226" s="45"/>
      <c r="BO226" s="45"/>
      <c r="BP226" s="45"/>
      <c r="BQ226" s="45"/>
      <c r="BR226" s="45"/>
      <c r="BS226" s="45"/>
      <c r="BT226" s="45"/>
      <c r="BU226" s="45"/>
      <c r="BV226" s="45"/>
      <c r="BW226" s="45"/>
      <c r="BX226" s="45"/>
      <c r="BY226" s="45"/>
      <c r="BZ226" s="45"/>
      <c r="CA226" s="45"/>
      <c r="CB226" s="45"/>
      <c r="CC226" s="45"/>
      <c r="CD226" s="45"/>
      <c r="CE226" s="45"/>
      <c r="CF226" s="45"/>
      <c r="CG226" s="45"/>
      <c r="CH226" s="45"/>
      <c r="CI226" s="45"/>
      <c r="CJ226" s="45"/>
      <c r="CK226" s="45"/>
      <c r="CL226" s="45"/>
      <c r="CM226" s="45"/>
      <c r="CN226" s="45"/>
      <c r="CO226" s="45"/>
      <c r="CP226" s="45"/>
      <c r="CQ226" s="45"/>
      <c r="CR226" s="45"/>
      <c r="CS226" s="45"/>
      <c r="CT226" s="45"/>
      <c r="CU226" s="45"/>
      <c r="CV226" s="45"/>
      <c r="CW226" s="45"/>
      <c r="CX226" s="45"/>
      <c r="CY226" s="45"/>
      <c r="CZ226" s="45"/>
      <c r="DA226" s="45"/>
      <c r="DB226" s="45"/>
      <c r="DC226" s="45"/>
      <c r="DD226" s="45"/>
      <c r="DE226" s="45"/>
      <c r="DF226" s="45"/>
      <c r="DG226" s="45"/>
      <c r="DH226" s="45"/>
      <c r="DI226" s="45"/>
      <c r="DJ226" s="45"/>
      <c r="DK226" s="45"/>
      <c r="DL226" s="45"/>
      <c r="DM226" s="45"/>
      <c r="DN226" s="45"/>
      <c r="DO226" s="45"/>
      <c r="DP226" s="45"/>
      <c r="DQ226" s="45"/>
      <c r="DR226" s="45"/>
      <c r="DS226" s="45"/>
      <c r="DT226" s="45"/>
      <c r="DU226" s="45"/>
      <c r="DV226" s="45"/>
      <c r="DW226" s="45"/>
      <c r="DX226" s="45"/>
      <c r="DY226" s="45"/>
      <c r="DZ226" s="45"/>
      <c r="EA226" s="45"/>
      <c r="EB226" s="45"/>
      <c r="EC226" s="45"/>
      <c r="ED226" s="45"/>
      <c r="EE226" s="45"/>
      <c r="EF226" s="45"/>
      <c r="EG226" s="45"/>
      <c r="EH226" s="45"/>
      <c r="EI226" s="45"/>
      <c r="EJ226" s="45"/>
      <c r="EK226" s="45"/>
      <c r="EL226" s="45"/>
      <c r="EM226" s="45"/>
      <c r="EN226" s="45"/>
      <c r="EO226" s="45"/>
      <c r="EP226" s="45"/>
      <c r="EQ226" s="45"/>
      <c r="ER226" s="45"/>
      <c r="ES226" s="45"/>
      <c r="ET226" s="45"/>
      <c r="EU226" s="45"/>
      <c r="EV226" s="45"/>
      <c r="EW226" s="45"/>
      <c r="EX226" s="45"/>
      <c r="EY226" s="45"/>
      <c r="EZ226" s="45"/>
      <c r="FA226" s="45"/>
      <c r="FB226" s="45"/>
      <c r="FC226" s="45"/>
      <c r="FD226" s="45"/>
      <c r="FE226" s="45"/>
      <c r="FF226" s="45"/>
      <c r="FG226" s="45"/>
      <c r="FH226" s="45"/>
      <c r="FI226" s="45"/>
      <c r="FJ226" s="45"/>
      <c r="FK226" s="45"/>
      <c r="FL226" s="45"/>
      <c r="FM226" s="45"/>
      <c r="FN226" s="45"/>
      <c r="FO226" s="45"/>
      <c r="FP226" s="45"/>
      <c r="FQ226" s="45"/>
      <c r="FR226" s="45"/>
      <c r="FS226" s="45"/>
      <c r="FT226" s="45"/>
      <c r="FU226" s="45"/>
      <c r="FV226" s="45"/>
      <c r="FW226" s="45"/>
      <c r="FX226" s="45"/>
      <c r="FY226" s="45"/>
      <c r="FZ226" s="45"/>
      <c r="GA226" s="45"/>
      <c r="GB226" s="45"/>
      <c r="GC226" s="45"/>
      <c r="GD226" s="45"/>
      <c r="GE226" s="45"/>
      <c r="GF226" s="45"/>
      <c r="GG226" s="45"/>
      <c r="GH226" s="45"/>
      <c r="GI226" s="45"/>
      <c r="GJ226" s="45"/>
      <c r="GK226" s="45"/>
      <c r="GL226" s="45"/>
      <c r="GM226" s="45"/>
      <c r="GN226" s="45"/>
      <c r="GO226" s="45"/>
      <c r="GP226" s="45"/>
      <c r="GQ226" s="45"/>
      <c r="GR226" s="45"/>
      <c r="GS226" s="45"/>
      <c r="GT226" s="45"/>
      <c r="GU226" s="45"/>
      <c r="GV226" s="45"/>
      <c r="GW226" s="45"/>
      <c r="GX226" s="45"/>
      <c r="GY226" s="45"/>
      <c r="GZ226" s="45"/>
      <c r="HA226" s="45"/>
      <c r="HB226" s="45"/>
      <c r="HC226" s="45"/>
      <c r="HD226" s="45"/>
      <c r="HE226" s="45"/>
      <c r="HF226" s="45"/>
      <c r="HG226" s="45"/>
      <c r="HH226" s="45"/>
      <c r="HI226" s="45"/>
      <c r="HJ226" s="45"/>
      <c r="HK226" s="45"/>
      <c r="HL226" s="45"/>
      <c r="HM226" s="45"/>
      <c r="HN226" s="45"/>
      <c r="HO226" s="45"/>
      <c r="HP226" s="45"/>
      <c r="HQ226" s="45"/>
      <c r="HR226" s="45"/>
      <c r="HS226" s="45"/>
      <c r="HT226" s="45"/>
      <c r="HU226" s="45"/>
      <c r="HV226" s="45"/>
      <c r="HW226" s="45"/>
      <c r="HX226" s="45"/>
      <c r="HY226" s="45"/>
      <c r="HZ226" s="45"/>
      <c r="IA226" s="45"/>
      <c r="IB226" s="45"/>
      <c r="IC226" s="45"/>
      <c r="ID226" s="45"/>
      <c r="IE226" s="45"/>
      <c r="IF226" s="45"/>
      <c r="IG226" s="45"/>
      <c r="IH226" s="45"/>
      <c r="II226" s="45"/>
      <c r="IJ226" s="45"/>
      <c r="IK226" s="45"/>
      <c r="IL226" s="45"/>
      <c r="IM226" s="45"/>
      <c r="IN226" s="45"/>
      <c r="IO226" s="45"/>
      <c r="IP226" s="45"/>
      <c r="IQ226" s="45"/>
      <c r="IR226" s="45"/>
      <c r="IS226" s="45"/>
      <c r="IT226" s="45"/>
      <c r="IU226" s="45"/>
      <c r="IV226" s="45"/>
      <c r="IW226" s="45"/>
      <c r="IX226" s="45"/>
      <c r="IY226" s="45"/>
      <c r="IZ226" s="45"/>
      <c r="JA226" s="45"/>
      <c r="JB226" s="45"/>
      <c r="JC226" s="45"/>
      <c r="JD226" s="45"/>
      <c r="JE226" s="45"/>
      <c r="JF226" s="45"/>
      <c r="JG226" s="45"/>
      <c r="JH226" s="45"/>
      <c r="JI226" s="45"/>
      <c r="JJ226" s="45"/>
      <c r="JK226" s="45"/>
      <c r="JL226" s="45"/>
      <c r="JM226" s="45"/>
      <c r="JN226" s="45"/>
      <c r="JO226" s="45"/>
      <c r="JP226" s="45"/>
      <c r="JQ226" s="45"/>
      <c r="JR226" s="45"/>
      <c r="JS226" s="45"/>
      <c r="JT226" s="45"/>
      <c r="JU226" s="45"/>
      <c r="JV226" s="45"/>
      <c r="JW226" s="45"/>
      <c r="JX226" s="45"/>
      <c r="JY226" s="45"/>
      <c r="JZ226" s="45"/>
      <c r="KA226" s="45"/>
      <c r="KB226" s="45"/>
      <c r="KC226" s="45"/>
      <c r="KD226" s="45"/>
      <c r="KE226" s="45"/>
      <c r="KF226" s="45"/>
      <c r="KG226" s="45"/>
      <c r="KH226" s="45"/>
      <c r="KI226" s="45"/>
      <c r="KJ226" s="45"/>
      <c r="KK226" s="45"/>
      <c r="KL226" s="45"/>
      <c r="KM226" s="45"/>
      <c r="KN226" s="45"/>
      <c r="KO226" s="45"/>
      <c r="KP226" s="45"/>
      <c r="KQ226" s="45"/>
      <c r="KR226" s="45"/>
      <c r="KS226" s="45"/>
      <c r="KT226" s="45"/>
      <c r="KU226" s="45"/>
      <c r="KV226" s="45"/>
      <c r="KW226" s="45"/>
      <c r="KX226" s="45"/>
      <c r="KY226" s="45"/>
      <c r="KZ226" s="45"/>
      <c r="LA226" s="45"/>
      <c r="LB226" s="45"/>
      <c r="LC226" s="45"/>
      <c r="LD226" s="45"/>
      <c r="LE226" s="45"/>
      <c r="LF226" s="45"/>
      <c r="LG226" s="45"/>
      <c r="LH226" s="45"/>
      <c r="LI226" s="45"/>
      <c r="LJ226" s="45"/>
      <c r="LK226" s="45"/>
      <c r="LL226" s="45"/>
      <c r="LM226" s="45"/>
      <c r="LN226" s="45"/>
      <c r="LO226" s="45"/>
      <c r="LP226" s="45"/>
      <c r="LQ226" s="45"/>
      <c r="LR226" s="45"/>
      <c r="LS226" s="45"/>
      <c r="LT226" s="45"/>
      <c r="LU226" s="45"/>
      <c r="LV226" s="45"/>
      <c r="LW226" s="45"/>
      <c r="LX226" s="45"/>
      <c r="LY226" s="45"/>
      <c r="LZ226" s="45"/>
      <c r="MA226" s="45"/>
      <c r="MB226" s="45"/>
      <c r="MC226" s="45"/>
      <c r="MD226" s="45"/>
      <c r="ME226" s="45"/>
      <c r="MF226" s="45"/>
      <c r="MG226" s="45"/>
      <c r="MH226" s="45"/>
      <c r="MI226" s="45"/>
      <c r="MJ226" s="45"/>
      <c r="MK226" s="45"/>
      <c r="ML226" s="45"/>
      <c r="MM226" s="45"/>
      <c r="MN226" s="45"/>
      <c r="MO226" s="45"/>
      <c r="MP226" s="45"/>
      <c r="MQ226" s="45"/>
      <c r="MR226" s="45"/>
      <c r="MS226" s="45"/>
      <c r="MT226" s="45"/>
      <c r="MU226" s="45"/>
      <c r="MV226" s="45"/>
      <c r="MW226" s="45"/>
      <c r="MX226" s="45"/>
      <c r="MY226" s="45"/>
      <c r="MZ226" s="45"/>
      <c r="NA226" s="45"/>
      <c r="NB226" s="45"/>
      <c r="NC226" s="45"/>
      <c r="ND226" s="45"/>
      <c r="NE226" s="45"/>
      <c r="NF226" s="45"/>
      <c r="NG226" s="45"/>
      <c r="NH226" s="45"/>
      <c r="NI226" s="45"/>
      <c r="NJ226" s="45"/>
      <c r="NK226" s="45"/>
      <c r="NL226" s="45"/>
      <c r="NM226" s="45"/>
      <c r="NN226" s="45"/>
      <c r="NO226" s="45"/>
      <c r="NP226" s="45"/>
      <c r="NQ226" s="45"/>
      <c r="NR226" s="45"/>
      <c r="NS226" s="45"/>
      <c r="NT226" s="45"/>
      <c r="NU226" s="45"/>
      <c r="NV226" s="45"/>
      <c r="NW226" s="45"/>
      <c r="NX226" s="45"/>
      <c r="NY226" s="45"/>
      <c r="NZ226" s="45"/>
      <c r="OA226" s="45"/>
      <c r="OB226" s="45"/>
      <c r="OC226" s="45"/>
      <c r="OD226" s="45"/>
      <c r="OE226" s="45"/>
      <c r="OF226" s="45"/>
      <c r="OG226" s="45"/>
      <c r="OH226" s="45"/>
      <c r="OI226" s="45"/>
      <c r="OJ226" s="45"/>
      <c r="OK226" s="45"/>
      <c r="OL226" s="45"/>
      <c r="OM226" s="45"/>
      <c r="ON226" s="45"/>
      <c r="OO226" s="45"/>
      <c r="OP226" s="45"/>
      <c r="OQ226" s="45"/>
      <c r="OR226" s="45"/>
      <c r="OS226" s="45"/>
      <c r="OT226" s="45"/>
      <c r="OU226" s="45"/>
      <c r="OV226" s="45"/>
      <c r="OW226" s="45"/>
      <c r="OX226" s="45"/>
      <c r="OY226" s="45"/>
      <c r="OZ226" s="45"/>
      <c r="PA226" s="45"/>
      <c r="PB226" s="45"/>
      <c r="PC226" s="45"/>
      <c r="PD226" s="45"/>
      <c r="PE226" s="45"/>
      <c r="PF226" s="45"/>
      <c r="PG226" s="45"/>
      <c r="PH226" s="45"/>
      <c r="PI226" s="45"/>
      <c r="PJ226" s="45"/>
      <c r="PK226" s="45"/>
      <c r="PL226" s="45"/>
      <c r="PM226" s="45"/>
      <c r="PN226" s="45"/>
      <c r="PO226" s="45"/>
      <c r="PP226" s="45"/>
      <c r="PQ226" s="45"/>
      <c r="PR226" s="45"/>
      <c r="PS226" s="45"/>
      <c r="PT226" s="45"/>
      <c r="PU226" s="45"/>
      <c r="PV226" s="45"/>
      <c r="PW226" s="45"/>
      <c r="PX226" s="45"/>
      <c r="PY226" s="45"/>
      <c r="PZ226" s="45"/>
      <c r="QA226" s="45"/>
      <c r="QB226" s="45"/>
      <c r="QC226" s="45"/>
      <c r="QD226" s="45"/>
      <c r="QE226" s="45"/>
      <c r="QF226" s="45"/>
      <c r="QG226" s="45"/>
      <c r="QH226" s="45"/>
      <c r="QI226" s="45"/>
      <c r="QJ226" s="45"/>
      <c r="QK226" s="45"/>
      <c r="QL226" s="45"/>
      <c r="QM226" s="45"/>
      <c r="QN226" s="45"/>
      <c r="QO226" s="45"/>
      <c r="QP226" s="45"/>
      <c r="QQ226" s="45"/>
      <c r="QR226" s="45"/>
      <c r="QS226" s="45"/>
      <c r="QT226" s="45"/>
      <c r="QU226" s="45"/>
      <c r="QV226" s="45"/>
      <c r="QW226" s="45"/>
      <c r="QX226" s="45"/>
      <c r="QY226" s="45"/>
      <c r="QZ226" s="45"/>
      <c r="RA226" s="45"/>
      <c r="RB226" s="45"/>
      <c r="RC226" s="45"/>
      <c r="RD226" s="45"/>
      <c r="RE226" s="45"/>
      <c r="RF226" s="45"/>
      <c r="RG226" s="45"/>
      <c r="RH226" s="45"/>
      <c r="RI226" s="45"/>
      <c r="RJ226" s="45"/>
      <c r="RK226" s="45"/>
      <c r="RL226" s="45"/>
      <c r="RM226" s="45"/>
      <c r="RN226" s="45"/>
      <c r="RO226" s="45"/>
      <c r="RP226" s="45"/>
      <c r="RQ226" s="45"/>
      <c r="RR226" s="45"/>
      <c r="RS226" s="45"/>
      <c r="RT226" s="45"/>
      <c r="RU226" s="45"/>
      <c r="RV226" s="45"/>
      <c r="RW226" s="45"/>
      <c r="RX226" s="45"/>
      <c r="RY226" s="45"/>
      <c r="RZ226" s="45"/>
      <c r="SA226" s="45"/>
      <c r="SB226" s="45"/>
      <c r="SC226" s="45"/>
      <c r="SD226" s="45"/>
      <c r="SE226" s="45"/>
      <c r="SF226" s="45"/>
      <c r="SG226" s="45"/>
      <c r="SH226" s="45"/>
      <c r="SI226" s="45"/>
      <c r="SJ226" s="45"/>
      <c r="SK226" s="45"/>
      <c r="SL226" s="45"/>
      <c r="SM226" s="45"/>
      <c r="SN226" s="45"/>
      <c r="SO226" s="45"/>
      <c r="SP226" s="45"/>
      <c r="SQ226" s="45"/>
      <c r="SR226" s="45"/>
      <c r="SS226" s="45"/>
      <c r="ST226" s="45"/>
      <c r="SU226" s="45"/>
      <c r="SV226" s="45"/>
      <c r="SW226" s="45"/>
      <c r="SX226" s="45"/>
      <c r="SY226" s="45"/>
      <c r="SZ226" s="45"/>
      <c r="TA226" s="45"/>
      <c r="TB226" s="45"/>
      <c r="TC226" s="45"/>
      <c r="TD226" s="45"/>
      <c r="TE226" s="45"/>
      <c r="TF226" s="45"/>
      <c r="TG226" s="45"/>
      <c r="TH226" s="45"/>
      <c r="TI226" s="45"/>
      <c r="TJ226" s="45"/>
      <c r="TK226" s="45"/>
      <c r="TL226" s="45"/>
      <c r="TM226" s="45"/>
      <c r="TN226" s="45"/>
      <c r="TO226" s="45"/>
      <c r="TP226" s="45"/>
      <c r="TQ226" s="45"/>
      <c r="TR226" s="45"/>
      <c r="TS226" s="45"/>
      <c r="TT226" s="45"/>
      <c r="TU226" s="45"/>
      <c r="TV226" s="45"/>
      <c r="TW226" s="45"/>
      <c r="TX226" s="45"/>
      <c r="TY226" s="45"/>
      <c r="TZ226" s="45"/>
      <c r="UA226" s="45"/>
      <c r="UB226" s="45"/>
      <c r="UC226" s="45"/>
      <c r="UD226" s="45"/>
      <c r="UE226" s="45"/>
      <c r="UF226" s="45"/>
      <c r="UG226" s="45"/>
      <c r="UH226" s="45"/>
      <c r="UI226" s="45"/>
      <c r="UJ226" s="45"/>
      <c r="UK226" s="45"/>
      <c r="UL226" s="45"/>
      <c r="UM226" s="45"/>
      <c r="UN226" s="45"/>
      <c r="UO226" s="45"/>
      <c r="UP226" s="45"/>
      <c r="UQ226" s="45"/>
      <c r="UR226" s="45"/>
      <c r="US226" s="45"/>
      <c r="UT226" s="45"/>
      <c r="UU226" s="45"/>
      <c r="UV226" s="45"/>
      <c r="UW226" s="45"/>
      <c r="UX226" s="45"/>
      <c r="UY226" s="45"/>
      <c r="UZ226" s="45"/>
      <c r="VA226" s="45"/>
      <c r="VB226" s="45"/>
      <c r="VC226" s="45"/>
      <c r="VD226" s="45"/>
      <c r="VE226" s="45"/>
      <c r="VF226" s="45"/>
      <c r="VG226" s="45"/>
      <c r="VH226" s="45"/>
      <c r="VI226" s="45"/>
      <c r="VJ226" s="45"/>
      <c r="VK226" s="45"/>
      <c r="VL226" s="45"/>
      <c r="VM226" s="45"/>
      <c r="VN226" s="45"/>
      <c r="VO226" s="45"/>
      <c r="VP226" s="45"/>
      <c r="VQ226" s="45"/>
      <c r="VR226" s="45"/>
      <c r="VS226" s="45"/>
      <c r="VT226" s="45"/>
      <c r="VU226" s="45"/>
      <c r="VV226" s="45"/>
      <c r="VW226" s="45"/>
      <c r="VX226" s="45"/>
      <c r="VY226" s="45"/>
      <c r="VZ226" s="45"/>
      <c r="WA226" s="45"/>
      <c r="WB226" s="45"/>
      <c r="WC226" s="45"/>
      <c r="WD226" s="45"/>
      <c r="WE226" s="45"/>
      <c r="WF226" s="45"/>
      <c r="WG226" s="45"/>
      <c r="WH226" s="45"/>
      <c r="WI226" s="45"/>
      <c r="WJ226" s="45"/>
      <c r="WK226" s="45"/>
      <c r="WL226" s="45"/>
      <c r="WM226" s="45"/>
      <c r="WN226" s="45"/>
      <c r="WO226" s="45"/>
      <c r="WP226" s="45"/>
      <c r="WQ226" s="45"/>
      <c r="WR226" s="45"/>
      <c r="WS226" s="45"/>
      <c r="WT226" s="45"/>
      <c r="WU226" s="45"/>
      <c r="WV226" s="45"/>
      <c r="WW226" s="45"/>
      <c r="WX226" s="45"/>
      <c r="WY226" s="45"/>
      <c r="WZ226" s="45"/>
      <c r="XA226" s="45"/>
      <c r="XB226" s="45"/>
      <c r="XC226" s="45"/>
      <c r="XD226" s="45"/>
      <c r="XE226" s="45"/>
      <c r="XF226" s="45"/>
      <c r="XG226" s="45"/>
      <c r="XH226" s="45"/>
      <c r="XI226" s="45"/>
      <c r="XJ226" s="45"/>
      <c r="XK226" s="45"/>
      <c r="XL226" s="45"/>
      <c r="XM226" s="45"/>
      <c r="XN226" s="45"/>
      <c r="XO226" s="45"/>
      <c r="XP226" s="45"/>
      <c r="XQ226" s="45"/>
      <c r="XR226" s="45"/>
      <c r="XS226" s="45"/>
      <c r="XT226" s="45"/>
      <c r="XU226" s="45"/>
      <c r="XV226" s="45"/>
      <c r="XW226" s="45"/>
      <c r="XX226" s="45"/>
      <c r="XY226" s="45"/>
      <c r="XZ226" s="45"/>
      <c r="YA226" s="45"/>
      <c r="YB226" s="45"/>
      <c r="YC226" s="45"/>
      <c r="YD226" s="45"/>
      <c r="YE226" s="45"/>
      <c r="YF226" s="45"/>
      <c r="YG226" s="45"/>
      <c r="YH226" s="45"/>
      <c r="YI226" s="45"/>
      <c r="YJ226" s="45"/>
      <c r="YK226" s="45"/>
      <c r="YL226" s="45"/>
      <c r="YM226" s="45"/>
      <c r="YN226" s="45"/>
      <c r="YO226" s="45"/>
      <c r="YP226" s="45"/>
      <c r="YQ226" s="45"/>
      <c r="YR226" s="45"/>
    </row>
    <row r="227" spans="1:669" s="46" customFormat="1" x14ac:dyDescent="0.25">
      <c r="A227" s="46" t="s">
        <v>224</v>
      </c>
      <c r="B227" s="113" t="s">
        <v>16</v>
      </c>
      <c r="C227" s="19" t="s">
        <v>70</v>
      </c>
      <c r="D227" s="19" t="s">
        <v>221</v>
      </c>
      <c r="E227" s="20">
        <v>44713</v>
      </c>
      <c r="F227" s="18" t="s">
        <v>107</v>
      </c>
      <c r="G227" s="152">
        <v>60000</v>
      </c>
      <c r="H227" s="156">
        <v>1722</v>
      </c>
      <c r="I227" s="152">
        <v>3486.68</v>
      </c>
      <c r="J227" s="152">
        <v>1824</v>
      </c>
      <c r="K227" s="152">
        <v>25</v>
      </c>
      <c r="L227" s="152">
        <v>7057.68</v>
      </c>
      <c r="M227" s="156">
        <v>52942.32</v>
      </c>
    </row>
    <row r="228" spans="1:669" s="68" customFormat="1" x14ac:dyDescent="0.25">
      <c r="A228" s="68" t="s">
        <v>14</v>
      </c>
      <c r="B228" s="116">
        <v>5</v>
      </c>
      <c r="C228" s="116"/>
      <c r="D228" s="116"/>
      <c r="E228" s="117"/>
      <c r="F228" s="117"/>
      <c r="G228" s="150">
        <f>G223+G224+G226+G227+G225</f>
        <v>290000</v>
      </c>
      <c r="H228" s="157">
        <f>H223+H224+H227+H226+H225</f>
        <v>8323</v>
      </c>
      <c r="I228" s="150">
        <f>I223+I224+I227+I226+I225</f>
        <v>16670.879999999997</v>
      </c>
      <c r="J228" s="150">
        <f>J223+J224+J227+J226+J225</f>
        <v>8816</v>
      </c>
      <c r="K228" s="150">
        <f>K223+K224+K227+K226+K225</f>
        <v>125</v>
      </c>
      <c r="L228" s="150">
        <f>L223+L224+L227+L226+L225</f>
        <v>33934.880000000005</v>
      </c>
      <c r="M228" s="157">
        <f>M223+M224+M226+M227+M225</f>
        <v>256065.12000000002</v>
      </c>
      <c r="N228" s="118"/>
      <c r="O228" s="212"/>
      <c r="P228" s="40"/>
      <c r="Q228" s="40"/>
      <c r="R228" s="40"/>
      <c r="S228" s="40"/>
      <c r="T228" s="40"/>
      <c r="U228" s="40"/>
      <c r="V228" s="40"/>
      <c r="W228" s="40"/>
      <c r="X228" s="40"/>
      <c r="Y228" s="40"/>
      <c r="Z228" s="40"/>
      <c r="AA228" s="40"/>
      <c r="AB228" s="40"/>
      <c r="AC228" s="40"/>
      <c r="AD228" s="40"/>
      <c r="AE228" s="40"/>
      <c r="AF228" s="40"/>
      <c r="AG228" s="40"/>
      <c r="AH228" s="40"/>
      <c r="AI228" s="40"/>
      <c r="AJ228" s="40"/>
      <c r="AK228" s="40"/>
      <c r="AL228" s="40"/>
      <c r="AM228" s="40"/>
      <c r="AN228" s="40"/>
      <c r="AO228" s="40"/>
      <c r="AP228" s="40"/>
      <c r="AQ228" s="40"/>
      <c r="AR228" s="40"/>
      <c r="AS228" s="40"/>
      <c r="AT228" s="40"/>
      <c r="AU228" s="40"/>
      <c r="AV228" s="40"/>
      <c r="AW228" s="40"/>
      <c r="AX228" s="40"/>
      <c r="AY228" s="40"/>
      <c r="AZ228" s="40"/>
      <c r="BA228" s="40"/>
      <c r="BB228" s="40"/>
      <c r="BC228" s="40"/>
      <c r="BD228" s="40"/>
      <c r="BE228" s="40"/>
      <c r="BF228" s="40"/>
      <c r="BG228" s="40"/>
      <c r="BH228" s="40"/>
      <c r="BI228" s="40"/>
      <c r="BJ228" s="40"/>
      <c r="BK228" s="40"/>
      <c r="BL228" s="40"/>
      <c r="BM228" s="40"/>
      <c r="BN228" s="40"/>
      <c r="BO228" s="40"/>
      <c r="BP228" s="40"/>
      <c r="BQ228" s="40"/>
      <c r="BR228" s="40"/>
      <c r="BS228" s="40"/>
      <c r="BT228" s="40"/>
      <c r="BU228" s="40"/>
      <c r="BV228" s="40"/>
      <c r="BW228" s="40"/>
      <c r="BX228" s="40"/>
      <c r="BY228" s="40"/>
      <c r="BZ228" s="40"/>
      <c r="CA228" s="40"/>
      <c r="CB228" s="40"/>
      <c r="CC228" s="40"/>
      <c r="CD228" s="40"/>
      <c r="CE228" s="40"/>
      <c r="CF228" s="40"/>
      <c r="CG228" s="40"/>
      <c r="CH228" s="40"/>
      <c r="CI228" s="40"/>
      <c r="CJ228" s="40"/>
      <c r="CK228" s="40"/>
      <c r="CL228" s="40"/>
      <c r="CM228" s="40"/>
      <c r="CN228" s="40"/>
      <c r="CO228" s="40"/>
      <c r="CP228" s="40"/>
      <c r="CQ228" s="40"/>
      <c r="CR228" s="40"/>
      <c r="CS228" s="40"/>
      <c r="CT228" s="40"/>
      <c r="CU228" s="40"/>
      <c r="CV228" s="40"/>
      <c r="CW228" s="40"/>
      <c r="CX228" s="40"/>
      <c r="CY228" s="40"/>
      <c r="CZ228" s="40"/>
      <c r="DA228" s="40"/>
      <c r="DB228" s="40"/>
      <c r="DC228" s="40"/>
      <c r="DD228" s="40"/>
      <c r="DE228" s="40"/>
      <c r="DF228" s="40"/>
      <c r="DG228" s="40"/>
      <c r="DH228" s="40"/>
      <c r="DI228" s="40"/>
      <c r="DJ228" s="40"/>
      <c r="DK228" s="40"/>
      <c r="DL228" s="40"/>
      <c r="DM228" s="40"/>
      <c r="DN228" s="40"/>
      <c r="DO228" s="40"/>
      <c r="DP228" s="40"/>
      <c r="DQ228" s="40"/>
      <c r="DR228" s="40"/>
      <c r="DS228" s="40"/>
      <c r="DT228" s="40"/>
      <c r="DU228" s="40"/>
      <c r="DV228" s="40"/>
      <c r="DW228" s="40"/>
      <c r="DX228" s="40"/>
      <c r="DY228" s="40"/>
      <c r="DZ228" s="40"/>
      <c r="EA228" s="40"/>
      <c r="EB228" s="40"/>
      <c r="EC228" s="40"/>
      <c r="ED228" s="40"/>
      <c r="EE228" s="40"/>
      <c r="EF228" s="40"/>
      <c r="EG228" s="40"/>
      <c r="EH228" s="40"/>
      <c r="EI228" s="40"/>
      <c r="EJ228" s="40"/>
      <c r="EK228" s="40"/>
      <c r="EL228" s="40"/>
      <c r="EM228" s="40"/>
      <c r="EN228" s="40"/>
      <c r="EO228" s="40"/>
      <c r="EP228" s="40"/>
      <c r="EQ228" s="40"/>
      <c r="ER228" s="40"/>
      <c r="ES228" s="40"/>
      <c r="ET228" s="40"/>
      <c r="EU228" s="40"/>
      <c r="EV228" s="40"/>
      <c r="EW228" s="40"/>
      <c r="EX228" s="40"/>
      <c r="EY228" s="40"/>
      <c r="EZ228" s="40"/>
      <c r="FA228" s="40"/>
      <c r="FB228" s="40"/>
      <c r="FC228" s="40"/>
      <c r="FD228" s="40"/>
      <c r="FE228" s="40"/>
      <c r="FF228" s="40"/>
      <c r="FG228" s="40"/>
      <c r="FH228" s="40"/>
      <c r="FI228" s="40"/>
      <c r="FJ228" s="40"/>
      <c r="FK228" s="40"/>
      <c r="FL228" s="40"/>
      <c r="FM228" s="40"/>
      <c r="FN228" s="40"/>
      <c r="FO228" s="40"/>
      <c r="FP228" s="40"/>
      <c r="FQ228" s="40"/>
      <c r="FR228" s="40"/>
      <c r="FS228" s="40"/>
    </row>
    <row r="229" spans="1:669" x14ac:dyDescent="0.25">
      <c r="O229" s="45"/>
      <c r="P229" s="45"/>
      <c r="Q229" s="45"/>
      <c r="R229" s="45"/>
      <c r="S229" s="45"/>
      <c r="T229" s="45"/>
      <c r="U229" s="45"/>
      <c r="V229" s="45"/>
      <c r="W229" s="45"/>
      <c r="X229" s="45"/>
      <c r="Y229" s="45"/>
      <c r="Z229" s="45"/>
      <c r="AA229" s="45"/>
      <c r="AB229" s="45"/>
      <c r="AC229" s="45"/>
      <c r="AD229" s="45"/>
      <c r="AE229" s="45"/>
      <c r="AF229" s="45"/>
      <c r="AG229" s="45"/>
      <c r="AH229" s="45"/>
      <c r="AI229" s="45"/>
      <c r="AJ229" s="45"/>
      <c r="AK229" s="45"/>
      <c r="AL229" s="45"/>
      <c r="AM229" s="45"/>
      <c r="AN229" s="45"/>
      <c r="AO229" s="45"/>
      <c r="AP229" s="45"/>
      <c r="AQ229" s="45"/>
      <c r="AR229" s="45"/>
      <c r="AS229" s="45"/>
      <c r="AT229" s="45"/>
      <c r="AU229" s="45"/>
      <c r="AV229" s="45"/>
      <c r="AW229" s="45"/>
      <c r="AX229" s="45"/>
      <c r="AY229" s="45"/>
      <c r="AZ229" s="45"/>
      <c r="BA229" s="45"/>
      <c r="BB229" s="45"/>
      <c r="BC229" s="45"/>
      <c r="BD229" s="45"/>
      <c r="BE229" s="45"/>
      <c r="BF229" s="45"/>
      <c r="BG229" s="45"/>
      <c r="BH229" s="45"/>
      <c r="BI229" s="45"/>
      <c r="BJ229" s="45"/>
      <c r="BK229" s="45"/>
      <c r="BL229" s="45"/>
      <c r="BM229" s="45"/>
      <c r="BN229" s="45"/>
      <c r="BO229" s="45"/>
      <c r="BP229" s="45"/>
      <c r="BQ229" s="45"/>
      <c r="BR229" s="45"/>
      <c r="BS229" s="45"/>
      <c r="BT229" s="45"/>
      <c r="BU229" s="45"/>
      <c r="BV229" s="45"/>
      <c r="BW229" s="45"/>
      <c r="BX229" s="45"/>
      <c r="BY229" s="45"/>
      <c r="BZ229" s="45"/>
      <c r="CA229" s="45"/>
      <c r="CB229" s="45"/>
      <c r="CC229" s="45"/>
      <c r="CD229" s="45"/>
      <c r="CE229" s="45"/>
      <c r="CF229" s="45"/>
      <c r="CG229" s="45"/>
      <c r="CH229" s="45"/>
      <c r="CI229" s="45"/>
      <c r="CJ229" s="45"/>
      <c r="CK229" s="45"/>
      <c r="CL229" s="45"/>
      <c r="CM229" s="45"/>
      <c r="CN229" s="45"/>
      <c r="CO229" s="45"/>
      <c r="CP229" s="45"/>
      <c r="CQ229" s="45"/>
      <c r="CR229" s="45"/>
      <c r="CS229" s="45"/>
      <c r="CT229" s="45"/>
      <c r="CU229" s="45"/>
      <c r="CV229" s="45"/>
      <c r="CW229" s="45"/>
      <c r="CX229" s="45"/>
      <c r="CY229" s="45"/>
      <c r="CZ229" s="45"/>
      <c r="DA229" s="45"/>
      <c r="DB229" s="45"/>
      <c r="DC229" s="45"/>
      <c r="DD229" s="45"/>
      <c r="DE229" s="45"/>
      <c r="DF229" s="45"/>
      <c r="DG229" s="45"/>
      <c r="DH229" s="45"/>
      <c r="DI229" s="45"/>
      <c r="DJ229" s="45"/>
      <c r="DK229" s="45"/>
      <c r="DL229" s="45"/>
      <c r="DM229" s="45"/>
      <c r="DN229" s="45"/>
      <c r="DO229" s="45"/>
      <c r="DP229" s="45"/>
      <c r="DQ229" s="45"/>
      <c r="DR229" s="45"/>
      <c r="DS229" s="45"/>
      <c r="DT229" s="45"/>
      <c r="DU229" s="45"/>
      <c r="DV229" s="45"/>
      <c r="DW229" s="45"/>
      <c r="DX229" s="45"/>
      <c r="DY229" s="45"/>
      <c r="DZ229" s="45"/>
      <c r="EA229" s="45"/>
      <c r="EB229" s="45"/>
      <c r="EC229" s="45"/>
      <c r="ED229" s="45"/>
      <c r="EE229" s="45"/>
      <c r="EF229" s="45"/>
      <c r="EG229" s="45"/>
      <c r="EH229" s="45"/>
      <c r="EI229" s="45"/>
      <c r="EJ229" s="45"/>
      <c r="EK229" s="45"/>
      <c r="EL229" s="45"/>
      <c r="EM229" s="45"/>
      <c r="EN229" s="45"/>
      <c r="EO229" s="45"/>
      <c r="EP229" s="45"/>
      <c r="EQ229" s="45"/>
      <c r="ER229" s="45"/>
      <c r="ES229" s="45"/>
      <c r="ET229" s="45"/>
      <c r="EU229" s="45"/>
      <c r="EV229" s="45"/>
      <c r="EW229" s="45"/>
      <c r="EX229" s="45"/>
      <c r="EY229" s="45"/>
      <c r="EZ229" s="45"/>
      <c r="FA229" s="45"/>
      <c r="FB229" s="45"/>
      <c r="FC229" s="45"/>
      <c r="FD229" s="45"/>
      <c r="FE229" s="45"/>
      <c r="FF229" s="45"/>
      <c r="FG229" s="45"/>
      <c r="FH229" s="45"/>
      <c r="FI229" s="45"/>
      <c r="FJ229" s="45"/>
      <c r="FK229" s="45"/>
      <c r="FL229" s="45"/>
      <c r="FM229" s="45"/>
      <c r="FN229" s="45"/>
      <c r="FO229" s="45"/>
      <c r="FP229" s="45"/>
      <c r="FQ229" s="45"/>
      <c r="FR229" s="45"/>
      <c r="FS229" s="45"/>
    </row>
    <row r="230" spans="1:669" s="47" customFormat="1" ht="15.75" x14ac:dyDescent="0.25">
      <c r="A230" s="78" t="s">
        <v>176</v>
      </c>
      <c r="B230" s="124"/>
      <c r="C230" s="55"/>
      <c r="D230" s="55"/>
      <c r="E230" s="55"/>
      <c r="F230" s="55"/>
      <c r="G230" s="141"/>
      <c r="H230" s="141"/>
      <c r="I230" s="141"/>
      <c r="J230" s="141"/>
      <c r="K230" s="141"/>
      <c r="L230" s="141"/>
      <c r="M230" s="188"/>
      <c r="N230" s="45"/>
      <c r="O230" s="45"/>
      <c r="P230" s="86"/>
      <c r="Q230" s="86"/>
      <c r="R230" s="86"/>
      <c r="S230" s="86"/>
      <c r="T230" s="86"/>
      <c r="U230" s="86"/>
      <c r="V230" s="86"/>
      <c r="W230" s="86"/>
      <c r="X230" s="86"/>
      <c r="Y230" s="86"/>
      <c r="Z230" s="86"/>
      <c r="AA230" s="86"/>
      <c r="AB230" s="86"/>
      <c r="AC230" s="86"/>
      <c r="AD230" s="86"/>
      <c r="AE230" s="86"/>
      <c r="AF230" s="86"/>
      <c r="AG230" s="86"/>
      <c r="AH230" s="86"/>
      <c r="AI230" s="86"/>
      <c r="AJ230" s="86"/>
      <c r="AK230" s="86"/>
      <c r="AL230" s="86"/>
      <c r="AM230" s="86"/>
      <c r="AN230" s="86"/>
      <c r="AO230" s="86"/>
      <c r="AP230" s="86"/>
      <c r="AQ230" s="86"/>
      <c r="AR230" s="86"/>
      <c r="AS230" s="86"/>
      <c r="AT230" s="86"/>
      <c r="AU230" s="45"/>
      <c r="AV230" s="45"/>
      <c r="AW230" s="45"/>
      <c r="AX230" s="45"/>
      <c r="AY230" s="45"/>
      <c r="AZ230" s="45"/>
      <c r="BA230" s="45"/>
      <c r="BB230" s="45"/>
      <c r="BC230" s="45"/>
      <c r="BD230" s="45"/>
      <c r="BE230" s="45"/>
      <c r="BF230" s="45"/>
      <c r="BG230" s="45"/>
      <c r="BH230" s="45"/>
      <c r="BI230" s="45"/>
      <c r="BJ230" s="45"/>
      <c r="BK230" s="45"/>
      <c r="BL230" s="45"/>
      <c r="BM230" s="45"/>
      <c r="BN230" s="45"/>
      <c r="BO230" s="45"/>
      <c r="BP230" s="45"/>
      <c r="BQ230" s="45"/>
      <c r="BR230" s="45"/>
      <c r="BS230" s="45"/>
      <c r="BT230" s="45"/>
      <c r="BU230" s="45"/>
      <c r="BV230" s="45"/>
      <c r="BW230" s="45"/>
      <c r="BX230" s="45"/>
      <c r="BY230" s="45"/>
      <c r="BZ230" s="45"/>
      <c r="CA230" s="45"/>
      <c r="CB230" s="45"/>
      <c r="CC230" s="45"/>
      <c r="CD230" s="45"/>
      <c r="CE230" s="45"/>
      <c r="CF230" s="45"/>
      <c r="CG230" s="45"/>
      <c r="CH230" s="45"/>
      <c r="CI230" s="45"/>
      <c r="CJ230" s="45"/>
      <c r="CK230" s="45"/>
      <c r="CL230" s="45"/>
      <c r="CM230" s="45"/>
      <c r="CN230" s="45"/>
      <c r="CO230" s="45"/>
      <c r="CP230" s="45"/>
      <c r="CQ230" s="45"/>
      <c r="CR230" s="45"/>
      <c r="CS230" s="45"/>
      <c r="CT230" s="45"/>
      <c r="CU230" s="45"/>
      <c r="CV230" s="45"/>
      <c r="CW230" s="45"/>
      <c r="CX230" s="45"/>
      <c r="CY230" s="45"/>
      <c r="CZ230" s="45"/>
      <c r="DA230" s="45"/>
      <c r="DB230" s="45"/>
      <c r="DC230" s="45"/>
      <c r="DD230" s="45"/>
      <c r="DE230" s="45"/>
      <c r="DF230" s="45"/>
      <c r="DG230" s="45"/>
      <c r="DH230" s="45"/>
      <c r="DI230" s="45"/>
      <c r="DJ230" s="45"/>
      <c r="DK230" s="45"/>
      <c r="DL230" s="45"/>
      <c r="DM230" s="45"/>
      <c r="DN230" s="45"/>
      <c r="DO230" s="45"/>
      <c r="DP230" s="45"/>
      <c r="DQ230" s="45"/>
      <c r="DR230" s="45"/>
      <c r="DS230" s="45"/>
      <c r="DT230" s="45"/>
      <c r="DU230" s="45"/>
      <c r="DV230" s="45"/>
      <c r="DW230" s="45"/>
      <c r="DX230" s="45"/>
      <c r="DY230" s="45"/>
      <c r="DZ230" s="45"/>
      <c r="EA230" s="45"/>
      <c r="EB230" s="45"/>
      <c r="EC230" s="45"/>
      <c r="ED230" s="45"/>
      <c r="EE230" s="45"/>
      <c r="EF230" s="45"/>
      <c r="EG230" s="45"/>
      <c r="EH230" s="45"/>
      <c r="EI230" s="45"/>
      <c r="EJ230" s="45"/>
      <c r="EK230" s="45"/>
      <c r="EL230" s="45"/>
      <c r="EM230" s="45"/>
      <c r="EN230" s="45"/>
      <c r="EO230" s="45"/>
      <c r="EP230" s="45"/>
      <c r="EQ230" s="45"/>
      <c r="ER230" s="45"/>
      <c r="ES230" s="45"/>
      <c r="ET230" s="45"/>
      <c r="EU230" s="45"/>
      <c r="EV230" s="45"/>
      <c r="EW230" s="45"/>
      <c r="EX230" s="45"/>
      <c r="EY230" s="45"/>
      <c r="EZ230" s="45"/>
      <c r="FA230" s="45"/>
      <c r="FB230" s="45"/>
      <c r="FC230" s="45"/>
      <c r="FD230" s="45"/>
      <c r="FE230" s="45"/>
      <c r="FF230" s="45"/>
      <c r="FG230" s="45"/>
      <c r="FH230" s="45"/>
      <c r="FI230" s="45"/>
      <c r="FJ230" s="45"/>
      <c r="FK230" s="45"/>
      <c r="FL230" s="45"/>
      <c r="FM230" s="45"/>
      <c r="FN230" s="45"/>
      <c r="FO230" s="45"/>
      <c r="FP230" s="45"/>
      <c r="FQ230" s="45"/>
      <c r="FR230" s="45"/>
      <c r="FS230" s="45"/>
    </row>
    <row r="231" spans="1:669" s="15" customFormat="1" ht="15.75" x14ac:dyDescent="0.25">
      <c r="A231" s="99" t="s">
        <v>177</v>
      </c>
      <c r="B231" s="100" t="s">
        <v>174</v>
      </c>
      <c r="C231" s="101" t="s">
        <v>70</v>
      </c>
      <c r="D231" s="101" t="s">
        <v>221</v>
      </c>
      <c r="E231" s="102">
        <v>44470</v>
      </c>
      <c r="F231" s="103" t="s">
        <v>107</v>
      </c>
      <c r="G231" s="137">
        <v>60000</v>
      </c>
      <c r="H231" s="137">
        <v>1722</v>
      </c>
      <c r="I231" s="137">
        <v>3486.68</v>
      </c>
      <c r="J231" s="137">
        <v>1824</v>
      </c>
      <c r="K231" s="137">
        <v>1087</v>
      </c>
      <c r="L231" s="137">
        <v>8119.68</v>
      </c>
      <c r="M231" s="191">
        <v>51880.32</v>
      </c>
      <c r="P231" s="86"/>
      <c r="Q231" s="86"/>
      <c r="R231" s="86"/>
      <c r="S231" s="86"/>
      <c r="T231" s="86"/>
      <c r="U231" s="86"/>
      <c r="V231" s="86"/>
      <c r="W231" s="86"/>
      <c r="X231" s="86"/>
      <c r="Y231" s="86"/>
      <c r="Z231" s="86"/>
      <c r="AA231" s="86"/>
      <c r="AB231" s="86"/>
      <c r="AC231" s="86"/>
      <c r="AD231" s="86"/>
      <c r="AE231" s="86"/>
      <c r="AF231" s="86"/>
      <c r="AG231" s="86"/>
      <c r="AH231" s="86"/>
      <c r="AI231" s="86"/>
      <c r="AJ231" s="86"/>
      <c r="AK231" s="86"/>
      <c r="AL231" s="86"/>
      <c r="AM231" s="86"/>
      <c r="AN231" s="86"/>
      <c r="AO231" s="86"/>
      <c r="AP231" s="86"/>
      <c r="AQ231" s="86"/>
      <c r="AR231" s="86"/>
      <c r="AS231" s="86"/>
      <c r="AT231" s="86"/>
      <c r="AU231" s="45"/>
      <c r="AV231" s="45"/>
      <c r="AW231" s="45"/>
      <c r="AX231" s="45"/>
      <c r="AY231" s="45"/>
      <c r="AZ231" s="45"/>
      <c r="BA231" s="45"/>
      <c r="BB231" s="45"/>
      <c r="BC231" s="45"/>
      <c r="BD231" s="45"/>
      <c r="BE231" s="45"/>
      <c r="BF231" s="45"/>
      <c r="BG231" s="45"/>
      <c r="BH231" s="45"/>
      <c r="BI231" s="45"/>
      <c r="BJ231" s="45"/>
      <c r="BK231" s="45"/>
      <c r="BL231" s="45"/>
      <c r="BM231" s="45"/>
      <c r="BN231" s="45"/>
      <c r="BO231" s="45"/>
      <c r="BP231" s="45"/>
      <c r="BQ231" s="45"/>
      <c r="BR231" s="45"/>
      <c r="BS231" s="45"/>
      <c r="BT231" s="45"/>
      <c r="BU231" s="45"/>
      <c r="BV231" s="45"/>
      <c r="BW231" s="45"/>
      <c r="BX231" s="45"/>
      <c r="BY231" s="45"/>
      <c r="BZ231" s="45"/>
      <c r="CA231" s="45"/>
      <c r="CB231" s="45"/>
      <c r="CC231" s="45"/>
      <c r="CD231" s="45"/>
      <c r="CE231" s="45"/>
      <c r="CF231" s="45"/>
      <c r="CG231" s="45"/>
      <c r="CH231" s="45"/>
      <c r="CI231" s="45"/>
      <c r="CJ231" s="45"/>
      <c r="CK231" s="45"/>
      <c r="CL231" s="45"/>
      <c r="CM231" s="45"/>
      <c r="CN231" s="45"/>
      <c r="CO231" s="45"/>
      <c r="CP231" s="45"/>
      <c r="CQ231" s="45"/>
      <c r="CR231" s="45"/>
      <c r="CS231" s="45"/>
      <c r="CT231" s="45"/>
      <c r="CU231" s="45"/>
      <c r="CV231" s="45"/>
      <c r="CW231" s="45"/>
      <c r="CX231" s="45"/>
      <c r="CY231" s="45"/>
      <c r="CZ231" s="45"/>
      <c r="DA231" s="45"/>
      <c r="DB231" s="45"/>
      <c r="DC231" s="45"/>
      <c r="DD231" s="45"/>
      <c r="DE231" s="45"/>
      <c r="DF231" s="45"/>
      <c r="DG231" s="45"/>
      <c r="DH231" s="45"/>
      <c r="DI231" s="45"/>
      <c r="DJ231" s="45"/>
      <c r="DK231" s="45"/>
      <c r="DL231" s="45"/>
      <c r="DM231" s="45"/>
      <c r="DN231" s="45"/>
      <c r="DO231" s="45"/>
      <c r="DP231" s="45"/>
      <c r="DQ231" s="45"/>
      <c r="DR231" s="45"/>
      <c r="DS231" s="45"/>
      <c r="DT231" s="45"/>
      <c r="DU231" s="45"/>
      <c r="DV231" s="45"/>
      <c r="DW231" s="45"/>
      <c r="DX231" s="45"/>
      <c r="DY231" s="45"/>
      <c r="DZ231" s="45"/>
      <c r="EA231" s="45"/>
      <c r="EB231" s="45"/>
      <c r="EC231" s="45"/>
      <c r="ED231" s="45"/>
      <c r="EE231" s="45"/>
      <c r="EF231" s="45"/>
      <c r="EG231" s="45"/>
      <c r="EH231" s="45"/>
      <c r="EI231" s="45"/>
      <c r="EJ231" s="45"/>
      <c r="EK231" s="45"/>
      <c r="EL231" s="45"/>
      <c r="EM231" s="45"/>
      <c r="EN231" s="45"/>
      <c r="EO231" s="45"/>
      <c r="EP231" s="45"/>
      <c r="EQ231" s="45"/>
      <c r="ER231" s="45"/>
      <c r="ES231" s="45"/>
      <c r="ET231" s="45"/>
      <c r="EU231" s="45"/>
      <c r="EV231" s="45"/>
      <c r="EW231" s="45"/>
      <c r="EX231" s="45"/>
      <c r="EY231" s="45"/>
      <c r="EZ231" s="45"/>
      <c r="FA231" s="45"/>
      <c r="FB231" s="45"/>
      <c r="FC231" s="45"/>
      <c r="FD231" s="45"/>
      <c r="FE231" s="45"/>
      <c r="FF231" s="45"/>
      <c r="FG231" s="45"/>
      <c r="FH231" s="45"/>
      <c r="FI231" s="45"/>
      <c r="FJ231" s="45"/>
      <c r="FK231" s="45"/>
      <c r="FL231" s="45"/>
      <c r="FM231" s="45"/>
      <c r="FN231" s="45"/>
      <c r="FO231" s="45"/>
      <c r="FP231" s="45"/>
      <c r="FQ231" s="45"/>
      <c r="FR231" s="45"/>
      <c r="FS231" s="45"/>
      <c r="FT231" s="45"/>
      <c r="FU231" s="45"/>
      <c r="FV231" s="45"/>
      <c r="FW231" s="45"/>
      <c r="FX231" s="45"/>
      <c r="FY231" s="45"/>
      <c r="FZ231" s="45"/>
      <c r="GA231" s="45"/>
      <c r="GB231" s="45"/>
      <c r="GC231" s="45"/>
      <c r="GD231" s="45"/>
      <c r="GE231" s="45"/>
      <c r="GF231" s="45"/>
      <c r="GG231" s="45"/>
      <c r="GH231" s="45"/>
      <c r="GI231" s="45"/>
      <c r="GJ231" s="45"/>
      <c r="GK231" s="45"/>
      <c r="GL231" s="45"/>
      <c r="GM231" s="45"/>
      <c r="GN231" s="45"/>
      <c r="GO231" s="45"/>
      <c r="GP231" s="45"/>
      <c r="GQ231" s="45"/>
      <c r="GR231" s="45"/>
      <c r="GS231" s="45"/>
      <c r="GT231" s="45"/>
      <c r="GU231" s="45"/>
      <c r="GV231" s="45"/>
      <c r="GW231" s="45"/>
      <c r="GX231" s="45"/>
      <c r="GY231" s="45"/>
      <c r="GZ231" s="45"/>
      <c r="HA231" s="45"/>
      <c r="HB231" s="45"/>
      <c r="HC231" s="45"/>
      <c r="HD231" s="45"/>
      <c r="HE231" s="45"/>
      <c r="HF231" s="45"/>
      <c r="HG231" s="45"/>
      <c r="HH231" s="45"/>
      <c r="HI231" s="45"/>
      <c r="HJ231" s="45"/>
      <c r="HK231" s="45"/>
      <c r="HL231" s="45"/>
      <c r="HM231" s="45"/>
      <c r="HN231" s="45"/>
      <c r="HO231" s="45"/>
      <c r="HP231" s="45"/>
      <c r="HQ231" s="45"/>
      <c r="HR231" s="45"/>
      <c r="HS231" s="45"/>
      <c r="HT231" s="45"/>
      <c r="HU231" s="45"/>
      <c r="HV231" s="45"/>
      <c r="HW231" s="45"/>
      <c r="HX231" s="45"/>
      <c r="HY231" s="45"/>
      <c r="HZ231" s="45"/>
      <c r="IA231" s="45"/>
      <c r="IB231" s="45"/>
      <c r="IC231" s="45"/>
      <c r="ID231" s="45"/>
      <c r="IE231" s="45"/>
      <c r="IF231" s="45"/>
      <c r="IG231" s="45"/>
      <c r="IH231" s="45"/>
      <c r="II231" s="45"/>
      <c r="IJ231" s="45"/>
      <c r="IK231" s="45"/>
      <c r="IL231" s="45"/>
      <c r="IM231" s="45"/>
      <c r="IN231" s="45"/>
      <c r="IO231" s="45"/>
      <c r="IP231" s="45"/>
      <c r="IQ231" s="45"/>
      <c r="IR231" s="45"/>
      <c r="IS231" s="45"/>
      <c r="IT231" s="45"/>
      <c r="IU231" s="45"/>
      <c r="IV231" s="45"/>
      <c r="IW231" s="45"/>
      <c r="IX231" s="45"/>
      <c r="IY231" s="45"/>
      <c r="IZ231" s="45"/>
      <c r="JA231" s="45"/>
      <c r="JB231" s="45"/>
      <c r="JC231" s="45"/>
      <c r="JD231" s="45"/>
      <c r="JE231" s="45"/>
      <c r="JF231" s="45"/>
      <c r="JG231" s="45"/>
      <c r="JH231" s="45"/>
      <c r="JI231" s="45"/>
      <c r="JJ231" s="45"/>
      <c r="JK231" s="45"/>
      <c r="JL231" s="45"/>
      <c r="JM231" s="45"/>
      <c r="JN231" s="45"/>
      <c r="JO231" s="45"/>
      <c r="JP231" s="45"/>
      <c r="JQ231" s="45"/>
      <c r="JR231" s="45"/>
      <c r="JS231" s="45"/>
      <c r="JT231" s="45"/>
      <c r="JU231" s="45"/>
      <c r="JV231" s="45"/>
      <c r="JW231" s="45"/>
      <c r="JX231" s="45"/>
      <c r="JY231" s="45"/>
      <c r="JZ231" s="45"/>
      <c r="KA231" s="45"/>
      <c r="KB231" s="45"/>
      <c r="KC231" s="45"/>
      <c r="KD231" s="45"/>
      <c r="KE231" s="45"/>
      <c r="KF231" s="45"/>
      <c r="KG231" s="45"/>
      <c r="KH231" s="45"/>
      <c r="KI231" s="45"/>
      <c r="KJ231" s="45"/>
      <c r="KK231" s="45"/>
      <c r="KL231" s="45"/>
      <c r="KM231" s="45"/>
      <c r="KN231" s="45"/>
      <c r="KO231" s="45"/>
      <c r="KP231" s="45"/>
      <c r="KQ231" s="45"/>
      <c r="KR231" s="45"/>
      <c r="KS231" s="45"/>
      <c r="KT231" s="45"/>
      <c r="KU231" s="45"/>
      <c r="KV231" s="45"/>
      <c r="KW231" s="45"/>
      <c r="KX231" s="45"/>
      <c r="KY231" s="45"/>
      <c r="KZ231" s="45"/>
      <c r="LA231" s="45"/>
      <c r="LB231" s="45"/>
      <c r="LC231" s="45"/>
      <c r="LD231" s="45"/>
      <c r="LE231" s="45"/>
      <c r="LF231" s="45"/>
      <c r="LG231" s="45"/>
      <c r="LH231" s="45"/>
      <c r="LI231" s="45"/>
      <c r="LJ231" s="45"/>
      <c r="LK231" s="45"/>
      <c r="LL231" s="45"/>
      <c r="LM231" s="45"/>
      <c r="LN231" s="45"/>
      <c r="LO231" s="45"/>
      <c r="LP231" s="45"/>
      <c r="LQ231" s="45"/>
      <c r="LR231" s="45"/>
      <c r="LS231" s="45"/>
      <c r="LT231" s="45"/>
      <c r="LU231" s="45"/>
      <c r="LV231" s="45"/>
      <c r="LW231" s="45"/>
      <c r="LX231" s="45"/>
      <c r="LY231" s="45"/>
      <c r="LZ231" s="45"/>
      <c r="MA231" s="45"/>
      <c r="MB231" s="45"/>
      <c r="MC231" s="45"/>
      <c r="MD231" s="45"/>
      <c r="ME231" s="45"/>
      <c r="MF231" s="45"/>
      <c r="MG231" s="45"/>
      <c r="MH231" s="45"/>
      <c r="MI231" s="45"/>
      <c r="MJ231" s="45"/>
      <c r="MK231" s="45"/>
      <c r="ML231" s="45"/>
      <c r="MM231" s="45"/>
      <c r="MN231" s="45"/>
      <c r="MO231" s="45"/>
      <c r="MP231" s="45"/>
      <c r="MQ231" s="45"/>
      <c r="MR231" s="45"/>
      <c r="MS231" s="45"/>
      <c r="MT231" s="45"/>
      <c r="MU231" s="45"/>
      <c r="MV231" s="45"/>
      <c r="MW231" s="45"/>
      <c r="MX231" s="45"/>
      <c r="MY231" s="45"/>
      <c r="MZ231" s="45"/>
      <c r="NA231" s="45"/>
      <c r="NB231" s="45"/>
      <c r="NC231" s="45"/>
      <c r="ND231" s="45"/>
      <c r="NE231" s="45"/>
      <c r="NF231" s="45"/>
      <c r="NG231" s="45"/>
      <c r="NH231" s="45"/>
      <c r="NI231" s="45"/>
      <c r="NJ231" s="45"/>
      <c r="NK231" s="45"/>
      <c r="NL231" s="45"/>
      <c r="NM231" s="45"/>
      <c r="NN231" s="45"/>
      <c r="NO231" s="45"/>
      <c r="NP231" s="45"/>
      <c r="NQ231" s="45"/>
      <c r="NR231" s="45"/>
      <c r="NS231" s="45"/>
      <c r="NT231" s="45"/>
      <c r="NU231" s="45"/>
      <c r="NV231" s="45"/>
      <c r="NW231" s="45"/>
      <c r="NX231" s="45"/>
      <c r="NY231" s="45"/>
      <c r="NZ231" s="45"/>
      <c r="OA231" s="45"/>
      <c r="OB231" s="45"/>
      <c r="OC231" s="45"/>
      <c r="OD231" s="45"/>
      <c r="OE231" s="45"/>
      <c r="OF231" s="45"/>
      <c r="OG231" s="45"/>
      <c r="OH231" s="45"/>
      <c r="OI231" s="45"/>
      <c r="OJ231" s="45"/>
      <c r="OK231" s="45"/>
      <c r="OL231" s="45"/>
      <c r="OM231" s="45"/>
      <c r="ON231" s="45"/>
      <c r="OO231" s="45"/>
      <c r="OP231" s="45"/>
      <c r="OQ231" s="45"/>
      <c r="OR231" s="45"/>
      <c r="OS231" s="45"/>
      <c r="OT231" s="45"/>
      <c r="OU231" s="45"/>
      <c r="OV231" s="45"/>
      <c r="OW231" s="45"/>
      <c r="OX231" s="45"/>
      <c r="OY231" s="45"/>
      <c r="OZ231" s="45"/>
      <c r="PA231" s="45"/>
      <c r="PB231" s="45"/>
      <c r="PC231" s="45"/>
      <c r="PD231" s="45"/>
      <c r="PE231" s="45"/>
      <c r="PF231" s="45"/>
      <c r="PG231" s="45"/>
      <c r="PH231" s="45"/>
      <c r="PI231" s="45"/>
      <c r="PJ231" s="45"/>
      <c r="PK231" s="45"/>
      <c r="PL231" s="45"/>
      <c r="PM231" s="45"/>
      <c r="PN231" s="45"/>
      <c r="PO231" s="45"/>
      <c r="PP231" s="45"/>
      <c r="PQ231" s="45"/>
      <c r="PR231" s="45"/>
      <c r="PS231" s="45"/>
      <c r="PT231" s="45"/>
      <c r="PU231" s="45"/>
      <c r="PV231" s="45"/>
      <c r="PW231" s="45"/>
      <c r="PX231" s="45"/>
      <c r="PY231" s="45"/>
      <c r="PZ231" s="45"/>
      <c r="QA231" s="45"/>
      <c r="QB231" s="45"/>
      <c r="QC231" s="45"/>
      <c r="QD231" s="45"/>
      <c r="QE231" s="45"/>
      <c r="QF231" s="45"/>
      <c r="QG231" s="45"/>
      <c r="QH231" s="45"/>
      <c r="QI231" s="45"/>
      <c r="QJ231" s="45"/>
      <c r="QK231" s="45"/>
      <c r="QL231" s="45"/>
      <c r="QM231" s="45"/>
      <c r="QN231" s="45"/>
      <c r="QO231" s="45"/>
      <c r="QP231" s="45"/>
      <c r="QQ231" s="45"/>
      <c r="QR231" s="45"/>
      <c r="QS231" s="45"/>
      <c r="QT231" s="45"/>
      <c r="QU231" s="45"/>
      <c r="QV231" s="45"/>
      <c r="QW231" s="45"/>
      <c r="QX231" s="45"/>
      <c r="QY231" s="45"/>
      <c r="QZ231" s="45"/>
      <c r="RA231" s="45"/>
      <c r="RB231" s="45"/>
      <c r="RC231" s="45"/>
      <c r="RD231" s="45"/>
      <c r="RE231" s="45"/>
      <c r="RF231" s="45"/>
      <c r="RG231" s="45"/>
      <c r="RH231" s="45"/>
      <c r="RI231" s="45"/>
      <c r="RJ231" s="45"/>
      <c r="RK231" s="45"/>
      <c r="RL231" s="45"/>
      <c r="RM231" s="45"/>
      <c r="RN231" s="45"/>
      <c r="RO231" s="45"/>
      <c r="RP231" s="45"/>
      <c r="RQ231" s="45"/>
      <c r="RR231" s="45"/>
      <c r="RS231" s="45"/>
      <c r="RT231" s="45"/>
      <c r="RU231" s="45"/>
      <c r="RV231" s="45"/>
      <c r="RW231" s="45"/>
      <c r="RX231" s="45"/>
      <c r="RY231" s="45"/>
      <c r="RZ231" s="45"/>
      <c r="SA231" s="45"/>
      <c r="SB231" s="45"/>
      <c r="SC231" s="45"/>
      <c r="SD231" s="45"/>
      <c r="SE231" s="45"/>
      <c r="SF231" s="45"/>
      <c r="SG231" s="45"/>
      <c r="SH231" s="45"/>
      <c r="SI231" s="45"/>
      <c r="SJ231" s="45"/>
      <c r="SK231" s="45"/>
      <c r="SL231" s="45"/>
      <c r="SM231" s="45"/>
      <c r="SN231" s="45"/>
      <c r="SO231" s="45"/>
      <c r="SP231" s="45"/>
      <c r="SQ231" s="45"/>
      <c r="SR231" s="45"/>
      <c r="SS231" s="45"/>
      <c r="ST231" s="45"/>
      <c r="SU231" s="45"/>
      <c r="SV231" s="45"/>
      <c r="SW231" s="45"/>
      <c r="SX231" s="45"/>
      <c r="SY231" s="45"/>
      <c r="SZ231" s="45"/>
      <c r="TA231" s="45"/>
      <c r="TB231" s="45"/>
      <c r="TC231" s="45"/>
      <c r="TD231" s="45"/>
      <c r="TE231" s="45"/>
      <c r="TF231" s="45"/>
      <c r="TG231" s="45"/>
      <c r="TH231" s="45"/>
      <c r="TI231" s="45"/>
      <c r="TJ231" s="45"/>
      <c r="TK231" s="45"/>
      <c r="TL231" s="45"/>
      <c r="TM231" s="45"/>
      <c r="TN231" s="45"/>
      <c r="TO231" s="45"/>
      <c r="TP231" s="45"/>
      <c r="TQ231" s="45"/>
      <c r="TR231" s="45"/>
      <c r="TS231" s="45"/>
      <c r="TT231" s="45"/>
      <c r="TU231" s="45"/>
      <c r="TV231" s="45"/>
      <c r="TW231" s="45"/>
      <c r="TX231" s="45"/>
      <c r="TY231" s="45"/>
      <c r="TZ231" s="45"/>
      <c r="UA231" s="45"/>
      <c r="UB231" s="45"/>
      <c r="UC231" s="45"/>
      <c r="UD231" s="45"/>
      <c r="UE231" s="45"/>
      <c r="UF231" s="45"/>
      <c r="UG231" s="45"/>
      <c r="UH231" s="45"/>
      <c r="UI231" s="45"/>
      <c r="UJ231" s="45"/>
      <c r="UK231" s="45"/>
      <c r="UL231" s="45"/>
      <c r="UM231" s="45"/>
      <c r="UN231" s="45"/>
      <c r="UO231" s="45"/>
      <c r="UP231" s="45"/>
      <c r="UQ231" s="45"/>
      <c r="UR231" s="45"/>
      <c r="US231" s="45"/>
      <c r="UT231" s="45"/>
      <c r="UU231" s="45"/>
      <c r="UV231" s="45"/>
      <c r="UW231" s="45"/>
      <c r="UX231" s="45"/>
      <c r="UY231" s="45"/>
      <c r="UZ231" s="45"/>
      <c r="VA231" s="45"/>
      <c r="VB231" s="45"/>
      <c r="VC231" s="45"/>
      <c r="VD231" s="45"/>
      <c r="VE231" s="45"/>
      <c r="VF231" s="45"/>
      <c r="VG231" s="45"/>
      <c r="VH231" s="45"/>
      <c r="VI231" s="45"/>
      <c r="VJ231" s="45"/>
      <c r="VK231" s="45"/>
      <c r="VL231" s="45"/>
      <c r="VM231" s="45"/>
      <c r="VN231" s="45"/>
      <c r="VO231" s="45"/>
      <c r="VP231" s="45"/>
      <c r="VQ231" s="45"/>
      <c r="VR231" s="45"/>
      <c r="VS231" s="45"/>
      <c r="VT231" s="45"/>
      <c r="VU231" s="45"/>
      <c r="VV231" s="45"/>
      <c r="VW231" s="45"/>
      <c r="VX231" s="45"/>
      <c r="VY231" s="45"/>
      <c r="VZ231" s="45"/>
      <c r="WA231" s="45"/>
      <c r="WB231" s="45"/>
      <c r="WC231" s="45"/>
      <c r="WD231" s="45"/>
      <c r="WE231" s="45"/>
      <c r="WF231" s="45"/>
      <c r="WG231" s="45"/>
      <c r="WH231" s="45"/>
      <c r="WI231" s="45"/>
      <c r="WJ231" s="45"/>
      <c r="WK231" s="45"/>
      <c r="WL231" s="45"/>
      <c r="WM231" s="45"/>
      <c r="WN231" s="45"/>
      <c r="WO231" s="45"/>
      <c r="WP231" s="45"/>
      <c r="WQ231" s="45"/>
      <c r="WR231" s="45"/>
      <c r="WS231" s="45"/>
      <c r="WT231" s="45"/>
      <c r="WU231" s="45"/>
      <c r="WV231" s="45"/>
      <c r="WW231" s="45"/>
      <c r="WX231" s="45"/>
      <c r="WY231" s="45"/>
      <c r="WZ231" s="45"/>
      <c r="XA231" s="45"/>
      <c r="XB231" s="45"/>
      <c r="XC231" s="45"/>
      <c r="XD231" s="45"/>
      <c r="XE231" s="45"/>
      <c r="XF231" s="45"/>
      <c r="XG231" s="45"/>
      <c r="XH231" s="45"/>
      <c r="XI231" s="45"/>
      <c r="XJ231" s="45"/>
      <c r="XK231" s="45"/>
      <c r="XL231" s="45"/>
      <c r="XM231" s="45"/>
      <c r="XN231" s="45"/>
      <c r="XO231" s="45"/>
      <c r="XP231" s="45"/>
      <c r="XQ231" s="45"/>
      <c r="XR231" s="45"/>
      <c r="XS231" s="45"/>
      <c r="XT231" s="45"/>
      <c r="XU231" s="45"/>
      <c r="XV231" s="45"/>
      <c r="XW231" s="45"/>
      <c r="XX231" s="45"/>
      <c r="XY231" s="45"/>
      <c r="XZ231" s="45"/>
      <c r="YA231" s="45"/>
      <c r="YB231" s="45"/>
      <c r="YC231" s="45"/>
      <c r="YD231" s="45"/>
      <c r="YE231" s="45"/>
      <c r="YF231" s="45"/>
      <c r="YG231" s="45"/>
      <c r="YH231" s="45"/>
      <c r="YI231" s="45"/>
      <c r="YJ231" s="45"/>
      <c r="YK231" s="45"/>
      <c r="YL231" s="45"/>
      <c r="YM231" s="45"/>
      <c r="YN231" s="45"/>
      <c r="YO231" s="45"/>
      <c r="YP231" s="45"/>
      <c r="YQ231" s="45"/>
      <c r="YR231" s="45"/>
      <c r="YS231" s="45"/>
    </row>
    <row r="232" spans="1:669" s="15" customFormat="1" ht="15.75" x14ac:dyDescent="0.25">
      <c r="A232" s="99" t="s">
        <v>178</v>
      </c>
      <c r="B232" s="100" t="s">
        <v>174</v>
      </c>
      <c r="C232" s="101" t="s">
        <v>71</v>
      </c>
      <c r="D232" s="101" t="s">
        <v>221</v>
      </c>
      <c r="E232" s="102">
        <v>44593</v>
      </c>
      <c r="F232" s="103" t="s">
        <v>107</v>
      </c>
      <c r="G232" s="137">
        <v>76000</v>
      </c>
      <c r="H232" s="137">
        <v>2181.1999999999998</v>
      </c>
      <c r="I232" s="137">
        <v>6497.56</v>
      </c>
      <c r="J232" s="137">
        <v>2310.4</v>
      </c>
      <c r="K232" s="137">
        <v>25</v>
      </c>
      <c r="L232" s="137">
        <v>11014.16</v>
      </c>
      <c r="M232" s="191">
        <v>64985.84</v>
      </c>
      <c r="P232" s="86"/>
      <c r="Q232" s="86"/>
      <c r="R232" s="86"/>
      <c r="S232" s="86"/>
      <c r="T232" s="86"/>
      <c r="U232" s="86"/>
      <c r="V232" s="86"/>
      <c r="W232" s="86"/>
      <c r="X232" s="86"/>
      <c r="Y232" s="86"/>
      <c r="Z232" s="86"/>
      <c r="AA232" s="86"/>
      <c r="AB232" s="86"/>
      <c r="AC232" s="86"/>
      <c r="AD232" s="86"/>
      <c r="AE232" s="86"/>
      <c r="AF232" s="86"/>
      <c r="AG232" s="86"/>
      <c r="AH232" s="86"/>
      <c r="AI232" s="86"/>
      <c r="AJ232" s="86"/>
      <c r="AK232" s="86"/>
      <c r="AL232" s="86"/>
      <c r="AM232" s="86"/>
      <c r="AN232" s="86"/>
      <c r="AO232" s="86"/>
      <c r="AP232" s="86"/>
      <c r="AQ232" s="86"/>
      <c r="AR232" s="86"/>
      <c r="AS232" s="86"/>
      <c r="AT232" s="86"/>
      <c r="AU232" s="45"/>
      <c r="AV232" s="45"/>
      <c r="AW232" s="45"/>
      <c r="AX232" s="45"/>
      <c r="AY232" s="45"/>
      <c r="AZ232" s="45"/>
      <c r="BA232" s="45"/>
      <c r="BB232" s="45"/>
      <c r="BC232" s="45"/>
      <c r="BD232" s="45"/>
      <c r="BE232" s="45"/>
      <c r="BF232" s="45"/>
      <c r="BG232" s="45"/>
      <c r="BH232" s="45"/>
      <c r="BI232" s="45"/>
      <c r="BJ232" s="45"/>
      <c r="BK232" s="45"/>
      <c r="BL232" s="45"/>
      <c r="BM232" s="45"/>
      <c r="BN232" s="45"/>
      <c r="BO232" s="45"/>
      <c r="BP232" s="45"/>
      <c r="BQ232" s="45"/>
      <c r="BR232" s="45"/>
      <c r="BS232" s="45"/>
      <c r="BT232" s="45"/>
      <c r="BU232" s="45"/>
      <c r="BV232" s="45"/>
      <c r="BW232" s="45"/>
      <c r="BX232" s="45"/>
      <c r="BY232" s="45"/>
      <c r="BZ232" s="45"/>
      <c r="CA232" s="45"/>
      <c r="CB232" s="45"/>
      <c r="CC232" s="45"/>
      <c r="CD232" s="45"/>
      <c r="CE232" s="45"/>
      <c r="CF232" s="45"/>
      <c r="CG232" s="45"/>
      <c r="CH232" s="45"/>
      <c r="CI232" s="45"/>
      <c r="CJ232" s="45"/>
      <c r="CK232" s="45"/>
      <c r="CL232" s="45"/>
      <c r="CM232" s="45"/>
      <c r="CN232" s="45"/>
      <c r="CO232" s="45"/>
      <c r="CP232" s="45"/>
      <c r="CQ232" s="45"/>
      <c r="CR232" s="45"/>
      <c r="CS232" s="45"/>
      <c r="CT232" s="45"/>
      <c r="CU232" s="45"/>
      <c r="CV232" s="45"/>
      <c r="CW232" s="45"/>
      <c r="CX232" s="45"/>
      <c r="CY232" s="45"/>
      <c r="CZ232" s="45"/>
      <c r="DA232" s="45"/>
      <c r="DB232" s="45"/>
      <c r="DC232" s="45"/>
      <c r="DD232" s="45"/>
      <c r="DE232" s="45"/>
      <c r="DF232" s="45"/>
      <c r="DG232" s="45"/>
      <c r="DH232" s="45"/>
      <c r="DI232" s="45"/>
      <c r="DJ232" s="45"/>
      <c r="DK232" s="45"/>
      <c r="DL232" s="45"/>
      <c r="DM232" s="45"/>
      <c r="DN232" s="45"/>
      <c r="DO232" s="45"/>
      <c r="DP232" s="45"/>
      <c r="DQ232" s="45"/>
      <c r="DR232" s="45"/>
      <c r="DS232" s="45"/>
      <c r="DT232" s="45"/>
      <c r="DU232" s="45"/>
      <c r="DV232" s="45"/>
      <c r="DW232" s="45"/>
      <c r="DX232" s="45"/>
      <c r="DY232" s="45"/>
      <c r="DZ232" s="45"/>
      <c r="EA232" s="45"/>
      <c r="EB232" s="45"/>
      <c r="EC232" s="45"/>
      <c r="ED232" s="45"/>
      <c r="EE232" s="45"/>
      <c r="EF232" s="45"/>
      <c r="EG232" s="45"/>
      <c r="EH232" s="45"/>
      <c r="EI232" s="45"/>
      <c r="EJ232" s="45"/>
      <c r="EK232" s="45"/>
      <c r="EL232" s="45"/>
      <c r="EM232" s="45"/>
      <c r="EN232" s="45"/>
      <c r="EO232" s="45"/>
      <c r="EP232" s="45"/>
      <c r="EQ232" s="45"/>
      <c r="ER232" s="45"/>
      <c r="ES232" s="45"/>
      <c r="ET232" s="45"/>
      <c r="EU232" s="45"/>
      <c r="EV232" s="45"/>
      <c r="EW232" s="45"/>
      <c r="EX232" s="45"/>
      <c r="EY232" s="45"/>
      <c r="EZ232" s="45"/>
      <c r="FA232" s="45"/>
      <c r="FB232" s="45"/>
      <c r="FC232" s="45"/>
      <c r="FD232" s="45"/>
      <c r="FE232" s="45"/>
      <c r="FF232" s="45"/>
      <c r="FG232" s="45"/>
      <c r="FH232" s="45"/>
      <c r="FI232" s="45"/>
      <c r="FJ232" s="45"/>
      <c r="FK232" s="45"/>
      <c r="FL232" s="45"/>
      <c r="FM232" s="45"/>
      <c r="FN232" s="45"/>
      <c r="FO232" s="45"/>
      <c r="FP232" s="45"/>
      <c r="FQ232" s="45"/>
      <c r="FR232" s="45"/>
      <c r="FS232" s="45"/>
      <c r="FT232" s="45"/>
      <c r="FU232" s="45"/>
      <c r="FV232" s="45"/>
      <c r="FW232" s="45"/>
      <c r="FX232" s="45"/>
      <c r="FY232" s="45"/>
      <c r="FZ232" s="45"/>
      <c r="GA232" s="45"/>
      <c r="GB232" s="45"/>
      <c r="GC232" s="45"/>
      <c r="GD232" s="45"/>
      <c r="GE232" s="45"/>
      <c r="GF232" s="45"/>
      <c r="GG232" s="45"/>
      <c r="GH232" s="45"/>
      <c r="GI232" s="45"/>
      <c r="GJ232" s="45"/>
      <c r="GK232" s="45"/>
      <c r="GL232" s="45"/>
      <c r="GM232" s="45"/>
      <c r="GN232" s="45"/>
      <c r="GO232" s="45"/>
      <c r="GP232" s="45"/>
      <c r="GQ232" s="45"/>
      <c r="GR232" s="45"/>
      <c r="GS232" s="45"/>
      <c r="GT232" s="45"/>
      <c r="GU232" s="45"/>
      <c r="GV232" s="45"/>
      <c r="GW232" s="45"/>
      <c r="GX232" s="45"/>
      <c r="GY232" s="45"/>
      <c r="GZ232" s="45"/>
      <c r="HA232" s="45"/>
      <c r="HB232" s="45"/>
      <c r="HC232" s="45"/>
      <c r="HD232" s="45"/>
      <c r="HE232" s="45"/>
      <c r="HF232" s="45"/>
      <c r="HG232" s="45"/>
      <c r="HH232" s="45"/>
      <c r="HI232" s="45"/>
      <c r="HJ232" s="45"/>
      <c r="HK232" s="45"/>
      <c r="HL232" s="45"/>
      <c r="HM232" s="45"/>
      <c r="HN232" s="45"/>
      <c r="HO232" s="45"/>
      <c r="HP232" s="45"/>
      <c r="HQ232" s="45"/>
      <c r="HR232" s="45"/>
      <c r="HS232" s="45"/>
      <c r="HT232" s="45"/>
      <c r="HU232" s="45"/>
      <c r="HV232" s="45"/>
      <c r="HW232" s="45"/>
      <c r="HX232" s="45"/>
      <c r="HY232" s="45"/>
      <c r="HZ232" s="45"/>
      <c r="IA232" s="45"/>
      <c r="IB232" s="45"/>
      <c r="IC232" s="45"/>
      <c r="ID232" s="45"/>
      <c r="IE232" s="45"/>
      <c r="IF232" s="45"/>
      <c r="IG232" s="45"/>
      <c r="IH232" s="45"/>
      <c r="II232" s="45"/>
      <c r="IJ232" s="45"/>
      <c r="IK232" s="45"/>
      <c r="IL232" s="45"/>
      <c r="IM232" s="45"/>
      <c r="IN232" s="45"/>
      <c r="IO232" s="45"/>
      <c r="IP232" s="45"/>
      <c r="IQ232" s="45"/>
      <c r="IR232" s="45"/>
      <c r="IS232" s="45"/>
      <c r="IT232" s="45"/>
      <c r="IU232" s="45"/>
      <c r="IV232" s="45"/>
      <c r="IW232" s="45"/>
      <c r="IX232" s="45"/>
      <c r="IY232" s="45"/>
      <c r="IZ232" s="45"/>
      <c r="JA232" s="45"/>
      <c r="JB232" s="45"/>
      <c r="JC232" s="45"/>
      <c r="JD232" s="45"/>
      <c r="JE232" s="45"/>
      <c r="JF232" s="45"/>
      <c r="JG232" s="45"/>
      <c r="JH232" s="45"/>
      <c r="JI232" s="45"/>
      <c r="JJ232" s="45"/>
      <c r="JK232" s="45"/>
      <c r="JL232" s="45"/>
      <c r="JM232" s="45"/>
      <c r="JN232" s="45"/>
      <c r="JO232" s="45"/>
      <c r="JP232" s="45"/>
      <c r="JQ232" s="45"/>
      <c r="JR232" s="45"/>
      <c r="JS232" s="45"/>
      <c r="JT232" s="45"/>
      <c r="JU232" s="45"/>
      <c r="JV232" s="45"/>
      <c r="JW232" s="45"/>
      <c r="JX232" s="45"/>
      <c r="JY232" s="45"/>
      <c r="JZ232" s="45"/>
      <c r="KA232" s="45"/>
      <c r="KB232" s="45"/>
      <c r="KC232" s="45"/>
      <c r="KD232" s="45"/>
      <c r="KE232" s="45"/>
      <c r="KF232" s="45"/>
      <c r="KG232" s="45"/>
      <c r="KH232" s="45"/>
      <c r="KI232" s="45"/>
      <c r="KJ232" s="45"/>
      <c r="KK232" s="45"/>
      <c r="KL232" s="45"/>
      <c r="KM232" s="45"/>
      <c r="KN232" s="45"/>
      <c r="KO232" s="45"/>
      <c r="KP232" s="45"/>
      <c r="KQ232" s="45"/>
      <c r="KR232" s="45"/>
      <c r="KS232" s="45"/>
      <c r="KT232" s="45"/>
      <c r="KU232" s="45"/>
      <c r="KV232" s="45"/>
      <c r="KW232" s="45"/>
      <c r="KX232" s="45"/>
      <c r="KY232" s="45"/>
      <c r="KZ232" s="45"/>
      <c r="LA232" s="45"/>
      <c r="LB232" s="45"/>
      <c r="LC232" s="45"/>
      <c r="LD232" s="45"/>
      <c r="LE232" s="45"/>
      <c r="LF232" s="45"/>
      <c r="LG232" s="45"/>
      <c r="LH232" s="45"/>
      <c r="LI232" s="45"/>
      <c r="LJ232" s="45"/>
      <c r="LK232" s="45"/>
      <c r="LL232" s="45"/>
      <c r="LM232" s="45"/>
      <c r="LN232" s="45"/>
      <c r="LO232" s="45"/>
      <c r="LP232" s="45"/>
      <c r="LQ232" s="45"/>
      <c r="LR232" s="45"/>
      <c r="LS232" s="45"/>
      <c r="LT232" s="45"/>
      <c r="LU232" s="45"/>
      <c r="LV232" s="45"/>
      <c r="LW232" s="45"/>
      <c r="LX232" s="45"/>
      <c r="LY232" s="45"/>
      <c r="LZ232" s="45"/>
      <c r="MA232" s="45"/>
      <c r="MB232" s="45"/>
      <c r="MC232" s="45"/>
      <c r="MD232" s="45"/>
      <c r="ME232" s="45"/>
      <c r="MF232" s="45"/>
      <c r="MG232" s="45"/>
      <c r="MH232" s="45"/>
      <c r="MI232" s="45"/>
      <c r="MJ232" s="45"/>
      <c r="MK232" s="45"/>
      <c r="ML232" s="45"/>
      <c r="MM232" s="45"/>
      <c r="MN232" s="45"/>
      <c r="MO232" s="45"/>
      <c r="MP232" s="45"/>
      <c r="MQ232" s="45"/>
      <c r="MR232" s="45"/>
      <c r="MS232" s="45"/>
      <c r="MT232" s="45"/>
      <c r="MU232" s="45"/>
      <c r="MV232" s="45"/>
      <c r="MW232" s="45"/>
      <c r="MX232" s="45"/>
      <c r="MY232" s="45"/>
      <c r="MZ232" s="45"/>
      <c r="NA232" s="45"/>
      <c r="NB232" s="45"/>
      <c r="NC232" s="45"/>
      <c r="ND232" s="45"/>
      <c r="NE232" s="45"/>
      <c r="NF232" s="45"/>
      <c r="NG232" s="45"/>
      <c r="NH232" s="45"/>
      <c r="NI232" s="45"/>
      <c r="NJ232" s="45"/>
      <c r="NK232" s="45"/>
      <c r="NL232" s="45"/>
      <c r="NM232" s="45"/>
      <c r="NN232" s="45"/>
      <c r="NO232" s="45"/>
      <c r="NP232" s="45"/>
      <c r="NQ232" s="45"/>
      <c r="NR232" s="45"/>
      <c r="NS232" s="45"/>
      <c r="NT232" s="45"/>
      <c r="NU232" s="45"/>
      <c r="NV232" s="45"/>
      <c r="NW232" s="45"/>
      <c r="NX232" s="45"/>
      <c r="NY232" s="45"/>
      <c r="NZ232" s="45"/>
      <c r="OA232" s="45"/>
      <c r="OB232" s="45"/>
      <c r="OC232" s="45"/>
      <c r="OD232" s="45"/>
      <c r="OE232" s="45"/>
      <c r="OF232" s="45"/>
      <c r="OG232" s="45"/>
      <c r="OH232" s="45"/>
      <c r="OI232" s="45"/>
      <c r="OJ232" s="45"/>
      <c r="OK232" s="45"/>
      <c r="OL232" s="45"/>
      <c r="OM232" s="45"/>
      <c r="ON232" s="45"/>
      <c r="OO232" s="45"/>
      <c r="OP232" s="45"/>
      <c r="OQ232" s="45"/>
      <c r="OR232" s="45"/>
      <c r="OS232" s="45"/>
      <c r="OT232" s="45"/>
      <c r="OU232" s="45"/>
      <c r="OV232" s="45"/>
      <c r="OW232" s="45"/>
      <c r="OX232" s="45"/>
      <c r="OY232" s="45"/>
      <c r="OZ232" s="45"/>
      <c r="PA232" s="45"/>
      <c r="PB232" s="45"/>
      <c r="PC232" s="45"/>
      <c r="PD232" s="45"/>
      <c r="PE232" s="45"/>
      <c r="PF232" s="45"/>
      <c r="PG232" s="45"/>
      <c r="PH232" s="45"/>
      <c r="PI232" s="45"/>
      <c r="PJ232" s="45"/>
      <c r="PK232" s="45"/>
      <c r="PL232" s="45"/>
      <c r="PM232" s="45"/>
      <c r="PN232" s="45"/>
      <c r="PO232" s="45"/>
      <c r="PP232" s="45"/>
      <c r="PQ232" s="45"/>
      <c r="PR232" s="45"/>
      <c r="PS232" s="45"/>
      <c r="PT232" s="45"/>
      <c r="PU232" s="45"/>
      <c r="PV232" s="45"/>
      <c r="PW232" s="45"/>
      <c r="PX232" s="45"/>
      <c r="PY232" s="45"/>
      <c r="PZ232" s="45"/>
      <c r="QA232" s="45"/>
      <c r="QB232" s="45"/>
      <c r="QC232" s="45"/>
      <c r="QD232" s="45"/>
      <c r="QE232" s="45"/>
      <c r="QF232" s="45"/>
      <c r="QG232" s="45"/>
      <c r="QH232" s="45"/>
      <c r="QI232" s="45"/>
      <c r="QJ232" s="45"/>
      <c r="QK232" s="45"/>
      <c r="QL232" s="45"/>
      <c r="QM232" s="45"/>
      <c r="QN232" s="45"/>
      <c r="QO232" s="45"/>
      <c r="QP232" s="45"/>
      <c r="QQ232" s="45"/>
      <c r="QR232" s="45"/>
      <c r="QS232" s="45"/>
      <c r="QT232" s="45"/>
      <c r="QU232" s="45"/>
      <c r="QV232" s="45"/>
      <c r="QW232" s="45"/>
      <c r="QX232" s="45"/>
      <c r="QY232" s="45"/>
      <c r="QZ232" s="45"/>
      <c r="RA232" s="45"/>
      <c r="RB232" s="45"/>
      <c r="RC232" s="45"/>
      <c r="RD232" s="45"/>
      <c r="RE232" s="45"/>
      <c r="RF232" s="45"/>
      <c r="RG232" s="45"/>
      <c r="RH232" s="45"/>
      <c r="RI232" s="45"/>
      <c r="RJ232" s="45"/>
      <c r="RK232" s="45"/>
      <c r="RL232" s="45"/>
      <c r="RM232" s="45"/>
      <c r="RN232" s="45"/>
      <c r="RO232" s="45"/>
      <c r="RP232" s="45"/>
      <c r="RQ232" s="45"/>
      <c r="RR232" s="45"/>
      <c r="RS232" s="45"/>
      <c r="RT232" s="45"/>
      <c r="RU232" s="45"/>
      <c r="RV232" s="45"/>
      <c r="RW232" s="45"/>
      <c r="RX232" s="45"/>
      <c r="RY232" s="45"/>
      <c r="RZ232" s="45"/>
      <c r="SA232" s="45"/>
      <c r="SB232" s="45"/>
      <c r="SC232" s="45"/>
      <c r="SD232" s="45"/>
      <c r="SE232" s="45"/>
      <c r="SF232" s="45"/>
      <c r="SG232" s="45"/>
      <c r="SH232" s="45"/>
      <c r="SI232" s="45"/>
      <c r="SJ232" s="45"/>
      <c r="SK232" s="45"/>
      <c r="SL232" s="45"/>
      <c r="SM232" s="45"/>
      <c r="SN232" s="45"/>
      <c r="SO232" s="45"/>
      <c r="SP232" s="45"/>
      <c r="SQ232" s="45"/>
      <c r="SR232" s="45"/>
      <c r="SS232" s="45"/>
      <c r="ST232" s="45"/>
      <c r="SU232" s="45"/>
      <c r="SV232" s="45"/>
      <c r="SW232" s="45"/>
      <c r="SX232" s="45"/>
      <c r="SY232" s="45"/>
      <c r="SZ232" s="45"/>
      <c r="TA232" s="45"/>
      <c r="TB232" s="45"/>
      <c r="TC232" s="45"/>
      <c r="TD232" s="45"/>
      <c r="TE232" s="45"/>
      <c r="TF232" s="45"/>
      <c r="TG232" s="45"/>
      <c r="TH232" s="45"/>
      <c r="TI232" s="45"/>
      <c r="TJ232" s="45"/>
      <c r="TK232" s="45"/>
      <c r="TL232" s="45"/>
      <c r="TM232" s="45"/>
      <c r="TN232" s="45"/>
      <c r="TO232" s="45"/>
      <c r="TP232" s="45"/>
      <c r="TQ232" s="45"/>
      <c r="TR232" s="45"/>
      <c r="TS232" s="45"/>
      <c r="TT232" s="45"/>
      <c r="TU232" s="45"/>
      <c r="TV232" s="45"/>
      <c r="TW232" s="45"/>
      <c r="TX232" s="45"/>
      <c r="TY232" s="45"/>
      <c r="TZ232" s="45"/>
      <c r="UA232" s="45"/>
      <c r="UB232" s="45"/>
      <c r="UC232" s="45"/>
      <c r="UD232" s="45"/>
      <c r="UE232" s="45"/>
      <c r="UF232" s="45"/>
      <c r="UG232" s="45"/>
      <c r="UH232" s="45"/>
      <c r="UI232" s="45"/>
      <c r="UJ232" s="45"/>
      <c r="UK232" s="45"/>
      <c r="UL232" s="45"/>
      <c r="UM232" s="45"/>
      <c r="UN232" s="45"/>
      <c r="UO232" s="45"/>
      <c r="UP232" s="45"/>
      <c r="UQ232" s="45"/>
      <c r="UR232" s="45"/>
      <c r="US232" s="45"/>
      <c r="UT232" s="45"/>
      <c r="UU232" s="45"/>
      <c r="UV232" s="45"/>
      <c r="UW232" s="45"/>
      <c r="UX232" s="45"/>
      <c r="UY232" s="45"/>
      <c r="UZ232" s="45"/>
      <c r="VA232" s="45"/>
      <c r="VB232" s="45"/>
      <c r="VC232" s="45"/>
      <c r="VD232" s="45"/>
      <c r="VE232" s="45"/>
      <c r="VF232" s="45"/>
      <c r="VG232" s="45"/>
      <c r="VH232" s="45"/>
      <c r="VI232" s="45"/>
      <c r="VJ232" s="45"/>
      <c r="VK232" s="45"/>
      <c r="VL232" s="45"/>
      <c r="VM232" s="45"/>
      <c r="VN232" s="45"/>
      <c r="VO232" s="45"/>
      <c r="VP232" s="45"/>
      <c r="VQ232" s="45"/>
      <c r="VR232" s="45"/>
      <c r="VS232" s="45"/>
      <c r="VT232" s="45"/>
      <c r="VU232" s="45"/>
      <c r="VV232" s="45"/>
      <c r="VW232" s="45"/>
      <c r="VX232" s="45"/>
      <c r="VY232" s="45"/>
      <c r="VZ232" s="45"/>
      <c r="WA232" s="45"/>
      <c r="WB232" s="45"/>
      <c r="WC232" s="45"/>
      <c r="WD232" s="45"/>
      <c r="WE232" s="45"/>
      <c r="WF232" s="45"/>
      <c r="WG232" s="45"/>
      <c r="WH232" s="45"/>
      <c r="WI232" s="45"/>
      <c r="WJ232" s="45"/>
      <c r="WK232" s="45"/>
      <c r="WL232" s="45"/>
      <c r="WM232" s="45"/>
      <c r="WN232" s="45"/>
      <c r="WO232" s="45"/>
      <c r="WP232" s="45"/>
      <c r="WQ232" s="45"/>
      <c r="WR232" s="45"/>
      <c r="WS232" s="45"/>
      <c r="WT232" s="45"/>
      <c r="WU232" s="45"/>
      <c r="WV232" s="45"/>
      <c r="WW232" s="45"/>
      <c r="WX232" s="45"/>
      <c r="WY232" s="45"/>
      <c r="WZ232" s="45"/>
      <c r="XA232" s="45"/>
      <c r="XB232" s="45"/>
      <c r="XC232" s="45"/>
      <c r="XD232" s="45"/>
      <c r="XE232" s="45"/>
      <c r="XF232" s="45"/>
      <c r="XG232" s="45"/>
      <c r="XH232" s="45"/>
      <c r="XI232" s="45"/>
      <c r="XJ232" s="45"/>
      <c r="XK232" s="45"/>
      <c r="XL232" s="45"/>
      <c r="XM232" s="45"/>
      <c r="XN232" s="45"/>
      <c r="XO232" s="45"/>
      <c r="XP232" s="45"/>
      <c r="XQ232" s="45"/>
      <c r="XR232" s="45"/>
      <c r="XS232" s="45"/>
      <c r="XT232" s="45"/>
      <c r="XU232" s="45"/>
      <c r="XV232" s="45"/>
      <c r="XW232" s="45"/>
      <c r="XX232" s="45"/>
      <c r="XY232" s="45"/>
      <c r="XZ232" s="45"/>
      <c r="YA232" s="45"/>
      <c r="YB232" s="45"/>
      <c r="YC232" s="45"/>
      <c r="YD232" s="45"/>
      <c r="YE232" s="45"/>
      <c r="YF232" s="45"/>
      <c r="YG232" s="45"/>
      <c r="YH232" s="45"/>
      <c r="YI232" s="45"/>
      <c r="YJ232" s="45"/>
      <c r="YK232" s="45"/>
      <c r="YL232" s="45"/>
      <c r="YM232" s="45"/>
      <c r="YN232" s="45"/>
      <c r="YO232" s="45"/>
      <c r="YP232" s="45"/>
      <c r="YQ232" s="45"/>
      <c r="YR232" s="45"/>
      <c r="YS232" s="45"/>
    </row>
    <row r="233" spans="1:669" s="15" customFormat="1" ht="15.75" x14ac:dyDescent="0.25">
      <c r="A233" s="99" t="s">
        <v>181</v>
      </c>
      <c r="B233" s="100" t="s">
        <v>54</v>
      </c>
      <c r="C233" s="101" t="s">
        <v>70</v>
      </c>
      <c r="D233" s="101" t="s">
        <v>221</v>
      </c>
      <c r="E233" s="102">
        <v>44662</v>
      </c>
      <c r="F233" s="103" t="s">
        <v>107</v>
      </c>
      <c r="G233" s="137">
        <v>115000</v>
      </c>
      <c r="H233" s="137">
        <v>3300.5</v>
      </c>
      <c r="I233" s="137">
        <v>15633.74</v>
      </c>
      <c r="J233" s="137">
        <v>3496</v>
      </c>
      <c r="K233" s="137">
        <v>25</v>
      </c>
      <c r="L233" s="137">
        <v>22455.24</v>
      </c>
      <c r="M233" s="191">
        <v>92544.76</v>
      </c>
      <c r="P233" s="86" t="s">
        <v>195</v>
      </c>
      <c r="Q233" s="86"/>
      <c r="R233" s="86"/>
      <c r="S233" s="86"/>
      <c r="T233" s="86"/>
      <c r="U233" s="86"/>
      <c r="V233" s="86"/>
      <c r="W233" s="86"/>
      <c r="X233" s="86"/>
      <c r="Y233" s="86"/>
      <c r="Z233" s="86"/>
      <c r="AA233" s="86"/>
      <c r="AB233" s="86"/>
      <c r="AC233" s="86"/>
      <c r="AD233" s="86"/>
      <c r="AE233" s="86"/>
      <c r="AF233" s="86"/>
      <c r="AG233" s="86"/>
      <c r="AH233" s="86"/>
      <c r="AI233" s="86"/>
      <c r="AJ233" s="86"/>
      <c r="AK233" s="86"/>
      <c r="AL233" s="86"/>
      <c r="AM233" s="86"/>
      <c r="AN233" s="86"/>
      <c r="AO233" s="86"/>
      <c r="AP233" s="86"/>
      <c r="AQ233" s="86"/>
      <c r="AR233" s="86"/>
      <c r="AS233" s="86"/>
      <c r="AT233" s="86"/>
      <c r="AU233" s="45"/>
      <c r="AV233" s="45"/>
      <c r="AW233" s="45"/>
      <c r="AX233" s="45"/>
      <c r="AY233" s="45"/>
      <c r="AZ233" s="45"/>
      <c r="BA233" s="45"/>
      <c r="BB233" s="45"/>
      <c r="BC233" s="45"/>
      <c r="BD233" s="45"/>
      <c r="BE233" s="45"/>
      <c r="BF233" s="45"/>
      <c r="BG233" s="45"/>
      <c r="BH233" s="45"/>
      <c r="BI233" s="45"/>
      <c r="BJ233" s="45"/>
      <c r="BK233" s="45"/>
      <c r="BL233" s="45"/>
      <c r="BM233" s="45"/>
      <c r="BN233" s="45"/>
      <c r="BO233" s="45"/>
      <c r="BP233" s="45"/>
      <c r="BQ233" s="45"/>
      <c r="BR233" s="45"/>
      <c r="BS233" s="45"/>
      <c r="BT233" s="45"/>
      <c r="BU233" s="45"/>
      <c r="BV233" s="45"/>
      <c r="BW233" s="45"/>
      <c r="BX233" s="45"/>
      <c r="BY233" s="45"/>
      <c r="BZ233" s="45"/>
      <c r="CA233" s="45"/>
      <c r="CB233" s="45"/>
      <c r="CC233" s="45"/>
      <c r="CD233" s="45"/>
      <c r="CE233" s="45"/>
      <c r="CF233" s="45"/>
      <c r="CG233" s="45"/>
      <c r="CH233" s="45"/>
      <c r="CI233" s="45"/>
      <c r="CJ233" s="45"/>
      <c r="CK233" s="45"/>
      <c r="CL233" s="45"/>
      <c r="CM233" s="45"/>
      <c r="CN233" s="45"/>
      <c r="CO233" s="45"/>
      <c r="CP233" s="45"/>
      <c r="CQ233" s="45"/>
      <c r="CR233" s="45"/>
      <c r="CS233" s="45"/>
      <c r="CT233" s="45"/>
      <c r="CU233" s="45"/>
      <c r="CV233" s="45"/>
      <c r="CW233" s="45"/>
      <c r="CX233" s="45"/>
      <c r="CY233" s="45"/>
      <c r="CZ233" s="45"/>
      <c r="DA233" s="45"/>
      <c r="DB233" s="45"/>
      <c r="DC233" s="45"/>
      <c r="DD233" s="45"/>
      <c r="DE233" s="45"/>
      <c r="DF233" s="45"/>
      <c r="DG233" s="45"/>
      <c r="DH233" s="45"/>
      <c r="DI233" s="45"/>
      <c r="DJ233" s="45"/>
      <c r="DK233" s="45"/>
      <c r="DL233" s="45"/>
      <c r="DM233" s="45"/>
      <c r="DN233" s="45"/>
      <c r="DO233" s="45"/>
      <c r="DP233" s="45"/>
      <c r="DQ233" s="45"/>
      <c r="DR233" s="45"/>
      <c r="DS233" s="45"/>
      <c r="DT233" s="45"/>
      <c r="DU233" s="45"/>
      <c r="DV233" s="45"/>
      <c r="DW233" s="45"/>
      <c r="DX233" s="45"/>
      <c r="DY233" s="45"/>
      <c r="DZ233" s="45"/>
      <c r="EA233" s="45"/>
      <c r="EB233" s="45"/>
      <c r="EC233" s="45"/>
      <c r="ED233" s="45"/>
      <c r="EE233" s="45"/>
      <c r="EF233" s="45"/>
      <c r="EG233" s="45"/>
      <c r="EH233" s="45"/>
      <c r="EI233" s="45"/>
      <c r="EJ233" s="45"/>
      <c r="EK233" s="45"/>
      <c r="EL233" s="45"/>
      <c r="EM233" s="45"/>
      <c r="EN233" s="45"/>
      <c r="EO233" s="45"/>
      <c r="EP233" s="45"/>
      <c r="EQ233" s="45"/>
      <c r="ER233" s="45"/>
      <c r="ES233" s="45"/>
      <c r="ET233" s="45"/>
      <c r="EU233" s="45"/>
      <c r="EV233" s="45"/>
      <c r="EW233" s="45"/>
      <c r="EX233" s="45"/>
      <c r="EY233" s="45"/>
      <c r="EZ233" s="45"/>
      <c r="FA233" s="45"/>
      <c r="FB233" s="45"/>
      <c r="FC233" s="45"/>
      <c r="FD233" s="45"/>
      <c r="FE233" s="45"/>
      <c r="FF233" s="45"/>
      <c r="FG233" s="45"/>
      <c r="FH233" s="45"/>
      <c r="FI233" s="45"/>
      <c r="FJ233" s="45"/>
      <c r="FK233" s="45"/>
      <c r="FL233" s="45"/>
      <c r="FM233" s="45"/>
      <c r="FN233" s="45"/>
      <c r="FO233" s="45"/>
      <c r="FP233" s="45"/>
      <c r="FQ233" s="45"/>
      <c r="FR233" s="45"/>
      <c r="FS233" s="45"/>
      <c r="FT233" s="45"/>
      <c r="FU233" s="45"/>
      <c r="FV233" s="45"/>
      <c r="FW233" s="45"/>
      <c r="FX233" s="45"/>
      <c r="FY233" s="45"/>
      <c r="FZ233" s="45"/>
      <c r="GA233" s="45"/>
      <c r="GB233" s="45"/>
      <c r="GC233" s="45"/>
      <c r="GD233" s="45"/>
      <c r="GE233" s="45"/>
      <c r="GF233" s="45"/>
      <c r="GG233" s="45"/>
      <c r="GH233" s="45"/>
      <c r="GI233" s="45"/>
      <c r="GJ233" s="45"/>
      <c r="GK233" s="45"/>
      <c r="GL233" s="45"/>
      <c r="GM233" s="45"/>
      <c r="GN233" s="45"/>
      <c r="GO233" s="45"/>
      <c r="GP233" s="45"/>
      <c r="GQ233" s="45"/>
      <c r="GR233" s="45"/>
      <c r="GS233" s="45"/>
      <c r="GT233" s="45"/>
      <c r="GU233" s="45"/>
      <c r="GV233" s="45"/>
      <c r="GW233" s="45"/>
      <c r="GX233" s="45"/>
      <c r="GY233" s="45"/>
      <c r="GZ233" s="45"/>
      <c r="HA233" s="45"/>
      <c r="HB233" s="45"/>
      <c r="HC233" s="45"/>
      <c r="HD233" s="45"/>
      <c r="HE233" s="45"/>
      <c r="HF233" s="45"/>
      <c r="HG233" s="45"/>
      <c r="HH233" s="45"/>
      <c r="HI233" s="45"/>
      <c r="HJ233" s="45"/>
      <c r="HK233" s="45"/>
      <c r="HL233" s="45"/>
      <c r="HM233" s="45"/>
      <c r="HN233" s="45"/>
      <c r="HO233" s="45"/>
      <c r="HP233" s="45"/>
      <c r="HQ233" s="45"/>
      <c r="HR233" s="45"/>
      <c r="HS233" s="45"/>
      <c r="HT233" s="45"/>
      <c r="HU233" s="45"/>
      <c r="HV233" s="45"/>
      <c r="HW233" s="45"/>
      <c r="HX233" s="45"/>
      <c r="HY233" s="45"/>
      <c r="HZ233" s="45"/>
      <c r="IA233" s="45"/>
      <c r="IB233" s="45"/>
      <c r="IC233" s="45"/>
      <c r="ID233" s="45"/>
      <c r="IE233" s="45"/>
      <c r="IF233" s="45"/>
      <c r="IG233" s="45"/>
      <c r="IH233" s="45"/>
      <c r="II233" s="45"/>
      <c r="IJ233" s="45"/>
      <c r="IK233" s="45"/>
      <c r="IL233" s="45"/>
      <c r="IM233" s="45"/>
      <c r="IN233" s="45"/>
      <c r="IO233" s="45"/>
      <c r="IP233" s="45"/>
      <c r="IQ233" s="45"/>
      <c r="IR233" s="45"/>
      <c r="IS233" s="45"/>
      <c r="IT233" s="45"/>
      <c r="IU233" s="45"/>
      <c r="IV233" s="45"/>
      <c r="IW233" s="45"/>
      <c r="IX233" s="45"/>
      <c r="IY233" s="45"/>
      <c r="IZ233" s="45"/>
      <c r="JA233" s="45"/>
      <c r="JB233" s="45"/>
      <c r="JC233" s="45"/>
      <c r="JD233" s="45"/>
      <c r="JE233" s="45"/>
      <c r="JF233" s="45"/>
      <c r="JG233" s="45"/>
      <c r="JH233" s="45"/>
      <c r="JI233" s="45"/>
      <c r="JJ233" s="45"/>
      <c r="JK233" s="45"/>
      <c r="JL233" s="45"/>
      <c r="JM233" s="45"/>
      <c r="JN233" s="45"/>
      <c r="JO233" s="45"/>
      <c r="JP233" s="45"/>
      <c r="JQ233" s="45"/>
      <c r="JR233" s="45"/>
      <c r="JS233" s="45"/>
      <c r="JT233" s="45"/>
      <c r="JU233" s="45"/>
      <c r="JV233" s="45"/>
      <c r="JW233" s="45"/>
      <c r="JX233" s="45"/>
      <c r="JY233" s="45"/>
      <c r="JZ233" s="45"/>
      <c r="KA233" s="45"/>
      <c r="KB233" s="45"/>
      <c r="KC233" s="45"/>
      <c r="KD233" s="45"/>
      <c r="KE233" s="45"/>
      <c r="KF233" s="45"/>
      <c r="KG233" s="45"/>
      <c r="KH233" s="45"/>
      <c r="KI233" s="45"/>
      <c r="KJ233" s="45"/>
      <c r="KK233" s="45"/>
      <c r="KL233" s="45"/>
      <c r="KM233" s="45"/>
      <c r="KN233" s="45"/>
      <c r="KO233" s="45"/>
      <c r="KP233" s="45"/>
      <c r="KQ233" s="45"/>
      <c r="KR233" s="45"/>
      <c r="KS233" s="45"/>
      <c r="KT233" s="45"/>
      <c r="KU233" s="45"/>
      <c r="KV233" s="45"/>
      <c r="KW233" s="45"/>
      <c r="KX233" s="45"/>
      <c r="KY233" s="45"/>
      <c r="KZ233" s="45"/>
      <c r="LA233" s="45"/>
      <c r="LB233" s="45"/>
      <c r="LC233" s="45"/>
      <c r="LD233" s="45"/>
      <c r="LE233" s="45"/>
      <c r="LF233" s="45"/>
      <c r="LG233" s="45"/>
      <c r="LH233" s="45"/>
      <c r="LI233" s="45"/>
      <c r="LJ233" s="45"/>
      <c r="LK233" s="45"/>
      <c r="LL233" s="45"/>
      <c r="LM233" s="45"/>
      <c r="LN233" s="45"/>
      <c r="LO233" s="45"/>
      <c r="LP233" s="45"/>
      <c r="LQ233" s="45"/>
      <c r="LR233" s="45"/>
      <c r="LS233" s="45"/>
      <c r="LT233" s="45"/>
      <c r="LU233" s="45"/>
      <c r="LV233" s="45"/>
      <c r="LW233" s="45"/>
      <c r="LX233" s="45"/>
      <c r="LY233" s="45"/>
      <c r="LZ233" s="45"/>
      <c r="MA233" s="45"/>
      <c r="MB233" s="45"/>
      <c r="MC233" s="45"/>
      <c r="MD233" s="45"/>
      <c r="ME233" s="45"/>
      <c r="MF233" s="45"/>
      <c r="MG233" s="45"/>
      <c r="MH233" s="45"/>
      <c r="MI233" s="45"/>
      <c r="MJ233" s="45"/>
      <c r="MK233" s="45"/>
      <c r="ML233" s="45"/>
      <c r="MM233" s="45"/>
      <c r="MN233" s="45"/>
      <c r="MO233" s="45"/>
      <c r="MP233" s="45"/>
      <c r="MQ233" s="45"/>
      <c r="MR233" s="45"/>
      <c r="MS233" s="45"/>
      <c r="MT233" s="45"/>
      <c r="MU233" s="45"/>
      <c r="MV233" s="45"/>
      <c r="MW233" s="45"/>
      <c r="MX233" s="45"/>
      <c r="MY233" s="45"/>
      <c r="MZ233" s="45"/>
      <c r="NA233" s="45"/>
      <c r="NB233" s="45"/>
      <c r="NC233" s="45"/>
      <c r="ND233" s="45"/>
      <c r="NE233" s="45"/>
      <c r="NF233" s="45"/>
      <c r="NG233" s="45"/>
      <c r="NH233" s="45"/>
      <c r="NI233" s="45"/>
      <c r="NJ233" s="45"/>
      <c r="NK233" s="45"/>
      <c r="NL233" s="45"/>
      <c r="NM233" s="45"/>
      <c r="NN233" s="45"/>
      <c r="NO233" s="45"/>
      <c r="NP233" s="45"/>
      <c r="NQ233" s="45"/>
      <c r="NR233" s="45"/>
      <c r="NS233" s="45"/>
      <c r="NT233" s="45"/>
      <c r="NU233" s="45"/>
      <c r="NV233" s="45"/>
      <c r="NW233" s="45"/>
      <c r="NX233" s="45"/>
      <c r="NY233" s="45"/>
      <c r="NZ233" s="45"/>
      <c r="OA233" s="45"/>
      <c r="OB233" s="45"/>
      <c r="OC233" s="45"/>
      <c r="OD233" s="45"/>
      <c r="OE233" s="45"/>
      <c r="OF233" s="45"/>
      <c r="OG233" s="45"/>
      <c r="OH233" s="45"/>
      <c r="OI233" s="45"/>
      <c r="OJ233" s="45"/>
      <c r="OK233" s="45"/>
      <c r="OL233" s="45"/>
      <c r="OM233" s="45"/>
      <c r="ON233" s="45"/>
      <c r="OO233" s="45"/>
      <c r="OP233" s="45"/>
      <c r="OQ233" s="45"/>
      <c r="OR233" s="45"/>
      <c r="OS233" s="45"/>
      <c r="OT233" s="45"/>
      <c r="OU233" s="45"/>
      <c r="OV233" s="45"/>
      <c r="OW233" s="45"/>
      <c r="OX233" s="45"/>
      <c r="OY233" s="45"/>
      <c r="OZ233" s="45"/>
      <c r="PA233" s="45"/>
      <c r="PB233" s="45"/>
      <c r="PC233" s="45"/>
      <c r="PD233" s="45"/>
      <c r="PE233" s="45"/>
      <c r="PF233" s="45"/>
      <c r="PG233" s="45"/>
      <c r="PH233" s="45"/>
      <c r="PI233" s="45"/>
      <c r="PJ233" s="45"/>
      <c r="PK233" s="45"/>
      <c r="PL233" s="45"/>
      <c r="PM233" s="45"/>
      <c r="PN233" s="45"/>
      <c r="PO233" s="45"/>
      <c r="PP233" s="45"/>
      <c r="PQ233" s="45"/>
      <c r="PR233" s="45"/>
      <c r="PS233" s="45"/>
      <c r="PT233" s="45"/>
      <c r="PU233" s="45"/>
      <c r="PV233" s="45"/>
      <c r="PW233" s="45"/>
      <c r="PX233" s="45"/>
      <c r="PY233" s="45"/>
      <c r="PZ233" s="45"/>
      <c r="QA233" s="45"/>
      <c r="QB233" s="45"/>
      <c r="QC233" s="45"/>
      <c r="QD233" s="45"/>
      <c r="QE233" s="45"/>
      <c r="QF233" s="45"/>
      <c r="QG233" s="45"/>
      <c r="QH233" s="45"/>
      <c r="QI233" s="45"/>
      <c r="QJ233" s="45"/>
      <c r="QK233" s="45"/>
      <c r="QL233" s="45"/>
      <c r="QM233" s="45"/>
      <c r="QN233" s="45"/>
      <c r="QO233" s="45"/>
      <c r="QP233" s="45"/>
      <c r="QQ233" s="45"/>
      <c r="QR233" s="45"/>
      <c r="QS233" s="45"/>
      <c r="QT233" s="45"/>
      <c r="QU233" s="45"/>
      <c r="QV233" s="45"/>
      <c r="QW233" s="45"/>
      <c r="QX233" s="45"/>
      <c r="QY233" s="45"/>
      <c r="QZ233" s="45"/>
      <c r="RA233" s="45"/>
      <c r="RB233" s="45"/>
      <c r="RC233" s="45"/>
      <c r="RD233" s="45"/>
      <c r="RE233" s="45"/>
      <c r="RF233" s="45"/>
      <c r="RG233" s="45"/>
      <c r="RH233" s="45"/>
      <c r="RI233" s="45"/>
      <c r="RJ233" s="45"/>
      <c r="RK233" s="45"/>
      <c r="RL233" s="45"/>
      <c r="RM233" s="45"/>
      <c r="RN233" s="45"/>
      <c r="RO233" s="45"/>
      <c r="RP233" s="45"/>
      <c r="RQ233" s="45"/>
      <c r="RR233" s="45"/>
      <c r="RS233" s="45"/>
      <c r="RT233" s="45"/>
      <c r="RU233" s="45"/>
      <c r="RV233" s="45"/>
      <c r="RW233" s="45"/>
      <c r="RX233" s="45"/>
      <c r="RY233" s="45"/>
      <c r="RZ233" s="45"/>
      <c r="SA233" s="45"/>
      <c r="SB233" s="45"/>
      <c r="SC233" s="45"/>
      <c r="SD233" s="45"/>
      <c r="SE233" s="45"/>
      <c r="SF233" s="45"/>
      <c r="SG233" s="45"/>
      <c r="SH233" s="45"/>
      <c r="SI233" s="45"/>
      <c r="SJ233" s="45"/>
      <c r="SK233" s="45"/>
      <c r="SL233" s="45"/>
      <c r="SM233" s="45"/>
      <c r="SN233" s="45"/>
      <c r="SO233" s="45"/>
      <c r="SP233" s="45"/>
      <c r="SQ233" s="45"/>
      <c r="SR233" s="45"/>
      <c r="SS233" s="45"/>
      <c r="ST233" s="45"/>
      <c r="SU233" s="45"/>
      <c r="SV233" s="45"/>
      <c r="SW233" s="45"/>
      <c r="SX233" s="45"/>
      <c r="SY233" s="45"/>
      <c r="SZ233" s="45"/>
      <c r="TA233" s="45"/>
      <c r="TB233" s="45"/>
      <c r="TC233" s="45"/>
      <c r="TD233" s="45"/>
      <c r="TE233" s="45"/>
      <c r="TF233" s="45"/>
      <c r="TG233" s="45"/>
      <c r="TH233" s="45"/>
      <c r="TI233" s="45"/>
      <c r="TJ233" s="45"/>
      <c r="TK233" s="45"/>
      <c r="TL233" s="45"/>
      <c r="TM233" s="45"/>
      <c r="TN233" s="45"/>
      <c r="TO233" s="45"/>
      <c r="TP233" s="45"/>
      <c r="TQ233" s="45"/>
      <c r="TR233" s="45"/>
      <c r="TS233" s="45"/>
      <c r="TT233" s="45"/>
      <c r="TU233" s="45"/>
      <c r="TV233" s="45"/>
      <c r="TW233" s="45"/>
      <c r="TX233" s="45"/>
      <c r="TY233" s="45"/>
      <c r="TZ233" s="45"/>
      <c r="UA233" s="45"/>
      <c r="UB233" s="45"/>
      <c r="UC233" s="45"/>
      <c r="UD233" s="45"/>
      <c r="UE233" s="45"/>
      <c r="UF233" s="45"/>
      <c r="UG233" s="45"/>
      <c r="UH233" s="45"/>
      <c r="UI233" s="45"/>
      <c r="UJ233" s="45"/>
      <c r="UK233" s="45"/>
      <c r="UL233" s="45"/>
      <c r="UM233" s="45"/>
      <c r="UN233" s="45"/>
      <c r="UO233" s="45"/>
      <c r="UP233" s="45"/>
      <c r="UQ233" s="45"/>
      <c r="UR233" s="45"/>
      <c r="US233" s="45"/>
      <c r="UT233" s="45"/>
      <c r="UU233" s="45"/>
      <c r="UV233" s="45"/>
      <c r="UW233" s="45"/>
      <c r="UX233" s="45"/>
      <c r="UY233" s="45"/>
      <c r="UZ233" s="45"/>
      <c r="VA233" s="45"/>
      <c r="VB233" s="45"/>
      <c r="VC233" s="45"/>
      <c r="VD233" s="45"/>
      <c r="VE233" s="45"/>
      <c r="VF233" s="45"/>
      <c r="VG233" s="45"/>
      <c r="VH233" s="45"/>
      <c r="VI233" s="45"/>
      <c r="VJ233" s="45"/>
      <c r="VK233" s="45"/>
      <c r="VL233" s="45"/>
      <c r="VM233" s="45"/>
      <c r="VN233" s="45"/>
      <c r="VO233" s="45"/>
      <c r="VP233" s="45"/>
      <c r="VQ233" s="45"/>
      <c r="VR233" s="45"/>
      <c r="VS233" s="45"/>
      <c r="VT233" s="45"/>
      <c r="VU233" s="45"/>
      <c r="VV233" s="45"/>
      <c r="VW233" s="45"/>
      <c r="VX233" s="45"/>
      <c r="VY233" s="45"/>
      <c r="VZ233" s="45"/>
      <c r="WA233" s="45"/>
      <c r="WB233" s="45"/>
      <c r="WC233" s="45"/>
      <c r="WD233" s="45"/>
      <c r="WE233" s="45"/>
      <c r="WF233" s="45"/>
      <c r="WG233" s="45"/>
      <c r="WH233" s="45"/>
      <c r="WI233" s="45"/>
      <c r="WJ233" s="45"/>
      <c r="WK233" s="45"/>
      <c r="WL233" s="45"/>
      <c r="WM233" s="45"/>
      <c r="WN233" s="45"/>
      <c r="WO233" s="45"/>
      <c r="WP233" s="45"/>
      <c r="WQ233" s="45"/>
      <c r="WR233" s="45"/>
      <c r="WS233" s="45"/>
      <c r="WT233" s="45"/>
      <c r="WU233" s="45"/>
      <c r="WV233" s="45"/>
      <c r="WW233" s="45"/>
      <c r="WX233" s="45"/>
      <c r="WY233" s="45"/>
      <c r="WZ233" s="45"/>
      <c r="XA233" s="45"/>
      <c r="XB233" s="45"/>
      <c r="XC233" s="45"/>
      <c r="XD233" s="45"/>
      <c r="XE233" s="45"/>
      <c r="XF233" s="45"/>
      <c r="XG233" s="45"/>
      <c r="XH233" s="45"/>
      <c r="XI233" s="45"/>
      <c r="XJ233" s="45"/>
      <c r="XK233" s="45"/>
      <c r="XL233" s="45"/>
      <c r="XM233" s="45"/>
      <c r="XN233" s="45"/>
      <c r="XO233" s="45"/>
      <c r="XP233" s="45"/>
      <c r="XQ233" s="45"/>
      <c r="XR233" s="45"/>
      <c r="XS233" s="45"/>
      <c r="XT233" s="45"/>
      <c r="XU233" s="45"/>
      <c r="XV233" s="45"/>
      <c r="XW233" s="45"/>
      <c r="XX233" s="45"/>
      <c r="XY233" s="45"/>
      <c r="XZ233" s="45"/>
      <c r="YA233" s="45"/>
      <c r="YB233" s="45"/>
      <c r="YC233" s="45"/>
      <c r="YD233" s="45"/>
      <c r="YE233" s="45"/>
      <c r="YF233" s="45"/>
      <c r="YG233" s="45"/>
      <c r="YH233" s="45"/>
      <c r="YI233" s="45"/>
      <c r="YJ233" s="45"/>
      <c r="YK233" s="45"/>
      <c r="YL233" s="45"/>
      <c r="YM233" s="45"/>
      <c r="YN233" s="45"/>
      <c r="YO233" s="45"/>
      <c r="YP233" s="45"/>
      <c r="YQ233" s="45"/>
      <c r="YR233" s="45"/>
      <c r="YS233" s="45"/>
    </row>
    <row r="234" spans="1:669" s="80" customFormat="1" ht="15.75" x14ac:dyDescent="0.25">
      <c r="A234" s="97" t="s">
        <v>14</v>
      </c>
      <c r="B234" s="36">
        <v>3</v>
      </c>
      <c r="C234" s="64"/>
      <c r="D234" s="64"/>
      <c r="E234" s="64"/>
      <c r="F234" s="98"/>
      <c r="G234" s="166">
        <f>G231+G232+G233</f>
        <v>251000</v>
      </c>
      <c r="H234" s="166">
        <f>SUM(H231:H233)</f>
        <v>7203.7</v>
      </c>
      <c r="I234" s="166">
        <f>SUM(I231:I233)</f>
        <v>25617.98</v>
      </c>
      <c r="J234" s="166">
        <f>SUM(J231:J233)</f>
        <v>7630.4</v>
      </c>
      <c r="K234" s="166">
        <f>+K231+K232+K233</f>
        <v>1137</v>
      </c>
      <c r="L234" s="166">
        <f>SUM(L231:L233)</f>
        <v>41589.08</v>
      </c>
      <c r="M234" s="192">
        <f>SUM(M231:M233)</f>
        <v>209410.91999999998</v>
      </c>
      <c r="N234" s="15"/>
      <c r="O234" s="15"/>
      <c r="P234" s="86"/>
      <c r="Q234" s="86"/>
      <c r="R234" s="86"/>
      <c r="S234" s="86"/>
      <c r="T234" s="86"/>
      <c r="U234" s="86"/>
      <c r="V234" s="86"/>
      <c r="W234" s="86"/>
      <c r="X234" s="86"/>
      <c r="Y234" s="86"/>
      <c r="Z234" s="86"/>
      <c r="AA234" s="86"/>
      <c r="AB234" s="86"/>
      <c r="AC234" s="86"/>
      <c r="AD234" s="86"/>
      <c r="AE234" s="86"/>
      <c r="AF234" s="86"/>
      <c r="AG234" s="86"/>
      <c r="AH234" s="86"/>
      <c r="AI234" s="86"/>
      <c r="AJ234" s="86"/>
      <c r="AK234" s="86"/>
      <c r="AL234" s="86"/>
      <c r="AM234" s="86"/>
      <c r="AN234" s="86"/>
      <c r="AO234" s="86"/>
      <c r="AP234" s="86"/>
      <c r="AQ234" s="86"/>
      <c r="AR234" s="86"/>
      <c r="AS234" s="86"/>
      <c r="AT234" s="86"/>
      <c r="AU234" s="45"/>
      <c r="AV234" s="45"/>
      <c r="AW234" s="45"/>
      <c r="AX234" s="45"/>
      <c r="AY234" s="45"/>
      <c r="AZ234" s="45"/>
      <c r="BA234" s="45"/>
      <c r="BB234" s="45"/>
      <c r="BC234" s="45"/>
      <c r="BD234" s="45"/>
      <c r="BE234" s="45"/>
      <c r="BF234" s="45"/>
      <c r="BG234" s="45"/>
      <c r="BH234" s="45"/>
      <c r="BI234" s="45"/>
      <c r="BJ234" s="45"/>
      <c r="BK234" s="45"/>
      <c r="BL234" s="45"/>
      <c r="BM234" s="45"/>
      <c r="BN234" s="45"/>
      <c r="BO234" s="45"/>
      <c r="BP234" s="45"/>
      <c r="BQ234" s="45"/>
      <c r="BR234" s="45"/>
      <c r="BS234" s="45"/>
      <c r="BT234" s="45"/>
      <c r="BU234" s="45"/>
      <c r="BV234" s="45"/>
      <c r="BW234" s="45"/>
      <c r="BX234" s="45"/>
      <c r="BY234" s="45"/>
      <c r="BZ234" s="45"/>
      <c r="CA234" s="45"/>
      <c r="CB234" s="45"/>
      <c r="CC234" s="45"/>
      <c r="CD234" s="45"/>
      <c r="CE234" s="45"/>
      <c r="CF234" s="45"/>
      <c r="CG234" s="45"/>
      <c r="CH234" s="45"/>
      <c r="CI234" s="45"/>
      <c r="CJ234" s="45"/>
      <c r="CK234" s="45"/>
      <c r="CL234" s="45"/>
      <c r="CM234" s="45"/>
      <c r="CN234" s="45"/>
      <c r="CO234" s="45"/>
      <c r="CP234" s="45"/>
      <c r="CQ234" s="45"/>
      <c r="CR234" s="45"/>
      <c r="CS234" s="45"/>
      <c r="CT234" s="45"/>
      <c r="CU234" s="45"/>
      <c r="CV234" s="45"/>
      <c r="CW234" s="45"/>
      <c r="CX234" s="45"/>
      <c r="CY234" s="45"/>
      <c r="CZ234" s="45"/>
      <c r="DA234" s="45"/>
      <c r="DB234" s="45"/>
      <c r="DC234" s="45"/>
      <c r="DD234" s="45"/>
      <c r="DE234" s="45"/>
      <c r="DF234" s="45"/>
      <c r="DG234" s="45"/>
      <c r="DH234" s="45"/>
      <c r="DI234" s="45"/>
      <c r="DJ234" s="45"/>
      <c r="DK234" s="45"/>
      <c r="DL234" s="45"/>
      <c r="DM234" s="45"/>
      <c r="DN234" s="45"/>
      <c r="DO234" s="45"/>
      <c r="DP234" s="45"/>
      <c r="DQ234" s="45"/>
      <c r="DR234" s="45"/>
      <c r="DS234" s="45"/>
      <c r="DT234" s="45"/>
      <c r="DU234" s="45"/>
      <c r="DV234" s="45"/>
      <c r="DW234" s="45"/>
      <c r="DX234" s="45"/>
      <c r="DY234" s="45"/>
      <c r="DZ234" s="45"/>
      <c r="EA234" s="45"/>
      <c r="EB234" s="45"/>
      <c r="EC234" s="45"/>
      <c r="ED234" s="45"/>
      <c r="EE234" s="45"/>
      <c r="EF234" s="45"/>
      <c r="EG234" s="45"/>
      <c r="EH234" s="45"/>
      <c r="EI234" s="45"/>
      <c r="EJ234" s="45"/>
      <c r="EK234" s="45"/>
      <c r="EL234" s="45"/>
      <c r="EM234" s="45"/>
      <c r="EN234" s="45"/>
      <c r="EO234" s="45"/>
      <c r="EP234" s="45"/>
      <c r="EQ234" s="45"/>
      <c r="ER234" s="45"/>
      <c r="ES234" s="45"/>
      <c r="ET234" s="45"/>
      <c r="EU234" s="45"/>
      <c r="EV234" s="45"/>
      <c r="EW234" s="45"/>
      <c r="EX234" s="45"/>
      <c r="EY234" s="45"/>
      <c r="EZ234" s="45"/>
      <c r="FA234" s="45"/>
      <c r="FB234" s="45"/>
      <c r="FC234" s="45"/>
      <c r="FD234" s="45"/>
      <c r="FE234" s="45"/>
      <c r="FF234" s="45"/>
      <c r="FG234" s="45"/>
      <c r="FH234" s="45"/>
      <c r="FI234" s="45"/>
      <c r="FJ234" s="45"/>
      <c r="FK234" s="45"/>
      <c r="FL234" s="45"/>
      <c r="FM234" s="45"/>
      <c r="FN234" s="45"/>
      <c r="FO234" s="45"/>
      <c r="FP234" s="45"/>
      <c r="FQ234" s="45"/>
      <c r="FR234" s="45"/>
      <c r="FS234" s="45"/>
      <c r="FT234" s="73"/>
      <c r="FU234" s="73"/>
      <c r="FV234" s="73"/>
      <c r="FW234" s="73"/>
      <c r="FX234" s="73"/>
      <c r="FY234" s="73"/>
      <c r="FZ234" s="73"/>
      <c r="GA234" s="73"/>
      <c r="GB234" s="73"/>
      <c r="GC234" s="73"/>
      <c r="GD234" s="73"/>
      <c r="GE234" s="73"/>
      <c r="GF234" s="73"/>
      <c r="GG234" s="73"/>
      <c r="GH234" s="73"/>
      <c r="GI234" s="73"/>
      <c r="GJ234" s="73"/>
      <c r="GK234" s="73"/>
      <c r="GL234" s="73"/>
      <c r="GM234" s="73"/>
      <c r="GN234" s="73"/>
      <c r="GO234" s="73"/>
      <c r="GP234" s="73"/>
      <c r="GQ234" s="73"/>
      <c r="GR234" s="73"/>
      <c r="GS234" s="73"/>
      <c r="GT234" s="73"/>
      <c r="GU234" s="73"/>
      <c r="GV234" s="73"/>
      <c r="GW234" s="73"/>
      <c r="GX234" s="73"/>
      <c r="GY234" s="73"/>
      <c r="GZ234" s="73"/>
      <c r="HA234" s="73"/>
      <c r="HB234" s="73"/>
      <c r="HC234" s="73"/>
      <c r="HD234" s="73"/>
      <c r="HE234" s="73"/>
      <c r="HF234" s="73"/>
      <c r="HG234" s="73"/>
      <c r="HH234" s="73"/>
      <c r="HI234" s="73"/>
      <c r="HJ234" s="73"/>
      <c r="HK234" s="73"/>
      <c r="HL234" s="73"/>
      <c r="HM234" s="73"/>
      <c r="HN234" s="73"/>
      <c r="HO234" s="73"/>
      <c r="HP234" s="73"/>
      <c r="HQ234" s="73"/>
      <c r="HR234" s="73"/>
      <c r="HS234" s="73"/>
      <c r="HT234" s="73"/>
      <c r="HU234" s="73"/>
      <c r="HV234" s="73"/>
      <c r="HW234" s="73"/>
      <c r="HX234" s="73"/>
      <c r="HY234" s="73"/>
      <c r="HZ234" s="73"/>
      <c r="IA234" s="73"/>
      <c r="IB234" s="73"/>
      <c r="IC234" s="73"/>
      <c r="ID234" s="73"/>
      <c r="IE234" s="73"/>
      <c r="IF234" s="73"/>
      <c r="IG234" s="73"/>
      <c r="IH234" s="73"/>
      <c r="II234" s="73"/>
      <c r="IJ234" s="73"/>
      <c r="IK234" s="73"/>
      <c r="IL234" s="73"/>
      <c r="IM234" s="73"/>
      <c r="IN234" s="73"/>
      <c r="IO234" s="73"/>
      <c r="IP234" s="73"/>
      <c r="IQ234" s="73"/>
      <c r="IR234" s="73"/>
      <c r="IS234" s="73"/>
      <c r="IT234" s="73"/>
      <c r="IU234" s="73"/>
      <c r="IV234" s="73"/>
      <c r="IW234" s="73"/>
      <c r="IX234" s="73"/>
      <c r="IY234" s="73"/>
      <c r="IZ234" s="73"/>
      <c r="JA234" s="73"/>
      <c r="JB234" s="73"/>
      <c r="JC234" s="73"/>
      <c r="JD234" s="73"/>
      <c r="JE234" s="73"/>
      <c r="JF234" s="73"/>
      <c r="JG234" s="73"/>
      <c r="JH234" s="73"/>
      <c r="JI234" s="73"/>
      <c r="JJ234" s="73"/>
      <c r="JK234" s="73"/>
      <c r="JL234" s="73"/>
      <c r="JM234" s="73"/>
      <c r="JN234" s="73"/>
      <c r="JO234" s="73"/>
      <c r="JP234" s="73"/>
      <c r="JQ234" s="73"/>
      <c r="JR234" s="73"/>
      <c r="JS234" s="73"/>
      <c r="JT234" s="73"/>
      <c r="JU234" s="73"/>
      <c r="JV234" s="73"/>
      <c r="JW234" s="73"/>
      <c r="JX234" s="73"/>
      <c r="JY234" s="73"/>
      <c r="JZ234" s="73"/>
      <c r="KA234" s="73"/>
      <c r="KB234" s="73"/>
      <c r="KC234" s="73"/>
      <c r="KD234" s="73"/>
      <c r="KE234" s="73"/>
      <c r="KF234" s="73"/>
      <c r="KG234" s="73"/>
      <c r="KH234" s="73"/>
      <c r="KI234" s="73"/>
      <c r="KJ234" s="73"/>
      <c r="KK234" s="73"/>
      <c r="KL234" s="73"/>
      <c r="KM234" s="73"/>
      <c r="KN234" s="73"/>
      <c r="KO234" s="73"/>
      <c r="KP234" s="73"/>
      <c r="KQ234" s="73"/>
      <c r="KR234" s="73"/>
      <c r="KS234" s="73"/>
      <c r="KT234" s="73"/>
      <c r="KU234" s="73"/>
      <c r="KV234" s="73"/>
      <c r="KW234" s="73"/>
      <c r="KX234" s="73"/>
      <c r="KY234" s="73"/>
      <c r="KZ234" s="73"/>
      <c r="LA234" s="73"/>
      <c r="LB234" s="73"/>
      <c r="LC234" s="73"/>
      <c r="LD234" s="73"/>
      <c r="LE234" s="73"/>
      <c r="LF234" s="73"/>
      <c r="LG234" s="73"/>
      <c r="LH234" s="73"/>
      <c r="LI234" s="73"/>
      <c r="LJ234" s="73"/>
      <c r="LK234" s="73"/>
      <c r="LL234" s="73"/>
      <c r="LM234" s="73"/>
      <c r="LN234" s="73"/>
      <c r="LO234" s="73"/>
      <c r="LP234" s="73"/>
      <c r="LQ234" s="73"/>
      <c r="LR234" s="73"/>
      <c r="LS234" s="73"/>
      <c r="LT234" s="73"/>
      <c r="LU234" s="73"/>
      <c r="LV234" s="73"/>
      <c r="LW234" s="73"/>
      <c r="LX234" s="73"/>
      <c r="LY234" s="73"/>
      <c r="LZ234" s="73"/>
      <c r="MA234" s="73"/>
      <c r="MB234" s="73"/>
      <c r="MC234" s="73"/>
      <c r="MD234" s="73"/>
      <c r="ME234" s="73"/>
      <c r="MF234" s="73"/>
      <c r="MG234" s="73"/>
      <c r="MH234" s="73"/>
      <c r="MI234" s="73"/>
      <c r="MJ234" s="73"/>
      <c r="MK234" s="73"/>
      <c r="ML234" s="73"/>
      <c r="MM234" s="73"/>
      <c r="MN234" s="73"/>
      <c r="MO234" s="73"/>
      <c r="MP234" s="73"/>
      <c r="MQ234" s="73"/>
      <c r="MR234" s="73"/>
      <c r="MS234" s="73"/>
      <c r="MT234" s="73"/>
      <c r="MU234" s="73"/>
      <c r="MV234" s="73"/>
      <c r="MW234" s="73"/>
      <c r="MX234" s="73"/>
      <c r="MY234" s="73"/>
      <c r="MZ234" s="73"/>
      <c r="NA234" s="73"/>
      <c r="NB234" s="73"/>
      <c r="NC234" s="73"/>
      <c r="ND234" s="73"/>
      <c r="NE234" s="73"/>
      <c r="NF234" s="73"/>
      <c r="NG234" s="73"/>
      <c r="NH234" s="73"/>
      <c r="NI234" s="73"/>
      <c r="NJ234" s="73"/>
      <c r="NK234" s="73"/>
      <c r="NL234" s="73"/>
      <c r="NM234" s="73"/>
      <c r="NN234" s="73"/>
      <c r="NO234" s="73"/>
      <c r="NP234" s="73"/>
      <c r="NQ234" s="73"/>
      <c r="NR234" s="73"/>
      <c r="NS234" s="73"/>
      <c r="NT234" s="73"/>
      <c r="NU234" s="73"/>
      <c r="NV234" s="73"/>
      <c r="NW234" s="73"/>
      <c r="NX234" s="73"/>
      <c r="NY234" s="73"/>
      <c r="NZ234" s="73"/>
      <c r="OA234" s="73"/>
      <c r="OB234" s="73"/>
      <c r="OC234" s="73"/>
      <c r="OD234" s="73"/>
      <c r="OE234" s="73"/>
      <c r="OF234" s="73"/>
      <c r="OG234" s="73"/>
      <c r="OH234" s="73"/>
      <c r="OI234" s="73"/>
      <c r="OJ234" s="73"/>
      <c r="OK234" s="73"/>
      <c r="OL234" s="73"/>
      <c r="OM234" s="73"/>
      <c r="ON234" s="73"/>
      <c r="OO234" s="73"/>
      <c r="OP234" s="73"/>
      <c r="OQ234" s="73"/>
      <c r="OR234" s="73"/>
      <c r="OS234" s="73"/>
      <c r="OT234" s="73"/>
      <c r="OU234" s="73"/>
      <c r="OV234" s="73"/>
      <c r="OW234" s="73"/>
      <c r="OX234" s="73"/>
      <c r="OY234" s="73"/>
      <c r="OZ234" s="73"/>
      <c r="PA234" s="73"/>
      <c r="PB234" s="73"/>
      <c r="PC234" s="73"/>
      <c r="PD234" s="73"/>
      <c r="PE234" s="73"/>
      <c r="PF234" s="73"/>
      <c r="PG234" s="73"/>
      <c r="PH234" s="73"/>
      <c r="PI234" s="73"/>
      <c r="PJ234" s="73"/>
      <c r="PK234" s="73"/>
      <c r="PL234" s="73"/>
      <c r="PM234" s="73"/>
      <c r="PN234" s="73"/>
      <c r="PO234" s="73"/>
      <c r="PP234" s="73"/>
      <c r="PQ234" s="73"/>
      <c r="PR234" s="73"/>
      <c r="PS234" s="73"/>
      <c r="PT234" s="73"/>
      <c r="PU234" s="73"/>
      <c r="PV234" s="73"/>
      <c r="PW234" s="73"/>
      <c r="PX234" s="73"/>
      <c r="PY234" s="73"/>
      <c r="PZ234" s="73"/>
      <c r="QA234" s="73"/>
      <c r="QB234" s="73"/>
      <c r="QC234" s="73"/>
      <c r="QD234" s="73"/>
      <c r="QE234" s="73"/>
      <c r="QF234" s="73"/>
      <c r="QG234" s="73"/>
      <c r="QH234" s="73"/>
      <c r="QI234" s="73"/>
      <c r="QJ234" s="73"/>
      <c r="QK234" s="73"/>
      <c r="QL234" s="73"/>
      <c r="QM234" s="73"/>
      <c r="QN234" s="73"/>
      <c r="QO234" s="73"/>
      <c r="QP234" s="73"/>
      <c r="QQ234" s="73"/>
      <c r="QR234" s="73"/>
      <c r="QS234" s="73"/>
      <c r="QT234" s="73"/>
      <c r="QU234" s="73"/>
      <c r="QV234" s="73"/>
      <c r="QW234" s="73"/>
      <c r="QX234" s="73"/>
      <c r="QY234" s="73"/>
      <c r="QZ234" s="73"/>
      <c r="RA234" s="73"/>
      <c r="RB234" s="73"/>
      <c r="RC234" s="73"/>
      <c r="RD234" s="73"/>
      <c r="RE234" s="73"/>
      <c r="RF234" s="73"/>
      <c r="RG234" s="73"/>
      <c r="RH234" s="73"/>
      <c r="RI234" s="73"/>
      <c r="RJ234" s="73"/>
      <c r="RK234" s="73"/>
      <c r="RL234" s="73"/>
      <c r="RM234" s="73"/>
      <c r="RN234" s="73"/>
      <c r="RO234" s="73"/>
      <c r="RP234" s="73"/>
      <c r="RQ234" s="73"/>
      <c r="RR234" s="73"/>
      <c r="RS234" s="73"/>
      <c r="RT234" s="73"/>
      <c r="RU234" s="73"/>
      <c r="RV234" s="73"/>
      <c r="RW234" s="73"/>
      <c r="RX234" s="73"/>
      <c r="RY234" s="73"/>
      <c r="RZ234" s="73"/>
      <c r="SA234" s="73"/>
      <c r="SB234" s="73"/>
      <c r="SC234" s="73"/>
      <c r="SD234" s="73"/>
      <c r="SE234" s="73"/>
      <c r="SF234" s="73"/>
      <c r="SG234" s="73"/>
      <c r="SH234" s="73"/>
      <c r="SI234" s="73"/>
      <c r="SJ234" s="73"/>
      <c r="SK234" s="73"/>
      <c r="SL234" s="73"/>
      <c r="SM234" s="73"/>
      <c r="SN234" s="73"/>
      <c r="SO234" s="73"/>
      <c r="SP234" s="73"/>
      <c r="SQ234" s="73"/>
      <c r="SR234" s="73"/>
      <c r="SS234" s="73"/>
      <c r="ST234" s="73"/>
      <c r="SU234" s="73"/>
      <c r="SV234" s="73"/>
      <c r="SW234" s="73"/>
      <c r="SX234" s="73"/>
      <c r="SY234" s="73"/>
      <c r="SZ234" s="73"/>
      <c r="TA234" s="73"/>
      <c r="TB234" s="73"/>
      <c r="TC234" s="73"/>
      <c r="TD234" s="73"/>
      <c r="TE234" s="73"/>
      <c r="TF234" s="73"/>
      <c r="TG234" s="73"/>
      <c r="TH234" s="73"/>
      <c r="TI234" s="73"/>
      <c r="TJ234" s="73"/>
      <c r="TK234" s="73"/>
      <c r="TL234" s="73"/>
      <c r="TM234" s="73"/>
      <c r="TN234" s="73"/>
      <c r="TO234" s="73"/>
      <c r="TP234" s="73"/>
      <c r="TQ234" s="73"/>
      <c r="TR234" s="73"/>
      <c r="TS234" s="73"/>
      <c r="TT234" s="73"/>
      <c r="TU234" s="73"/>
      <c r="TV234" s="73"/>
      <c r="TW234" s="73"/>
      <c r="TX234" s="73"/>
      <c r="TY234" s="73"/>
      <c r="TZ234" s="73"/>
      <c r="UA234" s="73"/>
      <c r="UB234" s="73"/>
      <c r="UC234" s="73"/>
      <c r="UD234" s="73"/>
      <c r="UE234" s="73"/>
      <c r="UF234" s="73"/>
      <c r="UG234" s="73"/>
      <c r="UH234" s="73"/>
      <c r="UI234" s="73"/>
      <c r="UJ234" s="73"/>
      <c r="UK234" s="73"/>
      <c r="UL234" s="73"/>
      <c r="UM234" s="73"/>
      <c r="UN234" s="73"/>
      <c r="UO234" s="73"/>
      <c r="UP234" s="73"/>
      <c r="UQ234" s="73"/>
      <c r="UR234" s="73"/>
      <c r="US234" s="73"/>
      <c r="UT234" s="73"/>
      <c r="UU234" s="73"/>
      <c r="UV234" s="73"/>
      <c r="UW234" s="73"/>
      <c r="UX234" s="73"/>
      <c r="UY234" s="73"/>
      <c r="UZ234" s="73"/>
      <c r="VA234" s="73"/>
      <c r="VB234" s="73"/>
      <c r="VC234" s="73"/>
      <c r="VD234" s="73"/>
      <c r="VE234" s="73"/>
      <c r="VF234" s="73"/>
      <c r="VG234" s="73"/>
      <c r="VH234" s="73"/>
      <c r="VI234" s="73"/>
      <c r="VJ234" s="73"/>
      <c r="VK234" s="73"/>
      <c r="VL234" s="73"/>
      <c r="VM234" s="73"/>
      <c r="VN234" s="73"/>
      <c r="VO234" s="73"/>
      <c r="VP234" s="73"/>
      <c r="VQ234" s="73"/>
      <c r="VR234" s="73"/>
      <c r="VS234" s="73"/>
      <c r="VT234" s="73"/>
      <c r="VU234" s="73"/>
      <c r="VV234" s="73"/>
      <c r="VW234" s="73"/>
      <c r="VX234" s="73"/>
      <c r="VY234" s="73"/>
      <c r="VZ234" s="73"/>
      <c r="WA234" s="73"/>
      <c r="WB234" s="73"/>
      <c r="WC234" s="73"/>
      <c r="WD234" s="73"/>
      <c r="WE234" s="73"/>
      <c r="WF234" s="73"/>
      <c r="WG234" s="73"/>
      <c r="WH234" s="73"/>
      <c r="WI234" s="73"/>
      <c r="WJ234" s="73"/>
      <c r="WK234" s="73"/>
      <c r="WL234" s="73"/>
      <c r="WM234" s="73"/>
      <c r="WN234" s="73"/>
      <c r="WO234" s="73"/>
      <c r="WP234" s="73"/>
      <c r="WQ234" s="73"/>
      <c r="WR234" s="73"/>
      <c r="WS234" s="73"/>
      <c r="WT234" s="73"/>
      <c r="WU234" s="73"/>
      <c r="WV234" s="73"/>
      <c r="WW234" s="73"/>
      <c r="WX234" s="73"/>
      <c r="WY234" s="73"/>
      <c r="WZ234" s="73"/>
      <c r="XA234" s="73"/>
      <c r="XB234" s="73"/>
      <c r="XC234" s="73"/>
      <c r="XD234" s="73"/>
      <c r="XE234" s="73"/>
      <c r="XF234" s="73"/>
      <c r="XG234" s="73"/>
      <c r="XH234" s="73"/>
      <c r="XI234" s="73"/>
      <c r="XJ234" s="73"/>
      <c r="XK234" s="73"/>
      <c r="XL234" s="73"/>
      <c r="XM234" s="73"/>
      <c r="XN234" s="73"/>
      <c r="XO234" s="73"/>
      <c r="XP234" s="73"/>
      <c r="XQ234" s="73"/>
      <c r="XR234" s="73"/>
      <c r="XS234" s="73"/>
      <c r="XT234" s="73"/>
      <c r="XU234" s="73"/>
      <c r="XV234" s="73"/>
      <c r="XW234" s="73"/>
      <c r="XX234" s="73"/>
      <c r="XY234" s="73"/>
      <c r="XZ234" s="73"/>
      <c r="YA234" s="73"/>
      <c r="YB234" s="73"/>
      <c r="YC234" s="73"/>
      <c r="YD234" s="73"/>
      <c r="YE234" s="73"/>
      <c r="YF234" s="73"/>
      <c r="YG234" s="73"/>
      <c r="YH234" s="73"/>
      <c r="YI234" s="73"/>
      <c r="YJ234" s="73"/>
      <c r="YK234" s="73"/>
      <c r="YL234" s="73"/>
      <c r="YM234" s="73"/>
      <c r="YN234" s="73"/>
      <c r="YO234" s="73"/>
      <c r="YP234" s="73"/>
      <c r="YQ234" s="73"/>
      <c r="YR234" s="73"/>
      <c r="YS234" s="73"/>
    </row>
    <row r="235" spans="1:669" x14ac:dyDescent="0.25"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  <c r="AB235" s="45"/>
      <c r="AC235" s="45"/>
      <c r="AD235" s="45"/>
      <c r="AE235" s="45"/>
      <c r="AF235" s="45"/>
      <c r="AG235" s="45"/>
      <c r="AH235" s="45"/>
      <c r="AI235" s="45"/>
      <c r="AJ235" s="45"/>
      <c r="AK235" s="45"/>
      <c r="AL235" s="45"/>
      <c r="AM235" s="45"/>
      <c r="AN235" s="45"/>
      <c r="AO235" s="45"/>
      <c r="AP235" s="45"/>
      <c r="AQ235" s="45"/>
      <c r="AR235" s="45"/>
      <c r="AS235" s="45"/>
      <c r="AT235" s="45"/>
      <c r="AU235" s="45"/>
      <c r="AV235" s="45"/>
      <c r="AW235" s="45"/>
      <c r="AX235" s="45"/>
      <c r="AY235" s="45"/>
      <c r="AZ235" s="45"/>
      <c r="BA235" s="45"/>
      <c r="BB235" s="45"/>
      <c r="BC235" s="45"/>
      <c r="BD235" s="45"/>
      <c r="BE235" s="45"/>
      <c r="BF235" s="45"/>
      <c r="BG235" s="45"/>
      <c r="BH235" s="45"/>
      <c r="BI235" s="45"/>
      <c r="BJ235" s="45"/>
      <c r="BK235" s="45"/>
      <c r="BL235" s="45"/>
      <c r="BM235" s="45"/>
      <c r="BN235" s="45"/>
      <c r="BO235" s="45"/>
      <c r="BP235" s="45"/>
      <c r="BQ235" s="45"/>
      <c r="BR235" s="45"/>
      <c r="BS235" s="45"/>
      <c r="BT235" s="45"/>
      <c r="BU235" s="45"/>
      <c r="BV235" s="45"/>
      <c r="BW235" s="45"/>
      <c r="BX235" s="45"/>
      <c r="BY235" s="45"/>
      <c r="BZ235" s="45"/>
      <c r="CA235" s="45"/>
      <c r="CB235" s="45"/>
      <c r="CC235" s="45"/>
      <c r="CD235" s="45"/>
      <c r="CE235" s="45"/>
      <c r="CF235" s="45"/>
      <c r="CG235" s="45"/>
      <c r="CH235" s="45"/>
      <c r="CI235" s="45"/>
      <c r="CJ235" s="45"/>
      <c r="CK235" s="45"/>
      <c r="CL235" s="45"/>
      <c r="CM235" s="45"/>
      <c r="CN235" s="45"/>
      <c r="CO235" s="45"/>
      <c r="CP235" s="45"/>
      <c r="CQ235" s="45"/>
      <c r="CR235" s="45"/>
      <c r="CS235" s="45"/>
      <c r="CT235" s="45"/>
      <c r="CU235" s="45"/>
      <c r="CV235" s="45"/>
      <c r="CW235" s="45"/>
      <c r="CX235" s="45"/>
      <c r="CY235" s="45"/>
      <c r="CZ235" s="45"/>
      <c r="DA235" s="45"/>
      <c r="DB235" s="45"/>
      <c r="DC235" s="45"/>
      <c r="DD235" s="45"/>
      <c r="DE235" s="45"/>
      <c r="DF235" s="45"/>
      <c r="DG235" s="45"/>
      <c r="DH235" s="45"/>
      <c r="DI235" s="45"/>
      <c r="DJ235" s="45"/>
      <c r="DK235" s="45"/>
      <c r="DL235" s="45"/>
      <c r="DM235" s="45"/>
      <c r="DN235" s="45"/>
      <c r="DO235" s="45"/>
      <c r="DP235" s="45"/>
      <c r="DQ235" s="45"/>
      <c r="DR235" s="45"/>
      <c r="DS235" s="45"/>
      <c r="DT235" s="45"/>
      <c r="DU235" s="45"/>
      <c r="DV235" s="45"/>
      <c r="DW235" s="45"/>
      <c r="DX235" s="45"/>
      <c r="DY235" s="45"/>
      <c r="DZ235" s="45"/>
      <c r="EA235" s="45"/>
      <c r="EB235" s="45"/>
      <c r="EC235" s="45"/>
      <c r="ED235" s="45"/>
      <c r="EE235" s="45"/>
      <c r="EF235" s="45"/>
      <c r="EG235" s="45"/>
      <c r="EH235" s="45"/>
      <c r="EI235" s="45"/>
      <c r="EJ235" s="45"/>
      <c r="EK235" s="45"/>
      <c r="EL235" s="45"/>
      <c r="EM235" s="45"/>
      <c r="EN235" s="45"/>
      <c r="EO235" s="45"/>
      <c r="EP235" s="45"/>
      <c r="EQ235" s="45"/>
      <c r="ER235" s="45"/>
      <c r="ES235" s="45"/>
      <c r="ET235" s="45"/>
      <c r="EU235" s="45"/>
      <c r="EV235" s="45"/>
      <c r="EW235" s="45"/>
      <c r="EX235" s="45"/>
      <c r="EY235" s="45"/>
      <c r="EZ235" s="45"/>
      <c r="FA235" s="45"/>
      <c r="FB235" s="45"/>
      <c r="FC235" s="45"/>
      <c r="FD235" s="45"/>
      <c r="FE235" s="45"/>
      <c r="FF235" s="45"/>
      <c r="FG235" s="45"/>
      <c r="FH235" s="45"/>
      <c r="FI235" s="45"/>
      <c r="FJ235" s="45"/>
      <c r="FK235" s="45"/>
      <c r="FL235" s="45"/>
      <c r="FM235" s="45"/>
      <c r="FN235" s="45"/>
      <c r="FO235" s="45"/>
      <c r="FP235" s="45"/>
      <c r="FQ235" s="45"/>
      <c r="FR235" s="45"/>
      <c r="FS235" s="45"/>
    </row>
    <row r="236" spans="1:669" s="8" customFormat="1" ht="15.75" x14ac:dyDescent="0.25">
      <c r="A236" s="78" t="s">
        <v>175</v>
      </c>
      <c r="B236" s="75"/>
      <c r="C236" s="76"/>
      <c r="D236" s="76"/>
      <c r="E236" s="76"/>
      <c r="F236" s="55"/>
      <c r="G236" s="141"/>
      <c r="H236" s="141"/>
      <c r="I236" s="141"/>
      <c r="J236" s="141"/>
      <c r="K236" s="141"/>
      <c r="L236" s="141"/>
      <c r="M236" s="141"/>
      <c r="O236" s="15"/>
      <c r="P236" s="86"/>
      <c r="Q236" s="86"/>
      <c r="R236" s="86"/>
      <c r="S236" s="86"/>
      <c r="T236" s="86"/>
      <c r="U236" s="86"/>
      <c r="V236" s="86"/>
      <c r="W236" s="86"/>
      <c r="X236" s="86"/>
      <c r="Y236" s="86"/>
      <c r="Z236" s="86"/>
      <c r="AA236" s="86"/>
      <c r="AB236" s="86"/>
      <c r="AC236" s="86"/>
      <c r="AD236" s="86"/>
      <c r="AE236" s="86"/>
      <c r="AF236" s="86"/>
      <c r="AG236" s="86"/>
      <c r="AH236" s="86"/>
      <c r="AI236" s="86"/>
      <c r="AJ236" s="86"/>
      <c r="AK236" s="86"/>
      <c r="AL236" s="86"/>
      <c r="AM236" s="86"/>
      <c r="AN236" s="86"/>
      <c r="AO236" s="86"/>
      <c r="AP236" s="86"/>
      <c r="AQ236" s="86"/>
      <c r="AR236" s="86"/>
      <c r="AS236" s="86"/>
      <c r="AT236" s="86"/>
      <c r="AU236" s="45"/>
      <c r="AV236" s="45"/>
      <c r="AW236" s="45"/>
      <c r="AX236" s="45"/>
      <c r="AY236" s="45"/>
      <c r="AZ236" s="45"/>
      <c r="BA236" s="45"/>
      <c r="BB236" s="45"/>
      <c r="BC236" s="45"/>
      <c r="BD236" s="45"/>
      <c r="BE236" s="45"/>
      <c r="BF236" s="45"/>
      <c r="BG236" s="45"/>
      <c r="BH236" s="45"/>
      <c r="BI236" s="45"/>
      <c r="BJ236" s="45"/>
      <c r="BK236" s="45"/>
      <c r="BL236" s="45"/>
      <c r="BM236" s="45"/>
      <c r="BN236" s="45"/>
      <c r="BO236" s="45"/>
      <c r="BP236" s="45"/>
      <c r="BQ236" s="45"/>
      <c r="BR236" s="45"/>
      <c r="BS236" s="45"/>
      <c r="BT236" s="45"/>
      <c r="BU236" s="45"/>
      <c r="BV236" s="45"/>
      <c r="BW236" s="45"/>
      <c r="BX236" s="45"/>
      <c r="BY236" s="45"/>
      <c r="BZ236" s="45"/>
      <c r="CA236" s="45"/>
      <c r="CB236" s="45"/>
      <c r="CC236" s="45"/>
      <c r="CD236" s="45"/>
      <c r="CE236" s="45"/>
      <c r="CF236" s="45"/>
      <c r="CG236" s="45"/>
      <c r="CH236" s="45"/>
      <c r="CI236" s="45"/>
      <c r="CJ236" s="45"/>
      <c r="CK236" s="45"/>
      <c r="CL236" s="45"/>
      <c r="CM236" s="45"/>
      <c r="CN236" s="45"/>
      <c r="CO236" s="45"/>
      <c r="CP236" s="45"/>
      <c r="CQ236" s="45"/>
      <c r="CR236" s="45"/>
      <c r="CS236" s="45"/>
      <c r="CT236" s="45"/>
      <c r="CU236" s="45"/>
      <c r="CV236" s="45"/>
      <c r="CW236" s="45"/>
      <c r="CX236" s="45"/>
      <c r="CY236" s="45"/>
      <c r="CZ236" s="45"/>
      <c r="DA236" s="45"/>
      <c r="DB236" s="45"/>
      <c r="DC236" s="45"/>
      <c r="DD236" s="45"/>
      <c r="DE236" s="45"/>
      <c r="DF236" s="45"/>
      <c r="DG236" s="45"/>
      <c r="DH236" s="45"/>
      <c r="DI236" s="45"/>
      <c r="DJ236" s="45"/>
      <c r="DK236" s="45"/>
      <c r="DL236" s="45"/>
      <c r="DM236" s="45"/>
      <c r="DN236" s="45"/>
      <c r="DO236" s="45"/>
      <c r="DP236" s="45"/>
      <c r="DQ236" s="45"/>
      <c r="DR236" s="45"/>
      <c r="DS236" s="45"/>
      <c r="DT236" s="45"/>
      <c r="DU236" s="45"/>
      <c r="DV236" s="45"/>
      <c r="DW236" s="45"/>
      <c r="DX236" s="45"/>
      <c r="DY236" s="45"/>
      <c r="DZ236" s="45"/>
      <c r="EA236" s="45"/>
      <c r="EB236" s="45"/>
      <c r="EC236" s="45"/>
      <c r="ED236" s="45"/>
      <c r="EE236" s="45"/>
      <c r="EF236" s="45"/>
      <c r="EG236" s="45"/>
      <c r="EH236" s="45"/>
      <c r="EI236" s="45"/>
      <c r="EJ236" s="45"/>
      <c r="EK236" s="45"/>
      <c r="EL236" s="45"/>
      <c r="EM236" s="45"/>
      <c r="EN236" s="45"/>
      <c r="EO236" s="45"/>
      <c r="EP236" s="45"/>
      <c r="EQ236" s="45"/>
      <c r="ER236" s="45"/>
      <c r="ES236" s="45"/>
      <c r="ET236" s="45"/>
      <c r="EU236" s="45"/>
      <c r="EV236" s="45"/>
      <c r="EW236" s="45"/>
      <c r="EX236" s="45"/>
      <c r="EY236" s="45"/>
      <c r="EZ236" s="45"/>
      <c r="FA236" s="45"/>
      <c r="FB236" s="45"/>
      <c r="FC236" s="45"/>
      <c r="FD236" s="45"/>
      <c r="FE236" s="45"/>
      <c r="FF236" s="45"/>
      <c r="FG236" s="45"/>
      <c r="FH236" s="45"/>
      <c r="FI236" s="45"/>
      <c r="FJ236" s="45"/>
      <c r="FK236" s="45"/>
      <c r="FL236" s="45"/>
      <c r="FM236" s="45"/>
      <c r="FN236" s="45"/>
      <c r="FO236" s="45"/>
      <c r="FP236" s="45"/>
      <c r="FQ236" s="45"/>
      <c r="FR236" s="45"/>
      <c r="FS236" s="45"/>
      <c r="FT236" s="47"/>
      <c r="FU236" s="47"/>
      <c r="FV236" s="47"/>
      <c r="FW236" s="47"/>
      <c r="FX236" s="47"/>
      <c r="FY236" s="47"/>
      <c r="FZ236" s="47"/>
      <c r="GA236" s="47"/>
      <c r="GB236" s="47"/>
      <c r="GC236" s="47"/>
      <c r="GD236" s="47"/>
      <c r="GE236" s="47"/>
      <c r="GF236" s="47"/>
      <c r="GG236" s="47"/>
      <c r="GH236" s="47"/>
      <c r="GI236" s="47"/>
      <c r="GJ236" s="47"/>
      <c r="GK236" s="47"/>
      <c r="GL236" s="47"/>
      <c r="GM236" s="47"/>
      <c r="GN236" s="47"/>
      <c r="GO236" s="47"/>
      <c r="GP236" s="47"/>
      <c r="GQ236" s="47"/>
      <c r="GR236" s="47"/>
      <c r="GS236" s="47"/>
      <c r="GT236" s="47"/>
      <c r="GU236" s="47"/>
      <c r="GV236" s="47"/>
      <c r="GW236" s="47"/>
      <c r="GX236" s="47"/>
      <c r="GY236" s="47"/>
      <c r="GZ236" s="47"/>
      <c r="HA236" s="47"/>
      <c r="HB236" s="47"/>
      <c r="HC236" s="47"/>
      <c r="HD236" s="47"/>
      <c r="HE236" s="47"/>
      <c r="HF236" s="47"/>
      <c r="HG236" s="47"/>
      <c r="HH236" s="47"/>
      <c r="HI236" s="47"/>
      <c r="HJ236" s="47"/>
      <c r="HK236" s="47"/>
      <c r="HL236" s="47"/>
      <c r="HM236" s="47"/>
      <c r="HN236" s="47"/>
      <c r="HO236" s="47"/>
      <c r="HP236" s="47"/>
      <c r="HQ236" s="47"/>
      <c r="HR236" s="47"/>
      <c r="HS236" s="47"/>
      <c r="HT236" s="47"/>
      <c r="HU236" s="47"/>
      <c r="HV236" s="47"/>
      <c r="HW236" s="47"/>
      <c r="HX236" s="47"/>
      <c r="HY236" s="47"/>
      <c r="HZ236" s="47"/>
      <c r="IA236" s="47"/>
      <c r="IB236" s="47"/>
      <c r="IC236" s="47"/>
      <c r="ID236" s="47"/>
      <c r="IE236" s="47"/>
      <c r="IF236" s="47"/>
      <c r="IG236" s="47"/>
      <c r="IH236" s="47"/>
      <c r="II236" s="47"/>
      <c r="IJ236" s="47"/>
      <c r="IK236" s="47"/>
      <c r="IL236" s="47"/>
      <c r="IM236" s="47"/>
      <c r="IN236" s="47"/>
      <c r="IO236" s="47"/>
      <c r="IP236" s="47"/>
      <c r="IQ236" s="47"/>
      <c r="IR236" s="47"/>
      <c r="IS236" s="47"/>
      <c r="IT236" s="47"/>
      <c r="IU236" s="47"/>
      <c r="IV236" s="47"/>
      <c r="IW236" s="47"/>
      <c r="IX236" s="47"/>
      <c r="IY236" s="47"/>
      <c r="IZ236" s="47"/>
      <c r="JA236" s="47"/>
      <c r="JB236" s="47"/>
      <c r="JC236" s="47"/>
      <c r="JD236" s="47"/>
      <c r="JE236" s="47"/>
      <c r="JF236" s="47"/>
      <c r="JG236" s="47"/>
      <c r="JH236" s="47"/>
      <c r="JI236" s="47"/>
      <c r="JJ236" s="47"/>
      <c r="JK236" s="47"/>
      <c r="JL236" s="47"/>
      <c r="JM236" s="47"/>
      <c r="JN236" s="47"/>
      <c r="JO236" s="47"/>
      <c r="JP236" s="47"/>
      <c r="JQ236" s="47"/>
      <c r="JR236" s="47"/>
      <c r="JS236" s="47"/>
      <c r="JT236" s="47"/>
      <c r="JU236" s="47"/>
      <c r="JV236" s="47"/>
      <c r="JW236" s="47"/>
      <c r="JX236" s="47"/>
      <c r="JY236" s="47"/>
      <c r="JZ236" s="47"/>
      <c r="KA236" s="47"/>
      <c r="KB236" s="47"/>
      <c r="KC236" s="47"/>
      <c r="KD236" s="47"/>
      <c r="KE236" s="47"/>
      <c r="KF236" s="47"/>
      <c r="KG236" s="47"/>
      <c r="KH236" s="47"/>
      <c r="KI236" s="47"/>
      <c r="KJ236" s="47"/>
      <c r="KK236" s="47"/>
      <c r="KL236" s="47"/>
      <c r="KM236" s="47"/>
      <c r="KN236" s="47"/>
      <c r="KO236" s="47"/>
      <c r="KP236" s="47"/>
      <c r="KQ236" s="47"/>
      <c r="KR236" s="47"/>
      <c r="KS236" s="47"/>
      <c r="KT236" s="47"/>
      <c r="KU236" s="47"/>
      <c r="KV236" s="47"/>
      <c r="KW236" s="47"/>
      <c r="KX236" s="47"/>
      <c r="KY236" s="47"/>
      <c r="KZ236" s="47"/>
      <c r="LA236" s="47"/>
      <c r="LB236" s="47"/>
      <c r="LC236" s="47"/>
      <c r="LD236" s="47"/>
      <c r="LE236" s="47"/>
      <c r="LF236" s="47"/>
      <c r="LG236" s="47"/>
      <c r="LH236" s="47"/>
      <c r="LI236" s="47"/>
      <c r="LJ236" s="47"/>
      <c r="LK236" s="47"/>
      <c r="LL236" s="47"/>
      <c r="LM236" s="47"/>
      <c r="LN236" s="47"/>
      <c r="LO236" s="47"/>
      <c r="LP236" s="47"/>
      <c r="LQ236" s="47"/>
      <c r="LR236" s="47"/>
      <c r="LS236" s="47"/>
      <c r="LT236" s="47"/>
      <c r="LU236" s="47"/>
      <c r="LV236" s="47"/>
      <c r="LW236" s="47"/>
      <c r="LX236" s="47"/>
      <c r="LY236" s="47"/>
      <c r="LZ236" s="47"/>
      <c r="MA236" s="47"/>
      <c r="MB236" s="47"/>
      <c r="MC236" s="47"/>
      <c r="MD236" s="47"/>
      <c r="ME236" s="47"/>
      <c r="MF236" s="47"/>
      <c r="MG236" s="47"/>
      <c r="MH236" s="47"/>
      <c r="MI236" s="47"/>
      <c r="MJ236" s="47"/>
      <c r="MK236" s="47"/>
      <c r="ML236" s="47"/>
      <c r="MM236" s="47"/>
      <c r="MN236" s="47"/>
      <c r="MO236" s="47"/>
      <c r="MP236" s="47"/>
      <c r="MQ236" s="47"/>
      <c r="MR236" s="47"/>
      <c r="MS236" s="47"/>
      <c r="MT236" s="47"/>
      <c r="MU236" s="47"/>
      <c r="MV236" s="47"/>
      <c r="MW236" s="47"/>
      <c r="MX236" s="47"/>
      <c r="MY236" s="47"/>
      <c r="MZ236" s="47"/>
      <c r="NA236" s="47"/>
      <c r="NB236" s="47"/>
      <c r="NC236" s="47"/>
      <c r="ND236" s="47"/>
      <c r="NE236" s="47"/>
      <c r="NF236" s="47"/>
      <c r="NG236" s="47"/>
      <c r="NH236" s="47"/>
      <c r="NI236" s="47"/>
      <c r="NJ236" s="47"/>
      <c r="NK236" s="47"/>
      <c r="NL236" s="47"/>
      <c r="NM236" s="47"/>
      <c r="NN236" s="47"/>
      <c r="NO236" s="47"/>
      <c r="NP236" s="47"/>
      <c r="NQ236" s="47"/>
      <c r="NR236" s="47"/>
      <c r="NS236" s="47"/>
      <c r="NT236" s="47"/>
      <c r="NU236" s="47"/>
      <c r="NV236" s="47"/>
      <c r="NW236" s="47"/>
      <c r="NX236" s="47"/>
      <c r="NY236" s="47"/>
      <c r="NZ236" s="47"/>
      <c r="OA236" s="47"/>
      <c r="OB236" s="47"/>
      <c r="OC236" s="47"/>
      <c r="OD236" s="47"/>
      <c r="OE236" s="47"/>
      <c r="OF236" s="47"/>
      <c r="OG236" s="47"/>
      <c r="OH236" s="47"/>
      <c r="OI236" s="47"/>
      <c r="OJ236" s="47"/>
      <c r="OK236" s="47"/>
      <c r="OL236" s="47"/>
      <c r="OM236" s="47"/>
      <c r="ON236" s="47"/>
      <c r="OO236" s="47"/>
      <c r="OP236" s="47"/>
      <c r="OQ236" s="47"/>
      <c r="OR236" s="47"/>
      <c r="OS236" s="47"/>
      <c r="OT236" s="47"/>
      <c r="OU236" s="47"/>
      <c r="OV236" s="47"/>
      <c r="OW236" s="47"/>
      <c r="OX236" s="47"/>
      <c r="OY236" s="47"/>
      <c r="OZ236" s="47"/>
      <c r="PA236" s="47"/>
      <c r="PB236" s="47"/>
      <c r="PC236" s="47"/>
      <c r="PD236" s="47"/>
      <c r="PE236" s="47"/>
      <c r="PF236" s="47"/>
      <c r="PG236" s="47"/>
      <c r="PH236" s="47"/>
      <c r="PI236" s="47"/>
      <c r="PJ236" s="47"/>
      <c r="PK236" s="47"/>
      <c r="PL236" s="47"/>
      <c r="PM236" s="47"/>
      <c r="PN236" s="47"/>
      <c r="PO236" s="47"/>
      <c r="PP236" s="47"/>
      <c r="PQ236" s="47"/>
      <c r="PR236" s="47"/>
      <c r="PS236" s="47"/>
      <c r="PT236" s="47"/>
      <c r="PU236" s="47"/>
      <c r="PV236" s="47"/>
      <c r="PW236" s="47"/>
      <c r="PX236" s="47"/>
      <c r="PY236" s="47"/>
      <c r="PZ236" s="47"/>
      <c r="QA236" s="47"/>
      <c r="QB236" s="47"/>
      <c r="QC236" s="47"/>
      <c r="QD236" s="47"/>
      <c r="QE236" s="47"/>
      <c r="QF236" s="47"/>
      <c r="QG236" s="47"/>
      <c r="QH236" s="47"/>
      <c r="QI236" s="47"/>
      <c r="QJ236" s="47"/>
      <c r="QK236" s="47"/>
      <c r="QL236" s="47"/>
      <c r="QM236" s="47"/>
      <c r="QN236" s="47"/>
      <c r="QO236" s="47"/>
      <c r="QP236" s="47"/>
      <c r="QQ236" s="47"/>
      <c r="QR236" s="47"/>
      <c r="QS236" s="47"/>
      <c r="QT236" s="47"/>
      <c r="QU236" s="47"/>
      <c r="QV236" s="47"/>
      <c r="QW236" s="47"/>
      <c r="QX236" s="47"/>
      <c r="QY236" s="47"/>
      <c r="QZ236" s="47"/>
      <c r="RA236" s="47"/>
      <c r="RB236" s="47"/>
      <c r="RC236" s="47"/>
      <c r="RD236" s="47"/>
      <c r="RE236" s="47"/>
      <c r="RF236" s="47"/>
      <c r="RG236" s="47"/>
      <c r="RH236" s="47"/>
      <c r="RI236" s="47"/>
      <c r="RJ236" s="47"/>
      <c r="RK236" s="47"/>
      <c r="RL236" s="47"/>
      <c r="RM236" s="47"/>
      <c r="RN236" s="47"/>
      <c r="RO236" s="47"/>
      <c r="RP236" s="47"/>
      <c r="RQ236" s="47"/>
      <c r="RR236" s="47"/>
      <c r="RS236" s="47"/>
      <c r="RT236" s="47"/>
      <c r="RU236" s="47"/>
      <c r="RV236" s="47"/>
      <c r="RW236" s="47"/>
      <c r="RX236" s="47"/>
      <c r="RY236" s="47"/>
      <c r="RZ236" s="47"/>
      <c r="SA236" s="47"/>
      <c r="SB236" s="47"/>
      <c r="SC236" s="47"/>
      <c r="SD236" s="47"/>
      <c r="SE236" s="47"/>
      <c r="SF236" s="47"/>
      <c r="SG236" s="47"/>
      <c r="SH236" s="47"/>
      <c r="SI236" s="47"/>
      <c r="SJ236" s="47"/>
      <c r="SK236" s="47"/>
      <c r="SL236" s="47"/>
      <c r="SM236" s="47"/>
      <c r="SN236" s="47"/>
      <c r="SO236" s="47"/>
      <c r="SP236" s="47"/>
      <c r="SQ236" s="47"/>
      <c r="SR236" s="47"/>
      <c r="SS236" s="47"/>
      <c r="ST236" s="47"/>
      <c r="SU236" s="47"/>
      <c r="SV236" s="47"/>
      <c r="SW236" s="47"/>
      <c r="SX236" s="47"/>
      <c r="SY236" s="47"/>
      <c r="SZ236" s="47"/>
      <c r="TA236" s="47"/>
      <c r="TB236" s="47"/>
      <c r="TC236" s="47"/>
      <c r="TD236" s="47"/>
      <c r="TE236" s="47"/>
      <c r="TF236" s="47"/>
      <c r="TG236" s="47"/>
      <c r="TH236" s="47"/>
      <c r="TI236" s="47"/>
      <c r="TJ236" s="47"/>
      <c r="TK236" s="47"/>
      <c r="TL236" s="47"/>
      <c r="TM236" s="47"/>
      <c r="TN236" s="47"/>
      <c r="TO236" s="47"/>
      <c r="TP236" s="47"/>
      <c r="TQ236" s="47"/>
      <c r="TR236" s="47"/>
      <c r="TS236" s="47"/>
      <c r="TT236" s="47"/>
      <c r="TU236" s="47"/>
      <c r="TV236" s="47"/>
      <c r="TW236" s="47"/>
      <c r="TX236" s="47"/>
      <c r="TY236" s="47"/>
      <c r="TZ236" s="47"/>
      <c r="UA236" s="47"/>
      <c r="UB236" s="47"/>
      <c r="UC236" s="47"/>
      <c r="UD236" s="47"/>
      <c r="UE236" s="47"/>
      <c r="UF236" s="47"/>
      <c r="UG236" s="47"/>
      <c r="UH236" s="47"/>
      <c r="UI236" s="47"/>
      <c r="UJ236" s="47"/>
      <c r="UK236" s="47"/>
      <c r="UL236" s="47"/>
      <c r="UM236" s="47"/>
      <c r="UN236" s="47"/>
      <c r="UO236" s="47"/>
      <c r="UP236" s="47"/>
      <c r="UQ236" s="47"/>
      <c r="UR236" s="47"/>
      <c r="US236" s="47"/>
      <c r="UT236" s="47"/>
      <c r="UU236" s="47"/>
      <c r="UV236" s="47"/>
      <c r="UW236" s="47"/>
      <c r="UX236" s="47"/>
      <c r="UY236" s="47"/>
      <c r="UZ236" s="47"/>
      <c r="VA236" s="47"/>
      <c r="VB236" s="47"/>
      <c r="VC236" s="47"/>
      <c r="VD236" s="47"/>
      <c r="VE236" s="47"/>
      <c r="VF236" s="47"/>
      <c r="VG236" s="47"/>
      <c r="VH236" s="47"/>
      <c r="VI236" s="47"/>
      <c r="VJ236" s="47"/>
      <c r="VK236" s="47"/>
      <c r="VL236" s="47"/>
      <c r="VM236" s="47"/>
      <c r="VN236" s="47"/>
      <c r="VO236" s="47"/>
      <c r="VP236" s="47"/>
      <c r="VQ236" s="47"/>
      <c r="VR236" s="47"/>
      <c r="VS236" s="47"/>
      <c r="VT236" s="47"/>
      <c r="VU236" s="47"/>
      <c r="VV236" s="47"/>
      <c r="VW236" s="47"/>
      <c r="VX236" s="47"/>
      <c r="VY236" s="47"/>
      <c r="VZ236" s="47"/>
      <c r="WA236" s="47"/>
      <c r="WB236" s="47"/>
      <c r="WC236" s="47"/>
      <c r="WD236" s="47"/>
      <c r="WE236" s="47"/>
      <c r="WF236" s="47"/>
      <c r="WG236" s="47"/>
      <c r="WH236" s="47"/>
      <c r="WI236" s="47"/>
      <c r="WJ236" s="47"/>
      <c r="WK236" s="47"/>
      <c r="WL236" s="47"/>
      <c r="WM236" s="47"/>
      <c r="WN236" s="47"/>
      <c r="WO236" s="47"/>
      <c r="WP236" s="47"/>
      <c r="WQ236" s="47"/>
      <c r="WR236" s="47"/>
      <c r="WS236" s="47"/>
      <c r="WT236" s="47"/>
      <c r="WU236" s="47"/>
      <c r="WV236" s="47"/>
      <c r="WW236" s="47"/>
      <c r="WX236" s="47"/>
      <c r="WY236" s="47"/>
      <c r="WZ236" s="47"/>
      <c r="XA236" s="47"/>
      <c r="XB236" s="47"/>
      <c r="XC236" s="47"/>
      <c r="XD236" s="47"/>
      <c r="XE236" s="47"/>
      <c r="XF236" s="47"/>
      <c r="XG236" s="47"/>
      <c r="XH236" s="47"/>
      <c r="XI236" s="47"/>
      <c r="XJ236" s="47"/>
      <c r="XK236" s="47"/>
      <c r="XL236" s="47"/>
      <c r="XM236" s="47"/>
      <c r="XN236" s="47"/>
      <c r="XO236" s="47"/>
      <c r="XP236" s="47"/>
      <c r="XQ236" s="47"/>
      <c r="XR236" s="47"/>
      <c r="XS236" s="47"/>
      <c r="XT236" s="47"/>
      <c r="XU236" s="47"/>
      <c r="XV236" s="47"/>
      <c r="XW236" s="47"/>
      <c r="XX236" s="47"/>
      <c r="XY236" s="47"/>
      <c r="XZ236" s="47"/>
      <c r="YA236" s="47"/>
      <c r="YB236" s="47"/>
      <c r="YC236" s="47"/>
      <c r="YD236" s="47"/>
      <c r="YE236" s="47"/>
      <c r="YF236" s="47"/>
      <c r="YG236" s="47"/>
      <c r="YH236" s="47"/>
      <c r="YI236" s="47"/>
      <c r="YJ236" s="47"/>
      <c r="YK236" s="47"/>
      <c r="YL236" s="47"/>
      <c r="YM236" s="47"/>
      <c r="YN236" s="47"/>
      <c r="YO236" s="47"/>
      <c r="YP236" s="47"/>
      <c r="YQ236" s="47"/>
      <c r="YR236" s="47"/>
      <c r="YS236" s="47"/>
    </row>
    <row r="237" spans="1:669" s="8" customFormat="1" ht="15.75" x14ac:dyDescent="0.25">
      <c r="A237" s="30" t="s">
        <v>104</v>
      </c>
      <c r="B237" s="75" t="s">
        <v>54</v>
      </c>
      <c r="C237" s="76" t="s">
        <v>71</v>
      </c>
      <c r="D237" s="76" t="s">
        <v>221</v>
      </c>
      <c r="E237" s="79">
        <v>44470</v>
      </c>
      <c r="F237" s="10" t="s">
        <v>107</v>
      </c>
      <c r="G237" s="135">
        <v>89500</v>
      </c>
      <c r="H237" s="135">
        <v>2568.65</v>
      </c>
      <c r="I237" s="135">
        <v>9635.51</v>
      </c>
      <c r="J237" s="135">
        <v>2720.8</v>
      </c>
      <c r="K237" s="135">
        <v>25</v>
      </c>
      <c r="L237" s="135">
        <v>14949.96</v>
      </c>
      <c r="M237" s="136">
        <v>74550.039999999994</v>
      </c>
      <c r="O237" s="15"/>
      <c r="P237" s="86"/>
      <c r="Q237" s="86"/>
      <c r="R237" s="86"/>
      <c r="S237" s="86"/>
      <c r="T237" s="86"/>
      <c r="U237" s="86"/>
      <c r="V237" s="86"/>
      <c r="W237" s="86"/>
      <c r="X237" s="86"/>
      <c r="Y237" s="86"/>
      <c r="Z237" s="86"/>
      <c r="AA237" s="86"/>
      <c r="AB237" s="86"/>
      <c r="AC237" s="86"/>
      <c r="AD237" s="86"/>
      <c r="AE237" s="86"/>
      <c r="AF237" s="86"/>
      <c r="AG237" s="86"/>
      <c r="AH237" s="86"/>
      <c r="AI237" s="86"/>
      <c r="AJ237" s="86"/>
      <c r="AK237" s="86"/>
      <c r="AL237" s="86"/>
      <c r="AM237" s="86"/>
      <c r="AN237" s="86"/>
      <c r="AO237" s="86"/>
      <c r="AP237" s="86"/>
      <c r="AQ237" s="86"/>
      <c r="AR237" s="86"/>
      <c r="AS237" s="86"/>
      <c r="AT237" s="86"/>
      <c r="AU237" s="45"/>
      <c r="AV237" s="45"/>
      <c r="AW237" s="45"/>
      <c r="AX237" s="45"/>
      <c r="AY237" s="45"/>
      <c r="AZ237" s="45"/>
      <c r="BA237" s="45"/>
      <c r="BB237" s="45"/>
      <c r="BC237" s="45"/>
      <c r="BD237" s="45"/>
      <c r="BE237" s="45"/>
      <c r="BF237" s="45"/>
      <c r="BG237" s="45"/>
      <c r="BH237" s="45"/>
      <c r="BI237" s="45"/>
      <c r="BJ237" s="45"/>
      <c r="BK237" s="45"/>
      <c r="BL237" s="45"/>
      <c r="BM237" s="45"/>
      <c r="BN237" s="45"/>
      <c r="BO237" s="45"/>
      <c r="BP237" s="45"/>
      <c r="BQ237" s="45"/>
      <c r="BR237" s="45"/>
      <c r="BS237" s="45"/>
      <c r="BT237" s="45"/>
      <c r="BU237" s="45"/>
      <c r="BV237" s="45"/>
      <c r="BW237" s="45"/>
      <c r="BX237" s="45"/>
      <c r="BY237" s="45"/>
      <c r="BZ237" s="45"/>
      <c r="CA237" s="45"/>
      <c r="CB237" s="45"/>
      <c r="CC237" s="45"/>
      <c r="CD237" s="45"/>
      <c r="CE237" s="45"/>
      <c r="CF237" s="45"/>
      <c r="CG237" s="45"/>
      <c r="CH237" s="45"/>
      <c r="CI237" s="45"/>
      <c r="CJ237" s="45"/>
      <c r="CK237" s="45"/>
      <c r="CL237" s="45"/>
      <c r="CM237" s="45"/>
      <c r="CN237" s="45"/>
      <c r="CO237" s="45"/>
      <c r="CP237" s="45"/>
      <c r="CQ237" s="45"/>
      <c r="CR237" s="45"/>
      <c r="CS237" s="45"/>
      <c r="CT237" s="45"/>
      <c r="CU237" s="45"/>
      <c r="CV237" s="45"/>
      <c r="CW237" s="45"/>
      <c r="CX237" s="45"/>
      <c r="CY237" s="45"/>
      <c r="CZ237" s="45"/>
      <c r="DA237" s="45"/>
      <c r="DB237" s="45"/>
      <c r="DC237" s="45"/>
      <c r="DD237" s="45"/>
      <c r="DE237" s="45"/>
      <c r="DF237" s="45"/>
      <c r="DG237" s="45"/>
      <c r="DH237" s="45"/>
      <c r="DI237" s="45"/>
      <c r="DJ237" s="45"/>
      <c r="DK237" s="45"/>
      <c r="DL237" s="45"/>
      <c r="DM237" s="45"/>
      <c r="DN237" s="45"/>
      <c r="DO237" s="45"/>
      <c r="DP237" s="45"/>
      <c r="DQ237" s="45"/>
      <c r="DR237" s="45"/>
      <c r="DS237" s="45"/>
      <c r="DT237" s="45"/>
      <c r="DU237" s="45"/>
      <c r="DV237" s="45"/>
      <c r="DW237" s="45"/>
      <c r="DX237" s="45"/>
      <c r="DY237" s="45"/>
      <c r="DZ237" s="45"/>
      <c r="EA237" s="45"/>
      <c r="EB237" s="45"/>
      <c r="EC237" s="45"/>
      <c r="ED237" s="45"/>
      <c r="EE237" s="45"/>
      <c r="EF237" s="45"/>
      <c r="EG237" s="45"/>
      <c r="EH237" s="45"/>
      <c r="EI237" s="45"/>
      <c r="EJ237" s="45"/>
      <c r="EK237" s="45"/>
      <c r="EL237" s="45"/>
      <c r="EM237" s="45"/>
      <c r="EN237" s="45"/>
      <c r="EO237" s="45"/>
      <c r="EP237" s="45"/>
      <c r="EQ237" s="45"/>
      <c r="ER237" s="45"/>
      <c r="ES237" s="45"/>
      <c r="ET237" s="45"/>
      <c r="EU237" s="45"/>
      <c r="EV237" s="45"/>
      <c r="EW237" s="45"/>
      <c r="EX237" s="45"/>
      <c r="EY237" s="45"/>
      <c r="EZ237" s="45"/>
      <c r="FA237" s="45"/>
      <c r="FB237" s="45"/>
      <c r="FC237" s="45"/>
      <c r="FD237" s="45"/>
      <c r="FE237" s="45"/>
      <c r="FF237" s="45"/>
      <c r="FG237" s="45"/>
      <c r="FH237" s="45"/>
      <c r="FI237" s="45"/>
      <c r="FJ237" s="45"/>
      <c r="FK237" s="45"/>
      <c r="FL237" s="45"/>
      <c r="FM237" s="45"/>
      <c r="FN237" s="45"/>
      <c r="FO237" s="45"/>
      <c r="FP237" s="45"/>
      <c r="FQ237" s="45"/>
      <c r="FR237" s="45"/>
      <c r="FS237" s="45"/>
      <c r="FT237" s="47"/>
      <c r="FU237" s="47"/>
      <c r="FV237" s="47"/>
      <c r="FW237" s="47"/>
      <c r="FX237" s="47"/>
      <c r="FY237" s="47"/>
      <c r="FZ237" s="47"/>
      <c r="GA237" s="47"/>
      <c r="GB237" s="47"/>
      <c r="GC237" s="47"/>
      <c r="GD237" s="47"/>
      <c r="GE237" s="47"/>
      <c r="GF237" s="47"/>
      <c r="GG237" s="47"/>
      <c r="GH237" s="47"/>
      <c r="GI237" s="47"/>
      <c r="GJ237" s="47"/>
      <c r="GK237" s="47"/>
      <c r="GL237" s="47"/>
      <c r="GM237" s="47"/>
      <c r="GN237" s="47"/>
      <c r="GO237" s="47"/>
      <c r="GP237" s="47"/>
      <c r="GQ237" s="47"/>
      <c r="GR237" s="47"/>
      <c r="GS237" s="47"/>
      <c r="GT237" s="47"/>
      <c r="GU237" s="47"/>
      <c r="GV237" s="47"/>
      <c r="GW237" s="47"/>
      <c r="GX237" s="47"/>
      <c r="GY237" s="47"/>
      <c r="GZ237" s="47"/>
      <c r="HA237" s="47"/>
      <c r="HB237" s="47"/>
      <c r="HC237" s="47"/>
      <c r="HD237" s="47"/>
      <c r="HE237" s="47"/>
      <c r="HF237" s="47"/>
      <c r="HG237" s="47"/>
      <c r="HH237" s="47"/>
      <c r="HI237" s="47"/>
      <c r="HJ237" s="47"/>
      <c r="HK237" s="47"/>
      <c r="HL237" s="47"/>
      <c r="HM237" s="47"/>
      <c r="HN237" s="47"/>
      <c r="HO237" s="47"/>
      <c r="HP237" s="47"/>
      <c r="HQ237" s="47"/>
      <c r="HR237" s="47"/>
      <c r="HS237" s="47"/>
      <c r="HT237" s="47"/>
      <c r="HU237" s="47"/>
      <c r="HV237" s="47"/>
      <c r="HW237" s="47"/>
      <c r="HX237" s="47"/>
      <c r="HY237" s="47"/>
      <c r="HZ237" s="47"/>
      <c r="IA237" s="47"/>
      <c r="IB237" s="47"/>
      <c r="IC237" s="47"/>
      <c r="ID237" s="47"/>
      <c r="IE237" s="47"/>
      <c r="IF237" s="47"/>
      <c r="IG237" s="47"/>
      <c r="IH237" s="47"/>
      <c r="II237" s="47"/>
      <c r="IJ237" s="47"/>
      <c r="IK237" s="47"/>
      <c r="IL237" s="47"/>
      <c r="IM237" s="47"/>
      <c r="IN237" s="47"/>
      <c r="IO237" s="47"/>
      <c r="IP237" s="47"/>
      <c r="IQ237" s="47"/>
      <c r="IR237" s="47"/>
      <c r="IS237" s="47"/>
      <c r="IT237" s="47"/>
      <c r="IU237" s="47"/>
      <c r="IV237" s="47"/>
      <c r="IW237" s="47"/>
      <c r="IX237" s="47"/>
      <c r="IY237" s="47"/>
      <c r="IZ237" s="47"/>
      <c r="JA237" s="47"/>
      <c r="JB237" s="47"/>
      <c r="JC237" s="47"/>
      <c r="JD237" s="47"/>
      <c r="JE237" s="47"/>
      <c r="JF237" s="47"/>
      <c r="JG237" s="47"/>
      <c r="JH237" s="47"/>
      <c r="JI237" s="47"/>
      <c r="JJ237" s="47"/>
      <c r="JK237" s="47"/>
      <c r="JL237" s="47"/>
      <c r="JM237" s="47"/>
      <c r="JN237" s="47"/>
      <c r="JO237" s="47"/>
      <c r="JP237" s="47"/>
      <c r="JQ237" s="47"/>
      <c r="JR237" s="47"/>
      <c r="JS237" s="47"/>
      <c r="JT237" s="47"/>
      <c r="JU237" s="47"/>
      <c r="JV237" s="47"/>
      <c r="JW237" s="47"/>
      <c r="JX237" s="47"/>
      <c r="JY237" s="47"/>
      <c r="JZ237" s="47"/>
      <c r="KA237" s="47"/>
      <c r="KB237" s="47"/>
      <c r="KC237" s="47"/>
      <c r="KD237" s="47"/>
      <c r="KE237" s="47"/>
      <c r="KF237" s="47"/>
      <c r="KG237" s="47"/>
      <c r="KH237" s="47"/>
      <c r="KI237" s="47"/>
      <c r="KJ237" s="47"/>
      <c r="KK237" s="47"/>
      <c r="KL237" s="47"/>
      <c r="KM237" s="47"/>
      <c r="KN237" s="47"/>
      <c r="KO237" s="47"/>
      <c r="KP237" s="47"/>
      <c r="KQ237" s="47"/>
      <c r="KR237" s="47"/>
      <c r="KS237" s="47"/>
      <c r="KT237" s="47"/>
      <c r="KU237" s="47"/>
      <c r="KV237" s="47"/>
      <c r="KW237" s="47"/>
      <c r="KX237" s="47"/>
      <c r="KY237" s="47"/>
      <c r="KZ237" s="47"/>
      <c r="LA237" s="47"/>
      <c r="LB237" s="47"/>
      <c r="LC237" s="47"/>
      <c r="LD237" s="47"/>
      <c r="LE237" s="47"/>
      <c r="LF237" s="47"/>
      <c r="LG237" s="47"/>
      <c r="LH237" s="47"/>
      <c r="LI237" s="47"/>
      <c r="LJ237" s="47"/>
      <c r="LK237" s="47"/>
      <c r="LL237" s="47"/>
      <c r="LM237" s="47"/>
      <c r="LN237" s="47"/>
      <c r="LO237" s="47"/>
      <c r="LP237" s="47"/>
      <c r="LQ237" s="47"/>
      <c r="LR237" s="47"/>
      <c r="LS237" s="47"/>
      <c r="LT237" s="47"/>
      <c r="LU237" s="47"/>
      <c r="LV237" s="47"/>
      <c r="LW237" s="47"/>
      <c r="LX237" s="47"/>
      <c r="LY237" s="47"/>
      <c r="LZ237" s="47"/>
      <c r="MA237" s="47"/>
      <c r="MB237" s="47"/>
      <c r="MC237" s="47"/>
      <c r="MD237" s="47"/>
      <c r="ME237" s="47"/>
      <c r="MF237" s="47"/>
      <c r="MG237" s="47"/>
      <c r="MH237" s="47"/>
      <c r="MI237" s="47"/>
      <c r="MJ237" s="47"/>
      <c r="MK237" s="47"/>
      <c r="ML237" s="47"/>
      <c r="MM237" s="47"/>
      <c r="MN237" s="47"/>
      <c r="MO237" s="47"/>
      <c r="MP237" s="47"/>
      <c r="MQ237" s="47"/>
      <c r="MR237" s="47"/>
      <c r="MS237" s="47"/>
      <c r="MT237" s="47"/>
      <c r="MU237" s="47"/>
      <c r="MV237" s="47"/>
      <c r="MW237" s="47"/>
      <c r="MX237" s="47"/>
      <c r="MY237" s="47"/>
      <c r="MZ237" s="47"/>
      <c r="NA237" s="47"/>
      <c r="NB237" s="47"/>
      <c r="NC237" s="47"/>
      <c r="ND237" s="47"/>
      <c r="NE237" s="47"/>
      <c r="NF237" s="47"/>
      <c r="NG237" s="47"/>
      <c r="NH237" s="47"/>
      <c r="NI237" s="47"/>
      <c r="NJ237" s="47"/>
      <c r="NK237" s="47"/>
      <c r="NL237" s="47"/>
      <c r="NM237" s="47"/>
      <c r="NN237" s="47"/>
      <c r="NO237" s="47"/>
      <c r="NP237" s="47"/>
      <c r="NQ237" s="47"/>
      <c r="NR237" s="47"/>
      <c r="NS237" s="47"/>
      <c r="NT237" s="47"/>
      <c r="NU237" s="47"/>
      <c r="NV237" s="47"/>
      <c r="NW237" s="47"/>
      <c r="NX237" s="47"/>
      <c r="NY237" s="47"/>
      <c r="NZ237" s="47"/>
      <c r="OA237" s="47"/>
      <c r="OB237" s="47"/>
      <c r="OC237" s="47"/>
      <c r="OD237" s="47"/>
      <c r="OE237" s="47"/>
      <c r="OF237" s="47"/>
      <c r="OG237" s="47"/>
      <c r="OH237" s="47"/>
      <c r="OI237" s="47"/>
      <c r="OJ237" s="47"/>
      <c r="OK237" s="47"/>
      <c r="OL237" s="47"/>
      <c r="OM237" s="47"/>
      <c r="ON237" s="47"/>
      <c r="OO237" s="47"/>
      <c r="OP237" s="47"/>
      <c r="OQ237" s="47"/>
      <c r="OR237" s="47"/>
      <c r="OS237" s="47"/>
      <c r="OT237" s="47"/>
      <c r="OU237" s="47"/>
      <c r="OV237" s="47"/>
      <c r="OW237" s="47"/>
      <c r="OX237" s="47"/>
      <c r="OY237" s="47"/>
      <c r="OZ237" s="47"/>
      <c r="PA237" s="47"/>
      <c r="PB237" s="47"/>
      <c r="PC237" s="47"/>
      <c r="PD237" s="47"/>
      <c r="PE237" s="47"/>
      <c r="PF237" s="47"/>
      <c r="PG237" s="47"/>
      <c r="PH237" s="47"/>
      <c r="PI237" s="47"/>
      <c r="PJ237" s="47"/>
      <c r="PK237" s="47"/>
      <c r="PL237" s="47"/>
      <c r="PM237" s="47"/>
      <c r="PN237" s="47"/>
      <c r="PO237" s="47"/>
      <c r="PP237" s="47"/>
      <c r="PQ237" s="47"/>
      <c r="PR237" s="47"/>
      <c r="PS237" s="47"/>
      <c r="PT237" s="47"/>
      <c r="PU237" s="47"/>
      <c r="PV237" s="47"/>
      <c r="PW237" s="47"/>
      <c r="PX237" s="47"/>
      <c r="PY237" s="47"/>
      <c r="PZ237" s="47"/>
      <c r="QA237" s="47"/>
      <c r="QB237" s="47"/>
      <c r="QC237" s="47"/>
      <c r="QD237" s="47"/>
      <c r="QE237" s="47"/>
      <c r="QF237" s="47"/>
      <c r="QG237" s="47"/>
      <c r="QH237" s="47"/>
      <c r="QI237" s="47"/>
      <c r="QJ237" s="47"/>
      <c r="QK237" s="47"/>
      <c r="QL237" s="47"/>
      <c r="QM237" s="47"/>
      <c r="QN237" s="47"/>
      <c r="QO237" s="47"/>
      <c r="QP237" s="47"/>
      <c r="QQ237" s="47"/>
      <c r="QR237" s="47"/>
      <c r="QS237" s="47"/>
      <c r="QT237" s="47"/>
      <c r="QU237" s="47"/>
      <c r="QV237" s="47"/>
      <c r="QW237" s="47"/>
      <c r="QX237" s="47"/>
      <c r="QY237" s="47"/>
      <c r="QZ237" s="47"/>
      <c r="RA237" s="47"/>
      <c r="RB237" s="47"/>
      <c r="RC237" s="47"/>
      <c r="RD237" s="47"/>
      <c r="RE237" s="47"/>
      <c r="RF237" s="47"/>
      <c r="RG237" s="47"/>
      <c r="RH237" s="47"/>
      <c r="RI237" s="47"/>
      <c r="RJ237" s="47"/>
      <c r="RK237" s="47"/>
      <c r="RL237" s="47"/>
      <c r="RM237" s="47"/>
      <c r="RN237" s="47"/>
      <c r="RO237" s="47"/>
      <c r="RP237" s="47"/>
      <c r="RQ237" s="47"/>
      <c r="RR237" s="47"/>
      <c r="RS237" s="47"/>
      <c r="RT237" s="47"/>
      <c r="RU237" s="47"/>
      <c r="RV237" s="47"/>
      <c r="RW237" s="47"/>
      <c r="RX237" s="47"/>
      <c r="RY237" s="47"/>
      <c r="RZ237" s="47"/>
      <c r="SA237" s="47"/>
      <c r="SB237" s="47"/>
      <c r="SC237" s="47"/>
      <c r="SD237" s="47"/>
      <c r="SE237" s="47"/>
      <c r="SF237" s="47"/>
      <c r="SG237" s="47"/>
      <c r="SH237" s="47"/>
      <c r="SI237" s="47"/>
      <c r="SJ237" s="47"/>
      <c r="SK237" s="47"/>
      <c r="SL237" s="47"/>
      <c r="SM237" s="47"/>
      <c r="SN237" s="47"/>
      <c r="SO237" s="47"/>
      <c r="SP237" s="47"/>
      <c r="SQ237" s="47"/>
      <c r="SR237" s="47"/>
      <c r="SS237" s="47"/>
      <c r="ST237" s="47"/>
      <c r="SU237" s="47"/>
      <c r="SV237" s="47"/>
      <c r="SW237" s="47"/>
      <c r="SX237" s="47"/>
      <c r="SY237" s="47"/>
      <c r="SZ237" s="47"/>
      <c r="TA237" s="47"/>
      <c r="TB237" s="47"/>
      <c r="TC237" s="47"/>
      <c r="TD237" s="47"/>
      <c r="TE237" s="47"/>
      <c r="TF237" s="47"/>
      <c r="TG237" s="47"/>
      <c r="TH237" s="47"/>
      <c r="TI237" s="47"/>
      <c r="TJ237" s="47"/>
      <c r="TK237" s="47"/>
      <c r="TL237" s="47"/>
      <c r="TM237" s="47"/>
      <c r="TN237" s="47"/>
      <c r="TO237" s="47"/>
      <c r="TP237" s="47"/>
      <c r="TQ237" s="47"/>
      <c r="TR237" s="47"/>
      <c r="TS237" s="47"/>
      <c r="TT237" s="47"/>
      <c r="TU237" s="47"/>
      <c r="TV237" s="47"/>
      <c r="TW237" s="47"/>
      <c r="TX237" s="47"/>
      <c r="TY237" s="47"/>
      <c r="TZ237" s="47"/>
      <c r="UA237" s="47"/>
      <c r="UB237" s="47"/>
      <c r="UC237" s="47"/>
      <c r="UD237" s="47"/>
      <c r="UE237" s="47"/>
      <c r="UF237" s="47"/>
      <c r="UG237" s="47"/>
      <c r="UH237" s="47"/>
      <c r="UI237" s="47"/>
      <c r="UJ237" s="47"/>
      <c r="UK237" s="47"/>
      <c r="UL237" s="47"/>
      <c r="UM237" s="47"/>
      <c r="UN237" s="47"/>
      <c r="UO237" s="47"/>
      <c r="UP237" s="47"/>
      <c r="UQ237" s="47"/>
      <c r="UR237" s="47"/>
      <c r="US237" s="47"/>
      <c r="UT237" s="47"/>
      <c r="UU237" s="47"/>
      <c r="UV237" s="47"/>
      <c r="UW237" s="47"/>
      <c r="UX237" s="47"/>
      <c r="UY237" s="47"/>
      <c r="UZ237" s="47"/>
      <c r="VA237" s="47"/>
      <c r="VB237" s="47"/>
      <c r="VC237" s="47"/>
      <c r="VD237" s="47"/>
      <c r="VE237" s="47"/>
      <c r="VF237" s="47"/>
      <c r="VG237" s="47"/>
      <c r="VH237" s="47"/>
      <c r="VI237" s="47"/>
      <c r="VJ237" s="47"/>
      <c r="VK237" s="47"/>
      <c r="VL237" s="47"/>
      <c r="VM237" s="47"/>
      <c r="VN237" s="47"/>
      <c r="VO237" s="47"/>
      <c r="VP237" s="47"/>
      <c r="VQ237" s="47"/>
      <c r="VR237" s="47"/>
      <c r="VS237" s="47"/>
      <c r="VT237" s="47"/>
      <c r="VU237" s="47"/>
      <c r="VV237" s="47"/>
      <c r="VW237" s="47"/>
      <c r="VX237" s="47"/>
      <c r="VY237" s="47"/>
      <c r="VZ237" s="47"/>
      <c r="WA237" s="47"/>
      <c r="WB237" s="47"/>
      <c r="WC237" s="47"/>
      <c r="WD237" s="47"/>
      <c r="WE237" s="47"/>
      <c r="WF237" s="47"/>
      <c r="WG237" s="47"/>
      <c r="WH237" s="47"/>
      <c r="WI237" s="47"/>
      <c r="WJ237" s="47"/>
      <c r="WK237" s="47"/>
      <c r="WL237" s="47"/>
      <c r="WM237" s="47"/>
      <c r="WN237" s="47"/>
      <c r="WO237" s="47"/>
      <c r="WP237" s="47"/>
      <c r="WQ237" s="47"/>
      <c r="WR237" s="47"/>
      <c r="WS237" s="47"/>
      <c r="WT237" s="47"/>
      <c r="WU237" s="47"/>
      <c r="WV237" s="47"/>
      <c r="WW237" s="47"/>
      <c r="WX237" s="47"/>
      <c r="WY237" s="47"/>
      <c r="WZ237" s="47"/>
      <c r="XA237" s="47"/>
      <c r="XB237" s="47"/>
      <c r="XC237" s="47"/>
      <c r="XD237" s="47"/>
      <c r="XE237" s="47"/>
      <c r="XF237" s="47"/>
      <c r="XG237" s="47"/>
      <c r="XH237" s="47"/>
      <c r="XI237" s="47"/>
      <c r="XJ237" s="47"/>
      <c r="XK237" s="47"/>
      <c r="XL237" s="47"/>
      <c r="XM237" s="47"/>
      <c r="XN237" s="47"/>
      <c r="XO237" s="47"/>
      <c r="XP237" s="47"/>
      <c r="XQ237" s="47"/>
      <c r="XR237" s="47"/>
      <c r="XS237" s="47"/>
      <c r="XT237" s="47"/>
      <c r="XU237" s="47"/>
      <c r="XV237" s="47"/>
      <c r="XW237" s="47"/>
      <c r="XX237" s="47"/>
      <c r="XY237" s="47"/>
      <c r="XZ237" s="47"/>
      <c r="YA237" s="47"/>
      <c r="YB237" s="47"/>
      <c r="YC237" s="47"/>
      <c r="YD237" s="47"/>
      <c r="YE237" s="47"/>
      <c r="YF237" s="47"/>
      <c r="YG237" s="47"/>
      <c r="YH237" s="47"/>
      <c r="YI237" s="47"/>
      <c r="YJ237" s="47"/>
      <c r="YK237" s="47"/>
      <c r="YL237" s="47"/>
      <c r="YM237" s="47"/>
      <c r="YN237" s="47"/>
      <c r="YO237" s="47"/>
      <c r="YP237" s="47"/>
      <c r="YQ237" s="47"/>
      <c r="YR237" s="47"/>
      <c r="YS237" s="47"/>
    </row>
    <row r="238" spans="1:669" s="8" customFormat="1" ht="15.75" x14ac:dyDescent="0.25">
      <c r="A238" s="30" t="s">
        <v>151</v>
      </c>
      <c r="B238" s="75" t="s">
        <v>152</v>
      </c>
      <c r="C238" s="76" t="s">
        <v>71</v>
      </c>
      <c r="D238" s="76" t="s">
        <v>221</v>
      </c>
      <c r="E238" s="79">
        <v>44593</v>
      </c>
      <c r="F238" s="10" t="s">
        <v>107</v>
      </c>
      <c r="G238" s="135">
        <v>35000</v>
      </c>
      <c r="H238" s="135">
        <v>1004.5</v>
      </c>
      <c r="I238" s="135">
        <v>0</v>
      </c>
      <c r="J238" s="135">
        <v>1064</v>
      </c>
      <c r="K238" s="135">
        <v>25</v>
      </c>
      <c r="L238" s="135">
        <v>2093.5</v>
      </c>
      <c r="M238" s="136">
        <v>32906.5</v>
      </c>
      <c r="O238" s="15"/>
      <c r="P238" s="86"/>
      <c r="Q238" s="86"/>
      <c r="R238" s="86"/>
      <c r="S238" s="86"/>
      <c r="T238" s="86"/>
      <c r="U238" s="86"/>
      <c r="V238" s="86"/>
      <c r="W238" s="86"/>
      <c r="X238" s="86"/>
      <c r="Y238" s="86"/>
      <c r="Z238" s="86"/>
      <c r="AA238" s="86"/>
      <c r="AB238" s="86"/>
      <c r="AC238" s="86"/>
      <c r="AD238" s="86"/>
      <c r="AE238" s="86"/>
      <c r="AF238" s="86"/>
      <c r="AG238" s="86"/>
      <c r="AH238" s="86"/>
      <c r="AI238" s="86"/>
      <c r="AJ238" s="86"/>
      <c r="AK238" s="86"/>
      <c r="AL238" s="86"/>
      <c r="AM238" s="86"/>
      <c r="AN238" s="86"/>
      <c r="AO238" s="86"/>
      <c r="AP238" s="86"/>
      <c r="AQ238" s="86"/>
      <c r="AR238" s="86"/>
      <c r="AS238" s="86"/>
      <c r="AT238" s="86"/>
      <c r="AU238" s="45"/>
      <c r="AV238" s="45"/>
      <c r="AW238" s="45"/>
      <c r="AX238" s="45"/>
      <c r="AY238" s="45"/>
      <c r="AZ238" s="45"/>
      <c r="BA238" s="45"/>
      <c r="BB238" s="45"/>
      <c r="BC238" s="45"/>
      <c r="BD238" s="45"/>
      <c r="BE238" s="45"/>
      <c r="BF238" s="45"/>
      <c r="BG238" s="45"/>
      <c r="BH238" s="45"/>
      <c r="BI238" s="45"/>
      <c r="BJ238" s="45"/>
      <c r="BK238" s="45"/>
      <c r="BL238" s="45"/>
      <c r="BM238" s="45"/>
      <c r="BN238" s="45"/>
      <c r="BO238" s="45"/>
      <c r="BP238" s="45"/>
      <c r="BQ238" s="45"/>
      <c r="BR238" s="45"/>
      <c r="BS238" s="45"/>
      <c r="BT238" s="45"/>
      <c r="BU238" s="45"/>
      <c r="BV238" s="45"/>
      <c r="BW238" s="45"/>
      <c r="BX238" s="45"/>
      <c r="BY238" s="45"/>
      <c r="BZ238" s="45"/>
      <c r="CA238" s="45"/>
      <c r="CB238" s="45"/>
      <c r="CC238" s="45"/>
      <c r="CD238" s="45"/>
      <c r="CE238" s="45"/>
      <c r="CF238" s="45"/>
      <c r="CG238" s="45"/>
      <c r="CH238" s="45"/>
      <c r="CI238" s="45"/>
      <c r="CJ238" s="45"/>
      <c r="CK238" s="45"/>
      <c r="CL238" s="45"/>
      <c r="CM238" s="45"/>
      <c r="CN238" s="45"/>
      <c r="CO238" s="45"/>
      <c r="CP238" s="45"/>
      <c r="CQ238" s="45"/>
      <c r="CR238" s="45"/>
      <c r="CS238" s="45"/>
      <c r="CT238" s="45"/>
      <c r="CU238" s="45"/>
      <c r="CV238" s="45"/>
      <c r="CW238" s="45"/>
      <c r="CX238" s="45"/>
      <c r="CY238" s="45"/>
      <c r="CZ238" s="45"/>
      <c r="DA238" s="45"/>
      <c r="DB238" s="45"/>
      <c r="DC238" s="45"/>
      <c r="DD238" s="45"/>
      <c r="DE238" s="45"/>
      <c r="DF238" s="45"/>
      <c r="DG238" s="45"/>
      <c r="DH238" s="45"/>
      <c r="DI238" s="45"/>
      <c r="DJ238" s="45"/>
      <c r="DK238" s="45"/>
      <c r="DL238" s="45"/>
      <c r="DM238" s="45"/>
      <c r="DN238" s="45"/>
      <c r="DO238" s="45"/>
      <c r="DP238" s="45"/>
      <c r="DQ238" s="45"/>
      <c r="DR238" s="45"/>
      <c r="DS238" s="45"/>
      <c r="DT238" s="45"/>
      <c r="DU238" s="45"/>
      <c r="DV238" s="45"/>
      <c r="DW238" s="45"/>
      <c r="DX238" s="45"/>
      <c r="DY238" s="45"/>
      <c r="DZ238" s="45"/>
      <c r="EA238" s="45"/>
      <c r="EB238" s="45"/>
      <c r="EC238" s="45"/>
      <c r="ED238" s="45"/>
      <c r="EE238" s="45"/>
      <c r="EF238" s="45"/>
      <c r="EG238" s="45"/>
      <c r="EH238" s="45"/>
      <c r="EI238" s="45"/>
      <c r="EJ238" s="45"/>
      <c r="EK238" s="45"/>
      <c r="EL238" s="45"/>
      <c r="EM238" s="45"/>
      <c r="EN238" s="45"/>
      <c r="EO238" s="45"/>
      <c r="EP238" s="45"/>
      <c r="EQ238" s="45"/>
      <c r="ER238" s="45"/>
      <c r="ES238" s="45"/>
      <c r="ET238" s="45"/>
      <c r="EU238" s="45"/>
      <c r="EV238" s="45"/>
      <c r="EW238" s="45"/>
      <c r="EX238" s="45"/>
      <c r="EY238" s="45"/>
      <c r="EZ238" s="45"/>
      <c r="FA238" s="45"/>
      <c r="FB238" s="45"/>
      <c r="FC238" s="45"/>
      <c r="FD238" s="45"/>
      <c r="FE238" s="45"/>
      <c r="FF238" s="45"/>
      <c r="FG238" s="45"/>
      <c r="FH238" s="45"/>
      <c r="FI238" s="45"/>
      <c r="FJ238" s="45"/>
      <c r="FK238" s="45"/>
      <c r="FL238" s="45"/>
      <c r="FM238" s="45"/>
      <c r="FN238" s="45"/>
      <c r="FO238" s="45"/>
      <c r="FP238" s="45"/>
      <c r="FQ238" s="45"/>
      <c r="FR238" s="45"/>
      <c r="FS238" s="45"/>
      <c r="FT238" s="47"/>
      <c r="FU238" s="47"/>
      <c r="FV238" s="47"/>
      <c r="FW238" s="47"/>
      <c r="FX238" s="47"/>
      <c r="FY238" s="47"/>
      <c r="FZ238" s="47"/>
      <c r="GA238" s="47"/>
      <c r="GB238" s="47"/>
      <c r="GC238" s="47"/>
      <c r="GD238" s="47"/>
      <c r="GE238" s="47"/>
      <c r="GF238" s="47"/>
      <c r="GG238" s="47"/>
      <c r="GH238" s="47"/>
      <c r="GI238" s="47"/>
      <c r="GJ238" s="47"/>
      <c r="GK238" s="47"/>
      <c r="GL238" s="47"/>
      <c r="GM238" s="47"/>
      <c r="GN238" s="47"/>
      <c r="GO238" s="47"/>
      <c r="GP238" s="47"/>
      <c r="GQ238" s="47"/>
      <c r="GR238" s="47"/>
      <c r="GS238" s="47"/>
      <c r="GT238" s="47"/>
      <c r="GU238" s="47"/>
      <c r="GV238" s="47"/>
      <c r="GW238" s="47"/>
      <c r="GX238" s="47"/>
      <c r="GY238" s="47"/>
      <c r="GZ238" s="47"/>
      <c r="HA238" s="47"/>
      <c r="HB238" s="47"/>
      <c r="HC238" s="47"/>
      <c r="HD238" s="47"/>
      <c r="HE238" s="47"/>
      <c r="HF238" s="47"/>
      <c r="HG238" s="47"/>
      <c r="HH238" s="47"/>
      <c r="HI238" s="47"/>
      <c r="HJ238" s="47"/>
      <c r="HK238" s="47"/>
      <c r="HL238" s="47"/>
      <c r="HM238" s="47"/>
      <c r="HN238" s="47"/>
      <c r="HO238" s="47"/>
      <c r="HP238" s="47"/>
      <c r="HQ238" s="47"/>
      <c r="HR238" s="47"/>
      <c r="HS238" s="47"/>
      <c r="HT238" s="47"/>
      <c r="HU238" s="47"/>
      <c r="HV238" s="47"/>
      <c r="HW238" s="47"/>
      <c r="HX238" s="47"/>
      <c r="HY238" s="47"/>
      <c r="HZ238" s="47"/>
      <c r="IA238" s="47"/>
      <c r="IB238" s="47"/>
      <c r="IC238" s="47"/>
      <c r="ID238" s="47"/>
      <c r="IE238" s="47"/>
      <c r="IF238" s="47"/>
      <c r="IG238" s="47"/>
      <c r="IH238" s="47"/>
      <c r="II238" s="47"/>
      <c r="IJ238" s="47"/>
      <c r="IK238" s="47"/>
      <c r="IL238" s="47"/>
      <c r="IM238" s="47"/>
      <c r="IN238" s="47"/>
      <c r="IO238" s="47"/>
      <c r="IP238" s="47"/>
      <c r="IQ238" s="47"/>
      <c r="IR238" s="47"/>
      <c r="IS238" s="47"/>
      <c r="IT238" s="47"/>
      <c r="IU238" s="47"/>
      <c r="IV238" s="47"/>
      <c r="IW238" s="47"/>
      <c r="IX238" s="47"/>
      <c r="IY238" s="47"/>
      <c r="IZ238" s="47"/>
      <c r="JA238" s="47"/>
      <c r="JB238" s="47"/>
      <c r="JC238" s="47"/>
      <c r="JD238" s="47"/>
      <c r="JE238" s="47"/>
      <c r="JF238" s="47"/>
      <c r="JG238" s="47"/>
      <c r="JH238" s="47"/>
      <c r="JI238" s="47"/>
      <c r="JJ238" s="47"/>
      <c r="JK238" s="47"/>
      <c r="JL238" s="47"/>
      <c r="JM238" s="47"/>
      <c r="JN238" s="47"/>
      <c r="JO238" s="47"/>
      <c r="JP238" s="47"/>
      <c r="JQ238" s="47"/>
      <c r="JR238" s="47"/>
      <c r="JS238" s="47"/>
      <c r="JT238" s="47"/>
      <c r="JU238" s="47"/>
      <c r="JV238" s="47"/>
      <c r="JW238" s="47"/>
      <c r="JX238" s="47"/>
      <c r="JY238" s="47"/>
      <c r="JZ238" s="47"/>
      <c r="KA238" s="47"/>
      <c r="KB238" s="47"/>
      <c r="KC238" s="47"/>
      <c r="KD238" s="47"/>
      <c r="KE238" s="47"/>
      <c r="KF238" s="47"/>
      <c r="KG238" s="47"/>
      <c r="KH238" s="47"/>
      <c r="KI238" s="47"/>
      <c r="KJ238" s="47"/>
      <c r="KK238" s="47"/>
      <c r="KL238" s="47"/>
      <c r="KM238" s="47"/>
      <c r="KN238" s="47"/>
      <c r="KO238" s="47"/>
      <c r="KP238" s="47"/>
      <c r="KQ238" s="47"/>
      <c r="KR238" s="47"/>
      <c r="KS238" s="47"/>
      <c r="KT238" s="47"/>
      <c r="KU238" s="47"/>
      <c r="KV238" s="47"/>
      <c r="KW238" s="47"/>
      <c r="KX238" s="47"/>
      <c r="KY238" s="47"/>
      <c r="KZ238" s="47"/>
      <c r="LA238" s="47"/>
      <c r="LB238" s="47"/>
      <c r="LC238" s="47"/>
      <c r="LD238" s="47"/>
      <c r="LE238" s="47"/>
      <c r="LF238" s="47"/>
      <c r="LG238" s="47"/>
      <c r="LH238" s="47"/>
      <c r="LI238" s="47"/>
      <c r="LJ238" s="47"/>
      <c r="LK238" s="47"/>
      <c r="LL238" s="47"/>
      <c r="LM238" s="47"/>
      <c r="LN238" s="47"/>
      <c r="LO238" s="47"/>
      <c r="LP238" s="47"/>
      <c r="LQ238" s="47"/>
      <c r="LR238" s="47"/>
      <c r="LS238" s="47"/>
      <c r="LT238" s="47"/>
      <c r="LU238" s="47"/>
      <c r="LV238" s="47"/>
      <c r="LW238" s="47"/>
      <c r="LX238" s="47"/>
      <c r="LY238" s="47"/>
      <c r="LZ238" s="47"/>
      <c r="MA238" s="47"/>
      <c r="MB238" s="47"/>
      <c r="MC238" s="47"/>
      <c r="MD238" s="47"/>
      <c r="ME238" s="47"/>
      <c r="MF238" s="47"/>
      <c r="MG238" s="47"/>
      <c r="MH238" s="47"/>
      <c r="MI238" s="47"/>
      <c r="MJ238" s="47"/>
      <c r="MK238" s="47"/>
      <c r="ML238" s="47"/>
      <c r="MM238" s="47"/>
      <c r="MN238" s="47"/>
      <c r="MO238" s="47"/>
      <c r="MP238" s="47"/>
      <c r="MQ238" s="47"/>
      <c r="MR238" s="47"/>
      <c r="MS238" s="47"/>
      <c r="MT238" s="47"/>
      <c r="MU238" s="47"/>
      <c r="MV238" s="47"/>
      <c r="MW238" s="47"/>
      <c r="MX238" s="47"/>
      <c r="MY238" s="47"/>
      <c r="MZ238" s="47"/>
      <c r="NA238" s="47"/>
      <c r="NB238" s="47"/>
      <c r="NC238" s="47"/>
      <c r="ND238" s="47"/>
      <c r="NE238" s="47"/>
      <c r="NF238" s="47"/>
      <c r="NG238" s="47"/>
      <c r="NH238" s="47"/>
      <c r="NI238" s="47"/>
      <c r="NJ238" s="47"/>
      <c r="NK238" s="47"/>
      <c r="NL238" s="47"/>
      <c r="NM238" s="47"/>
      <c r="NN238" s="47"/>
      <c r="NO238" s="47"/>
      <c r="NP238" s="47"/>
      <c r="NQ238" s="47"/>
      <c r="NR238" s="47"/>
      <c r="NS238" s="47"/>
      <c r="NT238" s="47"/>
      <c r="NU238" s="47"/>
      <c r="NV238" s="47"/>
      <c r="NW238" s="47"/>
      <c r="NX238" s="47"/>
      <c r="NY238" s="47"/>
      <c r="NZ238" s="47"/>
      <c r="OA238" s="47"/>
      <c r="OB238" s="47"/>
      <c r="OC238" s="47"/>
      <c r="OD238" s="47"/>
      <c r="OE238" s="47"/>
      <c r="OF238" s="47"/>
      <c r="OG238" s="47"/>
      <c r="OH238" s="47"/>
      <c r="OI238" s="47"/>
      <c r="OJ238" s="47"/>
      <c r="OK238" s="47"/>
      <c r="OL238" s="47"/>
      <c r="OM238" s="47"/>
      <c r="ON238" s="47"/>
      <c r="OO238" s="47"/>
      <c r="OP238" s="47"/>
      <c r="OQ238" s="47"/>
      <c r="OR238" s="47"/>
      <c r="OS238" s="47"/>
      <c r="OT238" s="47"/>
      <c r="OU238" s="47"/>
      <c r="OV238" s="47"/>
      <c r="OW238" s="47"/>
      <c r="OX238" s="47"/>
      <c r="OY238" s="47"/>
      <c r="OZ238" s="47"/>
      <c r="PA238" s="47"/>
      <c r="PB238" s="47"/>
      <c r="PC238" s="47"/>
      <c r="PD238" s="47"/>
      <c r="PE238" s="47"/>
      <c r="PF238" s="47"/>
      <c r="PG238" s="47"/>
      <c r="PH238" s="47"/>
      <c r="PI238" s="47"/>
      <c r="PJ238" s="47"/>
      <c r="PK238" s="47"/>
      <c r="PL238" s="47"/>
      <c r="PM238" s="47"/>
      <c r="PN238" s="47"/>
      <c r="PO238" s="47"/>
      <c r="PP238" s="47"/>
      <c r="PQ238" s="47"/>
      <c r="PR238" s="47"/>
      <c r="PS238" s="47"/>
      <c r="PT238" s="47"/>
      <c r="PU238" s="47"/>
      <c r="PV238" s="47"/>
      <c r="PW238" s="47"/>
      <c r="PX238" s="47"/>
      <c r="PY238" s="47"/>
      <c r="PZ238" s="47"/>
      <c r="QA238" s="47"/>
      <c r="QB238" s="47"/>
      <c r="QC238" s="47"/>
      <c r="QD238" s="47"/>
      <c r="QE238" s="47"/>
      <c r="QF238" s="47"/>
      <c r="QG238" s="47"/>
      <c r="QH238" s="47"/>
      <c r="QI238" s="47"/>
      <c r="QJ238" s="47"/>
      <c r="QK238" s="47"/>
      <c r="QL238" s="47"/>
      <c r="QM238" s="47"/>
      <c r="QN238" s="47"/>
      <c r="QO238" s="47"/>
      <c r="QP238" s="47"/>
      <c r="QQ238" s="47"/>
      <c r="QR238" s="47"/>
      <c r="QS238" s="47"/>
      <c r="QT238" s="47"/>
      <c r="QU238" s="47"/>
      <c r="QV238" s="47"/>
      <c r="QW238" s="47"/>
      <c r="QX238" s="47"/>
      <c r="QY238" s="47"/>
      <c r="QZ238" s="47"/>
      <c r="RA238" s="47"/>
      <c r="RB238" s="47"/>
      <c r="RC238" s="47"/>
      <c r="RD238" s="47"/>
      <c r="RE238" s="47"/>
      <c r="RF238" s="47"/>
      <c r="RG238" s="47"/>
      <c r="RH238" s="47"/>
      <c r="RI238" s="47"/>
      <c r="RJ238" s="47"/>
      <c r="RK238" s="47"/>
      <c r="RL238" s="47"/>
      <c r="RM238" s="47"/>
      <c r="RN238" s="47"/>
      <c r="RO238" s="47"/>
      <c r="RP238" s="47"/>
      <c r="RQ238" s="47"/>
      <c r="RR238" s="47"/>
      <c r="RS238" s="47"/>
      <c r="RT238" s="47"/>
      <c r="RU238" s="47"/>
      <c r="RV238" s="47"/>
      <c r="RW238" s="47"/>
      <c r="RX238" s="47"/>
      <c r="RY238" s="47"/>
      <c r="RZ238" s="47"/>
      <c r="SA238" s="47"/>
      <c r="SB238" s="47"/>
      <c r="SC238" s="47"/>
      <c r="SD238" s="47"/>
      <c r="SE238" s="47"/>
      <c r="SF238" s="47"/>
      <c r="SG238" s="47"/>
      <c r="SH238" s="47"/>
      <c r="SI238" s="47"/>
      <c r="SJ238" s="47"/>
      <c r="SK238" s="47"/>
      <c r="SL238" s="47"/>
      <c r="SM238" s="47"/>
      <c r="SN238" s="47"/>
      <c r="SO238" s="47"/>
      <c r="SP238" s="47"/>
      <c r="SQ238" s="47"/>
      <c r="SR238" s="47"/>
      <c r="SS238" s="47"/>
      <c r="ST238" s="47"/>
      <c r="SU238" s="47"/>
      <c r="SV238" s="47"/>
      <c r="SW238" s="47"/>
      <c r="SX238" s="47"/>
      <c r="SY238" s="47"/>
      <c r="SZ238" s="47"/>
      <c r="TA238" s="47"/>
      <c r="TB238" s="47"/>
      <c r="TC238" s="47"/>
      <c r="TD238" s="47"/>
      <c r="TE238" s="47"/>
      <c r="TF238" s="47"/>
      <c r="TG238" s="47"/>
      <c r="TH238" s="47"/>
      <c r="TI238" s="47"/>
      <c r="TJ238" s="47"/>
      <c r="TK238" s="47"/>
      <c r="TL238" s="47"/>
      <c r="TM238" s="47"/>
      <c r="TN238" s="47"/>
      <c r="TO238" s="47"/>
      <c r="TP238" s="47"/>
      <c r="TQ238" s="47"/>
      <c r="TR238" s="47"/>
      <c r="TS238" s="47"/>
      <c r="TT238" s="47"/>
      <c r="TU238" s="47"/>
      <c r="TV238" s="47"/>
      <c r="TW238" s="47"/>
      <c r="TX238" s="47"/>
      <c r="TY238" s="47"/>
      <c r="TZ238" s="47"/>
      <c r="UA238" s="47"/>
      <c r="UB238" s="47"/>
      <c r="UC238" s="47"/>
      <c r="UD238" s="47"/>
      <c r="UE238" s="47"/>
      <c r="UF238" s="47"/>
      <c r="UG238" s="47"/>
      <c r="UH238" s="47"/>
      <c r="UI238" s="47"/>
      <c r="UJ238" s="47"/>
      <c r="UK238" s="47"/>
      <c r="UL238" s="47"/>
      <c r="UM238" s="47"/>
      <c r="UN238" s="47"/>
      <c r="UO238" s="47"/>
      <c r="UP238" s="47"/>
      <c r="UQ238" s="47"/>
      <c r="UR238" s="47"/>
      <c r="US238" s="47"/>
      <c r="UT238" s="47"/>
      <c r="UU238" s="47"/>
      <c r="UV238" s="47"/>
      <c r="UW238" s="47"/>
      <c r="UX238" s="47"/>
      <c r="UY238" s="47"/>
      <c r="UZ238" s="47"/>
      <c r="VA238" s="47"/>
      <c r="VB238" s="47"/>
      <c r="VC238" s="47"/>
      <c r="VD238" s="47"/>
      <c r="VE238" s="47"/>
      <c r="VF238" s="47"/>
      <c r="VG238" s="47"/>
      <c r="VH238" s="47"/>
      <c r="VI238" s="47"/>
      <c r="VJ238" s="47"/>
      <c r="VK238" s="47"/>
      <c r="VL238" s="47"/>
      <c r="VM238" s="47"/>
      <c r="VN238" s="47"/>
      <c r="VO238" s="47"/>
      <c r="VP238" s="47"/>
      <c r="VQ238" s="47"/>
      <c r="VR238" s="47"/>
      <c r="VS238" s="47"/>
      <c r="VT238" s="47"/>
      <c r="VU238" s="47"/>
      <c r="VV238" s="47"/>
      <c r="VW238" s="47"/>
      <c r="VX238" s="47"/>
      <c r="VY238" s="47"/>
      <c r="VZ238" s="47"/>
      <c r="WA238" s="47"/>
      <c r="WB238" s="47"/>
      <c r="WC238" s="47"/>
      <c r="WD238" s="47"/>
      <c r="WE238" s="47"/>
      <c r="WF238" s="47"/>
      <c r="WG238" s="47"/>
      <c r="WH238" s="47"/>
      <c r="WI238" s="47"/>
      <c r="WJ238" s="47"/>
      <c r="WK238" s="47"/>
      <c r="WL238" s="47"/>
      <c r="WM238" s="47"/>
      <c r="WN238" s="47"/>
      <c r="WO238" s="47"/>
      <c r="WP238" s="47"/>
      <c r="WQ238" s="47"/>
      <c r="WR238" s="47"/>
      <c r="WS238" s="47"/>
      <c r="WT238" s="47"/>
      <c r="WU238" s="47"/>
      <c r="WV238" s="47"/>
      <c r="WW238" s="47"/>
      <c r="WX238" s="47"/>
      <c r="WY238" s="47"/>
      <c r="WZ238" s="47"/>
      <c r="XA238" s="47"/>
      <c r="XB238" s="47"/>
      <c r="XC238" s="47"/>
      <c r="XD238" s="47"/>
      <c r="XE238" s="47"/>
      <c r="XF238" s="47"/>
      <c r="XG238" s="47"/>
      <c r="XH238" s="47"/>
      <c r="XI238" s="47"/>
      <c r="XJ238" s="47"/>
      <c r="XK238" s="47"/>
      <c r="XL238" s="47"/>
      <c r="XM238" s="47"/>
      <c r="XN238" s="47"/>
      <c r="XO238" s="47"/>
      <c r="XP238" s="47"/>
      <c r="XQ238" s="47"/>
      <c r="XR238" s="47"/>
      <c r="XS238" s="47"/>
      <c r="XT238" s="47"/>
      <c r="XU238" s="47"/>
      <c r="XV238" s="47"/>
      <c r="XW238" s="47"/>
      <c r="XX238" s="47"/>
      <c r="XY238" s="47"/>
      <c r="XZ238" s="47"/>
      <c r="YA238" s="47"/>
      <c r="YB238" s="47"/>
      <c r="YC238" s="47"/>
      <c r="YD238" s="47"/>
      <c r="YE238" s="47"/>
      <c r="YF238" s="47"/>
      <c r="YG238" s="47"/>
      <c r="YH238" s="47"/>
      <c r="YI238" s="47"/>
      <c r="YJ238" s="47"/>
      <c r="YK238" s="47"/>
      <c r="YL238" s="47"/>
      <c r="YM238" s="47"/>
      <c r="YN238" s="47"/>
      <c r="YO238" s="47"/>
      <c r="YP238" s="47"/>
      <c r="YQ238" s="47"/>
      <c r="YR238" s="47"/>
      <c r="YS238" s="47"/>
    </row>
    <row r="239" spans="1:669" s="8" customFormat="1" ht="15.75" x14ac:dyDescent="0.25">
      <c r="A239" s="30" t="s">
        <v>237</v>
      </c>
      <c r="B239" s="75" t="s">
        <v>17</v>
      </c>
      <c r="C239" s="76" t="s">
        <v>70</v>
      </c>
      <c r="D239" s="76" t="s">
        <v>221</v>
      </c>
      <c r="E239" s="79">
        <v>44593</v>
      </c>
      <c r="F239" s="10" t="s">
        <v>107</v>
      </c>
      <c r="G239" s="135">
        <v>35000</v>
      </c>
      <c r="H239" s="135">
        <v>1004.5</v>
      </c>
      <c r="I239" s="135">
        <v>0</v>
      </c>
      <c r="J239" s="135">
        <v>1064</v>
      </c>
      <c r="K239" s="135">
        <v>25</v>
      </c>
      <c r="L239" s="135">
        <v>2093.5</v>
      </c>
      <c r="M239" s="136">
        <v>32906.5</v>
      </c>
      <c r="O239" s="15"/>
      <c r="P239" s="86"/>
      <c r="Q239" s="86"/>
      <c r="R239" s="86"/>
      <c r="S239" s="86"/>
      <c r="T239" s="86"/>
      <c r="U239" s="86"/>
      <c r="V239" s="86"/>
      <c r="W239" s="86"/>
      <c r="X239" s="86"/>
      <c r="Y239" s="86"/>
      <c r="Z239" s="86"/>
      <c r="AA239" s="86"/>
      <c r="AB239" s="86"/>
      <c r="AC239" s="86"/>
      <c r="AD239" s="86"/>
      <c r="AE239" s="86"/>
      <c r="AF239" s="86"/>
      <c r="AG239" s="86"/>
      <c r="AH239" s="86"/>
      <c r="AI239" s="86"/>
      <c r="AJ239" s="86"/>
      <c r="AK239" s="86"/>
      <c r="AL239" s="86"/>
      <c r="AM239" s="86"/>
      <c r="AN239" s="86"/>
      <c r="AO239" s="86"/>
      <c r="AP239" s="86"/>
      <c r="AQ239" s="86"/>
      <c r="AR239" s="86"/>
      <c r="AS239" s="86"/>
      <c r="AT239" s="86"/>
      <c r="AU239" s="45"/>
      <c r="AV239" s="45"/>
      <c r="AW239" s="45"/>
      <c r="AX239" s="45"/>
      <c r="AY239" s="45"/>
      <c r="AZ239" s="45"/>
      <c r="BA239" s="45"/>
      <c r="BB239" s="45"/>
      <c r="BC239" s="45"/>
      <c r="BD239" s="45"/>
      <c r="BE239" s="45"/>
      <c r="BF239" s="45"/>
      <c r="BG239" s="45"/>
      <c r="BH239" s="45"/>
      <c r="BI239" s="45"/>
      <c r="BJ239" s="45"/>
      <c r="BK239" s="45"/>
      <c r="BL239" s="45"/>
      <c r="BM239" s="45"/>
      <c r="BN239" s="45"/>
      <c r="BO239" s="45"/>
      <c r="BP239" s="45"/>
      <c r="BQ239" s="45"/>
      <c r="BR239" s="45"/>
      <c r="BS239" s="45"/>
      <c r="BT239" s="45"/>
      <c r="BU239" s="45"/>
      <c r="BV239" s="45"/>
      <c r="BW239" s="45"/>
      <c r="BX239" s="45"/>
      <c r="BY239" s="45"/>
      <c r="BZ239" s="45"/>
      <c r="CA239" s="45"/>
      <c r="CB239" s="45"/>
      <c r="CC239" s="45"/>
      <c r="CD239" s="45"/>
      <c r="CE239" s="45"/>
      <c r="CF239" s="45"/>
      <c r="CG239" s="45"/>
      <c r="CH239" s="45"/>
      <c r="CI239" s="45"/>
      <c r="CJ239" s="45"/>
      <c r="CK239" s="45"/>
      <c r="CL239" s="45"/>
      <c r="CM239" s="45"/>
      <c r="CN239" s="45"/>
      <c r="CO239" s="45"/>
      <c r="CP239" s="45"/>
      <c r="CQ239" s="45"/>
      <c r="CR239" s="45"/>
      <c r="CS239" s="45"/>
      <c r="CT239" s="45"/>
      <c r="CU239" s="45"/>
      <c r="CV239" s="45"/>
      <c r="CW239" s="45"/>
      <c r="CX239" s="45"/>
      <c r="CY239" s="45"/>
      <c r="CZ239" s="45"/>
      <c r="DA239" s="45"/>
      <c r="DB239" s="45"/>
      <c r="DC239" s="45"/>
      <c r="DD239" s="45"/>
      <c r="DE239" s="45"/>
      <c r="DF239" s="45"/>
      <c r="DG239" s="45"/>
      <c r="DH239" s="45"/>
      <c r="DI239" s="45"/>
      <c r="DJ239" s="45"/>
      <c r="DK239" s="45"/>
      <c r="DL239" s="45"/>
      <c r="DM239" s="45"/>
      <c r="DN239" s="45"/>
      <c r="DO239" s="45"/>
      <c r="DP239" s="45"/>
      <c r="DQ239" s="45"/>
      <c r="DR239" s="45"/>
      <c r="DS239" s="45"/>
      <c r="DT239" s="45"/>
      <c r="DU239" s="45"/>
      <c r="DV239" s="45"/>
      <c r="DW239" s="45"/>
      <c r="DX239" s="45"/>
      <c r="DY239" s="45"/>
      <c r="DZ239" s="45"/>
      <c r="EA239" s="45"/>
      <c r="EB239" s="45"/>
      <c r="EC239" s="45"/>
      <c r="ED239" s="45"/>
      <c r="EE239" s="45"/>
      <c r="EF239" s="45"/>
      <c r="EG239" s="45"/>
      <c r="EH239" s="45"/>
      <c r="EI239" s="45"/>
      <c r="EJ239" s="45"/>
      <c r="EK239" s="45"/>
      <c r="EL239" s="45"/>
      <c r="EM239" s="45"/>
      <c r="EN239" s="45"/>
      <c r="EO239" s="45"/>
      <c r="EP239" s="45"/>
      <c r="EQ239" s="45"/>
      <c r="ER239" s="45"/>
      <c r="ES239" s="45"/>
      <c r="ET239" s="45"/>
      <c r="EU239" s="45"/>
      <c r="EV239" s="45"/>
      <c r="EW239" s="45"/>
      <c r="EX239" s="45"/>
      <c r="EY239" s="45"/>
      <c r="EZ239" s="45"/>
      <c r="FA239" s="45"/>
      <c r="FB239" s="45"/>
      <c r="FC239" s="45"/>
      <c r="FD239" s="45"/>
      <c r="FE239" s="45"/>
      <c r="FF239" s="45"/>
      <c r="FG239" s="45"/>
      <c r="FH239" s="45"/>
      <c r="FI239" s="45"/>
      <c r="FJ239" s="45"/>
      <c r="FK239" s="45"/>
      <c r="FL239" s="45"/>
      <c r="FM239" s="45"/>
      <c r="FN239" s="45"/>
      <c r="FO239" s="45"/>
      <c r="FP239" s="45"/>
      <c r="FQ239" s="45"/>
      <c r="FR239" s="45"/>
      <c r="FS239" s="45"/>
      <c r="FT239" s="47"/>
      <c r="FU239" s="47"/>
      <c r="FV239" s="47"/>
      <c r="FW239" s="47"/>
      <c r="FX239" s="47"/>
      <c r="FY239" s="47"/>
      <c r="FZ239" s="47"/>
      <c r="GA239" s="47"/>
      <c r="GB239" s="47"/>
      <c r="GC239" s="47"/>
      <c r="GD239" s="47"/>
      <c r="GE239" s="47"/>
      <c r="GF239" s="47"/>
      <c r="GG239" s="47"/>
      <c r="GH239" s="47"/>
      <c r="GI239" s="47"/>
      <c r="GJ239" s="47"/>
      <c r="GK239" s="47"/>
      <c r="GL239" s="47"/>
      <c r="GM239" s="47"/>
      <c r="GN239" s="47"/>
      <c r="GO239" s="47"/>
      <c r="GP239" s="47"/>
      <c r="GQ239" s="47"/>
      <c r="GR239" s="47"/>
      <c r="GS239" s="47"/>
      <c r="GT239" s="47"/>
      <c r="GU239" s="47"/>
      <c r="GV239" s="47"/>
      <c r="GW239" s="47"/>
      <c r="GX239" s="47"/>
      <c r="GY239" s="47"/>
      <c r="GZ239" s="47"/>
      <c r="HA239" s="47"/>
      <c r="HB239" s="47"/>
      <c r="HC239" s="47"/>
      <c r="HD239" s="47"/>
      <c r="HE239" s="47"/>
      <c r="HF239" s="47"/>
      <c r="HG239" s="47"/>
      <c r="HH239" s="47"/>
      <c r="HI239" s="47"/>
      <c r="HJ239" s="47"/>
      <c r="HK239" s="47"/>
      <c r="HL239" s="47"/>
      <c r="HM239" s="47"/>
      <c r="HN239" s="47"/>
      <c r="HO239" s="47"/>
      <c r="HP239" s="47"/>
      <c r="HQ239" s="47"/>
      <c r="HR239" s="47"/>
      <c r="HS239" s="47"/>
      <c r="HT239" s="47"/>
      <c r="HU239" s="47"/>
      <c r="HV239" s="47"/>
      <c r="HW239" s="47"/>
      <c r="HX239" s="47"/>
      <c r="HY239" s="47"/>
      <c r="HZ239" s="47"/>
      <c r="IA239" s="47"/>
      <c r="IB239" s="47"/>
      <c r="IC239" s="47"/>
      <c r="ID239" s="47"/>
      <c r="IE239" s="47"/>
      <c r="IF239" s="47"/>
      <c r="IG239" s="47"/>
      <c r="IH239" s="47"/>
      <c r="II239" s="47"/>
      <c r="IJ239" s="47"/>
      <c r="IK239" s="47"/>
      <c r="IL239" s="47"/>
      <c r="IM239" s="47"/>
      <c r="IN239" s="47"/>
      <c r="IO239" s="47"/>
      <c r="IP239" s="47"/>
      <c r="IQ239" s="47"/>
      <c r="IR239" s="47"/>
      <c r="IS239" s="47"/>
      <c r="IT239" s="47"/>
      <c r="IU239" s="47"/>
      <c r="IV239" s="47"/>
      <c r="IW239" s="47"/>
      <c r="IX239" s="47"/>
      <c r="IY239" s="47"/>
      <c r="IZ239" s="47"/>
      <c r="JA239" s="47"/>
      <c r="JB239" s="47"/>
      <c r="JC239" s="47"/>
      <c r="JD239" s="47"/>
      <c r="JE239" s="47"/>
      <c r="JF239" s="47"/>
      <c r="JG239" s="47"/>
      <c r="JH239" s="47"/>
      <c r="JI239" s="47"/>
      <c r="JJ239" s="47"/>
      <c r="JK239" s="47"/>
      <c r="JL239" s="47"/>
      <c r="JM239" s="47"/>
      <c r="JN239" s="47"/>
      <c r="JO239" s="47"/>
      <c r="JP239" s="47"/>
      <c r="JQ239" s="47"/>
      <c r="JR239" s="47"/>
      <c r="JS239" s="47"/>
      <c r="JT239" s="47"/>
      <c r="JU239" s="47"/>
      <c r="JV239" s="47"/>
      <c r="JW239" s="47"/>
      <c r="JX239" s="47"/>
      <c r="JY239" s="47"/>
      <c r="JZ239" s="47"/>
      <c r="KA239" s="47"/>
      <c r="KB239" s="47"/>
      <c r="KC239" s="47"/>
      <c r="KD239" s="47"/>
      <c r="KE239" s="47"/>
      <c r="KF239" s="47"/>
      <c r="KG239" s="47"/>
      <c r="KH239" s="47"/>
      <c r="KI239" s="47"/>
      <c r="KJ239" s="47"/>
      <c r="KK239" s="47"/>
      <c r="KL239" s="47"/>
      <c r="KM239" s="47"/>
      <c r="KN239" s="47"/>
      <c r="KO239" s="47"/>
      <c r="KP239" s="47"/>
      <c r="KQ239" s="47"/>
      <c r="KR239" s="47"/>
      <c r="KS239" s="47"/>
      <c r="KT239" s="47"/>
      <c r="KU239" s="47"/>
      <c r="KV239" s="47"/>
      <c r="KW239" s="47"/>
      <c r="KX239" s="47"/>
      <c r="KY239" s="47"/>
      <c r="KZ239" s="47"/>
      <c r="LA239" s="47"/>
      <c r="LB239" s="47"/>
      <c r="LC239" s="47"/>
      <c r="LD239" s="47"/>
      <c r="LE239" s="47"/>
      <c r="LF239" s="47"/>
      <c r="LG239" s="47"/>
      <c r="LH239" s="47"/>
      <c r="LI239" s="47"/>
      <c r="LJ239" s="47"/>
      <c r="LK239" s="47"/>
      <c r="LL239" s="47"/>
      <c r="LM239" s="47"/>
      <c r="LN239" s="47"/>
      <c r="LO239" s="47"/>
      <c r="LP239" s="47"/>
      <c r="LQ239" s="47"/>
      <c r="LR239" s="47"/>
      <c r="LS239" s="47"/>
      <c r="LT239" s="47"/>
      <c r="LU239" s="47"/>
      <c r="LV239" s="47"/>
      <c r="LW239" s="47"/>
      <c r="LX239" s="47"/>
      <c r="LY239" s="47"/>
      <c r="LZ239" s="47"/>
      <c r="MA239" s="47"/>
      <c r="MB239" s="47"/>
      <c r="MC239" s="47"/>
      <c r="MD239" s="47"/>
      <c r="ME239" s="47"/>
      <c r="MF239" s="47"/>
      <c r="MG239" s="47"/>
      <c r="MH239" s="47"/>
      <c r="MI239" s="47"/>
      <c r="MJ239" s="47"/>
      <c r="MK239" s="47"/>
      <c r="ML239" s="47"/>
      <c r="MM239" s="47"/>
      <c r="MN239" s="47"/>
      <c r="MO239" s="47"/>
      <c r="MP239" s="47"/>
      <c r="MQ239" s="47"/>
      <c r="MR239" s="47"/>
      <c r="MS239" s="47"/>
      <c r="MT239" s="47"/>
      <c r="MU239" s="47"/>
      <c r="MV239" s="47"/>
      <c r="MW239" s="47"/>
      <c r="MX239" s="47"/>
      <c r="MY239" s="47"/>
      <c r="MZ239" s="47"/>
      <c r="NA239" s="47"/>
      <c r="NB239" s="47"/>
      <c r="NC239" s="47"/>
      <c r="ND239" s="47"/>
      <c r="NE239" s="47"/>
      <c r="NF239" s="47"/>
      <c r="NG239" s="47"/>
      <c r="NH239" s="47"/>
      <c r="NI239" s="47"/>
      <c r="NJ239" s="47"/>
      <c r="NK239" s="47"/>
      <c r="NL239" s="47"/>
      <c r="NM239" s="47"/>
      <c r="NN239" s="47"/>
      <c r="NO239" s="47"/>
      <c r="NP239" s="47"/>
      <c r="NQ239" s="47"/>
      <c r="NR239" s="47"/>
      <c r="NS239" s="47"/>
      <c r="NT239" s="47"/>
      <c r="NU239" s="47"/>
      <c r="NV239" s="47"/>
      <c r="NW239" s="47"/>
      <c r="NX239" s="47"/>
      <c r="NY239" s="47"/>
      <c r="NZ239" s="47"/>
      <c r="OA239" s="47"/>
      <c r="OB239" s="47"/>
      <c r="OC239" s="47"/>
      <c r="OD239" s="47"/>
      <c r="OE239" s="47"/>
      <c r="OF239" s="47"/>
      <c r="OG239" s="47"/>
      <c r="OH239" s="47"/>
      <c r="OI239" s="47"/>
      <c r="OJ239" s="47"/>
      <c r="OK239" s="47"/>
      <c r="OL239" s="47"/>
      <c r="OM239" s="47"/>
      <c r="ON239" s="47"/>
      <c r="OO239" s="47"/>
      <c r="OP239" s="47"/>
      <c r="OQ239" s="47"/>
      <c r="OR239" s="47"/>
      <c r="OS239" s="47"/>
      <c r="OT239" s="47"/>
      <c r="OU239" s="47"/>
      <c r="OV239" s="47"/>
      <c r="OW239" s="47"/>
      <c r="OX239" s="47"/>
      <c r="OY239" s="47"/>
      <c r="OZ239" s="47"/>
      <c r="PA239" s="47"/>
      <c r="PB239" s="47"/>
      <c r="PC239" s="47"/>
      <c r="PD239" s="47"/>
      <c r="PE239" s="47"/>
      <c r="PF239" s="47"/>
      <c r="PG239" s="47"/>
      <c r="PH239" s="47"/>
      <c r="PI239" s="47"/>
      <c r="PJ239" s="47"/>
      <c r="PK239" s="47"/>
      <c r="PL239" s="47"/>
      <c r="PM239" s="47"/>
      <c r="PN239" s="47"/>
      <c r="PO239" s="47"/>
      <c r="PP239" s="47"/>
      <c r="PQ239" s="47"/>
      <c r="PR239" s="47"/>
      <c r="PS239" s="47"/>
      <c r="PT239" s="47"/>
      <c r="PU239" s="47"/>
      <c r="PV239" s="47"/>
      <c r="PW239" s="47"/>
      <c r="PX239" s="47"/>
      <c r="PY239" s="47"/>
      <c r="PZ239" s="47"/>
      <c r="QA239" s="47"/>
      <c r="QB239" s="47"/>
      <c r="QC239" s="47"/>
      <c r="QD239" s="47"/>
      <c r="QE239" s="47"/>
      <c r="QF239" s="47"/>
      <c r="QG239" s="47"/>
      <c r="QH239" s="47"/>
      <c r="QI239" s="47"/>
      <c r="QJ239" s="47"/>
      <c r="QK239" s="47"/>
      <c r="QL239" s="47"/>
      <c r="QM239" s="47"/>
      <c r="QN239" s="47"/>
      <c r="QO239" s="47"/>
      <c r="QP239" s="47"/>
      <c r="QQ239" s="47"/>
      <c r="QR239" s="47"/>
      <c r="QS239" s="47"/>
      <c r="QT239" s="47"/>
      <c r="QU239" s="47"/>
      <c r="QV239" s="47"/>
      <c r="QW239" s="47"/>
      <c r="QX239" s="47"/>
      <c r="QY239" s="47"/>
      <c r="QZ239" s="47"/>
      <c r="RA239" s="47"/>
      <c r="RB239" s="47"/>
      <c r="RC239" s="47"/>
      <c r="RD239" s="47"/>
      <c r="RE239" s="47"/>
      <c r="RF239" s="47"/>
      <c r="RG239" s="47"/>
      <c r="RH239" s="47"/>
      <c r="RI239" s="47"/>
      <c r="RJ239" s="47"/>
      <c r="RK239" s="47"/>
      <c r="RL239" s="47"/>
      <c r="RM239" s="47"/>
      <c r="RN239" s="47"/>
      <c r="RO239" s="47"/>
      <c r="RP239" s="47"/>
      <c r="RQ239" s="47"/>
      <c r="RR239" s="47"/>
      <c r="RS239" s="47"/>
      <c r="RT239" s="47"/>
      <c r="RU239" s="47"/>
      <c r="RV239" s="47"/>
      <c r="RW239" s="47"/>
      <c r="RX239" s="47"/>
      <c r="RY239" s="47"/>
      <c r="RZ239" s="47"/>
      <c r="SA239" s="47"/>
      <c r="SB239" s="47"/>
      <c r="SC239" s="47"/>
      <c r="SD239" s="47"/>
      <c r="SE239" s="47"/>
      <c r="SF239" s="47"/>
      <c r="SG239" s="47"/>
      <c r="SH239" s="47"/>
      <c r="SI239" s="47"/>
      <c r="SJ239" s="47"/>
      <c r="SK239" s="47"/>
      <c r="SL239" s="47"/>
      <c r="SM239" s="47"/>
      <c r="SN239" s="47"/>
      <c r="SO239" s="47"/>
      <c r="SP239" s="47"/>
      <c r="SQ239" s="47"/>
      <c r="SR239" s="47"/>
      <c r="SS239" s="47"/>
      <c r="ST239" s="47"/>
      <c r="SU239" s="47"/>
      <c r="SV239" s="47"/>
      <c r="SW239" s="47"/>
      <c r="SX239" s="47"/>
      <c r="SY239" s="47"/>
      <c r="SZ239" s="47"/>
      <c r="TA239" s="47"/>
      <c r="TB239" s="47"/>
      <c r="TC239" s="47"/>
      <c r="TD239" s="47"/>
      <c r="TE239" s="47"/>
      <c r="TF239" s="47"/>
      <c r="TG239" s="47"/>
      <c r="TH239" s="47"/>
      <c r="TI239" s="47"/>
      <c r="TJ239" s="47"/>
      <c r="TK239" s="47"/>
      <c r="TL239" s="47"/>
      <c r="TM239" s="47"/>
      <c r="TN239" s="47"/>
      <c r="TO239" s="47"/>
      <c r="TP239" s="47"/>
      <c r="TQ239" s="47"/>
      <c r="TR239" s="47"/>
      <c r="TS239" s="47"/>
      <c r="TT239" s="47"/>
      <c r="TU239" s="47"/>
      <c r="TV239" s="47"/>
      <c r="TW239" s="47"/>
      <c r="TX239" s="47"/>
      <c r="TY239" s="47"/>
      <c r="TZ239" s="47"/>
      <c r="UA239" s="47"/>
      <c r="UB239" s="47"/>
      <c r="UC239" s="47"/>
      <c r="UD239" s="47"/>
      <c r="UE239" s="47"/>
      <c r="UF239" s="47"/>
      <c r="UG239" s="47"/>
      <c r="UH239" s="47"/>
      <c r="UI239" s="47"/>
      <c r="UJ239" s="47"/>
      <c r="UK239" s="47"/>
      <c r="UL239" s="47"/>
      <c r="UM239" s="47"/>
      <c r="UN239" s="47"/>
      <c r="UO239" s="47"/>
      <c r="UP239" s="47"/>
      <c r="UQ239" s="47"/>
      <c r="UR239" s="47"/>
      <c r="US239" s="47"/>
      <c r="UT239" s="47"/>
      <c r="UU239" s="47"/>
      <c r="UV239" s="47"/>
      <c r="UW239" s="47"/>
      <c r="UX239" s="47"/>
      <c r="UY239" s="47"/>
      <c r="UZ239" s="47"/>
      <c r="VA239" s="47"/>
      <c r="VB239" s="47"/>
      <c r="VC239" s="47"/>
      <c r="VD239" s="47"/>
      <c r="VE239" s="47"/>
      <c r="VF239" s="47"/>
      <c r="VG239" s="47"/>
      <c r="VH239" s="47"/>
      <c r="VI239" s="47"/>
      <c r="VJ239" s="47"/>
      <c r="VK239" s="47"/>
      <c r="VL239" s="47"/>
      <c r="VM239" s="47"/>
      <c r="VN239" s="47"/>
      <c r="VO239" s="47"/>
      <c r="VP239" s="47"/>
      <c r="VQ239" s="47"/>
      <c r="VR239" s="47"/>
      <c r="VS239" s="47"/>
      <c r="VT239" s="47"/>
      <c r="VU239" s="47"/>
      <c r="VV239" s="47"/>
      <c r="VW239" s="47"/>
      <c r="VX239" s="47"/>
      <c r="VY239" s="47"/>
      <c r="VZ239" s="47"/>
      <c r="WA239" s="47"/>
      <c r="WB239" s="47"/>
      <c r="WC239" s="47"/>
      <c r="WD239" s="47"/>
      <c r="WE239" s="47"/>
      <c r="WF239" s="47"/>
      <c r="WG239" s="47"/>
      <c r="WH239" s="47"/>
      <c r="WI239" s="47"/>
      <c r="WJ239" s="47"/>
      <c r="WK239" s="47"/>
      <c r="WL239" s="47"/>
      <c r="WM239" s="47"/>
      <c r="WN239" s="47"/>
      <c r="WO239" s="47"/>
      <c r="WP239" s="47"/>
      <c r="WQ239" s="47"/>
      <c r="WR239" s="47"/>
      <c r="WS239" s="47"/>
      <c r="WT239" s="47"/>
      <c r="WU239" s="47"/>
      <c r="WV239" s="47"/>
      <c r="WW239" s="47"/>
      <c r="WX239" s="47"/>
      <c r="WY239" s="47"/>
      <c r="WZ239" s="47"/>
      <c r="XA239" s="47"/>
      <c r="XB239" s="47"/>
      <c r="XC239" s="47"/>
      <c r="XD239" s="47"/>
      <c r="XE239" s="47"/>
      <c r="XF239" s="47"/>
      <c r="XG239" s="47"/>
      <c r="XH239" s="47"/>
      <c r="XI239" s="47"/>
      <c r="XJ239" s="47"/>
      <c r="XK239" s="47"/>
      <c r="XL239" s="47"/>
      <c r="XM239" s="47"/>
      <c r="XN239" s="47"/>
      <c r="XO239" s="47"/>
      <c r="XP239" s="47"/>
      <c r="XQ239" s="47"/>
      <c r="XR239" s="47"/>
      <c r="XS239" s="47"/>
      <c r="XT239" s="47"/>
      <c r="XU239" s="47"/>
      <c r="XV239" s="47"/>
      <c r="XW239" s="47"/>
      <c r="XX239" s="47"/>
      <c r="XY239" s="47"/>
      <c r="XZ239" s="47"/>
      <c r="YA239" s="47"/>
      <c r="YB239" s="47"/>
      <c r="YC239" s="47"/>
      <c r="YD239" s="47"/>
      <c r="YE239" s="47"/>
      <c r="YF239" s="47"/>
      <c r="YG239" s="47"/>
      <c r="YH239" s="47"/>
      <c r="YI239" s="47"/>
      <c r="YJ239" s="47"/>
      <c r="YK239" s="47"/>
      <c r="YL239" s="47"/>
      <c r="YM239" s="47"/>
      <c r="YN239" s="47"/>
      <c r="YO239" s="47"/>
      <c r="YP239" s="47"/>
      <c r="YQ239" s="47"/>
      <c r="YR239" s="47"/>
      <c r="YS239" s="47"/>
    </row>
    <row r="240" spans="1:669" s="8" customFormat="1" ht="15.75" x14ac:dyDescent="0.25">
      <c r="A240" s="30" t="s">
        <v>153</v>
      </c>
      <c r="B240" s="75" t="s">
        <v>16</v>
      </c>
      <c r="C240" s="76" t="s">
        <v>70</v>
      </c>
      <c r="D240" s="76" t="s">
        <v>221</v>
      </c>
      <c r="E240" s="79">
        <v>44593</v>
      </c>
      <c r="F240" s="10" t="s">
        <v>107</v>
      </c>
      <c r="G240" s="135">
        <v>50000</v>
      </c>
      <c r="H240" s="135">
        <v>1435</v>
      </c>
      <c r="I240" s="135">
        <v>1854</v>
      </c>
      <c r="J240" s="135">
        <v>1520</v>
      </c>
      <c r="K240" s="135">
        <v>25</v>
      </c>
      <c r="L240" s="135">
        <v>4834</v>
      </c>
      <c r="M240" s="136">
        <v>45166</v>
      </c>
      <c r="O240" s="15"/>
      <c r="P240" s="86"/>
      <c r="Q240" s="86"/>
      <c r="R240" s="86"/>
      <c r="S240" s="86"/>
      <c r="T240" s="86"/>
      <c r="U240" s="86"/>
      <c r="V240" s="86"/>
      <c r="W240" s="86"/>
      <c r="X240" s="86"/>
      <c r="Y240" s="86"/>
      <c r="Z240" s="86"/>
      <c r="AA240" s="86"/>
      <c r="AB240" s="86"/>
      <c r="AC240" s="86"/>
      <c r="AD240" s="86"/>
      <c r="AE240" s="86"/>
      <c r="AF240" s="86"/>
      <c r="AG240" s="86"/>
      <c r="AH240" s="86"/>
      <c r="AI240" s="86"/>
      <c r="AJ240" s="86"/>
      <c r="AK240" s="86"/>
      <c r="AL240" s="86"/>
      <c r="AM240" s="86"/>
      <c r="AN240" s="86"/>
      <c r="AO240" s="86"/>
      <c r="AP240" s="86"/>
      <c r="AQ240" s="86"/>
      <c r="AR240" s="86"/>
      <c r="AS240" s="86"/>
      <c r="AT240" s="86"/>
      <c r="AU240" s="45"/>
      <c r="AV240" s="45"/>
      <c r="AW240" s="45"/>
      <c r="AX240" s="45"/>
      <c r="AY240" s="45"/>
      <c r="AZ240" s="45"/>
      <c r="BA240" s="45"/>
      <c r="BB240" s="45"/>
      <c r="BC240" s="45"/>
      <c r="BD240" s="45"/>
      <c r="BE240" s="45"/>
      <c r="BF240" s="45"/>
      <c r="BG240" s="45"/>
      <c r="BH240" s="45"/>
      <c r="BI240" s="45"/>
      <c r="BJ240" s="45"/>
      <c r="BK240" s="45"/>
      <c r="BL240" s="45"/>
      <c r="BM240" s="45"/>
      <c r="BN240" s="45"/>
      <c r="BO240" s="45"/>
      <c r="BP240" s="45"/>
      <c r="BQ240" s="45"/>
      <c r="BR240" s="45"/>
      <c r="BS240" s="45"/>
      <c r="BT240" s="45"/>
      <c r="BU240" s="45"/>
      <c r="BV240" s="45"/>
      <c r="BW240" s="45"/>
      <c r="BX240" s="45"/>
      <c r="BY240" s="45"/>
      <c r="BZ240" s="45"/>
      <c r="CA240" s="45"/>
      <c r="CB240" s="45"/>
      <c r="CC240" s="45"/>
      <c r="CD240" s="45"/>
      <c r="CE240" s="45"/>
      <c r="CF240" s="45"/>
      <c r="CG240" s="45"/>
      <c r="CH240" s="45"/>
      <c r="CI240" s="45"/>
      <c r="CJ240" s="45"/>
      <c r="CK240" s="45"/>
      <c r="CL240" s="45"/>
      <c r="CM240" s="45"/>
      <c r="CN240" s="45"/>
      <c r="CO240" s="45"/>
      <c r="CP240" s="45"/>
      <c r="CQ240" s="45"/>
      <c r="CR240" s="45"/>
      <c r="CS240" s="45"/>
      <c r="CT240" s="45"/>
      <c r="CU240" s="45"/>
      <c r="CV240" s="45"/>
      <c r="CW240" s="45"/>
      <c r="CX240" s="45"/>
      <c r="CY240" s="45"/>
      <c r="CZ240" s="45"/>
      <c r="DA240" s="45"/>
      <c r="DB240" s="45"/>
      <c r="DC240" s="45"/>
      <c r="DD240" s="45"/>
      <c r="DE240" s="45"/>
      <c r="DF240" s="45"/>
      <c r="DG240" s="45"/>
      <c r="DH240" s="45"/>
      <c r="DI240" s="45"/>
      <c r="DJ240" s="45"/>
      <c r="DK240" s="45"/>
      <c r="DL240" s="45"/>
      <c r="DM240" s="45"/>
      <c r="DN240" s="45"/>
      <c r="DO240" s="45"/>
      <c r="DP240" s="45"/>
      <c r="DQ240" s="45"/>
      <c r="DR240" s="45"/>
      <c r="DS240" s="45"/>
      <c r="DT240" s="45"/>
      <c r="DU240" s="45"/>
      <c r="DV240" s="45"/>
      <c r="DW240" s="45"/>
      <c r="DX240" s="45"/>
      <c r="DY240" s="45"/>
      <c r="DZ240" s="45"/>
      <c r="EA240" s="45"/>
      <c r="EB240" s="45"/>
      <c r="EC240" s="45"/>
      <c r="ED240" s="45"/>
      <c r="EE240" s="45"/>
      <c r="EF240" s="45"/>
      <c r="EG240" s="45"/>
      <c r="EH240" s="45"/>
      <c r="EI240" s="45"/>
      <c r="EJ240" s="45"/>
      <c r="EK240" s="45"/>
      <c r="EL240" s="45"/>
      <c r="EM240" s="45"/>
      <c r="EN240" s="45"/>
      <c r="EO240" s="45"/>
      <c r="EP240" s="45"/>
      <c r="EQ240" s="45"/>
      <c r="ER240" s="45"/>
      <c r="ES240" s="45"/>
      <c r="ET240" s="45"/>
      <c r="EU240" s="45"/>
      <c r="EV240" s="45"/>
      <c r="EW240" s="45"/>
      <c r="EX240" s="45"/>
      <c r="EY240" s="45"/>
      <c r="EZ240" s="45"/>
      <c r="FA240" s="45"/>
      <c r="FB240" s="45"/>
      <c r="FC240" s="45"/>
      <c r="FD240" s="45"/>
      <c r="FE240" s="45"/>
      <c r="FF240" s="45"/>
      <c r="FG240" s="45"/>
      <c r="FH240" s="45"/>
      <c r="FI240" s="45"/>
      <c r="FJ240" s="45"/>
      <c r="FK240" s="45"/>
      <c r="FL240" s="45"/>
      <c r="FM240" s="45"/>
      <c r="FN240" s="45"/>
      <c r="FO240" s="45"/>
      <c r="FP240" s="45"/>
      <c r="FQ240" s="45"/>
      <c r="FR240" s="45"/>
      <c r="FS240" s="45"/>
      <c r="FT240" s="47"/>
      <c r="FU240" s="47"/>
      <c r="FV240" s="47"/>
      <c r="FW240" s="47"/>
      <c r="FX240" s="47"/>
      <c r="FY240" s="47"/>
      <c r="FZ240" s="47"/>
      <c r="GA240" s="47"/>
      <c r="GB240" s="47"/>
      <c r="GC240" s="47"/>
      <c r="GD240" s="47"/>
      <c r="GE240" s="47"/>
      <c r="GF240" s="47"/>
      <c r="GG240" s="47"/>
      <c r="GH240" s="47"/>
      <c r="GI240" s="47"/>
      <c r="GJ240" s="47"/>
      <c r="GK240" s="47"/>
      <c r="GL240" s="47"/>
      <c r="GM240" s="47"/>
      <c r="GN240" s="47"/>
      <c r="GO240" s="47"/>
      <c r="GP240" s="47"/>
      <c r="GQ240" s="47"/>
      <c r="GR240" s="47"/>
      <c r="GS240" s="47"/>
      <c r="GT240" s="47"/>
      <c r="GU240" s="47"/>
      <c r="GV240" s="47"/>
      <c r="GW240" s="47"/>
      <c r="GX240" s="47"/>
      <c r="GY240" s="47"/>
      <c r="GZ240" s="47"/>
      <c r="HA240" s="47"/>
      <c r="HB240" s="47"/>
      <c r="HC240" s="47"/>
      <c r="HD240" s="47"/>
      <c r="HE240" s="47"/>
      <c r="HF240" s="47"/>
      <c r="HG240" s="47"/>
      <c r="HH240" s="47"/>
      <c r="HI240" s="47"/>
      <c r="HJ240" s="47"/>
      <c r="HK240" s="47"/>
      <c r="HL240" s="47"/>
      <c r="HM240" s="47"/>
      <c r="HN240" s="47"/>
      <c r="HO240" s="47"/>
      <c r="HP240" s="47"/>
      <c r="HQ240" s="47"/>
      <c r="HR240" s="47"/>
      <c r="HS240" s="47"/>
      <c r="HT240" s="47"/>
      <c r="HU240" s="47"/>
      <c r="HV240" s="47"/>
      <c r="HW240" s="47"/>
      <c r="HX240" s="47"/>
      <c r="HY240" s="47"/>
      <c r="HZ240" s="47"/>
      <c r="IA240" s="47"/>
      <c r="IB240" s="47"/>
      <c r="IC240" s="47"/>
      <c r="ID240" s="47"/>
      <c r="IE240" s="47"/>
      <c r="IF240" s="47"/>
      <c r="IG240" s="47"/>
      <c r="IH240" s="47"/>
      <c r="II240" s="47"/>
      <c r="IJ240" s="47"/>
      <c r="IK240" s="47"/>
      <c r="IL240" s="47"/>
      <c r="IM240" s="47"/>
      <c r="IN240" s="47"/>
      <c r="IO240" s="47"/>
      <c r="IP240" s="47"/>
      <c r="IQ240" s="47"/>
      <c r="IR240" s="47"/>
      <c r="IS240" s="47"/>
      <c r="IT240" s="47"/>
      <c r="IU240" s="47"/>
      <c r="IV240" s="47"/>
      <c r="IW240" s="47"/>
      <c r="IX240" s="47"/>
      <c r="IY240" s="47"/>
      <c r="IZ240" s="47"/>
      <c r="JA240" s="47"/>
      <c r="JB240" s="47"/>
      <c r="JC240" s="47"/>
      <c r="JD240" s="47"/>
      <c r="JE240" s="47"/>
      <c r="JF240" s="47"/>
      <c r="JG240" s="47"/>
      <c r="JH240" s="47"/>
      <c r="JI240" s="47"/>
      <c r="JJ240" s="47"/>
      <c r="JK240" s="47"/>
      <c r="JL240" s="47"/>
      <c r="JM240" s="47"/>
      <c r="JN240" s="47"/>
      <c r="JO240" s="47"/>
      <c r="JP240" s="47"/>
      <c r="JQ240" s="47"/>
      <c r="JR240" s="47"/>
      <c r="JS240" s="47"/>
      <c r="JT240" s="47"/>
      <c r="JU240" s="47"/>
      <c r="JV240" s="47"/>
      <c r="JW240" s="47"/>
      <c r="JX240" s="47"/>
      <c r="JY240" s="47"/>
      <c r="JZ240" s="47"/>
      <c r="KA240" s="47"/>
      <c r="KB240" s="47"/>
      <c r="KC240" s="47"/>
      <c r="KD240" s="47"/>
      <c r="KE240" s="47"/>
      <c r="KF240" s="47"/>
      <c r="KG240" s="47"/>
      <c r="KH240" s="47"/>
      <c r="KI240" s="47"/>
      <c r="KJ240" s="47"/>
      <c r="KK240" s="47"/>
      <c r="KL240" s="47"/>
      <c r="KM240" s="47"/>
      <c r="KN240" s="47"/>
      <c r="KO240" s="47"/>
      <c r="KP240" s="47"/>
      <c r="KQ240" s="47"/>
      <c r="KR240" s="47"/>
      <c r="KS240" s="47"/>
      <c r="KT240" s="47"/>
      <c r="KU240" s="47"/>
      <c r="KV240" s="47"/>
      <c r="KW240" s="47"/>
      <c r="KX240" s="47"/>
      <c r="KY240" s="47"/>
      <c r="KZ240" s="47"/>
      <c r="LA240" s="47"/>
      <c r="LB240" s="47"/>
      <c r="LC240" s="47"/>
      <c r="LD240" s="47"/>
      <c r="LE240" s="47"/>
      <c r="LF240" s="47"/>
      <c r="LG240" s="47"/>
      <c r="LH240" s="47"/>
      <c r="LI240" s="47"/>
      <c r="LJ240" s="47"/>
      <c r="LK240" s="47"/>
      <c r="LL240" s="47"/>
      <c r="LM240" s="47"/>
      <c r="LN240" s="47"/>
      <c r="LO240" s="47"/>
      <c r="LP240" s="47"/>
      <c r="LQ240" s="47"/>
      <c r="LR240" s="47"/>
      <c r="LS240" s="47"/>
      <c r="LT240" s="47"/>
      <c r="LU240" s="47"/>
      <c r="LV240" s="47"/>
      <c r="LW240" s="47"/>
      <c r="LX240" s="47"/>
      <c r="LY240" s="47"/>
      <c r="LZ240" s="47"/>
      <c r="MA240" s="47"/>
      <c r="MB240" s="47"/>
      <c r="MC240" s="47"/>
      <c r="MD240" s="47"/>
      <c r="ME240" s="47"/>
      <c r="MF240" s="47"/>
      <c r="MG240" s="47"/>
      <c r="MH240" s="47"/>
      <c r="MI240" s="47"/>
      <c r="MJ240" s="47"/>
      <c r="MK240" s="47"/>
      <c r="ML240" s="47"/>
      <c r="MM240" s="47"/>
      <c r="MN240" s="47"/>
      <c r="MO240" s="47"/>
      <c r="MP240" s="47"/>
      <c r="MQ240" s="47"/>
      <c r="MR240" s="47"/>
      <c r="MS240" s="47"/>
      <c r="MT240" s="47"/>
      <c r="MU240" s="47"/>
      <c r="MV240" s="47"/>
      <c r="MW240" s="47"/>
      <c r="MX240" s="47"/>
      <c r="MY240" s="47"/>
      <c r="MZ240" s="47"/>
      <c r="NA240" s="47"/>
      <c r="NB240" s="47"/>
      <c r="NC240" s="47"/>
      <c r="ND240" s="47"/>
      <c r="NE240" s="47"/>
      <c r="NF240" s="47"/>
      <c r="NG240" s="47"/>
      <c r="NH240" s="47"/>
      <c r="NI240" s="47"/>
      <c r="NJ240" s="47"/>
      <c r="NK240" s="47"/>
      <c r="NL240" s="47"/>
      <c r="NM240" s="47"/>
      <c r="NN240" s="47"/>
      <c r="NO240" s="47"/>
      <c r="NP240" s="47"/>
      <c r="NQ240" s="47"/>
      <c r="NR240" s="47"/>
      <c r="NS240" s="47"/>
      <c r="NT240" s="47"/>
      <c r="NU240" s="47"/>
      <c r="NV240" s="47"/>
      <c r="NW240" s="47"/>
      <c r="NX240" s="47"/>
      <c r="NY240" s="47"/>
      <c r="NZ240" s="47"/>
      <c r="OA240" s="47"/>
      <c r="OB240" s="47"/>
      <c r="OC240" s="47"/>
      <c r="OD240" s="47"/>
      <c r="OE240" s="47"/>
      <c r="OF240" s="47"/>
      <c r="OG240" s="47"/>
      <c r="OH240" s="47"/>
      <c r="OI240" s="47"/>
      <c r="OJ240" s="47"/>
      <c r="OK240" s="47"/>
      <c r="OL240" s="47"/>
      <c r="OM240" s="47"/>
      <c r="ON240" s="47"/>
      <c r="OO240" s="47"/>
      <c r="OP240" s="47"/>
      <c r="OQ240" s="47"/>
      <c r="OR240" s="47"/>
      <c r="OS240" s="47"/>
      <c r="OT240" s="47"/>
      <c r="OU240" s="47"/>
      <c r="OV240" s="47"/>
      <c r="OW240" s="47"/>
      <c r="OX240" s="47"/>
      <c r="OY240" s="47"/>
      <c r="OZ240" s="47"/>
      <c r="PA240" s="47"/>
      <c r="PB240" s="47"/>
      <c r="PC240" s="47"/>
      <c r="PD240" s="47"/>
      <c r="PE240" s="47"/>
      <c r="PF240" s="47"/>
      <c r="PG240" s="47"/>
      <c r="PH240" s="47"/>
      <c r="PI240" s="47"/>
      <c r="PJ240" s="47"/>
      <c r="PK240" s="47"/>
      <c r="PL240" s="47"/>
      <c r="PM240" s="47"/>
      <c r="PN240" s="47"/>
      <c r="PO240" s="47"/>
      <c r="PP240" s="47"/>
      <c r="PQ240" s="47"/>
      <c r="PR240" s="47"/>
      <c r="PS240" s="47"/>
      <c r="PT240" s="47"/>
      <c r="PU240" s="47"/>
      <c r="PV240" s="47"/>
      <c r="PW240" s="47"/>
      <c r="PX240" s="47"/>
      <c r="PY240" s="47"/>
      <c r="PZ240" s="47"/>
      <c r="QA240" s="47"/>
      <c r="QB240" s="47"/>
      <c r="QC240" s="47"/>
      <c r="QD240" s="47"/>
      <c r="QE240" s="47"/>
      <c r="QF240" s="47"/>
      <c r="QG240" s="47"/>
      <c r="QH240" s="47"/>
      <c r="QI240" s="47"/>
      <c r="QJ240" s="47"/>
      <c r="QK240" s="47"/>
      <c r="QL240" s="47"/>
      <c r="QM240" s="47"/>
      <c r="QN240" s="47"/>
      <c r="QO240" s="47"/>
      <c r="QP240" s="47"/>
      <c r="QQ240" s="47"/>
      <c r="QR240" s="47"/>
      <c r="QS240" s="47"/>
      <c r="QT240" s="47"/>
      <c r="QU240" s="47"/>
      <c r="QV240" s="47"/>
      <c r="QW240" s="47"/>
      <c r="QX240" s="47"/>
      <c r="QY240" s="47"/>
      <c r="QZ240" s="47"/>
      <c r="RA240" s="47"/>
      <c r="RB240" s="47"/>
      <c r="RC240" s="47"/>
      <c r="RD240" s="47"/>
      <c r="RE240" s="47"/>
      <c r="RF240" s="47"/>
      <c r="RG240" s="47"/>
      <c r="RH240" s="47"/>
      <c r="RI240" s="47"/>
      <c r="RJ240" s="47"/>
      <c r="RK240" s="47"/>
      <c r="RL240" s="47"/>
      <c r="RM240" s="47"/>
      <c r="RN240" s="47"/>
      <c r="RO240" s="47"/>
      <c r="RP240" s="47"/>
      <c r="RQ240" s="47"/>
      <c r="RR240" s="47"/>
      <c r="RS240" s="47"/>
      <c r="RT240" s="47"/>
      <c r="RU240" s="47"/>
      <c r="RV240" s="47"/>
      <c r="RW240" s="47"/>
      <c r="RX240" s="47"/>
      <c r="RY240" s="47"/>
      <c r="RZ240" s="47"/>
      <c r="SA240" s="47"/>
      <c r="SB240" s="47"/>
      <c r="SC240" s="47"/>
      <c r="SD240" s="47"/>
      <c r="SE240" s="47"/>
      <c r="SF240" s="47"/>
      <c r="SG240" s="47"/>
      <c r="SH240" s="47"/>
      <c r="SI240" s="47"/>
      <c r="SJ240" s="47"/>
      <c r="SK240" s="47"/>
      <c r="SL240" s="47"/>
      <c r="SM240" s="47"/>
      <c r="SN240" s="47"/>
      <c r="SO240" s="47"/>
      <c r="SP240" s="47"/>
      <c r="SQ240" s="47"/>
      <c r="SR240" s="47"/>
      <c r="SS240" s="47"/>
      <c r="ST240" s="47"/>
      <c r="SU240" s="47"/>
      <c r="SV240" s="47"/>
      <c r="SW240" s="47"/>
      <c r="SX240" s="47"/>
      <c r="SY240" s="47"/>
      <c r="SZ240" s="47"/>
      <c r="TA240" s="47"/>
      <c r="TB240" s="47"/>
      <c r="TC240" s="47"/>
      <c r="TD240" s="47"/>
      <c r="TE240" s="47"/>
      <c r="TF240" s="47"/>
      <c r="TG240" s="47"/>
      <c r="TH240" s="47"/>
      <c r="TI240" s="47"/>
      <c r="TJ240" s="47"/>
      <c r="TK240" s="47"/>
      <c r="TL240" s="47"/>
      <c r="TM240" s="47"/>
      <c r="TN240" s="47"/>
      <c r="TO240" s="47"/>
      <c r="TP240" s="47"/>
      <c r="TQ240" s="47"/>
      <c r="TR240" s="47"/>
      <c r="TS240" s="47"/>
      <c r="TT240" s="47"/>
      <c r="TU240" s="47"/>
      <c r="TV240" s="47"/>
      <c r="TW240" s="47"/>
      <c r="TX240" s="47"/>
      <c r="TY240" s="47"/>
      <c r="TZ240" s="47"/>
      <c r="UA240" s="47"/>
      <c r="UB240" s="47"/>
      <c r="UC240" s="47"/>
      <c r="UD240" s="47"/>
      <c r="UE240" s="47"/>
      <c r="UF240" s="47"/>
      <c r="UG240" s="47"/>
      <c r="UH240" s="47"/>
      <c r="UI240" s="47"/>
      <c r="UJ240" s="47"/>
      <c r="UK240" s="47"/>
      <c r="UL240" s="47"/>
      <c r="UM240" s="47"/>
      <c r="UN240" s="47"/>
      <c r="UO240" s="47"/>
      <c r="UP240" s="47"/>
      <c r="UQ240" s="47"/>
      <c r="UR240" s="47"/>
      <c r="US240" s="47"/>
      <c r="UT240" s="47"/>
      <c r="UU240" s="47"/>
      <c r="UV240" s="47"/>
      <c r="UW240" s="47"/>
      <c r="UX240" s="47"/>
      <c r="UY240" s="47"/>
      <c r="UZ240" s="47"/>
      <c r="VA240" s="47"/>
      <c r="VB240" s="47"/>
      <c r="VC240" s="47"/>
      <c r="VD240" s="47"/>
      <c r="VE240" s="47"/>
      <c r="VF240" s="47"/>
      <c r="VG240" s="47"/>
      <c r="VH240" s="47"/>
      <c r="VI240" s="47"/>
      <c r="VJ240" s="47"/>
      <c r="VK240" s="47"/>
      <c r="VL240" s="47"/>
      <c r="VM240" s="47"/>
      <c r="VN240" s="47"/>
      <c r="VO240" s="47"/>
      <c r="VP240" s="47"/>
      <c r="VQ240" s="47"/>
      <c r="VR240" s="47"/>
      <c r="VS240" s="47"/>
      <c r="VT240" s="47"/>
      <c r="VU240" s="47"/>
      <c r="VV240" s="47"/>
      <c r="VW240" s="47"/>
      <c r="VX240" s="47"/>
      <c r="VY240" s="47"/>
      <c r="VZ240" s="47"/>
      <c r="WA240" s="47"/>
      <c r="WB240" s="47"/>
      <c r="WC240" s="47"/>
      <c r="WD240" s="47"/>
      <c r="WE240" s="47"/>
      <c r="WF240" s="47"/>
      <c r="WG240" s="47"/>
      <c r="WH240" s="47"/>
      <c r="WI240" s="47"/>
      <c r="WJ240" s="47"/>
      <c r="WK240" s="47"/>
      <c r="WL240" s="47"/>
      <c r="WM240" s="47"/>
      <c r="WN240" s="47"/>
      <c r="WO240" s="47"/>
      <c r="WP240" s="47"/>
      <c r="WQ240" s="47"/>
      <c r="WR240" s="47"/>
      <c r="WS240" s="47"/>
      <c r="WT240" s="47"/>
      <c r="WU240" s="47"/>
      <c r="WV240" s="47"/>
      <c r="WW240" s="47"/>
      <c r="WX240" s="47"/>
      <c r="WY240" s="47"/>
      <c r="WZ240" s="47"/>
      <c r="XA240" s="47"/>
      <c r="XB240" s="47"/>
      <c r="XC240" s="47"/>
      <c r="XD240" s="47"/>
      <c r="XE240" s="47"/>
      <c r="XF240" s="47"/>
      <c r="XG240" s="47"/>
      <c r="XH240" s="47"/>
      <c r="XI240" s="47"/>
      <c r="XJ240" s="47"/>
      <c r="XK240" s="47"/>
      <c r="XL240" s="47"/>
      <c r="XM240" s="47"/>
      <c r="XN240" s="47"/>
      <c r="XO240" s="47"/>
      <c r="XP240" s="47"/>
      <c r="XQ240" s="47"/>
      <c r="XR240" s="47"/>
      <c r="XS240" s="47"/>
      <c r="XT240" s="47"/>
      <c r="XU240" s="47"/>
      <c r="XV240" s="47"/>
      <c r="XW240" s="47"/>
      <c r="XX240" s="47"/>
      <c r="XY240" s="47"/>
      <c r="XZ240" s="47"/>
      <c r="YA240" s="47"/>
      <c r="YB240" s="47"/>
      <c r="YC240" s="47"/>
      <c r="YD240" s="47"/>
      <c r="YE240" s="47"/>
      <c r="YF240" s="47"/>
      <c r="YG240" s="47"/>
      <c r="YH240" s="47"/>
      <c r="YI240" s="47"/>
      <c r="YJ240" s="47"/>
      <c r="YK240" s="47"/>
      <c r="YL240" s="47"/>
      <c r="YM240" s="47"/>
      <c r="YN240" s="47"/>
      <c r="YO240" s="47"/>
      <c r="YP240" s="47"/>
      <c r="YQ240" s="47"/>
      <c r="YR240" s="47"/>
      <c r="YS240" s="47"/>
    </row>
    <row r="241" spans="1:669" s="8" customFormat="1" ht="15.75" x14ac:dyDescent="0.25">
      <c r="A241" s="30" t="s">
        <v>154</v>
      </c>
      <c r="B241" s="75" t="s">
        <v>17</v>
      </c>
      <c r="C241" s="76" t="s">
        <v>71</v>
      </c>
      <c r="D241" s="76" t="s">
        <v>221</v>
      </c>
      <c r="E241" s="79">
        <v>44593</v>
      </c>
      <c r="F241" s="10" t="s">
        <v>107</v>
      </c>
      <c r="G241" s="135">
        <v>35000</v>
      </c>
      <c r="H241" s="135">
        <v>1004.5</v>
      </c>
      <c r="I241" s="135">
        <v>0</v>
      </c>
      <c r="J241" s="135">
        <v>1064</v>
      </c>
      <c r="K241" s="135">
        <v>25</v>
      </c>
      <c r="L241" s="135">
        <v>2093.5</v>
      </c>
      <c r="M241" s="136">
        <v>32906.5</v>
      </c>
      <c r="O241" s="15"/>
      <c r="P241" s="86"/>
      <c r="Q241" s="86"/>
      <c r="R241" s="86"/>
      <c r="S241" s="86"/>
      <c r="T241" s="86"/>
      <c r="U241" s="86"/>
      <c r="V241" s="86"/>
      <c r="W241" s="86"/>
      <c r="X241" s="86"/>
      <c r="Y241" s="86"/>
      <c r="Z241" s="86"/>
      <c r="AA241" s="86"/>
      <c r="AB241" s="86"/>
      <c r="AC241" s="86"/>
      <c r="AD241" s="86"/>
      <c r="AE241" s="86"/>
      <c r="AF241" s="86"/>
      <c r="AG241" s="86"/>
      <c r="AH241" s="86"/>
      <c r="AI241" s="86"/>
      <c r="AJ241" s="86"/>
      <c r="AK241" s="86"/>
      <c r="AL241" s="86"/>
      <c r="AM241" s="86"/>
      <c r="AN241" s="86"/>
      <c r="AO241" s="86"/>
      <c r="AP241" s="86"/>
      <c r="AQ241" s="86"/>
      <c r="AR241" s="86"/>
      <c r="AS241" s="86"/>
      <c r="AT241" s="86"/>
      <c r="AU241" s="45"/>
      <c r="AV241" s="45"/>
      <c r="AW241" s="45"/>
      <c r="AX241" s="45"/>
      <c r="AY241" s="45"/>
      <c r="AZ241" s="45"/>
      <c r="BA241" s="45"/>
      <c r="BB241" s="45"/>
      <c r="BC241" s="45"/>
      <c r="BD241" s="45"/>
      <c r="BE241" s="45"/>
      <c r="BF241" s="45"/>
      <c r="BG241" s="45"/>
      <c r="BH241" s="45"/>
      <c r="BI241" s="45"/>
      <c r="BJ241" s="45"/>
      <c r="BK241" s="45"/>
      <c r="BL241" s="45"/>
      <c r="BM241" s="45"/>
      <c r="BN241" s="45"/>
      <c r="BO241" s="45"/>
      <c r="BP241" s="45"/>
      <c r="BQ241" s="45"/>
      <c r="BR241" s="45"/>
      <c r="BS241" s="45"/>
      <c r="BT241" s="45"/>
      <c r="BU241" s="45"/>
      <c r="BV241" s="45"/>
      <c r="BW241" s="45"/>
      <c r="BX241" s="45"/>
      <c r="BY241" s="45"/>
      <c r="BZ241" s="45"/>
      <c r="CA241" s="45"/>
      <c r="CB241" s="45"/>
      <c r="CC241" s="45"/>
      <c r="CD241" s="45"/>
      <c r="CE241" s="45"/>
      <c r="CF241" s="45"/>
      <c r="CG241" s="45"/>
      <c r="CH241" s="45"/>
      <c r="CI241" s="45"/>
      <c r="CJ241" s="45"/>
      <c r="CK241" s="45"/>
      <c r="CL241" s="45"/>
      <c r="CM241" s="45"/>
      <c r="CN241" s="45"/>
      <c r="CO241" s="45"/>
      <c r="CP241" s="45"/>
      <c r="CQ241" s="45"/>
      <c r="CR241" s="45"/>
      <c r="CS241" s="45"/>
      <c r="CT241" s="45"/>
      <c r="CU241" s="45"/>
      <c r="CV241" s="45"/>
      <c r="CW241" s="45"/>
      <c r="CX241" s="45"/>
      <c r="CY241" s="45"/>
      <c r="CZ241" s="45"/>
      <c r="DA241" s="45"/>
      <c r="DB241" s="45"/>
      <c r="DC241" s="45"/>
      <c r="DD241" s="45"/>
      <c r="DE241" s="45"/>
      <c r="DF241" s="45"/>
      <c r="DG241" s="45"/>
      <c r="DH241" s="45"/>
      <c r="DI241" s="45"/>
      <c r="DJ241" s="45"/>
      <c r="DK241" s="45"/>
      <c r="DL241" s="45"/>
      <c r="DM241" s="45"/>
      <c r="DN241" s="45"/>
      <c r="DO241" s="45"/>
      <c r="DP241" s="45"/>
      <c r="DQ241" s="45"/>
      <c r="DR241" s="45"/>
      <c r="DS241" s="45"/>
      <c r="DT241" s="45"/>
      <c r="DU241" s="45"/>
      <c r="DV241" s="45"/>
      <c r="DW241" s="45"/>
      <c r="DX241" s="45"/>
      <c r="DY241" s="45"/>
      <c r="DZ241" s="45"/>
      <c r="EA241" s="45"/>
      <c r="EB241" s="45"/>
      <c r="EC241" s="45"/>
      <c r="ED241" s="45"/>
      <c r="EE241" s="45"/>
      <c r="EF241" s="45"/>
      <c r="EG241" s="45"/>
      <c r="EH241" s="45"/>
      <c r="EI241" s="45"/>
      <c r="EJ241" s="45"/>
      <c r="EK241" s="45"/>
      <c r="EL241" s="45"/>
      <c r="EM241" s="45"/>
      <c r="EN241" s="45"/>
      <c r="EO241" s="45"/>
      <c r="EP241" s="45"/>
      <c r="EQ241" s="45"/>
      <c r="ER241" s="45"/>
      <c r="ES241" s="45"/>
      <c r="ET241" s="45"/>
      <c r="EU241" s="45"/>
      <c r="EV241" s="45"/>
      <c r="EW241" s="45"/>
      <c r="EX241" s="45"/>
      <c r="EY241" s="45"/>
      <c r="EZ241" s="45"/>
      <c r="FA241" s="45"/>
      <c r="FB241" s="45"/>
      <c r="FC241" s="45"/>
      <c r="FD241" s="45"/>
      <c r="FE241" s="45"/>
      <c r="FF241" s="45"/>
      <c r="FG241" s="45"/>
      <c r="FH241" s="45"/>
      <c r="FI241" s="45"/>
      <c r="FJ241" s="45"/>
      <c r="FK241" s="45"/>
      <c r="FL241" s="45"/>
      <c r="FM241" s="45"/>
      <c r="FN241" s="45"/>
      <c r="FO241" s="45"/>
      <c r="FP241" s="45"/>
      <c r="FQ241" s="45"/>
      <c r="FR241" s="45"/>
      <c r="FS241" s="45"/>
      <c r="FT241" s="47"/>
      <c r="FU241" s="47"/>
      <c r="FV241" s="47"/>
      <c r="FW241" s="47"/>
      <c r="FX241" s="47"/>
      <c r="FY241" s="47"/>
      <c r="FZ241" s="47"/>
      <c r="GA241" s="47"/>
      <c r="GB241" s="47"/>
      <c r="GC241" s="47"/>
      <c r="GD241" s="47"/>
      <c r="GE241" s="47"/>
      <c r="GF241" s="47"/>
      <c r="GG241" s="47"/>
      <c r="GH241" s="47"/>
      <c r="GI241" s="47"/>
      <c r="GJ241" s="47"/>
      <c r="GK241" s="47"/>
      <c r="GL241" s="47"/>
      <c r="GM241" s="47"/>
      <c r="GN241" s="47"/>
      <c r="GO241" s="47"/>
      <c r="GP241" s="47"/>
      <c r="GQ241" s="47"/>
      <c r="GR241" s="47"/>
      <c r="GS241" s="47"/>
      <c r="GT241" s="47"/>
      <c r="GU241" s="47"/>
      <c r="GV241" s="47"/>
      <c r="GW241" s="47"/>
      <c r="GX241" s="47"/>
      <c r="GY241" s="47"/>
      <c r="GZ241" s="47"/>
      <c r="HA241" s="47"/>
      <c r="HB241" s="47"/>
      <c r="HC241" s="47"/>
      <c r="HD241" s="47"/>
      <c r="HE241" s="47"/>
      <c r="HF241" s="47"/>
      <c r="HG241" s="47"/>
      <c r="HH241" s="47"/>
      <c r="HI241" s="47"/>
      <c r="HJ241" s="47"/>
      <c r="HK241" s="47"/>
      <c r="HL241" s="47"/>
      <c r="HM241" s="47"/>
      <c r="HN241" s="47"/>
      <c r="HO241" s="47"/>
      <c r="HP241" s="47"/>
      <c r="HQ241" s="47"/>
      <c r="HR241" s="47"/>
      <c r="HS241" s="47"/>
      <c r="HT241" s="47"/>
      <c r="HU241" s="47"/>
      <c r="HV241" s="47"/>
      <c r="HW241" s="47"/>
      <c r="HX241" s="47"/>
      <c r="HY241" s="47"/>
      <c r="HZ241" s="47"/>
      <c r="IA241" s="47"/>
      <c r="IB241" s="47"/>
      <c r="IC241" s="47"/>
      <c r="ID241" s="47"/>
      <c r="IE241" s="47"/>
      <c r="IF241" s="47"/>
      <c r="IG241" s="47"/>
      <c r="IH241" s="47"/>
      <c r="II241" s="47"/>
      <c r="IJ241" s="47"/>
      <c r="IK241" s="47"/>
      <c r="IL241" s="47"/>
      <c r="IM241" s="47"/>
      <c r="IN241" s="47"/>
      <c r="IO241" s="47"/>
      <c r="IP241" s="47"/>
      <c r="IQ241" s="47"/>
      <c r="IR241" s="47"/>
      <c r="IS241" s="47"/>
      <c r="IT241" s="47"/>
      <c r="IU241" s="47"/>
      <c r="IV241" s="47"/>
      <c r="IW241" s="47"/>
      <c r="IX241" s="47"/>
      <c r="IY241" s="47"/>
      <c r="IZ241" s="47"/>
      <c r="JA241" s="47"/>
      <c r="JB241" s="47"/>
      <c r="JC241" s="47"/>
      <c r="JD241" s="47"/>
      <c r="JE241" s="47"/>
      <c r="JF241" s="47"/>
      <c r="JG241" s="47"/>
      <c r="JH241" s="47"/>
      <c r="JI241" s="47"/>
      <c r="JJ241" s="47"/>
      <c r="JK241" s="47"/>
      <c r="JL241" s="47"/>
      <c r="JM241" s="47"/>
      <c r="JN241" s="47"/>
      <c r="JO241" s="47"/>
      <c r="JP241" s="47"/>
      <c r="JQ241" s="47"/>
      <c r="JR241" s="47"/>
      <c r="JS241" s="47"/>
      <c r="JT241" s="47"/>
      <c r="JU241" s="47"/>
      <c r="JV241" s="47"/>
      <c r="JW241" s="47"/>
      <c r="JX241" s="47"/>
      <c r="JY241" s="47"/>
      <c r="JZ241" s="47"/>
      <c r="KA241" s="47"/>
      <c r="KB241" s="47"/>
      <c r="KC241" s="47"/>
      <c r="KD241" s="47"/>
      <c r="KE241" s="47"/>
      <c r="KF241" s="47"/>
      <c r="KG241" s="47"/>
      <c r="KH241" s="47"/>
      <c r="KI241" s="47"/>
      <c r="KJ241" s="47"/>
      <c r="KK241" s="47"/>
      <c r="KL241" s="47"/>
      <c r="KM241" s="47"/>
      <c r="KN241" s="47"/>
      <c r="KO241" s="47"/>
      <c r="KP241" s="47"/>
      <c r="KQ241" s="47"/>
      <c r="KR241" s="47"/>
      <c r="KS241" s="47"/>
      <c r="KT241" s="47"/>
      <c r="KU241" s="47"/>
      <c r="KV241" s="47"/>
      <c r="KW241" s="47"/>
      <c r="KX241" s="47"/>
      <c r="KY241" s="47"/>
      <c r="KZ241" s="47"/>
      <c r="LA241" s="47"/>
      <c r="LB241" s="47"/>
      <c r="LC241" s="47"/>
      <c r="LD241" s="47"/>
      <c r="LE241" s="47"/>
      <c r="LF241" s="47"/>
      <c r="LG241" s="47"/>
      <c r="LH241" s="47"/>
      <c r="LI241" s="47"/>
      <c r="LJ241" s="47"/>
      <c r="LK241" s="47"/>
      <c r="LL241" s="47"/>
      <c r="LM241" s="47"/>
      <c r="LN241" s="47"/>
      <c r="LO241" s="47"/>
      <c r="LP241" s="47"/>
      <c r="LQ241" s="47"/>
      <c r="LR241" s="47"/>
      <c r="LS241" s="47"/>
      <c r="LT241" s="47"/>
      <c r="LU241" s="47"/>
      <c r="LV241" s="47"/>
      <c r="LW241" s="47"/>
      <c r="LX241" s="47"/>
      <c r="LY241" s="47"/>
      <c r="LZ241" s="47"/>
      <c r="MA241" s="47"/>
      <c r="MB241" s="47"/>
      <c r="MC241" s="47"/>
      <c r="MD241" s="47"/>
      <c r="ME241" s="47"/>
      <c r="MF241" s="47"/>
      <c r="MG241" s="47"/>
      <c r="MH241" s="47"/>
      <c r="MI241" s="47"/>
      <c r="MJ241" s="47"/>
      <c r="MK241" s="47"/>
      <c r="ML241" s="47"/>
      <c r="MM241" s="47"/>
      <c r="MN241" s="47"/>
      <c r="MO241" s="47"/>
      <c r="MP241" s="47"/>
      <c r="MQ241" s="47"/>
      <c r="MR241" s="47"/>
      <c r="MS241" s="47"/>
      <c r="MT241" s="47"/>
      <c r="MU241" s="47"/>
      <c r="MV241" s="47"/>
      <c r="MW241" s="47"/>
      <c r="MX241" s="47"/>
      <c r="MY241" s="47"/>
      <c r="MZ241" s="47"/>
      <c r="NA241" s="47"/>
      <c r="NB241" s="47"/>
      <c r="NC241" s="47"/>
      <c r="ND241" s="47"/>
      <c r="NE241" s="47"/>
      <c r="NF241" s="47"/>
      <c r="NG241" s="47"/>
      <c r="NH241" s="47"/>
      <c r="NI241" s="47"/>
      <c r="NJ241" s="47"/>
      <c r="NK241" s="47"/>
      <c r="NL241" s="47"/>
      <c r="NM241" s="47"/>
      <c r="NN241" s="47"/>
      <c r="NO241" s="47"/>
      <c r="NP241" s="47"/>
      <c r="NQ241" s="47"/>
      <c r="NR241" s="47"/>
      <c r="NS241" s="47"/>
      <c r="NT241" s="47"/>
      <c r="NU241" s="47"/>
      <c r="NV241" s="47"/>
      <c r="NW241" s="47"/>
      <c r="NX241" s="47"/>
      <c r="NY241" s="47"/>
      <c r="NZ241" s="47"/>
      <c r="OA241" s="47"/>
      <c r="OB241" s="47"/>
      <c r="OC241" s="47"/>
      <c r="OD241" s="47"/>
      <c r="OE241" s="47"/>
      <c r="OF241" s="47"/>
      <c r="OG241" s="47"/>
      <c r="OH241" s="47"/>
      <c r="OI241" s="47"/>
      <c r="OJ241" s="47"/>
      <c r="OK241" s="47"/>
      <c r="OL241" s="47"/>
      <c r="OM241" s="47"/>
      <c r="ON241" s="47"/>
      <c r="OO241" s="47"/>
      <c r="OP241" s="47"/>
      <c r="OQ241" s="47"/>
      <c r="OR241" s="47"/>
      <c r="OS241" s="47"/>
      <c r="OT241" s="47"/>
      <c r="OU241" s="47"/>
      <c r="OV241" s="47"/>
      <c r="OW241" s="47"/>
      <c r="OX241" s="47"/>
      <c r="OY241" s="47"/>
      <c r="OZ241" s="47"/>
      <c r="PA241" s="47"/>
      <c r="PB241" s="47"/>
      <c r="PC241" s="47"/>
      <c r="PD241" s="47"/>
      <c r="PE241" s="47"/>
      <c r="PF241" s="47"/>
      <c r="PG241" s="47"/>
      <c r="PH241" s="47"/>
      <c r="PI241" s="47"/>
      <c r="PJ241" s="47"/>
      <c r="PK241" s="47"/>
      <c r="PL241" s="47"/>
      <c r="PM241" s="47"/>
      <c r="PN241" s="47"/>
      <c r="PO241" s="47"/>
      <c r="PP241" s="47"/>
      <c r="PQ241" s="47"/>
      <c r="PR241" s="47"/>
      <c r="PS241" s="47"/>
      <c r="PT241" s="47"/>
      <c r="PU241" s="47"/>
      <c r="PV241" s="47"/>
      <c r="PW241" s="47"/>
      <c r="PX241" s="47"/>
      <c r="PY241" s="47"/>
      <c r="PZ241" s="47"/>
      <c r="QA241" s="47"/>
      <c r="QB241" s="47"/>
      <c r="QC241" s="47"/>
      <c r="QD241" s="47"/>
      <c r="QE241" s="47"/>
      <c r="QF241" s="47"/>
      <c r="QG241" s="47"/>
      <c r="QH241" s="47"/>
      <c r="QI241" s="47"/>
      <c r="QJ241" s="47"/>
      <c r="QK241" s="47"/>
      <c r="QL241" s="47"/>
      <c r="QM241" s="47"/>
      <c r="QN241" s="47"/>
      <c r="QO241" s="47"/>
      <c r="QP241" s="47"/>
      <c r="QQ241" s="47"/>
      <c r="QR241" s="47"/>
      <c r="QS241" s="47"/>
      <c r="QT241" s="47"/>
      <c r="QU241" s="47"/>
      <c r="QV241" s="47"/>
      <c r="QW241" s="47"/>
      <c r="QX241" s="47"/>
      <c r="QY241" s="47"/>
      <c r="QZ241" s="47"/>
      <c r="RA241" s="47"/>
      <c r="RB241" s="47"/>
      <c r="RC241" s="47"/>
      <c r="RD241" s="47"/>
      <c r="RE241" s="47"/>
      <c r="RF241" s="47"/>
      <c r="RG241" s="47"/>
      <c r="RH241" s="47"/>
      <c r="RI241" s="47"/>
      <c r="RJ241" s="47"/>
      <c r="RK241" s="47"/>
      <c r="RL241" s="47"/>
      <c r="RM241" s="47"/>
      <c r="RN241" s="47"/>
      <c r="RO241" s="47"/>
      <c r="RP241" s="47"/>
      <c r="RQ241" s="47"/>
      <c r="RR241" s="47"/>
      <c r="RS241" s="47"/>
      <c r="RT241" s="47"/>
      <c r="RU241" s="47"/>
      <c r="RV241" s="47"/>
      <c r="RW241" s="47"/>
      <c r="RX241" s="47"/>
      <c r="RY241" s="47"/>
      <c r="RZ241" s="47"/>
      <c r="SA241" s="47"/>
      <c r="SB241" s="47"/>
      <c r="SC241" s="47"/>
      <c r="SD241" s="47"/>
      <c r="SE241" s="47"/>
      <c r="SF241" s="47"/>
      <c r="SG241" s="47"/>
      <c r="SH241" s="47"/>
      <c r="SI241" s="47"/>
      <c r="SJ241" s="47"/>
      <c r="SK241" s="47"/>
      <c r="SL241" s="47"/>
      <c r="SM241" s="47"/>
      <c r="SN241" s="47"/>
      <c r="SO241" s="47"/>
      <c r="SP241" s="47"/>
      <c r="SQ241" s="47"/>
      <c r="SR241" s="47"/>
      <c r="SS241" s="47"/>
      <c r="ST241" s="47"/>
      <c r="SU241" s="47"/>
      <c r="SV241" s="47"/>
      <c r="SW241" s="47"/>
      <c r="SX241" s="47"/>
      <c r="SY241" s="47"/>
      <c r="SZ241" s="47"/>
      <c r="TA241" s="47"/>
      <c r="TB241" s="47"/>
      <c r="TC241" s="47"/>
      <c r="TD241" s="47"/>
      <c r="TE241" s="47"/>
      <c r="TF241" s="47"/>
      <c r="TG241" s="47"/>
      <c r="TH241" s="47"/>
      <c r="TI241" s="47"/>
      <c r="TJ241" s="47"/>
      <c r="TK241" s="47"/>
      <c r="TL241" s="47"/>
      <c r="TM241" s="47"/>
      <c r="TN241" s="47"/>
      <c r="TO241" s="47"/>
      <c r="TP241" s="47"/>
      <c r="TQ241" s="47"/>
      <c r="TR241" s="47"/>
      <c r="TS241" s="47"/>
      <c r="TT241" s="47"/>
      <c r="TU241" s="47"/>
      <c r="TV241" s="47"/>
      <c r="TW241" s="47"/>
      <c r="TX241" s="47"/>
      <c r="TY241" s="47"/>
      <c r="TZ241" s="47"/>
      <c r="UA241" s="47"/>
      <c r="UB241" s="47"/>
      <c r="UC241" s="47"/>
      <c r="UD241" s="47"/>
      <c r="UE241" s="47"/>
      <c r="UF241" s="47"/>
      <c r="UG241" s="47"/>
      <c r="UH241" s="47"/>
      <c r="UI241" s="47"/>
      <c r="UJ241" s="47"/>
      <c r="UK241" s="47"/>
      <c r="UL241" s="47"/>
      <c r="UM241" s="47"/>
      <c r="UN241" s="47"/>
      <c r="UO241" s="47"/>
      <c r="UP241" s="47"/>
      <c r="UQ241" s="47"/>
      <c r="UR241" s="47"/>
      <c r="US241" s="47"/>
      <c r="UT241" s="47"/>
      <c r="UU241" s="47"/>
      <c r="UV241" s="47"/>
      <c r="UW241" s="47"/>
      <c r="UX241" s="47"/>
      <c r="UY241" s="47"/>
      <c r="UZ241" s="47"/>
      <c r="VA241" s="47"/>
      <c r="VB241" s="47"/>
      <c r="VC241" s="47"/>
      <c r="VD241" s="47"/>
      <c r="VE241" s="47"/>
      <c r="VF241" s="47"/>
      <c r="VG241" s="47"/>
      <c r="VH241" s="47"/>
      <c r="VI241" s="47"/>
      <c r="VJ241" s="47"/>
      <c r="VK241" s="47"/>
      <c r="VL241" s="47"/>
      <c r="VM241" s="47"/>
      <c r="VN241" s="47"/>
      <c r="VO241" s="47"/>
      <c r="VP241" s="47"/>
      <c r="VQ241" s="47"/>
      <c r="VR241" s="47"/>
      <c r="VS241" s="47"/>
      <c r="VT241" s="47"/>
      <c r="VU241" s="47"/>
      <c r="VV241" s="47"/>
      <c r="VW241" s="47"/>
      <c r="VX241" s="47"/>
      <c r="VY241" s="47"/>
      <c r="VZ241" s="47"/>
      <c r="WA241" s="47"/>
      <c r="WB241" s="47"/>
      <c r="WC241" s="47"/>
      <c r="WD241" s="47"/>
      <c r="WE241" s="47"/>
      <c r="WF241" s="47"/>
      <c r="WG241" s="47"/>
      <c r="WH241" s="47"/>
      <c r="WI241" s="47"/>
      <c r="WJ241" s="47"/>
      <c r="WK241" s="47"/>
      <c r="WL241" s="47"/>
      <c r="WM241" s="47"/>
      <c r="WN241" s="47"/>
      <c r="WO241" s="47"/>
      <c r="WP241" s="47"/>
      <c r="WQ241" s="47"/>
      <c r="WR241" s="47"/>
      <c r="WS241" s="47"/>
      <c r="WT241" s="47"/>
      <c r="WU241" s="47"/>
      <c r="WV241" s="47"/>
      <c r="WW241" s="47"/>
      <c r="WX241" s="47"/>
      <c r="WY241" s="47"/>
      <c r="WZ241" s="47"/>
      <c r="XA241" s="47"/>
      <c r="XB241" s="47"/>
      <c r="XC241" s="47"/>
      <c r="XD241" s="47"/>
      <c r="XE241" s="47"/>
      <c r="XF241" s="47"/>
      <c r="XG241" s="47"/>
      <c r="XH241" s="47"/>
      <c r="XI241" s="47"/>
      <c r="XJ241" s="47"/>
      <c r="XK241" s="47"/>
      <c r="XL241" s="47"/>
      <c r="XM241" s="47"/>
      <c r="XN241" s="47"/>
      <c r="XO241" s="47"/>
      <c r="XP241" s="47"/>
      <c r="XQ241" s="47"/>
      <c r="XR241" s="47"/>
      <c r="XS241" s="47"/>
      <c r="XT241" s="47"/>
      <c r="XU241" s="47"/>
      <c r="XV241" s="47"/>
      <c r="XW241" s="47"/>
      <c r="XX241" s="47"/>
      <c r="XY241" s="47"/>
      <c r="XZ241" s="47"/>
      <c r="YA241" s="47"/>
      <c r="YB241" s="47"/>
      <c r="YC241" s="47"/>
      <c r="YD241" s="47"/>
      <c r="YE241" s="47"/>
      <c r="YF241" s="47"/>
      <c r="YG241" s="47"/>
      <c r="YH241" s="47"/>
      <c r="YI241" s="47"/>
      <c r="YJ241" s="47"/>
      <c r="YK241" s="47"/>
      <c r="YL241" s="47"/>
      <c r="YM241" s="47"/>
      <c r="YN241" s="47"/>
      <c r="YO241" s="47"/>
      <c r="YP241" s="47"/>
      <c r="YQ241" s="47"/>
      <c r="YR241" s="47"/>
      <c r="YS241" s="47"/>
    </row>
    <row r="242" spans="1:669" s="8" customFormat="1" ht="15.75" x14ac:dyDescent="0.25">
      <c r="A242" s="30" t="s">
        <v>155</v>
      </c>
      <c r="B242" s="75" t="s">
        <v>156</v>
      </c>
      <c r="C242" s="76" t="s">
        <v>70</v>
      </c>
      <c r="D242" s="76" t="s">
        <v>221</v>
      </c>
      <c r="E242" s="79">
        <v>44593</v>
      </c>
      <c r="F242" s="10" t="s">
        <v>107</v>
      </c>
      <c r="G242" s="135">
        <v>35000</v>
      </c>
      <c r="H242" s="135">
        <v>1004.5</v>
      </c>
      <c r="I242" s="135">
        <v>0</v>
      </c>
      <c r="J242" s="135">
        <v>1064</v>
      </c>
      <c r="K242" s="135">
        <v>25</v>
      </c>
      <c r="L242" s="135">
        <v>2093.5</v>
      </c>
      <c r="M242" s="136">
        <v>32906.5</v>
      </c>
      <c r="O242" s="15"/>
      <c r="P242" s="86"/>
      <c r="Q242" s="86"/>
      <c r="R242" s="86"/>
      <c r="S242" s="86"/>
      <c r="T242" s="86"/>
      <c r="U242" s="86"/>
      <c r="V242" s="86"/>
      <c r="W242" s="86"/>
      <c r="X242" s="86"/>
      <c r="Y242" s="86"/>
      <c r="Z242" s="86"/>
      <c r="AA242" s="86"/>
      <c r="AB242" s="86"/>
      <c r="AC242" s="86"/>
      <c r="AD242" s="86"/>
      <c r="AE242" s="86"/>
      <c r="AF242" s="86"/>
      <c r="AG242" s="86"/>
      <c r="AH242" s="86"/>
      <c r="AI242" s="86"/>
      <c r="AJ242" s="86"/>
      <c r="AK242" s="86"/>
      <c r="AL242" s="86"/>
      <c r="AM242" s="86"/>
      <c r="AN242" s="86"/>
      <c r="AO242" s="86"/>
      <c r="AP242" s="86"/>
      <c r="AQ242" s="86"/>
      <c r="AR242" s="86"/>
      <c r="AS242" s="86"/>
      <c r="AT242" s="86"/>
      <c r="AU242" s="45"/>
      <c r="AV242" s="45"/>
      <c r="AW242" s="45"/>
      <c r="AX242" s="45"/>
      <c r="AY242" s="45"/>
      <c r="AZ242" s="45"/>
      <c r="BA242" s="45"/>
      <c r="BB242" s="45"/>
      <c r="BC242" s="45"/>
      <c r="BD242" s="45"/>
      <c r="BE242" s="45"/>
      <c r="BF242" s="45"/>
      <c r="BG242" s="45"/>
      <c r="BH242" s="45"/>
      <c r="BI242" s="45"/>
      <c r="BJ242" s="45"/>
      <c r="BK242" s="45"/>
      <c r="BL242" s="45"/>
      <c r="BM242" s="45"/>
      <c r="BN242" s="45"/>
      <c r="BO242" s="45"/>
      <c r="BP242" s="45"/>
      <c r="BQ242" s="45"/>
      <c r="BR242" s="45"/>
      <c r="BS242" s="45"/>
      <c r="BT242" s="45"/>
      <c r="BU242" s="45"/>
      <c r="BV242" s="45"/>
      <c r="BW242" s="45"/>
      <c r="BX242" s="45"/>
      <c r="BY242" s="45"/>
      <c r="BZ242" s="45"/>
      <c r="CA242" s="45"/>
      <c r="CB242" s="45"/>
      <c r="CC242" s="45"/>
      <c r="CD242" s="45"/>
      <c r="CE242" s="45"/>
      <c r="CF242" s="45"/>
      <c r="CG242" s="45"/>
      <c r="CH242" s="45"/>
      <c r="CI242" s="45"/>
      <c r="CJ242" s="45"/>
      <c r="CK242" s="45"/>
      <c r="CL242" s="45"/>
      <c r="CM242" s="45"/>
      <c r="CN242" s="45"/>
      <c r="CO242" s="45"/>
      <c r="CP242" s="45"/>
      <c r="CQ242" s="45"/>
      <c r="CR242" s="45"/>
      <c r="CS242" s="45"/>
      <c r="CT242" s="45"/>
      <c r="CU242" s="45"/>
      <c r="CV242" s="45"/>
      <c r="CW242" s="45"/>
      <c r="CX242" s="45"/>
      <c r="CY242" s="45"/>
      <c r="CZ242" s="45"/>
      <c r="DA242" s="45"/>
      <c r="DB242" s="45"/>
      <c r="DC242" s="45"/>
      <c r="DD242" s="45"/>
      <c r="DE242" s="45"/>
      <c r="DF242" s="45"/>
      <c r="DG242" s="45"/>
      <c r="DH242" s="45"/>
      <c r="DI242" s="45"/>
      <c r="DJ242" s="45"/>
      <c r="DK242" s="45"/>
      <c r="DL242" s="45"/>
      <c r="DM242" s="45"/>
      <c r="DN242" s="45"/>
      <c r="DO242" s="45"/>
      <c r="DP242" s="45"/>
      <c r="DQ242" s="45"/>
      <c r="DR242" s="45"/>
      <c r="DS242" s="45"/>
      <c r="DT242" s="45"/>
      <c r="DU242" s="45"/>
      <c r="DV242" s="45"/>
      <c r="DW242" s="45"/>
      <c r="DX242" s="45"/>
      <c r="DY242" s="45"/>
      <c r="DZ242" s="45"/>
      <c r="EA242" s="45"/>
      <c r="EB242" s="45"/>
      <c r="EC242" s="45"/>
      <c r="ED242" s="45"/>
      <c r="EE242" s="45"/>
      <c r="EF242" s="45"/>
      <c r="EG242" s="45"/>
      <c r="EH242" s="45"/>
      <c r="EI242" s="45"/>
      <c r="EJ242" s="45"/>
      <c r="EK242" s="45"/>
      <c r="EL242" s="45"/>
      <c r="EM242" s="45"/>
      <c r="EN242" s="45"/>
      <c r="EO242" s="45"/>
      <c r="EP242" s="45"/>
      <c r="EQ242" s="45"/>
      <c r="ER242" s="45"/>
      <c r="ES242" s="45"/>
      <c r="ET242" s="45"/>
      <c r="EU242" s="45"/>
      <c r="EV242" s="45"/>
      <c r="EW242" s="45"/>
      <c r="EX242" s="45"/>
      <c r="EY242" s="45"/>
      <c r="EZ242" s="45"/>
      <c r="FA242" s="45"/>
      <c r="FB242" s="45"/>
      <c r="FC242" s="45"/>
      <c r="FD242" s="45"/>
      <c r="FE242" s="45"/>
      <c r="FF242" s="45"/>
      <c r="FG242" s="45"/>
      <c r="FH242" s="45"/>
      <c r="FI242" s="45"/>
      <c r="FJ242" s="45"/>
      <c r="FK242" s="45"/>
      <c r="FL242" s="45"/>
      <c r="FM242" s="45"/>
      <c r="FN242" s="45"/>
      <c r="FO242" s="45"/>
      <c r="FP242" s="45"/>
      <c r="FQ242" s="45"/>
      <c r="FR242" s="45"/>
      <c r="FS242" s="45"/>
      <c r="FT242" s="47"/>
      <c r="FU242" s="47"/>
      <c r="FV242" s="47"/>
      <c r="FW242" s="47"/>
      <c r="FX242" s="47"/>
      <c r="FY242" s="47"/>
      <c r="FZ242" s="47"/>
      <c r="GA242" s="47"/>
      <c r="GB242" s="47"/>
      <c r="GC242" s="47"/>
      <c r="GD242" s="47"/>
      <c r="GE242" s="47"/>
      <c r="GF242" s="47"/>
      <c r="GG242" s="47"/>
      <c r="GH242" s="47"/>
      <c r="GI242" s="47"/>
      <c r="GJ242" s="47"/>
      <c r="GK242" s="47"/>
      <c r="GL242" s="47"/>
      <c r="GM242" s="47"/>
      <c r="GN242" s="47"/>
      <c r="GO242" s="47"/>
      <c r="GP242" s="47"/>
      <c r="GQ242" s="47"/>
      <c r="GR242" s="47"/>
      <c r="GS242" s="47"/>
      <c r="GT242" s="47"/>
      <c r="GU242" s="47"/>
      <c r="GV242" s="47"/>
      <c r="GW242" s="47"/>
      <c r="GX242" s="47"/>
      <c r="GY242" s="47"/>
      <c r="GZ242" s="47"/>
      <c r="HA242" s="47"/>
      <c r="HB242" s="47"/>
      <c r="HC242" s="47"/>
      <c r="HD242" s="47"/>
      <c r="HE242" s="47"/>
      <c r="HF242" s="47"/>
      <c r="HG242" s="47"/>
      <c r="HH242" s="47"/>
      <c r="HI242" s="47"/>
      <c r="HJ242" s="47"/>
      <c r="HK242" s="47"/>
      <c r="HL242" s="47"/>
      <c r="HM242" s="47"/>
      <c r="HN242" s="47"/>
      <c r="HO242" s="47"/>
      <c r="HP242" s="47"/>
      <c r="HQ242" s="47"/>
      <c r="HR242" s="47"/>
      <c r="HS242" s="47"/>
      <c r="HT242" s="47"/>
      <c r="HU242" s="47"/>
      <c r="HV242" s="47"/>
      <c r="HW242" s="47"/>
      <c r="HX242" s="47"/>
      <c r="HY242" s="47"/>
      <c r="HZ242" s="47"/>
      <c r="IA242" s="47"/>
      <c r="IB242" s="47"/>
      <c r="IC242" s="47"/>
      <c r="ID242" s="47"/>
      <c r="IE242" s="47"/>
      <c r="IF242" s="47"/>
      <c r="IG242" s="47"/>
      <c r="IH242" s="47"/>
      <c r="II242" s="47"/>
      <c r="IJ242" s="47"/>
      <c r="IK242" s="47"/>
      <c r="IL242" s="47"/>
      <c r="IM242" s="47"/>
      <c r="IN242" s="47"/>
      <c r="IO242" s="47"/>
      <c r="IP242" s="47"/>
      <c r="IQ242" s="47"/>
      <c r="IR242" s="47"/>
      <c r="IS242" s="47"/>
      <c r="IT242" s="47"/>
      <c r="IU242" s="47"/>
      <c r="IV242" s="47"/>
      <c r="IW242" s="47"/>
      <c r="IX242" s="47"/>
      <c r="IY242" s="47"/>
      <c r="IZ242" s="47"/>
      <c r="JA242" s="47"/>
      <c r="JB242" s="47"/>
      <c r="JC242" s="47"/>
      <c r="JD242" s="47"/>
      <c r="JE242" s="47"/>
      <c r="JF242" s="47"/>
      <c r="JG242" s="47"/>
      <c r="JH242" s="47"/>
      <c r="JI242" s="47"/>
      <c r="JJ242" s="47"/>
      <c r="JK242" s="47"/>
      <c r="JL242" s="47"/>
      <c r="JM242" s="47"/>
      <c r="JN242" s="47"/>
      <c r="JO242" s="47"/>
      <c r="JP242" s="47"/>
      <c r="JQ242" s="47"/>
      <c r="JR242" s="47"/>
      <c r="JS242" s="47"/>
      <c r="JT242" s="47"/>
      <c r="JU242" s="47"/>
      <c r="JV242" s="47"/>
      <c r="JW242" s="47"/>
      <c r="JX242" s="47"/>
      <c r="JY242" s="47"/>
      <c r="JZ242" s="47"/>
      <c r="KA242" s="47"/>
      <c r="KB242" s="47"/>
      <c r="KC242" s="47"/>
      <c r="KD242" s="47"/>
      <c r="KE242" s="47"/>
      <c r="KF242" s="47"/>
      <c r="KG242" s="47"/>
      <c r="KH242" s="47"/>
      <c r="KI242" s="47"/>
      <c r="KJ242" s="47"/>
      <c r="KK242" s="47"/>
      <c r="KL242" s="47"/>
      <c r="KM242" s="47"/>
      <c r="KN242" s="47"/>
      <c r="KO242" s="47"/>
      <c r="KP242" s="47"/>
      <c r="KQ242" s="47"/>
      <c r="KR242" s="47"/>
      <c r="KS242" s="47"/>
      <c r="KT242" s="47"/>
      <c r="KU242" s="47"/>
      <c r="KV242" s="47"/>
      <c r="KW242" s="47"/>
      <c r="KX242" s="47"/>
      <c r="KY242" s="47"/>
      <c r="KZ242" s="47"/>
      <c r="LA242" s="47"/>
      <c r="LB242" s="47"/>
      <c r="LC242" s="47"/>
      <c r="LD242" s="47"/>
      <c r="LE242" s="47"/>
      <c r="LF242" s="47"/>
      <c r="LG242" s="47"/>
      <c r="LH242" s="47"/>
      <c r="LI242" s="47"/>
      <c r="LJ242" s="47"/>
      <c r="LK242" s="47"/>
      <c r="LL242" s="47"/>
      <c r="LM242" s="47"/>
      <c r="LN242" s="47"/>
      <c r="LO242" s="47"/>
      <c r="LP242" s="47"/>
      <c r="LQ242" s="47"/>
      <c r="LR242" s="47"/>
      <c r="LS242" s="47"/>
      <c r="LT242" s="47"/>
      <c r="LU242" s="47"/>
      <c r="LV242" s="47"/>
      <c r="LW242" s="47"/>
      <c r="LX242" s="47"/>
      <c r="LY242" s="47"/>
      <c r="LZ242" s="47"/>
      <c r="MA242" s="47"/>
      <c r="MB242" s="47"/>
      <c r="MC242" s="47"/>
      <c r="MD242" s="47"/>
      <c r="ME242" s="47"/>
      <c r="MF242" s="47"/>
      <c r="MG242" s="47"/>
      <c r="MH242" s="47"/>
      <c r="MI242" s="47"/>
      <c r="MJ242" s="47"/>
      <c r="MK242" s="47"/>
      <c r="ML242" s="47"/>
      <c r="MM242" s="47"/>
      <c r="MN242" s="47"/>
      <c r="MO242" s="47"/>
      <c r="MP242" s="47"/>
      <c r="MQ242" s="47"/>
      <c r="MR242" s="47"/>
      <c r="MS242" s="47"/>
      <c r="MT242" s="47"/>
      <c r="MU242" s="47"/>
      <c r="MV242" s="47"/>
      <c r="MW242" s="47"/>
      <c r="MX242" s="47"/>
      <c r="MY242" s="47"/>
      <c r="MZ242" s="47"/>
      <c r="NA242" s="47"/>
      <c r="NB242" s="47"/>
      <c r="NC242" s="47"/>
      <c r="ND242" s="47"/>
      <c r="NE242" s="47"/>
      <c r="NF242" s="47"/>
      <c r="NG242" s="47"/>
      <c r="NH242" s="47"/>
      <c r="NI242" s="47"/>
      <c r="NJ242" s="47"/>
      <c r="NK242" s="47"/>
      <c r="NL242" s="47"/>
      <c r="NM242" s="47"/>
      <c r="NN242" s="47"/>
      <c r="NO242" s="47"/>
      <c r="NP242" s="47"/>
      <c r="NQ242" s="47"/>
      <c r="NR242" s="47"/>
      <c r="NS242" s="47"/>
      <c r="NT242" s="47"/>
      <c r="NU242" s="47"/>
      <c r="NV242" s="47"/>
      <c r="NW242" s="47"/>
      <c r="NX242" s="47"/>
      <c r="NY242" s="47"/>
      <c r="NZ242" s="47"/>
      <c r="OA242" s="47"/>
      <c r="OB242" s="47"/>
      <c r="OC242" s="47"/>
      <c r="OD242" s="47"/>
      <c r="OE242" s="47"/>
      <c r="OF242" s="47"/>
      <c r="OG242" s="47"/>
      <c r="OH242" s="47"/>
      <c r="OI242" s="47"/>
      <c r="OJ242" s="47"/>
      <c r="OK242" s="47"/>
      <c r="OL242" s="47"/>
      <c r="OM242" s="47"/>
      <c r="ON242" s="47"/>
      <c r="OO242" s="47"/>
      <c r="OP242" s="47"/>
      <c r="OQ242" s="47"/>
      <c r="OR242" s="47"/>
      <c r="OS242" s="47"/>
      <c r="OT242" s="47"/>
      <c r="OU242" s="47"/>
      <c r="OV242" s="47"/>
      <c r="OW242" s="47"/>
      <c r="OX242" s="47"/>
      <c r="OY242" s="47"/>
      <c r="OZ242" s="47"/>
      <c r="PA242" s="47"/>
      <c r="PB242" s="47"/>
      <c r="PC242" s="47"/>
      <c r="PD242" s="47"/>
      <c r="PE242" s="47"/>
      <c r="PF242" s="47"/>
      <c r="PG242" s="47"/>
      <c r="PH242" s="47"/>
      <c r="PI242" s="47"/>
      <c r="PJ242" s="47"/>
      <c r="PK242" s="47"/>
      <c r="PL242" s="47"/>
      <c r="PM242" s="47"/>
      <c r="PN242" s="47"/>
      <c r="PO242" s="47"/>
      <c r="PP242" s="47"/>
      <c r="PQ242" s="47"/>
      <c r="PR242" s="47"/>
      <c r="PS242" s="47"/>
      <c r="PT242" s="47"/>
      <c r="PU242" s="47"/>
      <c r="PV242" s="47"/>
      <c r="PW242" s="47"/>
      <c r="PX242" s="47"/>
      <c r="PY242" s="47"/>
      <c r="PZ242" s="47"/>
      <c r="QA242" s="47"/>
      <c r="QB242" s="47"/>
      <c r="QC242" s="47"/>
      <c r="QD242" s="47"/>
      <c r="QE242" s="47"/>
      <c r="QF242" s="47"/>
      <c r="QG242" s="47"/>
      <c r="QH242" s="47"/>
      <c r="QI242" s="47"/>
      <c r="QJ242" s="47"/>
      <c r="QK242" s="47"/>
      <c r="QL242" s="47"/>
      <c r="QM242" s="47"/>
      <c r="QN242" s="47"/>
      <c r="QO242" s="47"/>
      <c r="QP242" s="47"/>
      <c r="QQ242" s="47"/>
      <c r="QR242" s="47"/>
      <c r="QS242" s="47"/>
      <c r="QT242" s="47"/>
      <c r="QU242" s="47"/>
      <c r="QV242" s="47"/>
      <c r="QW242" s="47"/>
      <c r="QX242" s="47"/>
      <c r="QY242" s="47"/>
      <c r="QZ242" s="47"/>
      <c r="RA242" s="47"/>
      <c r="RB242" s="47"/>
      <c r="RC242" s="47"/>
      <c r="RD242" s="47"/>
      <c r="RE242" s="47"/>
      <c r="RF242" s="47"/>
      <c r="RG242" s="47"/>
      <c r="RH242" s="47"/>
      <c r="RI242" s="47"/>
      <c r="RJ242" s="47"/>
      <c r="RK242" s="47"/>
      <c r="RL242" s="47"/>
      <c r="RM242" s="47"/>
      <c r="RN242" s="47"/>
      <c r="RO242" s="47"/>
      <c r="RP242" s="47"/>
      <c r="RQ242" s="47"/>
      <c r="RR242" s="47"/>
      <c r="RS242" s="47"/>
      <c r="RT242" s="47"/>
      <c r="RU242" s="47"/>
      <c r="RV242" s="47"/>
      <c r="RW242" s="47"/>
      <c r="RX242" s="47"/>
      <c r="RY242" s="47"/>
      <c r="RZ242" s="47"/>
      <c r="SA242" s="47"/>
      <c r="SB242" s="47"/>
      <c r="SC242" s="47"/>
      <c r="SD242" s="47"/>
      <c r="SE242" s="47"/>
      <c r="SF242" s="47"/>
      <c r="SG242" s="47"/>
      <c r="SH242" s="47"/>
      <c r="SI242" s="47"/>
      <c r="SJ242" s="47"/>
      <c r="SK242" s="47"/>
      <c r="SL242" s="47"/>
      <c r="SM242" s="47"/>
      <c r="SN242" s="47"/>
      <c r="SO242" s="47"/>
      <c r="SP242" s="47"/>
      <c r="SQ242" s="47"/>
      <c r="SR242" s="47"/>
      <c r="SS242" s="47"/>
      <c r="ST242" s="47"/>
      <c r="SU242" s="47"/>
      <c r="SV242" s="47"/>
      <c r="SW242" s="47"/>
      <c r="SX242" s="47"/>
      <c r="SY242" s="47"/>
      <c r="SZ242" s="47"/>
      <c r="TA242" s="47"/>
      <c r="TB242" s="47"/>
      <c r="TC242" s="47"/>
      <c r="TD242" s="47"/>
      <c r="TE242" s="47"/>
      <c r="TF242" s="47"/>
      <c r="TG242" s="47"/>
      <c r="TH242" s="47"/>
      <c r="TI242" s="47"/>
      <c r="TJ242" s="47"/>
      <c r="TK242" s="47"/>
      <c r="TL242" s="47"/>
      <c r="TM242" s="47"/>
      <c r="TN242" s="47"/>
      <c r="TO242" s="47"/>
      <c r="TP242" s="47"/>
      <c r="TQ242" s="47"/>
      <c r="TR242" s="47"/>
      <c r="TS242" s="47"/>
      <c r="TT242" s="47"/>
      <c r="TU242" s="47"/>
      <c r="TV242" s="47"/>
      <c r="TW242" s="47"/>
      <c r="TX242" s="47"/>
      <c r="TY242" s="47"/>
      <c r="TZ242" s="47"/>
      <c r="UA242" s="47"/>
      <c r="UB242" s="47"/>
      <c r="UC242" s="47"/>
      <c r="UD242" s="47"/>
      <c r="UE242" s="47"/>
      <c r="UF242" s="47"/>
      <c r="UG242" s="47"/>
      <c r="UH242" s="47"/>
      <c r="UI242" s="47"/>
      <c r="UJ242" s="47"/>
      <c r="UK242" s="47"/>
      <c r="UL242" s="47"/>
      <c r="UM242" s="47"/>
      <c r="UN242" s="47"/>
      <c r="UO242" s="47"/>
      <c r="UP242" s="47"/>
      <c r="UQ242" s="47"/>
      <c r="UR242" s="47"/>
      <c r="US242" s="47"/>
      <c r="UT242" s="47"/>
      <c r="UU242" s="47"/>
      <c r="UV242" s="47"/>
      <c r="UW242" s="47"/>
      <c r="UX242" s="47"/>
      <c r="UY242" s="47"/>
      <c r="UZ242" s="47"/>
      <c r="VA242" s="47"/>
      <c r="VB242" s="47"/>
      <c r="VC242" s="47"/>
      <c r="VD242" s="47"/>
      <c r="VE242" s="47"/>
      <c r="VF242" s="47"/>
      <c r="VG242" s="47"/>
      <c r="VH242" s="47"/>
      <c r="VI242" s="47"/>
      <c r="VJ242" s="47"/>
      <c r="VK242" s="47"/>
      <c r="VL242" s="47"/>
      <c r="VM242" s="47"/>
      <c r="VN242" s="47"/>
      <c r="VO242" s="47"/>
      <c r="VP242" s="47"/>
      <c r="VQ242" s="47"/>
      <c r="VR242" s="47"/>
      <c r="VS242" s="47"/>
      <c r="VT242" s="47"/>
      <c r="VU242" s="47"/>
      <c r="VV242" s="47"/>
      <c r="VW242" s="47"/>
      <c r="VX242" s="47"/>
      <c r="VY242" s="47"/>
      <c r="VZ242" s="47"/>
      <c r="WA242" s="47"/>
      <c r="WB242" s="47"/>
      <c r="WC242" s="47"/>
      <c r="WD242" s="47"/>
      <c r="WE242" s="47"/>
      <c r="WF242" s="47"/>
      <c r="WG242" s="47"/>
      <c r="WH242" s="47"/>
      <c r="WI242" s="47"/>
      <c r="WJ242" s="47"/>
      <c r="WK242" s="47"/>
      <c r="WL242" s="47"/>
      <c r="WM242" s="47"/>
      <c r="WN242" s="47"/>
      <c r="WO242" s="47"/>
      <c r="WP242" s="47"/>
      <c r="WQ242" s="47"/>
      <c r="WR242" s="47"/>
      <c r="WS242" s="47"/>
      <c r="WT242" s="47"/>
      <c r="WU242" s="47"/>
      <c r="WV242" s="47"/>
      <c r="WW242" s="47"/>
      <c r="WX242" s="47"/>
      <c r="WY242" s="47"/>
      <c r="WZ242" s="47"/>
      <c r="XA242" s="47"/>
      <c r="XB242" s="47"/>
      <c r="XC242" s="47"/>
      <c r="XD242" s="47"/>
      <c r="XE242" s="47"/>
      <c r="XF242" s="47"/>
      <c r="XG242" s="47"/>
      <c r="XH242" s="47"/>
      <c r="XI242" s="47"/>
      <c r="XJ242" s="47"/>
      <c r="XK242" s="47"/>
      <c r="XL242" s="47"/>
      <c r="XM242" s="47"/>
      <c r="XN242" s="47"/>
      <c r="XO242" s="47"/>
      <c r="XP242" s="47"/>
      <c r="XQ242" s="47"/>
      <c r="XR242" s="47"/>
      <c r="XS242" s="47"/>
      <c r="XT242" s="47"/>
      <c r="XU242" s="47"/>
      <c r="XV242" s="47"/>
      <c r="XW242" s="47"/>
      <c r="XX242" s="47"/>
      <c r="XY242" s="47"/>
      <c r="XZ242" s="47"/>
      <c r="YA242" s="47"/>
      <c r="YB242" s="47"/>
      <c r="YC242" s="47"/>
      <c r="YD242" s="47"/>
      <c r="YE242" s="47"/>
      <c r="YF242" s="47"/>
      <c r="YG242" s="47"/>
      <c r="YH242" s="47"/>
      <c r="YI242" s="47"/>
      <c r="YJ242" s="47"/>
      <c r="YK242" s="47"/>
      <c r="YL242" s="47"/>
      <c r="YM242" s="47"/>
      <c r="YN242" s="47"/>
      <c r="YO242" s="47"/>
      <c r="YP242" s="47"/>
      <c r="YQ242" s="47"/>
      <c r="YR242" s="47"/>
      <c r="YS242" s="47"/>
    </row>
    <row r="243" spans="1:669" s="8" customFormat="1" ht="15.75" x14ac:dyDescent="0.25">
      <c r="A243" s="30" t="s">
        <v>182</v>
      </c>
      <c r="B243" s="75" t="s">
        <v>156</v>
      </c>
      <c r="C243" s="76" t="s">
        <v>70</v>
      </c>
      <c r="D243" s="76" t="s">
        <v>221</v>
      </c>
      <c r="E243" s="79">
        <v>44627</v>
      </c>
      <c r="F243" s="10" t="s">
        <v>107</v>
      </c>
      <c r="G243" s="135">
        <v>35000</v>
      </c>
      <c r="H243" s="135">
        <v>1004.5</v>
      </c>
      <c r="I243" s="135">
        <v>0</v>
      </c>
      <c r="J243" s="135">
        <v>1064</v>
      </c>
      <c r="K243" s="135">
        <v>25</v>
      </c>
      <c r="L243" s="135">
        <v>2093.5</v>
      </c>
      <c r="M243" s="136">
        <v>32906.5</v>
      </c>
      <c r="O243" s="15"/>
      <c r="P243" s="86"/>
      <c r="Q243" s="86"/>
      <c r="R243" s="86"/>
      <c r="S243" s="86"/>
      <c r="T243" s="86"/>
      <c r="U243" s="86"/>
      <c r="V243" s="86"/>
      <c r="W243" s="86"/>
      <c r="X243" s="86"/>
      <c r="Y243" s="86"/>
      <c r="Z243" s="86"/>
      <c r="AA243" s="86"/>
      <c r="AB243" s="86"/>
      <c r="AC243" s="86"/>
      <c r="AD243" s="86"/>
      <c r="AE243" s="86"/>
      <c r="AF243" s="86"/>
      <c r="AG243" s="86"/>
      <c r="AH243" s="86"/>
      <c r="AI243" s="86"/>
      <c r="AJ243" s="86"/>
      <c r="AK243" s="86"/>
      <c r="AL243" s="86"/>
      <c r="AM243" s="86"/>
      <c r="AN243" s="86"/>
      <c r="AO243" s="86"/>
      <c r="AP243" s="86"/>
      <c r="AQ243" s="86"/>
      <c r="AR243" s="86"/>
      <c r="AS243" s="86"/>
      <c r="AT243" s="86"/>
      <c r="AU243" s="45"/>
      <c r="AV243" s="45"/>
      <c r="AW243" s="45"/>
      <c r="AX243" s="45"/>
      <c r="AY243" s="45"/>
      <c r="AZ243" s="45"/>
      <c r="BA243" s="45"/>
      <c r="BB243" s="45"/>
      <c r="BC243" s="45"/>
      <c r="BD243" s="45"/>
      <c r="BE243" s="45"/>
      <c r="BF243" s="45"/>
      <c r="BG243" s="45"/>
      <c r="BH243" s="45"/>
      <c r="BI243" s="45"/>
      <c r="BJ243" s="45"/>
      <c r="BK243" s="45"/>
      <c r="BL243" s="45"/>
      <c r="BM243" s="45"/>
      <c r="BN243" s="45"/>
      <c r="BO243" s="45"/>
      <c r="BP243" s="45"/>
      <c r="BQ243" s="45"/>
      <c r="BR243" s="45"/>
      <c r="BS243" s="45"/>
      <c r="BT243" s="45"/>
      <c r="BU243" s="45"/>
      <c r="BV243" s="45"/>
      <c r="BW243" s="45"/>
      <c r="BX243" s="45"/>
      <c r="BY243" s="45"/>
      <c r="BZ243" s="45"/>
      <c r="CA243" s="45"/>
      <c r="CB243" s="45"/>
      <c r="CC243" s="45"/>
      <c r="CD243" s="45"/>
      <c r="CE243" s="45"/>
      <c r="CF243" s="45"/>
      <c r="CG243" s="45"/>
      <c r="CH243" s="45"/>
      <c r="CI243" s="45"/>
      <c r="CJ243" s="45"/>
      <c r="CK243" s="45"/>
      <c r="CL243" s="45"/>
      <c r="CM243" s="45"/>
      <c r="CN243" s="45"/>
      <c r="CO243" s="45"/>
      <c r="CP243" s="45"/>
      <c r="CQ243" s="45"/>
      <c r="CR243" s="45"/>
      <c r="CS243" s="45"/>
      <c r="CT243" s="45"/>
      <c r="CU243" s="45"/>
      <c r="CV243" s="45"/>
      <c r="CW243" s="45"/>
      <c r="CX243" s="45"/>
      <c r="CY243" s="45"/>
      <c r="CZ243" s="45"/>
      <c r="DA243" s="45"/>
      <c r="DB243" s="45"/>
      <c r="DC243" s="45"/>
      <c r="DD243" s="45"/>
      <c r="DE243" s="45"/>
      <c r="DF243" s="45"/>
      <c r="DG243" s="45"/>
      <c r="DH243" s="45"/>
      <c r="DI243" s="45"/>
      <c r="DJ243" s="45"/>
      <c r="DK243" s="45"/>
      <c r="DL243" s="45"/>
      <c r="DM243" s="45"/>
      <c r="DN243" s="45"/>
      <c r="DO243" s="45"/>
      <c r="DP243" s="45"/>
      <c r="DQ243" s="45"/>
      <c r="DR243" s="45"/>
      <c r="DS243" s="45"/>
      <c r="DT243" s="45"/>
      <c r="DU243" s="45"/>
      <c r="DV243" s="45"/>
      <c r="DW243" s="45"/>
      <c r="DX243" s="45"/>
      <c r="DY243" s="45"/>
      <c r="DZ243" s="45"/>
      <c r="EA243" s="45"/>
      <c r="EB243" s="45"/>
      <c r="EC243" s="45"/>
      <c r="ED243" s="45"/>
      <c r="EE243" s="45"/>
      <c r="EF243" s="45"/>
      <c r="EG243" s="45"/>
      <c r="EH243" s="45"/>
      <c r="EI243" s="45"/>
      <c r="EJ243" s="45"/>
      <c r="EK243" s="45"/>
      <c r="EL243" s="45"/>
      <c r="EM243" s="45"/>
      <c r="EN243" s="45"/>
      <c r="EO243" s="45"/>
      <c r="EP243" s="45"/>
      <c r="EQ243" s="45"/>
      <c r="ER243" s="45"/>
      <c r="ES243" s="45"/>
      <c r="ET243" s="45"/>
      <c r="EU243" s="45"/>
      <c r="EV243" s="45"/>
      <c r="EW243" s="45"/>
      <c r="EX243" s="45"/>
      <c r="EY243" s="45"/>
      <c r="EZ243" s="45"/>
      <c r="FA243" s="45"/>
      <c r="FB243" s="45"/>
      <c r="FC243" s="45"/>
      <c r="FD243" s="45"/>
      <c r="FE243" s="45"/>
      <c r="FF243" s="45"/>
      <c r="FG243" s="45"/>
      <c r="FH243" s="45"/>
      <c r="FI243" s="45"/>
      <c r="FJ243" s="45"/>
      <c r="FK243" s="45"/>
      <c r="FL243" s="45"/>
      <c r="FM243" s="45"/>
      <c r="FN243" s="45"/>
      <c r="FO243" s="45"/>
      <c r="FP243" s="45"/>
      <c r="FQ243" s="45"/>
      <c r="FR243" s="45"/>
      <c r="FS243" s="45"/>
      <c r="FT243" s="47"/>
      <c r="FU243" s="47"/>
      <c r="FV243" s="47"/>
      <c r="FW243" s="47"/>
      <c r="FX243" s="47"/>
      <c r="FY243" s="47"/>
      <c r="FZ243" s="47"/>
      <c r="GA243" s="47"/>
      <c r="GB243" s="47"/>
      <c r="GC243" s="47"/>
      <c r="GD243" s="47"/>
      <c r="GE243" s="47"/>
      <c r="GF243" s="47"/>
      <c r="GG243" s="47"/>
      <c r="GH243" s="47"/>
      <c r="GI243" s="47"/>
      <c r="GJ243" s="47"/>
      <c r="GK243" s="47"/>
      <c r="GL243" s="47"/>
      <c r="GM243" s="47"/>
      <c r="GN243" s="47"/>
      <c r="GO243" s="47"/>
      <c r="GP243" s="47"/>
      <c r="GQ243" s="47"/>
      <c r="GR243" s="47"/>
      <c r="GS243" s="47"/>
      <c r="GT243" s="47"/>
      <c r="GU243" s="47"/>
      <c r="GV243" s="47"/>
      <c r="GW243" s="47"/>
      <c r="GX243" s="47"/>
      <c r="GY243" s="47"/>
      <c r="GZ243" s="47"/>
      <c r="HA243" s="47"/>
      <c r="HB243" s="47"/>
      <c r="HC243" s="47"/>
      <c r="HD243" s="47"/>
      <c r="HE243" s="47"/>
      <c r="HF243" s="47"/>
      <c r="HG243" s="47"/>
      <c r="HH243" s="47"/>
      <c r="HI243" s="47"/>
      <c r="HJ243" s="47"/>
      <c r="HK243" s="47"/>
      <c r="HL243" s="47"/>
      <c r="HM243" s="47"/>
      <c r="HN243" s="47"/>
      <c r="HO243" s="47"/>
      <c r="HP243" s="47"/>
      <c r="HQ243" s="47"/>
      <c r="HR243" s="47"/>
      <c r="HS243" s="47"/>
      <c r="HT243" s="47"/>
      <c r="HU243" s="47"/>
      <c r="HV243" s="47"/>
      <c r="HW243" s="47"/>
      <c r="HX243" s="47"/>
      <c r="HY243" s="47"/>
      <c r="HZ243" s="47"/>
      <c r="IA243" s="47"/>
      <c r="IB243" s="47"/>
      <c r="IC243" s="47"/>
      <c r="ID243" s="47"/>
      <c r="IE243" s="47"/>
      <c r="IF243" s="47"/>
      <c r="IG243" s="47"/>
      <c r="IH243" s="47"/>
      <c r="II243" s="47"/>
      <c r="IJ243" s="47"/>
      <c r="IK243" s="47"/>
      <c r="IL243" s="47"/>
      <c r="IM243" s="47"/>
      <c r="IN243" s="47"/>
      <c r="IO243" s="47"/>
      <c r="IP243" s="47"/>
      <c r="IQ243" s="47"/>
      <c r="IR243" s="47"/>
      <c r="IS243" s="47"/>
      <c r="IT243" s="47"/>
      <c r="IU243" s="47"/>
      <c r="IV243" s="47"/>
      <c r="IW243" s="47"/>
      <c r="IX243" s="47"/>
      <c r="IY243" s="47"/>
      <c r="IZ243" s="47"/>
      <c r="JA243" s="47"/>
      <c r="JB243" s="47"/>
      <c r="JC243" s="47"/>
      <c r="JD243" s="47"/>
      <c r="JE243" s="47"/>
      <c r="JF243" s="47"/>
      <c r="JG243" s="47"/>
      <c r="JH243" s="47"/>
      <c r="JI243" s="47"/>
      <c r="JJ243" s="47"/>
      <c r="JK243" s="47"/>
      <c r="JL243" s="47"/>
      <c r="JM243" s="47"/>
      <c r="JN243" s="47"/>
      <c r="JO243" s="47"/>
      <c r="JP243" s="47"/>
      <c r="JQ243" s="47"/>
      <c r="JR243" s="47"/>
      <c r="JS243" s="47"/>
      <c r="JT243" s="47"/>
      <c r="JU243" s="47"/>
      <c r="JV243" s="47"/>
      <c r="JW243" s="47"/>
      <c r="JX243" s="47"/>
      <c r="JY243" s="47"/>
      <c r="JZ243" s="47"/>
      <c r="KA243" s="47"/>
      <c r="KB243" s="47"/>
      <c r="KC243" s="47"/>
      <c r="KD243" s="47"/>
      <c r="KE243" s="47"/>
      <c r="KF243" s="47"/>
      <c r="KG243" s="47"/>
      <c r="KH243" s="47"/>
      <c r="KI243" s="47"/>
      <c r="KJ243" s="47"/>
      <c r="KK243" s="47"/>
      <c r="KL243" s="47"/>
      <c r="KM243" s="47"/>
      <c r="KN243" s="47"/>
      <c r="KO243" s="47"/>
      <c r="KP243" s="47"/>
      <c r="KQ243" s="47"/>
      <c r="KR243" s="47"/>
      <c r="KS243" s="47"/>
      <c r="KT243" s="47"/>
      <c r="KU243" s="47"/>
      <c r="KV243" s="47"/>
      <c r="KW243" s="47"/>
      <c r="KX243" s="47"/>
      <c r="KY243" s="47"/>
      <c r="KZ243" s="47"/>
      <c r="LA243" s="47"/>
      <c r="LB243" s="47"/>
      <c r="LC243" s="47"/>
      <c r="LD243" s="47"/>
      <c r="LE243" s="47"/>
      <c r="LF243" s="47"/>
      <c r="LG243" s="47"/>
      <c r="LH243" s="47"/>
      <c r="LI243" s="47"/>
      <c r="LJ243" s="47"/>
      <c r="LK243" s="47"/>
      <c r="LL243" s="47"/>
      <c r="LM243" s="47"/>
      <c r="LN243" s="47"/>
      <c r="LO243" s="47"/>
      <c r="LP243" s="47"/>
      <c r="LQ243" s="47"/>
      <c r="LR243" s="47"/>
      <c r="LS243" s="47"/>
      <c r="LT243" s="47"/>
      <c r="LU243" s="47"/>
      <c r="LV243" s="47"/>
      <c r="LW243" s="47"/>
      <c r="LX243" s="47"/>
      <c r="LY243" s="47"/>
      <c r="LZ243" s="47"/>
      <c r="MA243" s="47"/>
      <c r="MB243" s="47"/>
      <c r="MC243" s="47"/>
      <c r="MD243" s="47"/>
      <c r="ME243" s="47"/>
      <c r="MF243" s="47"/>
      <c r="MG243" s="47"/>
      <c r="MH243" s="47"/>
      <c r="MI243" s="47"/>
      <c r="MJ243" s="47"/>
      <c r="MK243" s="47"/>
      <c r="ML243" s="47"/>
      <c r="MM243" s="47"/>
      <c r="MN243" s="47"/>
      <c r="MO243" s="47"/>
      <c r="MP243" s="47"/>
      <c r="MQ243" s="47"/>
      <c r="MR243" s="47"/>
      <c r="MS243" s="47"/>
      <c r="MT243" s="47"/>
      <c r="MU243" s="47"/>
      <c r="MV243" s="47"/>
      <c r="MW243" s="47"/>
      <c r="MX243" s="47"/>
      <c r="MY243" s="47"/>
      <c r="MZ243" s="47"/>
      <c r="NA243" s="47"/>
      <c r="NB243" s="47"/>
      <c r="NC243" s="47"/>
      <c r="ND243" s="47"/>
      <c r="NE243" s="47"/>
      <c r="NF243" s="47"/>
      <c r="NG243" s="47"/>
      <c r="NH243" s="47"/>
      <c r="NI243" s="47"/>
      <c r="NJ243" s="47"/>
      <c r="NK243" s="47"/>
      <c r="NL243" s="47"/>
      <c r="NM243" s="47"/>
      <c r="NN243" s="47"/>
      <c r="NO243" s="47"/>
      <c r="NP243" s="47"/>
      <c r="NQ243" s="47"/>
      <c r="NR243" s="47"/>
      <c r="NS243" s="47"/>
      <c r="NT243" s="47"/>
      <c r="NU243" s="47"/>
      <c r="NV243" s="47"/>
      <c r="NW243" s="47"/>
      <c r="NX243" s="47"/>
      <c r="NY243" s="47"/>
      <c r="NZ243" s="47"/>
      <c r="OA243" s="47"/>
      <c r="OB243" s="47"/>
      <c r="OC243" s="47"/>
      <c r="OD243" s="47"/>
      <c r="OE243" s="47"/>
      <c r="OF243" s="47"/>
      <c r="OG243" s="47"/>
      <c r="OH243" s="47"/>
      <c r="OI243" s="47"/>
      <c r="OJ243" s="47"/>
      <c r="OK243" s="47"/>
      <c r="OL243" s="47"/>
      <c r="OM243" s="47"/>
      <c r="ON243" s="47"/>
      <c r="OO243" s="47"/>
      <c r="OP243" s="47"/>
      <c r="OQ243" s="47"/>
      <c r="OR243" s="47"/>
      <c r="OS243" s="47"/>
      <c r="OT243" s="47"/>
      <c r="OU243" s="47"/>
      <c r="OV243" s="47"/>
      <c r="OW243" s="47"/>
      <c r="OX243" s="47"/>
      <c r="OY243" s="47"/>
      <c r="OZ243" s="47"/>
      <c r="PA243" s="47"/>
      <c r="PB243" s="47"/>
      <c r="PC243" s="47"/>
      <c r="PD243" s="47"/>
      <c r="PE243" s="47"/>
      <c r="PF243" s="47"/>
      <c r="PG243" s="47"/>
      <c r="PH243" s="47"/>
      <c r="PI243" s="47"/>
      <c r="PJ243" s="47"/>
      <c r="PK243" s="47"/>
      <c r="PL243" s="47"/>
      <c r="PM243" s="47"/>
      <c r="PN243" s="47"/>
      <c r="PO243" s="47"/>
      <c r="PP243" s="47"/>
      <c r="PQ243" s="47"/>
      <c r="PR243" s="47"/>
      <c r="PS243" s="47"/>
      <c r="PT243" s="47"/>
      <c r="PU243" s="47"/>
      <c r="PV243" s="47"/>
      <c r="PW243" s="47"/>
      <c r="PX243" s="47"/>
      <c r="PY243" s="47"/>
      <c r="PZ243" s="47"/>
      <c r="QA243" s="47"/>
      <c r="QB243" s="47"/>
      <c r="QC243" s="47"/>
      <c r="QD243" s="47"/>
      <c r="QE243" s="47"/>
      <c r="QF243" s="47"/>
      <c r="QG243" s="47"/>
      <c r="QH243" s="47"/>
      <c r="QI243" s="47"/>
      <c r="QJ243" s="47"/>
      <c r="QK243" s="47"/>
      <c r="QL243" s="47"/>
      <c r="QM243" s="47"/>
      <c r="QN243" s="47"/>
      <c r="QO243" s="47"/>
      <c r="QP243" s="47"/>
      <c r="QQ243" s="47"/>
      <c r="QR243" s="47"/>
      <c r="QS243" s="47"/>
      <c r="QT243" s="47"/>
      <c r="QU243" s="47"/>
      <c r="QV243" s="47"/>
      <c r="QW243" s="47"/>
      <c r="QX243" s="47"/>
      <c r="QY243" s="47"/>
      <c r="QZ243" s="47"/>
      <c r="RA243" s="47"/>
      <c r="RB243" s="47"/>
      <c r="RC243" s="47"/>
      <c r="RD243" s="47"/>
      <c r="RE243" s="47"/>
      <c r="RF243" s="47"/>
      <c r="RG243" s="47"/>
      <c r="RH243" s="47"/>
      <c r="RI243" s="47"/>
      <c r="RJ243" s="47"/>
      <c r="RK243" s="47"/>
      <c r="RL243" s="47"/>
      <c r="RM243" s="47"/>
      <c r="RN243" s="47"/>
      <c r="RO243" s="47"/>
      <c r="RP243" s="47"/>
      <c r="RQ243" s="47"/>
      <c r="RR243" s="47"/>
      <c r="RS243" s="47"/>
      <c r="RT243" s="47"/>
      <c r="RU243" s="47"/>
      <c r="RV243" s="47"/>
      <c r="RW243" s="47"/>
      <c r="RX243" s="47"/>
      <c r="RY243" s="47"/>
      <c r="RZ243" s="47"/>
      <c r="SA243" s="47"/>
      <c r="SB243" s="47"/>
      <c r="SC243" s="47"/>
      <c r="SD243" s="47"/>
      <c r="SE243" s="47"/>
      <c r="SF243" s="47"/>
      <c r="SG243" s="47"/>
      <c r="SH243" s="47"/>
      <c r="SI243" s="47"/>
      <c r="SJ243" s="47"/>
      <c r="SK243" s="47"/>
      <c r="SL243" s="47"/>
      <c r="SM243" s="47"/>
      <c r="SN243" s="47"/>
      <c r="SO243" s="47"/>
      <c r="SP243" s="47"/>
      <c r="SQ243" s="47"/>
      <c r="SR243" s="47"/>
      <c r="SS243" s="47"/>
      <c r="ST243" s="47"/>
      <c r="SU243" s="47"/>
      <c r="SV243" s="47"/>
      <c r="SW243" s="47"/>
      <c r="SX243" s="47"/>
      <c r="SY243" s="47"/>
      <c r="SZ243" s="47"/>
      <c r="TA243" s="47"/>
      <c r="TB243" s="47"/>
      <c r="TC243" s="47"/>
      <c r="TD243" s="47"/>
      <c r="TE243" s="47"/>
      <c r="TF243" s="47"/>
      <c r="TG243" s="47"/>
      <c r="TH243" s="47"/>
      <c r="TI243" s="47"/>
      <c r="TJ243" s="47"/>
      <c r="TK243" s="47"/>
      <c r="TL243" s="47"/>
      <c r="TM243" s="47"/>
      <c r="TN243" s="47"/>
      <c r="TO243" s="47"/>
      <c r="TP243" s="47"/>
      <c r="TQ243" s="47"/>
      <c r="TR243" s="47"/>
      <c r="TS243" s="47"/>
      <c r="TT243" s="47"/>
      <c r="TU243" s="47"/>
      <c r="TV243" s="47"/>
      <c r="TW243" s="47"/>
      <c r="TX243" s="47"/>
      <c r="TY243" s="47"/>
      <c r="TZ243" s="47"/>
      <c r="UA243" s="47"/>
      <c r="UB243" s="47"/>
      <c r="UC243" s="47"/>
      <c r="UD243" s="47"/>
      <c r="UE243" s="47"/>
      <c r="UF243" s="47"/>
      <c r="UG243" s="47"/>
      <c r="UH243" s="47"/>
      <c r="UI243" s="47"/>
      <c r="UJ243" s="47"/>
      <c r="UK243" s="47"/>
      <c r="UL243" s="47"/>
      <c r="UM243" s="47"/>
      <c r="UN243" s="47"/>
      <c r="UO243" s="47"/>
      <c r="UP243" s="47"/>
      <c r="UQ243" s="47"/>
      <c r="UR243" s="47"/>
      <c r="US243" s="47"/>
      <c r="UT243" s="47"/>
      <c r="UU243" s="47"/>
      <c r="UV243" s="47"/>
      <c r="UW243" s="47"/>
      <c r="UX243" s="47"/>
      <c r="UY243" s="47"/>
      <c r="UZ243" s="47"/>
      <c r="VA243" s="47"/>
      <c r="VB243" s="47"/>
      <c r="VC243" s="47"/>
      <c r="VD243" s="47"/>
      <c r="VE243" s="47"/>
      <c r="VF243" s="47"/>
      <c r="VG243" s="47"/>
      <c r="VH243" s="47"/>
      <c r="VI243" s="47"/>
      <c r="VJ243" s="47"/>
      <c r="VK243" s="47"/>
      <c r="VL243" s="47"/>
      <c r="VM243" s="47"/>
      <c r="VN243" s="47"/>
      <c r="VO243" s="47"/>
      <c r="VP243" s="47"/>
      <c r="VQ243" s="47"/>
      <c r="VR243" s="47"/>
      <c r="VS243" s="47"/>
      <c r="VT243" s="47"/>
      <c r="VU243" s="47"/>
      <c r="VV243" s="47"/>
      <c r="VW243" s="47"/>
      <c r="VX243" s="47"/>
      <c r="VY243" s="47"/>
      <c r="VZ243" s="47"/>
      <c r="WA243" s="47"/>
      <c r="WB243" s="47"/>
      <c r="WC243" s="47"/>
      <c r="WD243" s="47"/>
      <c r="WE243" s="47"/>
      <c r="WF243" s="47"/>
      <c r="WG243" s="47"/>
      <c r="WH243" s="47"/>
      <c r="WI243" s="47"/>
      <c r="WJ243" s="47"/>
      <c r="WK243" s="47"/>
      <c r="WL243" s="47"/>
      <c r="WM243" s="47"/>
      <c r="WN243" s="47"/>
      <c r="WO243" s="47"/>
      <c r="WP243" s="47"/>
      <c r="WQ243" s="47"/>
      <c r="WR243" s="47"/>
      <c r="WS243" s="47"/>
      <c r="WT243" s="47"/>
      <c r="WU243" s="47"/>
      <c r="WV243" s="47"/>
      <c r="WW243" s="47"/>
      <c r="WX243" s="47"/>
      <c r="WY243" s="47"/>
      <c r="WZ243" s="47"/>
      <c r="XA243" s="47"/>
      <c r="XB243" s="47"/>
      <c r="XC243" s="47"/>
      <c r="XD243" s="47"/>
      <c r="XE243" s="47"/>
      <c r="XF243" s="47"/>
      <c r="XG243" s="47"/>
      <c r="XH243" s="47"/>
      <c r="XI243" s="47"/>
      <c r="XJ243" s="47"/>
      <c r="XK243" s="47"/>
      <c r="XL243" s="47"/>
      <c r="XM243" s="47"/>
      <c r="XN243" s="47"/>
      <c r="XO243" s="47"/>
      <c r="XP243" s="47"/>
      <c r="XQ243" s="47"/>
      <c r="XR243" s="47"/>
      <c r="XS243" s="47"/>
      <c r="XT243" s="47"/>
      <c r="XU243" s="47"/>
      <c r="XV243" s="47"/>
      <c r="XW243" s="47"/>
      <c r="XX243" s="47"/>
      <c r="XY243" s="47"/>
      <c r="XZ243" s="47"/>
      <c r="YA243" s="47"/>
      <c r="YB243" s="47"/>
      <c r="YC243" s="47"/>
      <c r="YD243" s="47"/>
      <c r="YE243" s="47"/>
      <c r="YF243" s="47"/>
      <c r="YG243" s="47"/>
      <c r="YH243" s="47"/>
      <c r="YI243" s="47"/>
      <c r="YJ243" s="47"/>
      <c r="YK243" s="47"/>
      <c r="YL243" s="47"/>
      <c r="YM243" s="47"/>
      <c r="YN243" s="47"/>
      <c r="YO243" s="47"/>
      <c r="YP243" s="47"/>
      <c r="YQ243" s="47"/>
      <c r="YR243" s="47"/>
      <c r="YS243" s="47"/>
    </row>
    <row r="244" spans="1:669" s="8" customFormat="1" ht="15.75" x14ac:dyDescent="0.25">
      <c r="A244" s="30" t="s">
        <v>183</v>
      </c>
      <c r="B244" s="75" t="s">
        <v>156</v>
      </c>
      <c r="C244" s="76" t="s">
        <v>71</v>
      </c>
      <c r="D244" s="76" t="s">
        <v>221</v>
      </c>
      <c r="E244" s="79">
        <v>44627</v>
      </c>
      <c r="F244" s="10" t="s">
        <v>107</v>
      </c>
      <c r="G244" s="135">
        <v>35000</v>
      </c>
      <c r="H244" s="135">
        <v>1004.5</v>
      </c>
      <c r="I244" s="135">
        <v>0</v>
      </c>
      <c r="J244" s="135">
        <v>1064</v>
      </c>
      <c r="K244" s="135">
        <v>25</v>
      </c>
      <c r="L244" s="135">
        <v>2093.5</v>
      </c>
      <c r="M244" s="136">
        <v>32906.5</v>
      </c>
      <c r="O244" s="15"/>
      <c r="P244" s="86"/>
      <c r="Q244" s="86"/>
      <c r="R244" s="86"/>
      <c r="S244" s="86"/>
      <c r="T244" s="86"/>
      <c r="U244" s="86"/>
      <c r="V244" s="86"/>
      <c r="W244" s="86"/>
      <c r="X244" s="86"/>
      <c r="Y244" s="86"/>
      <c r="Z244" s="86"/>
      <c r="AA244" s="86"/>
      <c r="AB244" s="86"/>
      <c r="AC244" s="86"/>
      <c r="AD244" s="86"/>
      <c r="AE244" s="86"/>
      <c r="AF244" s="86"/>
      <c r="AG244" s="86"/>
      <c r="AH244" s="86"/>
      <c r="AI244" s="86"/>
      <c r="AJ244" s="86"/>
      <c r="AK244" s="86"/>
      <c r="AL244" s="86"/>
      <c r="AM244" s="86"/>
      <c r="AN244" s="86"/>
      <c r="AO244" s="86"/>
      <c r="AP244" s="86"/>
      <c r="AQ244" s="86"/>
      <c r="AR244" s="86"/>
      <c r="AS244" s="86"/>
      <c r="AT244" s="86"/>
      <c r="AU244" s="45"/>
      <c r="AV244" s="45"/>
      <c r="AW244" s="45"/>
      <c r="AX244" s="45"/>
      <c r="AY244" s="45"/>
      <c r="AZ244" s="45"/>
      <c r="BA244" s="45"/>
      <c r="BB244" s="45"/>
      <c r="BC244" s="45"/>
      <c r="BD244" s="45"/>
      <c r="BE244" s="45"/>
      <c r="BF244" s="45"/>
      <c r="BG244" s="45"/>
      <c r="BH244" s="45"/>
      <c r="BI244" s="45"/>
      <c r="BJ244" s="45"/>
      <c r="BK244" s="45"/>
      <c r="BL244" s="45"/>
      <c r="BM244" s="45"/>
      <c r="BN244" s="45"/>
      <c r="BO244" s="45"/>
      <c r="BP244" s="45"/>
      <c r="BQ244" s="45"/>
      <c r="BR244" s="45"/>
      <c r="BS244" s="45"/>
      <c r="BT244" s="45"/>
      <c r="BU244" s="45"/>
      <c r="BV244" s="45"/>
      <c r="BW244" s="45"/>
      <c r="BX244" s="45"/>
      <c r="BY244" s="45"/>
      <c r="BZ244" s="45"/>
      <c r="CA244" s="45"/>
      <c r="CB244" s="45"/>
      <c r="CC244" s="45"/>
      <c r="CD244" s="45"/>
      <c r="CE244" s="45"/>
      <c r="CF244" s="45"/>
      <c r="CG244" s="45"/>
      <c r="CH244" s="45"/>
      <c r="CI244" s="45"/>
      <c r="CJ244" s="45"/>
      <c r="CK244" s="45"/>
      <c r="CL244" s="45"/>
      <c r="CM244" s="45"/>
      <c r="CN244" s="45"/>
      <c r="CO244" s="45"/>
      <c r="CP244" s="45"/>
      <c r="CQ244" s="45"/>
      <c r="CR244" s="45"/>
      <c r="CS244" s="45"/>
      <c r="CT244" s="45"/>
      <c r="CU244" s="45"/>
      <c r="CV244" s="45"/>
      <c r="CW244" s="45"/>
      <c r="CX244" s="45"/>
      <c r="CY244" s="45"/>
      <c r="CZ244" s="45"/>
      <c r="DA244" s="45"/>
      <c r="DB244" s="45"/>
      <c r="DC244" s="45"/>
      <c r="DD244" s="45"/>
      <c r="DE244" s="45"/>
      <c r="DF244" s="45"/>
      <c r="DG244" s="45"/>
      <c r="DH244" s="45"/>
      <c r="DI244" s="45"/>
      <c r="DJ244" s="45"/>
      <c r="DK244" s="45"/>
      <c r="DL244" s="45"/>
      <c r="DM244" s="45"/>
      <c r="DN244" s="45"/>
      <c r="DO244" s="45"/>
      <c r="DP244" s="45"/>
      <c r="DQ244" s="45"/>
      <c r="DR244" s="45"/>
      <c r="DS244" s="45"/>
      <c r="DT244" s="45"/>
      <c r="DU244" s="45"/>
      <c r="DV244" s="45"/>
      <c r="DW244" s="45"/>
      <c r="DX244" s="45"/>
      <c r="DY244" s="45"/>
      <c r="DZ244" s="45"/>
      <c r="EA244" s="45"/>
      <c r="EB244" s="45"/>
      <c r="EC244" s="45"/>
      <c r="ED244" s="45"/>
      <c r="EE244" s="45"/>
      <c r="EF244" s="45"/>
      <c r="EG244" s="45"/>
      <c r="EH244" s="45"/>
      <c r="EI244" s="45"/>
      <c r="EJ244" s="45"/>
      <c r="EK244" s="45"/>
      <c r="EL244" s="45"/>
      <c r="EM244" s="45"/>
      <c r="EN244" s="45"/>
      <c r="EO244" s="45"/>
      <c r="EP244" s="45"/>
      <c r="EQ244" s="45"/>
      <c r="ER244" s="45"/>
      <c r="ES244" s="45"/>
      <c r="ET244" s="45"/>
      <c r="EU244" s="45"/>
      <c r="EV244" s="45"/>
      <c r="EW244" s="45"/>
      <c r="EX244" s="45"/>
      <c r="EY244" s="45"/>
      <c r="EZ244" s="45"/>
      <c r="FA244" s="45"/>
      <c r="FB244" s="45"/>
      <c r="FC244" s="45"/>
      <c r="FD244" s="45"/>
      <c r="FE244" s="45"/>
      <c r="FF244" s="45"/>
      <c r="FG244" s="45"/>
      <c r="FH244" s="45"/>
      <c r="FI244" s="45"/>
      <c r="FJ244" s="45"/>
      <c r="FK244" s="45"/>
      <c r="FL244" s="45"/>
      <c r="FM244" s="45"/>
      <c r="FN244" s="45"/>
      <c r="FO244" s="45"/>
      <c r="FP244" s="45"/>
      <c r="FQ244" s="45"/>
      <c r="FR244" s="45"/>
      <c r="FS244" s="45"/>
      <c r="FT244" s="47"/>
      <c r="FU244" s="47"/>
      <c r="FV244" s="47"/>
      <c r="FW244" s="47"/>
      <c r="FX244" s="47"/>
      <c r="FY244" s="47"/>
      <c r="FZ244" s="47"/>
      <c r="GA244" s="47"/>
      <c r="GB244" s="47"/>
      <c r="GC244" s="47"/>
      <c r="GD244" s="47"/>
      <c r="GE244" s="47"/>
      <c r="GF244" s="47"/>
      <c r="GG244" s="47"/>
      <c r="GH244" s="47"/>
      <c r="GI244" s="47"/>
      <c r="GJ244" s="47"/>
      <c r="GK244" s="47"/>
      <c r="GL244" s="47"/>
      <c r="GM244" s="47"/>
      <c r="GN244" s="47"/>
      <c r="GO244" s="47"/>
      <c r="GP244" s="47"/>
      <c r="GQ244" s="47"/>
      <c r="GR244" s="47"/>
      <c r="GS244" s="47"/>
      <c r="GT244" s="47"/>
      <c r="GU244" s="47"/>
      <c r="GV244" s="47"/>
      <c r="GW244" s="47"/>
      <c r="GX244" s="47"/>
      <c r="GY244" s="47"/>
      <c r="GZ244" s="47"/>
      <c r="HA244" s="47"/>
      <c r="HB244" s="47"/>
      <c r="HC244" s="47"/>
      <c r="HD244" s="47"/>
      <c r="HE244" s="47"/>
      <c r="HF244" s="47"/>
      <c r="HG244" s="47"/>
      <c r="HH244" s="47"/>
      <c r="HI244" s="47"/>
      <c r="HJ244" s="47"/>
      <c r="HK244" s="47"/>
      <c r="HL244" s="47"/>
      <c r="HM244" s="47"/>
      <c r="HN244" s="47"/>
      <c r="HO244" s="47"/>
      <c r="HP244" s="47"/>
      <c r="HQ244" s="47"/>
      <c r="HR244" s="47"/>
      <c r="HS244" s="47"/>
      <c r="HT244" s="47"/>
      <c r="HU244" s="47"/>
      <c r="HV244" s="47"/>
      <c r="HW244" s="47"/>
      <c r="HX244" s="47"/>
      <c r="HY244" s="47"/>
      <c r="HZ244" s="47"/>
      <c r="IA244" s="47"/>
      <c r="IB244" s="47"/>
      <c r="IC244" s="47"/>
      <c r="ID244" s="47"/>
      <c r="IE244" s="47"/>
      <c r="IF244" s="47"/>
      <c r="IG244" s="47"/>
      <c r="IH244" s="47"/>
      <c r="II244" s="47"/>
      <c r="IJ244" s="47"/>
      <c r="IK244" s="47"/>
      <c r="IL244" s="47"/>
      <c r="IM244" s="47"/>
      <c r="IN244" s="47"/>
      <c r="IO244" s="47"/>
      <c r="IP244" s="47"/>
      <c r="IQ244" s="47"/>
      <c r="IR244" s="47"/>
      <c r="IS244" s="47"/>
      <c r="IT244" s="47"/>
      <c r="IU244" s="47"/>
      <c r="IV244" s="47"/>
      <c r="IW244" s="47"/>
      <c r="IX244" s="47"/>
      <c r="IY244" s="47"/>
      <c r="IZ244" s="47"/>
      <c r="JA244" s="47"/>
      <c r="JB244" s="47"/>
      <c r="JC244" s="47"/>
      <c r="JD244" s="47"/>
      <c r="JE244" s="47"/>
      <c r="JF244" s="47"/>
      <c r="JG244" s="47"/>
      <c r="JH244" s="47"/>
      <c r="JI244" s="47"/>
      <c r="JJ244" s="47"/>
      <c r="JK244" s="47"/>
      <c r="JL244" s="47"/>
      <c r="JM244" s="47"/>
      <c r="JN244" s="47"/>
      <c r="JO244" s="47"/>
      <c r="JP244" s="47"/>
      <c r="JQ244" s="47"/>
      <c r="JR244" s="47"/>
      <c r="JS244" s="47"/>
      <c r="JT244" s="47"/>
      <c r="JU244" s="47"/>
      <c r="JV244" s="47"/>
      <c r="JW244" s="47"/>
      <c r="JX244" s="47"/>
      <c r="JY244" s="47"/>
      <c r="JZ244" s="47"/>
      <c r="KA244" s="47"/>
      <c r="KB244" s="47"/>
      <c r="KC244" s="47"/>
      <c r="KD244" s="47"/>
      <c r="KE244" s="47"/>
      <c r="KF244" s="47"/>
      <c r="KG244" s="47"/>
      <c r="KH244" s="47"/>
      <c r="KI244" s="47"/>
      <c r="KJ244" s="47"/>
      <c r="KK244" s="47"/>
      <c r="KL244" s="47"/>
      <c r="KM244" s="47"/>
      <c r="KN244" s="47"/>
      <c r="KO244" s="47"/>
      <c r="KP244" s="47"/>
      <c r="KQ244" s="47"/>
      <c r="KR244" s="47"/>
      <c r="KS244" s="47"/>
      <c r="KT244" s="47"/>
      <c r="KU244" s="47"/>
      <c r="KV244" s="47"/>
      <c r="KW244" s="47"/>
      <c r="KX244" s="47"/>
      <c r="KY244" s="47"/>
      <c r="KZ244" s="47"/>
      <c r="LA244" s="47"/>
      <c r="LB244" s="47"/>
      <c r="LC244" s="47"/>
      <c r="LD244" s="47"/>
      <c r="LE244" s="47"/>
      <c r="LF244" s="47"/>
      <c r="LG244" s="47"/>
      <c r="LH244" s="47"/>
      <c r="LI244" s="47"/>
      <c r="LJ244" s="47"/>
      <c r="LK244" s="47"/>
      <c r="LL244" s="47"/>
      <c r="LM244" s="47"/>
      <c r="LN244" s="47"/>
      <c r="LO244" s="47"/>
      <c r="LP244" s="47"/>
      <c r="LQ244" s="47"/>
      <c r="LR244" s="47"/>
      <c r="LS244" s="47"/>
      <c r="LT244" s="47"/>
      <c r="LU244" s="47"/>
      <c r="LV244" s="47"/>
      <c r="LW244" s="47"/>
      <c r="LX244" s="47"/>
      <c r="LY244" s="47"/>
      <c r="LZ244" s="47"/>
      <c r="MA244" s="47"/>
      <c r="MB244" s="47"/>
      <c r="MC244" s="47"/>
      <c r="MD244" s="47"/>
      <c r="ME244" s="47"/>
      <c r="MF244" s="47"/>
      <c r="MG244" s="47"/>
      <c r="MH244" s="47"/>
      <c r="MI244" s="47"/>
      <c r="MJ244" s="47"/>
      <c r="MK244" s="47"/>
      <c r="ML244" s="47"/>
      <c r="MM244" s="47"/>
      <c r="MN244" s="47"/>
      <c r="MO244" s="47"/>
      <c r="MP244" s="47"/>
      <c r="MQ244" s="47"/>
      <c r="MR244" s="47"/>
      <c r="MS244" s="47"/>
      <c r="MT244" s="47"/>
      <c r="MU244" s="47"/>
      <c r="MV244" s="47"/>
      <c r="MW244" s="47"/>
      <c r="MX244" s="47"/>
      <c r="MY244" s="47"/>
      <c r="MZ244" s="47"/>
      <c r="NA244" s="47"/>
      <c r="NB244" s="47"/>
      <c r="NC244" s="47"/>
      <c r="ND244" s="47"/>
      <c r="NE244" s="47"/>
      <c r="NF244" s="47"/>
      <c r="NG244" s="47"/>
      <c r="NH244" s="47"/>
      <c r="NI244" s="47"/>
      <c r="NJ244" s="47"/>
      <c r="NK244" s="47"/>
      <c r="NL244" s="47"/>
      <c r="NM244" s="47"/>
      <c r="NN244" s="47"/>
      <c r="NO244" s="47"/>
      <c r="NP244" s="47"/>
      <c r="NQ244" s="47"/>
      <c r="NR244" s="47"/>
      <c r="NS244" s="47"/>
      <c r="NT244" s="47"/>
      <c r="NU244" s="47"/>
      <c r="NV244" s="47"/>
      <c r="NW244" s="47"/>
      <c r="NX244" s="47"/>
      <c r="NY244" s="47"/>
      <c r="NZ244" s="47"/>
      <c r="OA244" s="47"/>
      <c r="OB244" s="47"/>
      <c r="OC244" s="47"/>
      <c r="OD244" s="47"/>
      <c r="OE244" s="47"/>
      <c r="OF244" s="47"/>
      <c r="OG244" s="47"/>
      <c r="OH244" s="47"/>
      <c r="OI244" s="47"/>
      <c r="OJ244" s="47"/>
      <c r="OK244" s="47"/>
      <c r="OL244" s="47"/>
      <c r="OM244" s="47"/>
      <c r="ON244" s="47"/>
      <c r="OO244" s="47"/>
      <c r="OP244" s="47"/>
      <c r="OQ244" s="47"/>
      <c r="OR244" s="47"/>
      <c r="OS244" s="47"/>
      <c r="OT244" s="47"/>
      <c r="OU244" s="47"/>
      <c r="OV244" s="47"/>
      <c r="OW244" s="47"/>
      <c r="OX244" s="47"/>
      <c r="OY244" s="47"/>
      <c r="OZ244" s="47"/>
      <c r="PA244" s="47"/>
      <c r="PB244" s="47"/>
      <c r="PC244" s="47"/>
      <c r="PD244" s="47"/>
      <c r="PE244" s="47"/>
      <c r="PF244" s="47"/>
      <c r="PG244" s="47"/>
      <c r="PH244" s="47"/>
      <c r="PI244" s="47"/>
      <c r="PJ244" s="47"/>
      <c r="PK244" s="47"/>
      <c r="PL244" s="47"/>
      <c r="PM244" s="47"/>
      <c r="PN244" s="47"/>
      <c r="PO244" s="47"/>
      <c r="PP244" s="47"/>
      <c r="PQ244" s="47"/>
      <c r="PR244" s="47"/>
      <c r="PS244" s="47"/>
      <c r="PT244" s="47"/>
      <c r="PU244" s="47"/>
      <c r="PV244" s="47"/>
      <c r="PW244" s="47"/>
      <c r="PX244" s="47"/>
      <c r="PY244" s="47"/>
      <c r="PZ244" s="47"/>
      <c r="QA244" s="47"/>
      <c r="QB244" s="47"/>
      <c r="QC244" s="47"/>
      <c r="QD244" s="47"/>
      <c r="QE244" s="47"/>
      <c r="QF244" s="47"/>
      <c r="QG244" s="47"/>
      <c r="QH244" s="47"/>
      <c r="QI244" s="47"/>
      <c r="QJ244" s="47"/>
      <c r="QK244" s="47"/>
      <c r="QL244" s="47"/>
      <c r="QM244" s="47"/>
      <c r="QN244" s="47"/>
      <c r="QO244" s="47"/>
      <c r="QP244" s="47"/>
      <c r="QQ244" s="47"/>
      <c r="QR244" s="47"/>
      <c r="QS244" s="47"/>
      <c r="QT244" s="47"/>
      <c r="QU244" s="47"/>
      <c r="QV244" s="47"/>
      <c r="QW244" s="47"/>
      <c r="QX244" s="47"/>
      <c r="QY244" s="47"/>
      <c r="QZ244" s="47"/>
      <c r="RA244" s="47"/>
      <c r="RB244" s="47"/>
      <c r="RC244" s="47"/>
      <c r="RD244" s="47"/>
      <c r="RE244" s="47"/>
      <c r="RF244" s="47"/>
      <c r="RG244" s="47"/>
      <c r="RH244" s="47"/>
      <c r="RI244" s="47"/>
      <c r="RJ244" s="47"/>
      <c r="RK244" s="47"/>
      <c r="RL244" s="47"/>
      <c r="RM244" s="47"/>
      <c r="RN244" s="47"/>
      <c r="RO244" s="47"/>
      <c r="RP244" s="47"/>
      <c r="RQ244" s="47"/>
      <c r="RR244" s="47"/>
      <c r="RS244" s="47"/>
      <c r="RT244" s="47"/>
      <c r="RU244" s="47"/>
      <c r="RV244" s="47"/>
      <c r="RW244" s="47"/>
      <c r="RX244" s="47"/>
      <c r="RY244" s="47"/>
      <c r="RZ244" s="47"/>
      <c r="SA244" s="47"/>
      <c r="SB244" s="47"/>
      <c r="SC244" s="47"/>
      <c r="SD244" s="47"/>
      <c r="SE244" s="47"/>
      <c r="SF244" s="47"/>
      <c r="SG244" s="47"/>
      <c r="SH244" s="47"/>
      <c r="SI244" s="47"/>
      <c r="SJ244" s="47"/>
      <c r="SK244" s="47"/>
      <c r="SL244" s="47"/>
      <c r="SM244" s="47"/>
      <c r="SN244" s="47"/>
      <c r="SO244" s="47"/>
      <c r="SP244" s="47"/>
      <c r="SQ244" s="47"/>
      <c r="SR244" s="47"/>
      <c r="SS244" s="47"/>
      <c r="ST244" s="47"/>
      <c r="SU244" s="47"/>
      <c r="SV244" s="47"/>
      <c r="SW244" s="47"/>
      <c r="SX244" s="47"/>
      <c r="SY244" s="47"/>
      <c r="SZ244" s="47"/>
      <c r="TA244" s="47"/>
      <c r="TB244" s="47"/>
      <c r="TC244" s="47"/>
      <c r="TD244" s="47"/>
      <c r="TE244" s="47"/>
      <c r="TF244" s="47"/>
      <c r="TG244" s="47"/>
      <c r="TH244" s="47"/>
      <c r="TI244" s="47"/>
      <c r="TJ244" s="47"/>
      <c r="TK244" s="47"/>
      <c r="TL244" s="47"/>
      <c r="TM244" s="47"/>
      <c r="TN244" s="47"/>
      <c r="TO244" s="47"/>
      <c r="TP244" s="47"/>
      <c r="TQ244" s="47"/>
      <c r="TR244" s="47"/>
      <c r="TS244" s="47"/>
      <c r="TT244" s="47"/>
      <c r="TU244" s="47"/>
      <c r="TV244" s="47"/>
      <c r="TW244" s="47"/>
      <c r="TX244" s="47"/>
      <c r="TY244" s="47"/>
      <c r="TZ244" s="47"/>
      <c r="UA244" s="47"/>
      <c r="UB244" s="47"/>
      <c r="UC244" s="47"/>
      <c r="UD244" s="47"/>
      <c r="UE244" s="47"/>
      <c r="UF244" s="47"/>
      <c r="UG244" s="47"/>
      <c r="UH244" s="47"/>
      <c r="UI244" s="47"/>
      <c r="UJ244" s="47"/>
      <c r="UK244" s="47"/>
      <c r="UL244" s="47"/>
      <c r="UM244" s="47"/>
      <c r="UN244" s="47"/>
      <c r="UO244" s="47"/>
      <c r="UP244" s="47"/>
      <c r="UQ244" s="47"/>
      <c r="UR244" s="47"/>
      <c r="US244" s="47"/>
      <c r="UT244" s="47"/>
      <c r="UU244" s="47"/>
      <c r="UV244" s="47"/>
      <c r="UW244" s="47"/>
      <c r="UX244" s="47"/>
      <c r="UY244" s="47"/>
      <c r="UZ244" s="47"/>
      <c r="VA244" s="47"/>
      <c r="VB244" s="47"/>
      <c r="VC244" s="47"/>
      <c r="VD244" s="47"/>
      <c r="VE244" s="47"/>
      <c r="VF244" s="47"/>
      <c r="VG244" s="47"/>
      <c r="VH244" s="47"/>
      <c r="VI244" s="47"/>
      <c r="VJ244" s="47"/>
      <c r="VK244" s="47"/>
      <c r="VL244" s="47"/>
      <c r="VM244" s="47"/>
      <c r="VN244" s="47"/>
      <c r="VO244" s="47"/>
      <c r="VP244" s="47"/>
      <c r="VQ244" s="47"/>
      <c r="VR244" s="47"/>
      <c r="VS244" s="47"/>
      <c r="VT244" s="47"/>
      <c r="VU244" s="47"/>
      <c r="VV244" s="47"/>
      <c r="VW244" s="47"/>
      <c r="VX244" s="47"/>
      <c r="VY244" s="47"/>
      <c r="VZ244" s="47"/>
      <c r="WA244" s="47"/>
      <c r="WB244" s="47"/>
      <c r="WC244" s="47"/>
      <c r="WD244" s="47"/>
      <c r="WE244" s="47"/>
      <c r="WF244" s="47"/>
      <c r="WG244" s="47"/>
      <c r="WH244" s="47"/>
      <c r="WI244" s="47"/>
      <c r="WJ244" s="47"/>
      <c r="WK244" s="47"/>
      <c r="WL244" s="47"/>
      <c r="WM244" s="47"/>
      <c r="WN244" s="47"/>
      <c r="WO244" s="47"/>
      <c r="WP244" s="47"/>
      <c r="WQ244" s="47"/>
      <c r="WR244" s="47"/>
      <c r="WS244" s="47"/>
      <c r="WT244" s="47"/>
      <c r="WU244" s="47"/>
      <c r="WV244" s="47"/>
      <c r="WW244" s="47"/>
      <c r="WX244" s="47"/>
      <c r="WY244" s="47"/>
      <c r="WZ244" s="47"/>
      <c r="XA244" s="47"/>
      <c r="XB244" s="47"/>
      <c r="XC244" s="47"/>
      <c r="XD244" s="47"/>
      <c r="XE244" s="47"/>
      <c r="XF244" s="47"/>
      <c r="XG244" s="47"/>
      <c r="XH244" s="47"/>
      <c r="XI244" s="47"/>
      <c r="XJ244" s="47"/>
      <c r="XK244" s="47"/>
      <c r="XL244" s="47"/>
      <c r="XM244" s="47"/>
      <c r="XN244" s="47"/>
      <c r="XO244" s="47"/>
      <c r="XP244" s="47"/>
      <c r="XQ244" s="47"/>
      <c r="XR244" s="47"/>
      <c r="XS244" s="47"/>
      <c r="XT244" s="47"/>
      <c r="XU244" s="47"/>
      <c r="XV244" s="47"/>
      <c r="XW244" s="47"/>
      <c r="XX244" s="47"/>
      <c r="XY244" s="47"/>
      <c r="XZ244" s="47"/>
      <c r="YA244" s="47"/>
      <c r="YB244" s="47"/>
      <c r="YC244" s="47"/>
      <c r="YD244" s="47"/>
      <c r="YE244" s="47"/>
      <c r="YF244" s="47"/>
      <c r="YG244" s="47"/>
      <c r="YH244" s="47"/>
      <c r="YI244" s="47"/>
      <c r="YJ244" s="47"/>
      <c r="YK244" s="47"/>
      <c r="YL244" s="47"/>
      <c r="YM244" s="47"/>
      <c r="YN244" s="47"/>
      <c r="YO244" s="47"/>
      <c r="YP244" s="47"/>
      <c r="YQ244" s="47"/>
      <c r="YR244" s="47"/>
      <c r="YS244" s="47"/>
    </row>
    <row r="245" spans="1:669" s="8" customFormat="1" ht="15.75" x14ac:dyDescent="0.25">
      <c r="A245" s="30" t="s">
        <v>184</v>
      </c>
      <c r="B245" s="75" t="s">
        <v>156</v>
      </c>
      <c r="C245" s="76" t="s">
        <v>71</v>
      </c>
      <c r="D245" s="76" t="s">
        <v>221</v>
      </c>
      <c r="E245" s="79">
        <v>44652</v>
      </c>
      <c r="F245" s="10" t="s">
        <v>107</v>
      </c>
      <c r="G245" s="135">
        <v>35000</v>
      </c>
      <c r="H245" s="135">
        <v>1004.5</v>
      </c>
      <c r="I245" s="135">
        <v>0</v>
      </c>
      <c r="J245" s="135">
        <v>1064</v>
      </c>
      <c r="K245" s="135">
        <v>25</v>
      </c>
      <c r="L245" s="135">
        <v>2093.5</v>
      </c>
      <c r="M245" s="136">
        <v>32906.5</v>
      </c>
      <c r="O245" s="15"/>
      <c r="P245" s="86"/>
      <c r="Q245" s="86"/>
      <c r="R245" s="86"/>
      <c r="S245" s="86"/>
      <c r="T245" s="86"/>
      <c r="U245" s="86"/>
      <c r="V245" s="86"/>
      <c r="W245" s="86"/>
      <c r="X245" s="86"/>
      <c r="Y245" s="86"/>
      <c r="Z245" s="86"/>
      <c r="AA245" s="86"/>
      <c r="AB245" s="86"/>
      <c r="AC245" s="86"/>
      <c r="AD245" s="86"/>
      <c r="AE245" s="86"/>
      <c r="AF245" s="86"/>
      <c r="AG245" s="86"/>
      <c r="AH245" s="86"/>
      <c r="AI245" s="86"/>
      <c r="AJ245" s="86"/>
      <c r="AK245" s="86"/>
      <c r="AL245" s="86"/>
      <c r="AM245" s="86"/>
      <c r="AN245" s="86"/>
      <c r="AO245" s="86"/>
      <c r="AP245" s="86"/>
      <c r="AQ245" s="86"/>
      <c r="AR245" s="86"/>
      <c r="AS245" s="86"/>
      <c r="AT245" s="86"/>
      <c r="AU245" s="45"/>
      <c r="AV245" s="45"/>
      <c r="AW245" s="45"/>
      <c r="AX245" s="45"/>
      <c r="AY245" s="45"/>
      <c r="AZ245" s="45"/>
      <c r="BA245" s="45"/>
      <c r="BB245" s="45"/>
      <c r="BC245" s="45"/>
      <c r="BD245" s="45"/>
      <c r="BE245" s="45"/>
      <c r="BF245" s="45"/>
      <c r="BG245" s="45"/>
      <c r="BH245" s="45"/>
      <c r="BI245" s="45"/>
      <c r="BJ245" s="45"/>
      <c r="BK245" s="45"/>
      <c r="BL245" s="45"/>
      <c r="BM245" s="45"/>
      <c r="BN245" s="45"/>
      <c r="BO245" s="45"/>
      <c r="BP245" s="45"/>
      <c r="BQ245" s="45"/>
      <c r="BR245" s="45"/>
      <c r="BS245" s="45"/>
      <c r="BT245" s="45"/>
      <c r="BU245" s="45"/>
      <c r="BV245" s="45"/>
      <c r="BW245" s="45"/>
      <c r="BX245" s="45"/>
      <c r="BY245" s="45"/>
      <c r="BZ245" s="45"/>
      <c r="CA245" s="45"/>
      <c r="CB245" s="45"/>
      <c r="CC245" s="45"/>
      <c r="CD245" s="45"/>
      <c r="CE245" s="45"/>
      <c r="CF245" s="45"/>
      <c r="CG245" s="45"/>
      <c r="CH245" s="45"/>
      <c r="CI245" s="45"/>
      <c r="CJ245" s="45"/>
      <c r="CK245" s="45"/>
      <c r="CL245" s="45"/>
      <c r="CM245" s="45"/>
      <c r="CN245" s="45"/>
      <c r="CO245" s="45"/>
      <c r="CP245" s="45"/>
      <c r="CQ245" s="45"/>
      <c r="CR245" s="45"/>
      <c r="CS245" s="45"/>
      <c r="CT245" s="45"/>
      <c r="CU245" s="45"/>
      <c r="CV245" s="45"/>
      <c r="CW245" s="45"/>
      <c r="CX245" s="45"/>
      <c r="CY245" s="45"/>
      <c r="CZ245" s="45"/>
      <c r="DA245" s="45"/>
      <c r="DB245" s="45"/>
      <c r="DC245" s="45"/>
      <c r="DD245" s="45"/>
      <c r="DE245" s="45"/>
      <c r="DF245" s="45"/>
      <c r="DG245" s="45"/>
      <c r="DH245" s="45"/>
      <c r="DI245" s="45"/>
      <c r="DJ245" s="45"/>
      <c r="DK245" s="45"/>
      <c r="DL245" s="45"/>
      <c r="DM245" s="45"/>
      <c r="DN245" s="45"/>
      <c r="DO245" s="45"/>
      <c r="DP245" s="45"/>
      <c r="DQ245" s="45"/>
      <c r="DR245" s="45"/>
      <c r="DS245" s="45"/>
      <c r="DT245" s="45"/>
      <c r="DU245" s="45"/>
      <c r="DV245" s="45"/>
      <c r="DW245" s="45"/>
      <c r="DX245" s="45"/>
      <c r="DY245" s="45"/>
      <c r="DZ245" s="45"/>
      <c r="EA245" s="45"/>
      <c r="EB245" s="45"/>
      <c r="EC245" s="45"/>
      <c r="ED245" s="45"/>
      <c r="EE245" s="45"/>
      <c r="EF245" s="45"/>
      <c r="EG245" s="45"/>
      <c r="EH245" s="45"/>
      <c r="EI245" s="45"/>
      <c r="EJ245" s="45"/>
      <c r="EK245" s="45"/>
      <c r="EL245" s="45"/>
      <c r="EM245" s="45"/>
      <c r="EN245" s="45"/>
      <c r="EO245" s="45"/>
      <c r="EP245" s="45"/>
      <c r="EQ245" s="45"/>
      <c r="ER245" s="45"/>
      <c r="ES245" s="45"/>
      <c r="ET245" s="45"/>
      <c r="EU245" s="45"/>
      <c r="EV245" s="45"/>
      <c r="EW245" s="45"/>
      <c r="EX245" s="45"/>
      <c r="EY245" s="45"/>
      <c r="EZ245" s="45"/>
      <c r="FA245" s="45"/>
      <c r="FB245" s="45"/>
      <c r="FC245" s="45"/>
      <c r="FD245" s="45"/>
      <c r="FE245" s="45"/>
      <c r="FF245" s="45"/>
      <c r="FG245" s="45"/>
      <c r="FH245" s="45"/>
      <c r="FI245" s="45"/>
      <c r="FJ245" s="45"/>
      <c r="FK245" s="45"/>
      <c r="FL245" s="45"/>
      <c r="FM245" s="45"/>
      <c r="FN245" s="45"/>
      <c r="FO245" s="45"/>
      <c r="FP245" s="45"/>
      <c r="FQ245" s="45"/>
      <c r="FR245" s="45"/>
      <c r="FS245" s="45"/>
      <c r="FT245" s="47"/>
      <c r="FU245" s="47"/>
      <c r="FV245" s="47"/>
      <c r="FW245" s="47"/>
      <c r="FX245" s="47"/>
      <c r="FY245" s="47"/>
      <c r="FZ245" s="47"/>
      <c r="GA245" s="47"/>
      <c r="GB245" s="47"/>
      <c r="GC245" s="47"/>
      <c r="GD245" s="47"/>
      <c r="GE245" s="47"/>
      <c r="GF245" s="47"/>
      <c r="GG245" s="47"/>
      <c r="GH245" s="47"/>
      <c r="GI245" s="47"/>
      <c r="GJ245" s="47"/>
      <c r="GK245" s="47"/>
      <c r="GL245" s="47"/>
      <c r="GM245" s="47"/>
      <c r="GN245" s="47"/>
      <c r="GO245" s="47"/>
      <c r="GP245" s="47"/>
      <c r="GQ245" s="47"/>
      <c r="GR245" s="47"/>
      <c r="GS245" s="47"/>
      <c r="GT245" s="47"/>
      <c r="GU245" s="47"/>
      <c r="GV245" s="47"/>
      <c r="GW245" s="47"/>
      <c r="GX245" s="47"/>
      <c r="GY245" s="47"/>
      <c r="GZ245" s="47"/>
      <c r="HA245" s="47"/>
      <c r="HB245" s="47"/>
      <c r="HC245" s="47"/>
      <c r="HD245" s="47"/>
      <c r="HE245" s="47"/>
      <c r="HF245" s="47"/>
      <c r="HG245" s="47"/>
      <c r="HH245" s="47"/>
      <c r="HI245" s="47"/>
      <c r="HJ245" s="47"/>
      <c r="HK245" s="47"/>
      <c r="HL245" s="47"/>
      <c r="HM245" s="47"/>
      <c r="HN245" s="47"/>
      <c r="HO245" s="47"/>
      <c r="HP245" s="47"/>
      <c r="HQ245" s="47"/>
      <c r="HR245" s="47"/>
      <c r="HS245" s="47"/>
      <c r="HT245" s="47"/>
      <c r="HU245" s="47"/>
      <c r="HV245" s="47"/>
      <c r="HW245" s="47"/>
      <c r="HX245" s="47"/>
      <c r="HY245" s="47"/>
      <c r="HZ245" s="47"/>
      <c r="IA245" s="47"/>
      <c r="IB245" s="47"/>
      <c r="IC245" s="47"/>
      <c r="ID245" s="47"/>
      <c r="IE245" s="47"/>
      <c r="IF245" s="47"/>
      <c r="IG245" s="47"/>
      <c r="IH245" s="47"/>
      <c r="II245" s="47"/>
      <c r="IJ245" s="47"/>
      <c r="IK245" s="47"/>
      <c r="IL245" s="47"/>
      <c r="IM245" s="47"/>
      <c r="IN245" s="47"/>
      <c r="IO245" s="47"/>
      <c r="IP245" s="47"/>
      <c r="IQ245" s="47"/>
      <c r="IR245" s="47"/>
      <c r="IS245" s="47"/>
      <c r="IT245" s="47"/>
      <c r="IU245" s="47"/>
      <c r="IV245" s="47"/>
      <c r="IW245" s="47"/>
      <c r="IX245" s="47"/>
      <c r="IY245" s="47"/>
      <c r="IZ245" s="47"/>
      <c r="JA245" s="47"/>
      <c r="JB245" s="47"/>
      <c r="JC245" s="47"/>
      <c r="JD245" s="47"/>
      <c r="JE245" s="47"/>
      <c r="JF245" s="47"/>
      <c r="JG245" s="47"/>
      <c r="JH245" s="47"/>
      <c r="JI245" s="47"/>
      <c r="JJ245" s="47"/>
      <c r="JK245" s="47"/>
      <c r="JL245" s="47"/>
      <c r="JM245" s="47"/>
      <c r="JN245" s="47"/>
      <c r="JO245" s="47"/>
      <c r="JP245" s="47"/>
      <c r="JQ245" s="47"/>
      <c r="JR245" s="47"/>
      <c r="JS245" s="47"/>
      <c r="JT245" s="47"/>
      <c r="JU245" s="47"/>
      <c r="JV245" s="47"/>
      <c r="JW245" s="47"/>
      <c r="JX245" s="47"/>
      <c r="JY245" s="47"/>
      <c r="JZ245" s="47"/>
      <c r="KA245" s="47"/>
      <c r="KB245" s="47"/>
      <c r="KC245" s="47"/>
      <c r="KD245" s="47"/>
      <c r="KE245" s="47"/>
      <c r="KF245" s="47"/>
      <c r="KG245" s="47"/>
      <c r="KH245" s="47"/>
      <c r="KI245" s="47"/>
      <c r="KJ245" s="47"/>
      <c r="KK245" s="47"/>
      <c r="KL245" s="47"/>
      <c r="KM245" s="47"/>
      <c r="KN245" s="47"/>
      <c r="KO245" s="47"/>
      <c r="KP245" s="47"/>
      <c r="KQ245" s="47"/>
      <c r="KR245" s="47"/>
      <c r="KS245" s="47"/>
      <c r="KT245" s="47"/>
      <c r="KU245" s="47"/>
      <c r="KV245" s="47"/>
      <c r="KW245" s="47"/>
      <c r="KX245" s="47"/>
      <c r="KY245" s="47"/>
      <c r="KZ245" s="47"/>
      <c r="LA245" s="47"/>
      <c r="LB245" s="47"/>
      <c r="LC245" s="47"/>
      <c r="LD245" s="47"/>
      <c r="LE245" s="47"/>
      <c r="LF245" s="47"/>
      <c r="LG245" s="47"/>
      <c r="LH245" s="47"/>
      <c r="LI245" s="47"/>
      <c r="LJ245" s="47"/>
      <c r="LK245" s="47"/>
      <c r="LL245" s="47"/>
      <c r="LM245" s="47"/>
      <c r="LN245" s="47"/>
      <c r="LO245" s="47"/>
      <c r="LP245" s="47"/>
      <c r="LQ245" s="47"/>
      <c r="LR245" s="47"/>
      <c r="LS245" s="47"/>
      <c r="LT245" s="47"/>
      <c r="LU245" s="47"/>
      <c r="LV245" s="47"/>
      <c r="LW245" s="47"/>
      <c r="LX245" s="47"/>
      <c r="LY245" s="47"/>
      <c r="LZ245" s="47"/>
      <c r="MA245" s="47"/>
      <c r="MB245" s="47"/>
      <c r="MC245" s="47"/>
      <c r="MD245" s="47"/>
      <c r="ME245" s="47"/>
      <c r="MF245" s="47"/>
      <c r="MG245" s="47"/>
      <c r="MH245" s="47"/>
      <c r="MI245" s="47"/>
      <c r="MJ245" s="47"/>
      <c r="MK245" s="47"/>
      <c r="ML245" s="47"/>
      <c r="MM245" s="47"/>
      <c r="MN245" s="47"/>
      <c r="MO245" s="47"/>
      <c r="MP245" s="47"/>
      <c r="MQ245" s="47"/>
      <c r="MR245" s="47"/>
      <c r="MS245" s="47"/>
      <c r="MT245" s="47"/>
      <c r="MU245" s="47"/>
      <c r="MV245" s="47"/>
      <c r="MW245" s="47"/>
      <c r="MX245" s="47"/>
      <c r="MY245" s="47"/>
      <c r="MZ245" s="47"/>
      <c r="NA245" s="47"/>
      <c r="NB245" s="47"/>
      <c r="NC245" s="47"/>
      <c r="ND245" s="47"/>
      <c r="NE245" s="47"/>
      <c r="NF245" s="47"/>
      <c r="NG245" s="47"/>
      <c r="NH245" s="47"/>
      <c r="NI245" s="47"/>
      <c r="NJ245" s="47"/>
      <c r="NK245" s="47"/>
      <c r="NL245" s="47"/>
      <c r="NM245" s="47"/>
      <c r="NN245" s="47"/>
      <c r="NO245" s="47"/>
      <c r="NP245" s="47"/>
      <c r="NQ245" s="47"/>
      <c r="NR245" s="47"/>
      <c r="NS245" s="47"/>
      <c r="NT245" s="47"/>
      <c r="NU245" s="47"/>
      <c r="NV245" s="47"/>
      <c r="NW245" s="47"/>
      <c r="NX245" s="47"/>
      <c r="NY245" s="47"/>
      <c r="NZ245" s="47"/>
      <c r="OA245" s="47"/>
      <c r="OB245" s="47"/>
      <c r="OC245" s="47"/>
      <c r="OD245" s="47"/>
      <c r="OE245" s="47"/>
      <c r="OF245" s="47"/>
      <c r="OG245" s="47"/>
      <c r="OH245" s="47"/>
      <c r="OI245" s="47"/>
      <c r="OJ245" s="47"/>
      <c r="OK245" s="47"/>
      <c r="OL245" s="47"/>
      <c r="OM245" s="47"/>
      <c r="ON245" s="47"/>
      <c r="OO245" s="47"/>
      <c r="OP245" s="47"/>
      <c r="OQ245" s="47"/>
      <c r="OR245" s="47"/>
      <c r="OS245" s="47"/>
      <c r="OT245" s="47"/>
      <c r="OU245" s="47"/>
      <c r="OV245" s="47"/>
      <c r="OW245" s="47"/>
      <c r="OX245" s="47"/>
      <c r="OY245" s="47"/>
      <c r="OZ245" s="47"/>
      <c r="PA245" s="47"/>
      <c r="PB245" s="47"/>
      <c r="PC245" s="47"/>
      <c r="PD245" s="47"/>
      <c r="PE245" s="47"/>
      <c r="PF245" s="47"/>
      <c r="PG245" s="47"/>
      <c r="PH245" s="47"/>
      <c r="PI245" s="47"/>
      <c r="PJ245" s="47"/>
      <c r="PK245" s="47"/>
      <c r="PL245" s="47"/>
      <c r="PM245" s="47"/>
      <c r="PN245" s="47"/>
      <c r="PO245" s="47"/>
      <c r="PP245" s="47"/>
      <c r="PQ245" s="47"/>
      <c r="PR245" s="47"/>
      <c r="PS245" s="47"/>
      <c r="PT245" s="47"/>
      <c r="PU245" s="47"/>
      <c r="PV245" s="47"/>
      <c r="PW245" s="47"/>
      <c r="PX245" s="47"/>
      <c r="PY245" s="47"/>
      <c r="PZ245" s="47"/>
      <c r="QA245" s="47"/>
      <c r="QB245" s="47"/>
      <c r="QC245" s="47"/>
      <c r="QD245" s="47"/>
      <c r="QE245" s="47"/>
      <c r="QF245" s="47"/>
      <c r="QG245" s="47"/>
      <c r="QH245" s="47"/>
      <c r="QI245" s="47"/>
      <c r="QJ245" s="47"/>
      <c r="QK245" s="47"/>
      <c r="QL245" s="47"/>
      <c r="QM245" s="47"/>
      <c r="QN245" s="47"/>
      <c r="QO245" s="47"/>
      <c r="QP245" s="47"/>
      <c r="QQ245" s="47"/>
      <c r="QR245" s="47"/>
      <c r="QS245" s="47"/>
      <c r="QT245" s="47"/>
      <c r="QU245" s="47"/>
      <c r="QV245" s="47"/>
      <c r="QW245" s="47"/>
      <c r="QX245" s="47"/>
      <c r="QY245" s="47"/>
      <c r="QZ245" s="47"/>
      <c r="RA245" s="47"/>
      <c r="RB245" s="47"/>
      <c r="RC245" s="47"/>
      <c r="RD245" s="47"/>
      <c r="RE245" s="47"/>
      <c r="RF245" s="47"/>
      <c r="RG245" s="47"/>
      <c r="RH245" s="47"/>
      <c r="RI245" s="47"/>
      <c r="RJ245" s="47"/>
      <c r="RK245" s="47"/>
      <c r="RL245" s="47"/>
      <c r="RM245" s="47"/>
      <c r="RN245" s="47"/>
      <c r="RO245" s="47"/>
      <c r="RP245" s="47"/>
      <c r="RQ245" s="47"/>
      <c r="RR245" s="47"/>
      <c r="RS245" s="47"/>
      <c r="RT245" s="47"/>
      <c r="RU245" s="47"/>
      <c r="RV245" s="47"/>
      <c r="RW245" s="47"/>
      <c r="RX245" s="47"/>
      <c r="RY245" s="47"/>
      <c r="RZ245" s="47"/>
      <c r="SA245" s="47"/>
      <c r="SB245" s="47"/>
      <c r="SC245" s="47"/>
      <c r="SD245" s="47"/>
      <c r="SE245" s="47"/>
      <c r="SF245" s="47"/>
      <c r="SG245" s="47"/>
      <c r="SH245" s="47"/>
      <c r="SI245" s="47"/>
      <c r="SJ245" s="47"/>
      <c r="SK245" s="47"/>
      <c r="SL245" s="47"/>
      <c r="SM245" s="47"/>
      <c r="SN245" s="47"/>
      <c r="SO245" s="47"/>
      <c r="SP245" s="47"/>
      <c r="SQ245" s="47"/>
      <c r="SR245" s="47"/>
      <c r="SS245" s="47"/>
      <c r="ST245" s="47"/>
      <c r="SU245" s="47"/>
      <c r="SV245" s="47"/>
      <c r="SW245" s="47"/>
      <c r="SX245" s="47"/>
      <c r="SY245" s="47"/>
      <c r="SZ245" s="47"/>
      <c r="TA245" s="47"/>
      <c r="TB245" s="47"/>
      <c r="TC245" s="47"/>
      <c r="TD245" s="47"/>
      <c r="TE245" s="47"/>
      <c r="TF245" s="47"/>
      <c r="TG245" s="47"/>
      <c r="TH245" s="47"/>
      <c r="TI245" s="47"/>
      <c r="TJ245" s="47"/>
      <c r="TK245" s="47"/>
      <c r="TL245" s="47"/>
      <c r="TM245" s="47"/>
      <c r="TN245" s="47"/>
      <c r="TO245" s="47"/>
      <c r="TP245" s="47"/>
      <c r="TQ245" s="47"/>
      <c r="TR245" s="47"/>
      <c r="TS245" s="47"/>
      <c r="TT245" s="47"/>
      <c r="TU245" s="47"/>
      <c r="TV245" s="47"/>
      <c r="TW245" s="47"/>
      <c r="TX245" s="47"/>
      <c r="TY245" s="47"/>
      <c r="TZ245" s="47"/>
      <c r="UA245" s="47"/>
      <c r="UB245" s="47"/>
      <c r="UC245" s="47"/>
      <c r="UD245" s="47"/>
      <c r="UE245" s="47"/>
      <c r="UF245" s="47"/>
      <c r="UG245" s="47"/>
      <c r="UH245" s="47"/>
      <c r="UI245" s="47"/>
      <c r="UJ245" s="47"/>
      <c r="UK245" s="47"/>
      <c r="UL245" s="47"/>
      <c r="UM245" s="47"/>
      <c r="UN245" s="47"/>
      <c r="UO245" s="47"/>
      <c r="UP245" s="47"/>
      <c r="UQ245" s="47"/>
      <c r="UR245" s="47"/>
      <c r="US245" s="47"/>
      <c r="UT245" s="47"/>
      <c r="UU245" s="47"/>
      <c r="UV245" s="47"/>
      <c r="UW245" s="47"/>
      <c r="UX245" s="47"/>
      <c r="UY245" s="47"/>
      <c r="UZ245" s="47"/>
      <c r="VA245" s="47"/>
      <c r="VB245" s="47"/>
      <c r="VC245" s="47"/>
      <c r="VD245" s="47"/>
      <c r="VE245" s="47"/>
      <c r="VF245" s="47"/>
      <c r="VG245" s="47"/>
      <c r="VH245" s="47"/>
      <c r="VI245" s="47"/>
      <c r="VJ245" s="47"/>
      <c r="VK245" s="47"/>
      <c r="VL245" s="47"/>
      <c r="VM245" s="47"/>
      <c r="VN245" s="47"/>
      <c r="VO245" s="47"/>
      <c r="VP245" s="47"/>
      <c r="VQ245" s="47"/>
      <c r="VR245" s="47"/>
      <c r="VS245" s="47"/>
      <c r="VT245" s="47"/>
      <c r="VU245" s="47"/>
      <c r="VV245" s="47"/>
      <c r="VW245" s="47"/>
      <c r="VX245" s="47"/>
      <c r="VY245" s="47"/>
      <c r="VZ245" s="47"/>
      <c r="WA245" s="47"/>
      <c r="WB245" s="47"/>
      <c r="WC245" s="47"/>
      <c r="WD245" s="47"/>
      <c r="WE245" s="47"/>
      <c r="WF245" s="47"/>
      <c r="WG245" s="47"/>
      <c r="WH245" s="47"/>
      <c r="WI245" s="47"/>
      <c r="WJ245" s="47"/>
      <c r="WK245" s="47"/>
      <c r="WL245" s="47"/>
      <c r="WM245" s="47"/>
      <c r="WN245" s="47"/>
      <c r="WO245" s="47"/>
      <c r="WP245" s="47"/>
      <c r="WQ245" s="47"/>
      <c r="WR245" s="47"/>
      <c r="WS245" s="47"/>
      <c r="WT245" s="47"/>
      <c r="WU245" s="47"/>
      <c r="WV245" s="47"/>
      <c r="WW245" s="47"/>
      <c r="WX245" s="47"/>
      <c r="WY245" s="47"/>
      <c r="WZ245" s="47"/>
      <c r="XA245" s="47"/>
      <c r="XB245" s="47"/>
      <c r="XC245" s="47"/>
      <c r="XD245" s="47"/>
      <c r="XE245" s="47"/>
      <c r="XF245" s="47"/>
      <c r="XG245" s="47"/>
      <c r="XH245" s="47"/>
      <c r="XI245" s="47"/>
      <c r="XJ245" s="47"/>
      <c r="XK245" s="47"/>
      <c r="XL245" s="47"/>
      <c r="XM245" s="47"/>
      <c r="XN245" s="47"/>
      <c r="XO245" s="47"/>
      <c r="XP245" s="47"/>
      <c r="XQ245" s="47"/>
      <c r="XR245" s="47"/>
      <c r="XS245" s="47"/>
      <c r="XT245" s="47"/>
      <c r="XU245" s="47"/>
      <c r="XV245" s="47"/>
      <c r="XW245" s="47"/>
      <c r="XX245" s="47"/>
      <c r="XY245" s="47"/>
      <c r="XZ245" s="47"/>
      <c r="YA245" s="47"/>
      <c r="YB245" s="47"/>
      <c r="YC245" s="47"/>
      <c r="YD245" s="47"/>
      <c r="YE245" s="47"/>
      <c r="YF245" s="47"/>
      <c r="YG245" s="47"/>
      <c r="YH245" s="47"/>
      <c r="YI245" s="47"/>
      <c r="YJ245" s="47"/>
      <c r="YK245" s="47"/>
      <c r="YL245" s="47"/>
      <c r="YM245" s="47"/>
      <c r="YN245" s="47"/>
      <c r="YO245" s="47"/>
      <c r="YP245" s="47"/>
      <c r="YQ245" s="47"/>
      <c r="YR245" s="47"/>
      <c r="YS245" s="47"/>
    </row>
    <row r="246" spans="1:669" s="80" customFormat="1" ht="15.75" x14ac:dyDescent="0.25">
      <c r="A246" s="97" t="s">
        <v>14</v>
      </c>
      <c r="B246" s="36">
        <v>9</v>
      </c>
      <c r="C246" s="58"/>
      <c r="D246" s="58"/>
      <c r="E246" s="81"/>
      <c r="F246" s="82"/>
      <c r="G246" s="166">
        <f>G237+G238+G239+G240+G241+G242+G243+G244+G245</f>
        <v>384500</v>
      </c>
      <c r="H246" s="166">
        <f>H237+H238+H239+H240+H241+H242+H243+H244+H245</f>
        <v>11035.15</v>
      </c>
      <c r="I246" s="166">
        <f>I237+I240</f>
        <v>11489.51</v>
      </c>
      <c r="J246" s="166">
        <f>J237+J238+J239+J240+J241+J242+J243+J244+J245</f>
        <v>11688.8</v>
      </c>
      <c r="K246" s="166">
        <f>K237+K238+K239+K240+K241+K242+K243+K244+K245</f>
        <v>225</v>
      </c>
      <c r="L246" s="166">
        <f>L237+L238+L239+L240+L241+L242+L243+L244+L245</f>
        <v>34438.46</v>
      </c>
      <c r="M246" s="192">
        <f>M237+M238+M239+M240+M241+M242+M243+M244+M245</f>
        <v>350061.54</v>
      </c>
      <c r="N246" s="15"/>
      <c r="O246" s="15"/>
      <c r="P246" s="86"/>
      <c r="Q246" s="86"/>
      <c r="R246" s="86"/>
      <c r="S246" s="86"/>
      <c r="T246" s="86"/>
      <c r="U246" s="86"/>
      <c r="V246" s="86"/>
      <c r="W246" s="86"/>
      <c r="X246" s="86"/>
      <c r="Y246" s="86"/>
      <c r="Z246" s="86"/>
      <c r="AA246" s="86"/>
      <c r="AB246" s="86"/>
      <c r="AC246" s="86"/>
      <c r="AD246" s="86"/>
      <c r="AE246" s="86"/>
      <c r="AF246" s="86"/>
      <c r="AG246" s="86"/>
      <c r="AH246" s="86"/>
      <c r="AI246" s="86"/>
      <c r="AJ246" s="86"/>
      <c r="AK246" s="86"/>
      <c r="AL246" s="86"/>
      <c r="AM246" s="86"/>
      <c r="AN246" s="86"/>
      <c r="AO246" s="86"/>
      <c r="AP246" s="86"/>
      <c r="AQ246" s="86"/>
      <c r="AR246" s="86"/>
      <c r="AS246" s="86"/>
      <c r="AT246" s="86"/>
      <c r="AU246" s="45"/>
      <c r="AV246" s="45"/>
      <c r="AW246" s="45"/>
      <c r="AX246" s="45"/>
      <c r="AY246" s="45"/>
      <c r="AZ246" s="45"/>
      <c r="BA246" s="45"/>
      <c r="BB246" s="45"/>
      <c r="BC246" s="45"/>
      <c r="BD246" s="45"/>
      <c r="BE246" s="45"/>
      <c r="BF246" s="45"/>
      <c r="BG246" s="45"/>
      <c r="BH246" s="45"/>
      <c r="BI246" s="45"/>
      <c r="BJ246" s="45"/>
      <c r="BK246" s="45"/>
      <c r="BL246" s="45"/>
      <c r="BM246" s="45"/>
      <c r="BN246" s="45"/>
      <c r="BO246" s="45"/>
      <c r="BP246" s="45"/>
      <c r="BQ246" s="45"/>
      <c r="BR246" s="45"/>
      <c r="BS246" s="45"/>
      <c r="BT246" s="45"/>
      <c r="BU246" s="45"/>
      <c r="BV246" s="45"/>
      <c r="BW246" s="45"/>
      <c r="BX246" s="45"/>
      <c r="BY246" s="45"/>
      <c r="BZ246" s="45"/>
      <c r="CA246" s="45"/>
      <c r="CB246" s="45"/>
      <c r="CC246" s="45"/>
      <c r="CD246" s="45"/>
      <c r="CE246" s="45"/>
      <c r="CF246" s="45"/>
      <c r="CG246" s="45"/>
      <c r="CH246" s="45"/>
      <c r="CI246" s="45"/>
      <c r="CJ246" s="45"/>
      <c r="CK246" s="45"/>
      <c r="CL246" s="45"/>
      <c r="CM246" s="45"/>
      <c r="CN246" s="45"/>
      <c r="CO246" s="45"/>
      <c r="CP246" s="45"/>
      <c r="CQ246" s="45"/>
      <c r="CR246" s="45"/>
      <c r="CS246" s="45"/>
      <c r="CT246" s="45"/>
      <c r="CU246" s="45"/>
      <c r="CV246" s="45"/>
      <c r="CW246" s="45"/>
      <c r="CX246" s="45"/>
      <c r="CY246" s="45"/>
      <c r="CZ246" s="45"/>
      <c r="DA246" s="45"/>
      <c r="DB246" s="45"/>
      <c r="DC246" s="45"/>
      <c r="DD246" s="45"/>
      <c r="DE246" s="45"/>
      <c r="DF246" s="45"/>
      <c r="DG246" s="45"/>
      <c r="DH246" s="45"/>
      <c r="DI246" s="45"/>
      <c r="DJ246" s="45"/>
      <c r="DK246" s="45"/>
      <c r="DL246" s="45"/>
      <c r="DM246" s="45"/>
      <c r="DN246" s="45"/>
      <c r="DO246" s="45"/>
      <c r="DP246" s="45"/>
      <c r="DQ246" s="45"/>
      <c r="DR246" s="45"/>
      <c r="DS246" s="45"/>
      <c r="DT246" s="45"/>
      <c r="DU246" s="45"/>
      <c r="DV246" s="45"/>
      <c r="DW246" s="45"/>
      <c r="DX246" s="45"/>
      <c r="DY246" s="45"/>
      <c r="DZ246" s="45"/>
      <c r="EA246" s="45"/>
      <c r="EB246" s="45"/>
      <c r="EC246" s="45"/>
      <c r="ED246" s="45"/>
      <c r="EE246" s="45"/>
      <c r="EF246" s="45"/>
      <c r="EG246" s="45"/>
      <c r="EH246" s="45"/>
      <c r="EI246" s="45"/>
      <c r="EJ246" s="45"/>
      <c r="EK246" s="45"/>
      <c r="EL246" s="45"/>
      <c r="EM246" s="45"/>
      <c r="EN246" s="45"/>
      <c r="EO246" s="45"/>
      <c r="EP246" s="45"/>
      <c r="EQ246" s="45"/>
      <c r="ER246" s="45"/>
      <c r="ES246" s="45"/>
      <c r="ET246" s="45"/>
      <c r="EU246" s="45"/>
      <c r="EV246" s="45"/>
      <c r="EW246" s="45"/>
      <c r="EX246" s="45"/>
      <c r="EY246" s="45"/>
      <c r="EZ246" s="45"/>
      <c r="FA246" s="45"/>
      <c r="FB246" s="45"/>
      <c r="FC246" s="45"/>
      <c r="FD246" s="45"/>
      <c r="FE246" s="45"/>
      <c r="FF246" s="45"/>
      <c r="FG246" s="45"/>
      <c r="FH246" s="45"/>
      <c r="FI246" s="45"/>
      <c r="FJ246" s="45"/>
      <c r="FK246" s="45"/>
      <c r="FL246" s="45"/>
      <c r="FM246" s="45"/>
      <c r="FN246" s="45"/>
      <c r="FO246" s="45"/>
      <c r="FP246" s="45"/>
      <c r="FQ246" s="45"/>
      <c r="FR246" s="45"/>
      <c r="FS246" s="45"/>
      <c r="FT246" s="73"/>
      <c r="FU246" s="73"/>
      <c r="FV246" s="73"/>
      <c r="FW246" s="73"/>
      <c r="FX246" s="73"/>
      <c r="FY246" s="73"/>
      <c r="FZ246" s="73"/>
      <c r="GA246" s="73"/>
      <c r="GB246" s="73"/>
      <c r="GC246" s="73"/>
      <c r="GD246" s="73"/>
      <c r="GE246" s="73"/>
      <c r="GF246" s="73"/>
      <c r="GG246" s="73"/>
      <c r="GH246" s="73"/>
      <c r="GI246" s="73"/>
      <c r="GJ246" s="73"/>
      <c r="GK246" s="73"/>
      <c r="GL246" s="73"/>
      <c r="GM246" s="73"/>
      <c r="GN246" s="73"/>
      <c r="GO246" s="73"/>
      <c r="GP246" s="73"/>
      <c r="GQ246" s="73"/>
      <c r="GR246" s="73"/>
      <c r="GS246" s="73"/>
      <c r="GT246" s="73"/>
      <c r="GU246" s="73"/>
      <c r="GV246" s="73"/>
      <c r="GW246" s="73"/>
      <c r="GX246" s="73"/>
      <c r="GY246" s="73"/>
      <c r="GZ246" s="73"/>
      <c r="HA246" s="73"/>
      <c r="HB246" s="73"/>
      <c r="HC246" s="73"/>
      <c r="HD246" s="73"/>
      <c r="HE246" s="73"/>
      <c r="HF246" s="73"/>
      <c r="HG246" s="73"/>
      <c r="HH246" s="73"/>
      <c r="HI246" s="73"/>
      <c r="HJ246" s="73"/>
      <c r="HK246" s="73"/>
      <c r="HL246" s="73"/>
      <c r="HM246" s="73"/>
      <c r="HN246" s="73"/>
      <c r="HO246" s="73"/>
      <c r="HP246" s="73"/>
      <c r="HQ246" s="73"/>
      <c r="HR246" s="73"/>
      <c r="HS246" s="73"/>
      <c r="HT246" s="73"/>
      <c r="HU246" s="73"/>
      <c r="HV246" s="73"/>
      <c r="HW246" s="73"/>
      <c r="HX246" s="73"/>
      <c r="HY246" s="73"/>
      <c r="HZ246" s="73"/>
      <c r="IA246" s="73"/>
      <c r="IB246" s="73"/>
      <c r="IC246" s="73"/>
      <c r="ID246" s="73"/>
      <c r="IE246" s="73"/>
      <c r="IF246" s="73"/>
      <c r="IG246" s="73"/>
      <c r="IH246" s="73"/>
      <c r="II246" s="73"/>
      <c r="IJ246" s="73"/>
      <c r="IK246" s="73"/>
      <c r="IL246" s="73"/>
      <c r="IM246" s="73"/>
      <c r="IN246" s="73"/>
      <c r="IO246" s="73"/>
      <c r="IP246" s="73"/>
      <c r="IQ246" s="73"/>
      <c r="IR246" s="73"/>
      <c r="IS246" s="73"/>
      <c r="IT246" s="73"/>
      <c r="IU246" s="73"/>
      <c r="IV246" s="73"/>
      <c r="IW246" s="73"/>
      <c r="IX246" s="73"/>
      <c r="IY246" s="73"/>
      <c r="IZ246" s="73"/>
      <c r="JA246" s="73"/>
      <c r="JB246" s="73"/>
      <c r="JC246" s="73"/>
      <c r="JD246" s="73"/>
      <c r="JE246" s="73"/>
      <c r="JF246" s="73"/>
      <c r="JG246" s="73"/>
      <c r="JH246" s="73"/>
      <c r="JI246" s="73"/>
      <c r="JJ246" s="73"/>
      <c r="JK246" s="73"/>
      <c r="JL246" s="73"/>
      <c r="JM246" s="73"/>
      <c r="JN246" s="73"/>
      <c r="JO246" s="73"/>
      <c r="JP246" s="73"/>
      <c r="JQ246" s="73"/>
      <c r="JR246" s="73"/>
      <c r="JS246" s="73"/>
      <c r="JT246" s="73"/>
      <c r="JU246" s="73"/>
      <c r="JV246" s="73"/>
      <c r="JW246" s="73"/>
      <c r="JX246" s="73"/>
      <c r="JY246" s="73"/>
      <c r="JZ246" s="73"/>
      <c r="KA246" s="73"/>
      <c r="KB246" s="73"/>
      <c r="KC246" s="73"/>
      <c r="KD246" s="73"/>
      <c r="KE246" s="73"/>
      <c r="KF246" s="73"/>
      <c r="KG246" s="73"/>
      <c r="KH246" s="73"/>
      <c r="KI246" s="73"/>
      <c r="KJ246" s="73"/>
      <c r="KK246" s="73"/>
      <c r="KL246" s="73"/>
      <c r="KM246" s="73"/>
      <c r="KN246" s="73"/>
      <c r="KO246" s="73"/>
      <c r="KP246" s="73"/>
      <c r="KQ246" s="73"/>
      <c r="KR246" s="73"/>
      <c r="KS246" s="73"/>
      <c r="KT246" s="73"/>
      <c r="KU246" s="73"/>
      <c r="KV246" s="73"/>
      <c r="KW246" s="73"/>
      <c r="KX246" s="73"/>
      <c r="KY246" s="73"/>
      <c r="KZ246" s="73"/>
      <c r="LA246" s="73"/>
      <c r="LB246" s="73"/>
      <c r="LC246" s="73"/>
      <c r="LD246" s="73"/>
      <c r="LE246" s="73"/>
      <c r="LF246" s="73"/>
      <c r="LG246" s="73"/>
      <c r="LH246" s="73"/>
      <c r="LI246" s="73"/>
      <c r="LJ246" s="73"/>
      <c r="LK246" s="73"/>
      <c r="LL246" s="73"/>
      <c r="LM246" s="73"/>
      <c r="LN246" s="73"/>
      <c r="LO246" s="73"/>
      <c r="LP246" s="73"/>
      <c r="LQ246" s="73"/>
      <c r="LR246" s="73"/>
      <c r="LS246" s="73"/>
      <c r="LT246" s="73"/>
      <c r="LU246" s="73"/>
      <c r="LV246" s="73"/>
      <c r="LW246" s="73"/>
      <c r="LX246" s="73"/>
      <c r="LY246" s="73"/>
      <c r="LZ246" s="73"/>
      <c r="MA246" s="73"/>
      <c r="MB246" s="73"/>
      <c r="MC246" s="73"/>
      <c r="MD246" s="73"/>
      <c r="ME246" s="73"/>
      <c r="MF246" s="73"/>
      <c r="MG246" s="73"/>
      <c r="MH246" s="73"/>
      <c r="MI246" s="73"/>
      <c r="MJ246" s="73"/>
      <c r="MK246" s="73"/>
      <c r="ML246" s="73"/>
      <c r="MM246" s="73"/>
      <c r="MN246" s="73"/>
      <c r="MO246" s="73"/>
      <c r="MP246" s="73"/>
      <c r="MQ246" s="73"/>
      <c r="MR246" s="73"/>
      <c r="MS246" s="73"/>
      <c r="MT246" s="73"/>
      <c r="MU246" s="73"/>
      <c r="MV246" s="73"/>
      <c r="MW246" s="73"/>
      <c r="MX246" s="73"/>
      <c r="MY246" s="73"/>
      <c r="MZ246" s="73"/>
      <c r="NA246" s="73"/>
      <c r="NB246" s="73"/>
      <c r="NC246" s="73"/>
      <c r="ND246" s="73"/>
      <c r="NE246" s="73"/>
      <c r="NF246" s="73"/>
      <c r="NG246" s="73"/>
      <c r="NH246" s="73"/>
      <c r="NI246" s="73"/>
      <c r="NJ246" s="73"/>
      <c r="NK246" s="73"/>
      <c r="NL246" s="73"/>
      <c r="NM246" s="73"/>
      <c r="NN246" s="73"/>
      <c r="NO246" s="73"/>
      <c r="NP246" s="73"/>
      <c r="NQ246" s="73"/>
      <c r="NR246" s="73"/>
      <c r="NS246" s="73"/>
      <c r="NT246" s="73"/>
      <c r="NU246" s="73"/>
      <c r="NV246" s="73"/>
      <c r="NW246" s="73"/>
      <c r="NX246" s="73"/>
      <c r="NY246" s="73"/>
      <c r="NZ246" s="73"/>
      <c r="OA246" s="73"/>
      <c r="OB246" s="73"/>
      <c r="OC246" s="73"/>
      <c r="OD246" s="73"/>
      <c r="OE246" s="73"/>
      <c r="OF246" s="73"/>
      <c r="OG246" s="73"/>
      <c r="OH246" s="73"/>
      <c r="OI246" s="73"/>
      <c r="OJ246" s="73"/>
      <c r="OK246" s="73"/>
      <c r="OL246" s="73"/>
      <c r="OM246" s="73"/>
      <c r="ON246" s="73"/>
      <c r="OO246" s="73"/>
      <c r="OP246" s="73"/>
      <c r="OQ246" s="73"/>
      <c r="OR246" s="73"/>
      <c r="OS246" s="73"/>
      <c r="OT246" s="73"/>
      <c r="OU246" s="73"/>
      <c r="OV246" s="73"/>
      <c r="OW246" s="73"/>
      <c r="OX246" s="73"/>
      <c r="OY246" s="73"/>
      <c r="OZ246" s="73"/>
      <c r="PA246" s="73"/>
      <c r="PB246" s="73"/>
      <c r="PC246" s="73"/>
      <c r="PD246" s="73"/>
      <c r="PE246" s="73"/>
      <c r="PF246" s="73"/>
      <c r="PG246" s="73"/>
      <c r="PH246" s="73"/>
      <c r="PI246" s="73"/>
      <c r="PJ246" s="73"/>
      <c r="PK246" s="73"/>
      <c r="PL246" s="73"/>
      <c r="PM246" s="73"/>
      <c r="PN246" s="73"/>
      <c r="PO246" s="73"/>
      <c r="PP246" s="73"/>
      <c r="PQ246" s="73"/>
      <c r="PR246" s="73"/>
      <c r="PS246" s="73"/>
      <c r="PT246" s="73"/>
      <c r="PU246" s="73"/>
      <c r="PV246" s="73"/>
      <c r="PW246" s="73"/>
      <c r="PX246" s="73"/>
      <c r="PY246" s="73"/>
      <c r="PZ246" s="73"/>
      <c r="QA246" s="73"/>
      <c r="QB246" s="73"/>
      <c r="QC246" s="73"/>
      <c r="QD246" s="73"/>
      <c r="QE246" s="73"/>
      <c r="QF246" s="73"/>
      <c r="QG246" s="73"/>
      <c r="QH246" s="73"/>
      <c r="QI246" s="73"/>
      <c r="QJ246" s="73"/>
      <c r="QK246" s="73"/>
      <c r="QL246" s="73"/>
      <c r="QM246" s="73"/>
      <c r="QN246" s="73"/>
      <c r="QO246" s="73"/>
      <c r="QP246" s="73"/>
      <c r="QQ246" s="73"/>
      <c r="QR246" s="73"/>
      <c r="QS246" s="73"/>
      <c r="QT246" s="73"/>
      <c r="QU246" s="73"/>
      <c r="QV246" s="73"/>
      <c r="QW246" s="73"/>
      <c r="QX246" s="73"/>
      <c r="QY246" s="73"/>
      <c r="QZ246" s="73"/>
      <c r="RA246" s="73"/>
      <c r="RB246" s="73"/>
      <c r="RC246" s="73"/>
      <c r="RD246" s="73"/>
      <c r="RE246" s="73"/>
      <c r="RF246" s="73"/>
      <c r="RG246" s="73"/>
      <c r="RH246" s="73"/>
      <c r="RI246" s="73"/>
      <c r="RJ246" s="73"/>
      <c r="RK246" s="73"/>
      <c r="RL246" s="73"/>
      <c r="RM246" s="73"/>
      <c r="RN246" s="73"/>
      <c r="RO246" s="73"/>
      <c r="RP246" s="73"/>
      <c r="RQ246" s="73"/>
      <c r="RR246" s="73"/>
      <c r="RS246" s="73"/>
      <c r="RT246" s="73"/>
      <c r="RU246" s="73"/>
      <c r="RV246" s="73"/>
      <c r="RW246" s="73"/>
      <c r="RX246" s="73"/>
      <c r="RY246" s="73"/>
      <c r="RZ246" s="73"/>
      <c r="SA246" s="73"/>
      <c r="SB246" s="73"/>
      <c r="SC246" s="73"/>
      <c r="SD246" s="73"/>
      <c r="SE246" s="73"/>
      <c r="SF246" s="73"/>
      <c r="SG246" s="73"/>
      <c r="SH246" s="73"/>
      <c r="SI246" s="73"/>
      <c r="SJ246" s="73"/>
      <c r="SK246" s="73"/>
      <c r="SL246" s="73"/>
      <c r="SM246" s="73"/>
      <c r="SN246" s="73"/>
      <c r="SO246" s="73"/>
      <c r="SP246" s="73"/>
      <c r="SQ246" s="73"/>
      <c r="SR246" s="73"/>
      <c r="SS246" s="73"/>
      <c r="ST246" s="73"/>
      <c r="SU246" s="73"/>
      <c r="SV246" s="73"/>
      <c r="SW246" s="73"/>
      <c r="SX246" s="73"/>
      <c r="SY246" s="73"/>
      <c r="SZ246" s="73"/>
      <c r="TA246" s="73"/>
      <c r="TB246" s="73"/>
      <c r="TC246" s="73"/>
      <c r="TD246" s="73"/>
      <c r="TE246" s="73"/>
      <c r="TF246" s="73"/>
      <c r="TG246" s="73"/>
      <c r="TH246" s="73"/>
      <c r="TI246" s="73"/>
      <c r="TJ246" s="73"/>
      <c r="TK246" s="73"/>
      <c r="TL246" s="73"/>
      <c r="TM246" s="73"/>
      <c r="TN246" s="73"/>
      <c r="TO246" s="73"/>
      <c r="TP246" s="73"/>
      <c r="TQ246" s="73"/>
      <c r="TR246" s="73"/>
      <c r="TS246" s="73"/>
      <c r="TT246" s="73"/>
      <c r="TU246" s="73"/>
      <c r="TV246" s="73"/>
      <c r="TW246" s="73"/>
      <c r="TX246" s="73"/>
      <c r="TY246" s="73"/>
      <c r="TZ246" s="73"/>
      <c r="UA246" s="73"/>
      <c r="UB246" s="73"/>
      <c r="UC246" s="73"/>
      <c r="UD246" s="73"/>
      <c r="UE246" s="73"/>
      <c r="UF246" s="73"/>
      <c r="UG246" s="73"/>
      <c r="UH246" s="73"/>
      <c r="UI246" s="73"/>
      <c r="UJ246" s="73"/>
      <c r="UK246" s="73"/>
      <c r="UL246" s="73"/>
      <c r="UM246" s="73"/>
      <c r="UN246" s="73"/>
      <c r="UO246" s="73"/>
      <c r="UP246" s="73"/>
      <c r="UQ246" s="73"/>
      <c r="UR246" s="73"/>
      <c r="US246" s="73"/>
      <c r="UT246" s="73"/>
      <c r="UU246" s="73"/>
      <c r="UV246" s="73"/>
      <c r="UW246" s="73"/>
      <c r="UX246" s="73"/>
      <c r="UY246" s="73"/>
      <c r="UZ246" s="73"/>
      <c r="VA246" s="73"/>
      <c r="VB246" s="73"/>
      <c r="VC246" s="73"/>
      <c r="VD246" s="73"/>
      <c r="VE246" s="73"/>
      <c r="VF246" s="73"/>
      <c r="VG246" s="73"/>
      <c r="VH246" s="73"/>
      <c r="VI246" s="73"/>
      <c r="VJ246" s="73"/>
      <c r="VK246" s="73"/>
      <c r="VL246" s="73"/>
      <c r="VM246" s="73"/>
      <c r="VN246" s="73"/>
      <c r="VO246" s="73"/>
      <c r="VP246" s="73"/>
      <c r="VQ246" s="73"/>
      <c r="VR246" s="73"/>
      <c r="VS246" s="73"/>
      <c r="VT246" s="73"/>
      <c r="VU246" s="73"/>
      <c r="VV246" s="73"/>
      <c r="VW246" s="73"/>
      <c r="VX246" s="73"/>
      <c r="VY246" s="73"/>
      <c r="VZ246" s="73"/>
      <c r="WA246" s="73"/>
      <c r="WB246" s="73"/>
      <c r="WC246" s="73"/>
      <c r="WD246" s="73"/>
      <c r="WE246" s="73"/>
      <c r="WF246" s="73"/>
      <c r="WG246" s="73"/>
      <c r="WH246" s="73"/>
      <c r="WI246" s="73"/>
      <c r="WJ246" s="73"/>
      <c r="WK246" s="73"/>
      <c r="WL246" s="73"/>
      <c r="WM246" s="73"/>
      <c r="WN246" s="73"/>
      <c r="WO246" s="73"/>
      <c r="WP246" s="73"/>
      <c r="WQ246" s="73"/>
      <c r="WR246" s="73"/>
      <c r="WS246" s="73"/>
      <c r="WT246" s="73"/>
      <c r="WU246" s="73"/>
      <c r="WV246" s="73"/>
      <c r="WW246" s="73"/>
      <c r="WX246" s="73"/>
      <c r="WY246" s="73"/>
      <c r="WZ246" s="73"/>
      <c r="XA246" s="73"/>
      <c r="XB246" s="73"/>
      <c r="XC246" s="73"/>
      <c r="XD246" s="73"/>
      <c r="XE246" s="73"/>
      <c r="XF246" s="73"/>
      <c r="XG246" s="73"/>
      <c r="XH246" s="73"/>
      <c r="XI246" s="73"/>
      <c r="XJ246" s="73"/>
      <c r="XK246" s="73"/>
      <c r="XL246" s="73"/>
      <c r="XM246" s="73"/>
      <c r="XN246" s="73"/>
      <c r="XO246" s="73"/>
      <c r="XP246" s="73"/>
      <c r="XQ246" s="73"/>
      <c r="XR246" s="73"/>
      <c r="XS246" s="73"/>
      <c r="XT246" s="73"/>
      <c r="XU246" s="73"/>
      <c r="XV246" s="73"/>
      <c r="XW246" s="73"/>
      <c r="XX246" s="73"/>
      <c r="XY246" s="73"/>
      <c r="XZ246" s="73"/>
      <c r="YA246" s="73"/>
      <c r="YB246" s="73"/>
      <c r="YC246" s="73"/>
      <c r="YD246" s="73"/>
      <c r="YE246" s="73"/>
      <c r="YF246" s="73"/>
      <c r="YG246" s="73"/>
      <c r="YH246" s="73"/>
      <c r="YI246" s="73"/>
      <c r="YJ246" s="73"/>
      <c r="YK246" s="73"/>
      <c r="YL246" s="73"/>
      <c r="YM246" s="73"/>
      <c r="YN246" s="73"/>
      <c r="YO246" s="73"/>
      <c r="YP246" s="73"/>
      <c r="YQ246" s="73"/>
      <c r="YR246" s="73"/>
      <c r="YS246" s="73"/>
    </row>
    <row r="247" spans="1:669" s="15" customFormat="1" ht="15.75" x14ac:dyDescent="0.25">
      <c r="A247" s="206" t="s">
        <v>222</v>
      </c>
      <c r="B247" s="207"/>
      <c r="C247" s="101"/>
      <c r="D247" s="101"/>
      <c r="E247" s="102"/>
      <c r="F247" s="208"/>
      <c r="G247" s="209"/>
      <c r="H247" s="209"/>
      <c r="I247" s="209"/>
      <c r="J247" s="209"/>
      <c r="K247" s="209"/>
      <c r="L247" s="209"/>
      <c r="M247" s="210"/>
      <c r="P247" s="86"/>
      <c r="Q247" s="86"/>
      <c r="R247" s="86"/>
      <c r="S247" s="86"/>
      <c r="T247" s="86"/>
      <c r="U247" s="86"/>
      <c r="V247" s="86"/>
      <c r="W247" s="86"/>
      <c r="X247" s="86"/>
      <c r="Y247" s="86"/>
      <c r="Z247" s="86"/>
      <c r="AA247" s="86"/>
      <c r="AB247" s="86"/>
      <c r="AC247" s="86"/>
      <c r="AD247" s="86"/>
      <c r="AE247" s="86"/>
      <c r="AF247" s="86"/>
      <c r="AG247" s="86"/>
      <c r="AH247" s="86"/>
      <c r="AI247" s="86"/>
      <c r="AJ247" s="86"/>
      <c r="AK247" s="86"/>
      <c r="AL247" s="86"/>
      <c r="AM247" s="86"/>
      <c r="AN247" s="86"/>
      <c r="AO247" s="86"/>
      <c r="AP247" s="86"/>
      <c r="AQ247" s="86"/>
      <c r="AR247" s="86"/>
      <c r="AS247" s="86"/>
      <c r="AT247" s="86"/>
      <c r="AU247" s="45"/>
      <c r="AV247" s="45"/>
      <c r="AW247" s="45"/>
      <c r="AX247" s="45"/>
      <c r="AY247" s="45"/>
      <c r="AZ247" s="45"/>
      <c r="BA247" s="45"/>
      <c r="BB247" s="45"/>
      <c r="BC247" s="45"/>
      <c r="BD247" s="45"/>
      <c r="BE247" s="45"/>
      <c r="BF247" s="45"/>
      <c r="BG247" s="45"/>
      <c r="BH247" s="45"/>
      <c r="BI247" s="45"/>
      <c r="BJ247" s="45"/>
      <c r="BK247" s="45"/>
      <c r="BL247" s="45"/>
      <c r="BM247" s="45"/>
      <c r="BN247" s="45"/>
      <c r="BO247" s="45"/>
      <c r="BP247" s="45"/>
      <c r="BQ247" s="45"/>
      <c r="BR247" s="45"/>
      <c r="BS247" s="45"/>
      <c r="BT247" s="45"/>
      <c r="BU247" s="45"/>
      <c r="BV247" s="45"/>
      <c r="BW247" s="45"/>
      <c r="BX247" s="45"/>
      <c r="BY247" s="45"/>
      <c r="BZ247" s="45"/>
      <c r="CA247" s="45"/>
      <c r="CB247" s="45"/>
      <c r="CC247" s="45"/>
      <c r="CD247" s="45"/>
      <c r="CE247" s="45"/>
      <c r="CF247" s="45"/>
      <c r="CG247" s="45"/>
      <c r="CH247" s="45"/>
      <c r="CI247" s="45"/>
      <c r="CJ247" s="45"/>
      <c r="CK247" s="45"/>
      <c r="CL247" s="45"/>
      <c r="CM247" s="45"/>
      <c r="CN247" s="45"/>
      <c r="CO247" s="45"/>
      <c r="CP247" s="45"/>
      <c r="CQ247" s="45"/>
      <c r="CR247" s="45"/>
      <c r="CS247" s="45"/>
      <c r="CT247" s="45"/>
      <c r="CU247" s="45"/>
      <c r="CV247" s="45"/>
      <c r="CW247" s="45"/>
      <c r="CX247" s="45"/>
      <c r="CY247" s="45"/>
      <c r="CZ247" s="45"/>
      <c r="DA247" s="45"/>
      <c r="DB247" s="45"/>
      <c r="DC247" s="45"/>
      <c r="DD247" s="45"/>
      <c r="DE247" s="45"/>
      <c r="DF247" s="45"/>
      <c r="DG247" s="45"/>
      <c r="DH247" s="45"/>
      <c r="DI247" s="45"/>
      <c r="DJ247" s="45"/>
      <c r="DK247" s="45"/>
      <c r="DL247" s="45"/>
      <c r="DM247" s="45"/>
      <c r="DN247" s="45"/>
      <c r="DO247" s="45"/>
      <c r="DP247" s="45"/>
      <c r="DQ247" s="45"/>
      <c r="DR247" s="45"/>
      <c r="DS247" s="45"/>
      <c r="DT247" s="45"/>
      <c r="DU247" s="45"/>
      <c r="DV247" s="45"/>
      <c r="DW247" s="45"/>
      <c r="DX247" s="45"/>
      <c r="DY247" s="45"/>
      <c r="DZ247" s="45"/>
      <c r="EA247" s="45"/>
      <c r="EB247" s="45"/>
      <c r="EC247" s="45"/>
      <c r="ED247" s="45"/>
      <c r="EE247" s="45"/>
      <c r="EF247" s="45"/>
      <c r="EG247" s="45"/>
      <c r="EH247" s="45"/>
      <c r="EI247" s="45"/>
      <c r="EJ247" s="45"/>
      <c r="EK247" s="45"/>
      <c r="EL247" s="45"/>
      <c r="EM247" s="45"/>
      <c r="EN247" s="45"/>
      <c r="EO247" s="45"/>
      <c r="EP247" s="45"/>
      <c r="EQ247" s="45"/>
      <c r="ER247" s="45"/>
      <c r="ES247" s="45"/>
      <c r="ET247" s="45"/>
      <c r="EU247" s="45"/>
      <c r="EV247" s="45"/>
      <c r="EW247" s="45"/>
      <c r="EX247" s="45"/>
      <c r="EY247" s="45"/>
      <c r="EZ247" s="45"/>
      <c r="FA247" s="45"/>
      <c r="FB247" s="45"/>
      <c r="FC247" s="45"/>
      <c r="FD247" s="45"/>
      <c r="FE247" s="45"/>
      <c r="FF247" s="45"/>
      <c r="FG247" s="45"/>
      <c r="FH247" s="45"/>
      <c r="FI247" s="45"/>
      <c r="FJ247" s="45"/>
      <c r="FK247" s="45"/>
      <c r="FL247" s="45"/>
      <c r="FM247" s="45"/>
      <c r="FN247" s="45"/>
      <c r="FO247" s="45"/>
      <c r="FP247" s="45"/>
      <c r="FQ247" s="45"/>
      <c r="FR247" s="45"/>
      <c r="FS247" s="45"/>
      <c r="FT247" s="45"/>
      <c r="FU247" s="45"/>
      <c r="FV247" s="45"/>
      <c r="FW247" s="45"/>
      <c r="FX247" s="45"/>
      <c r="FY247" s="45"/>
      <c r="FZ247" s="45"/>
      <c r="GA247" s="45"/>
      <c r="GB247" s="45"/>
      <c r="GC247" s="45"/>
      <c r="GD247" s="45"/>
      <c r="GE247" s="45"/>
      <c r="GF247" s="45"/>
      <c r="GG247" s="45"/>
      <c r="GH247" s="45"/>
      <c r="GI247" s="45"/>
      <c r="GJ247" s="45"/>
      <c r="GK247" s="45"/>
      <c r="GL247" s="45"/>
      <c r="GM247" s="45"/>
      <c r="GN247" s="45"/>
      <c r="GO247" s="45"/>
      <c r="GP247" s="45"/>
      <c r="GQ247" s="45"/>
      <c r="GR247" s="45"/>
      <c r="GS247" s="45"/>
      <c r="GT247" s="45"/>
      <c r="GU247" s="45"/>
      <c r="GV247" s="45"/>
      <c r="GW247" s="45"/>
      <c r="GX247" s="45"/>
      <c r="GY247" s="45"/>
      <c r="GZ247" s="45"/>
      <c r="HA247" s="45"/>
      <c r="HB247" s="45"/>
      <c r="HC247" s="45"/>
      <c r="HD247" s="45"/>
      <c r="HE247" s="45"/>
      <c r="HF247" s="45"/>
      <c r="HG247" s="45"/>
      <c r="HH247" s="45"/>
      <c r="HI247" s="45"/>
      <c r="HJ247" s="45"/>
      <c r="HK247" s="45"/>
      <c r="HL247" s="45"/>
      <c r="HM247" s="45"/>
      <c r="HN247" s="45"/>
      <c r="HO247" s="45"/>
      <c r="HP247" s="45"/>
      <c r="HQ247" s="45"/>
      <c r="HR247" s="45"/>
      <c r="HS247" s="45"/>
      <c r="HT247" s="45"/>
      <c r="HU247" s="45"/>
      <c r="HV247" s="45"/>
      <c r="HW247" s="45"/>
      <c r="HX247" s="45"/>
      <c r="HY247" s="45"/>
      <c r="HZ247" s="45"/>
      <c r="IA247" s="45"/>
      <c r="IB247" s="45"/>
      <c r="IC247" s="45"/>
      <c r="ID247" s="45"/>
      <c r="IE247" s="45"/>
      <c r="IF247" s="45"/>
      <c r="IG247" s="45"/>
      <c r="IH247" s="45"/>
      <c r="II247" s="45"/>
      <c r="IJ247" s="45"/>
      <c r="IK247" s="45"/>
      <c r="IL247" s="45"/>
      <c r="IM247" s="45"/>
      <c r="IN247" s="45"/>
      <c r="IO247" s="45"/>
      <c r="IP247" s="45"/>
      <c r="IQ247" s="45"/>
      <c r="IR247" s="45"/>
      <c r="IS247" s="45"/>
      <c r="IT247" s="45"/>
      <c r="IU247" s="45"/>
      <c r="IV247" s="45"/>
      <c r="IW247" s="45"/>
      <c r="IX247" s="45"/>
      <c r="IY247" s="45"/>
      <c r="IZ247" s="45"/>
      <c r="JA247" s="45"/>
      <c r="JB247" s="45"/>
      <c r="JC247" s="45"/>
      <c r="JD247" s="45"/>
      <c r="JE247" s="45"/>
      <c r="JF247" s="45"/>
      <c r="JG247" s="45"/>
      <c r="JH247" s="45"/>
      <c r="JI247" s="45"/>
      <c r="JJ247" s="45"/>
      <c r="JK247" s="45"/>
      <c r="JL247" s="45"/>
      <c r="JM247" s="45"/>
      <c r="JN247" s="45"/>
      <c r="JO247" s="45"/>
      <c r="JP247" s="45"/>
      <c r="JQ247" s="45"/>
      <c r="JR247" s="45"/>
      <c r="JS247" s="45"/>
      <c r="JT247" s="45"/>
      <c r="JU247" s="45"/>
      <c r="JV247" s="45"/>
      <c r="JW247" s="45"/>
      <c r="JX247" s="45"/>
      <c r="JY247" s="45"/>
      <c r="JZ247" s="45"/>
      <c r="KA247" s="45"/>
      <c r="KB247" s="45"/>
      <c r="KC247" s="45"/>
      <c r="KD247" s="45"/>
      <c r="KE247" s="45"/>
      <c r="KF247" s="45"/>
      <c r="KG247" s="45"/>
      <c r="KH247" s="45"/>
      <c r="KI247" s="45"/>
      <c r="KJ247" s="45"/>
      <c r="KK247" s="45"/>
      <c r="KL247" s="45"/>
      <c r="KM247" s="45"/>
      <c r="KN247" s="45"/>
      <c r="KO247" s="45"/>
      <c r="KP247" s="45"/>
      <c r="KQ247" s="45"/>
      <c r="KR247" s="45"/>
      <c r="KS247" s="45"/>
      <c r="KT247" s="45"/>
      <c r="KU247" s="45"/>
      <c r="KV247" s="45"/>
      <c r="KW247" s="45"/>
      <c r="KX247" s="45"/>
      <c r="KY247" s="45"/>
      <c r="KZ247" s="45"/>
      <c r="LA247" s="45"/>
      <c r="LB247" s="45"/>
      <c r="LC247" s="45"/>
      <c r="LD247" s="45"/>
      <c r="LE247" s="45"/>
      <c r="LF247" s="45"/>
      <c r="LG247" s="45"/>
      <c r="LH247" s="45"/>
      <c r="LI247" s="45"/>
      <c r="LJ247" s="45"/>
      <c r="LK247" s="45"/>
      <c r="LL247" s="45"/>
      <c r="LM247" s="45"/>
      <c r="LN247" s="45"/>
      <c r="LO247" s="45"/>
      <c r="LP247" s="45"/>
      <c r="LQ247" s="45"/>
      <c r="LR247" s="45"/>
      <c r="LS247" s="45"/>
      <c r="LT247" s="45"/>
      <c r="LU247" s="45"/>
      <c r="LV247" s="45"/>
      <c r="LW247" s="45"/>
      <c r="LX247" s="45"/>
      <c r="LY247" s="45"/>
      <c r="LZ247" s="45"/>
      <c r="MA247" s="45"/>
      <c r="MB247" s="45"/>
      <c r="MC247" s="45"/>
      <c r="MD247" s="45"/>
      <c r="ME247" s="45"/>
      <c r="MF247" s="45"/>
      <c r="MG247" s="45"/>
      <c r="MH247" s="45"/>
      <c r="MI247" s="45"/>
      <c r="MJ247" s="45"/>
      <c r="MK247" s="45"/>
      <c r="ML247" s="45"/>
      <c r="MM247" s="45"/>
      <c r="MN247" s="45"/>
      <c r="MO247" s="45"/>
      <c r="MP247" s="45"/>
      <c r="MQ247" s="45"/>
      <c r="MR247" s="45"/>
      <c r="MS247" s="45"/>
      <c r="MT247" s="45"/>
      <c r="MU247" s="45"/>
      <c r="MV247" s="45"/>
      <c r="MW247" s="45"/>
      <c r="MX247" s="45"/>
      <c r="MY247" s="45"/>
      <c r="MZ247" s="45"/>
      <c r="NA247" s="45"/>
      <c r="NB247" s="45"/>
      <c r="NC247" s="45"/>
      <c r="ND247" s="45"/>
      <c r="NE247" s="45"/>
      <c r="NF247" s="45"/>
      <c r="NG247" s="45"/>
      <c r="NH247" s="45"/>
      <c r="NI247" s="45"/>
      <c r="NJ247" s="45"/>
      <c r="NK247" s="45"/>
      <c r="NL247" s="45"/>
      <c r="NM247" s="45"/>
      <c r="NN247" s="45"/>
      <c r="NO247" s="45"/>
      <c r="NP247" s="45"/>
      <c r="NQ247" s="45"/>
      <c r="NR247" s="45"/>
      <c r="NS247" s="45"/>
      <c r="NT247" s="45"/>
      <c r="NU247" s="45"/>
      <c r="NV247" s="45"/>
      <c r="NW247" s="45"/>
      <c r="NX247" s="45"/>
      <c r="NY247" s="45"/>
      <c r="NZ247" s="45"/>
      <c r="OA247" s="45"/>
      <c r="OB247" s="45"/>
      <c r="OC247" s="45"/>
      <c r="OD247" s="45"/>
      <c r="OE247" s="45"/>
      <c r="OF247" s="45"/>
      <c r="OG247" s="45"/>
      <c r="OH247" s="45"/>
      <c r="OI247" s="45"/>
      <c r="OJ247" s="45"/>
      <c r="OK247" s="45"/>
      <c r="OL247" s="45"/>
      <c r="OM247" s="45"/>
      <c r="ON247" s="45"/>
      <c r="OO247" s="45"/>
      <c r="OP247" s="45"/>
      <c r="OQ247" s="45"/>
      <c r="OR247" s="45"/>
      <c r="OS247" s="45"/>
      <c r="OT247" s="45"/>
      <c r="OU247" s="45"/>
      <c r="OV247" s="45"/>
      <c r="OW247" s="45"/>
      <c r="OX247" s="45"/>
      <c r="OY247" s="45"/>
      <c r="OZ247" s="45"/>
      <c r="PA247" s="45"/>
      <c r="PB247" s="45"/>
      <c r="PC247" s="45"/>
      <c r="PD247" s="45"/>
      <c r="PE247" s="45"/>
      <c r="PF247" s="45"/>
      <c r="PG247" s="45"/>
      <c r="PH247" s="45"/>
      <c r="PI247" s="45"/>
      <c r="PJ247" s="45"/>
      <c r="PK247" s="45"/>
      <c r="PL247" s="45"/>
      <c r="PM247" s="45"/>
      <c r="PN247" s="45"/>
      <c r="PO247" s="45"/>
      <c r="PP247" s="45"/>
      <c r="PQ247" s="45"/>
      <c r="PR247" s="45"/>
      <c r="PS247" s="45"/>
      <c r="PT247" s="45"/>
      <c r="PU247" s="45"/>
      <c r="PV247" s="45"/>
      <c r="PW247" s="45"/>
      <c r="PX247" s="45"/>
      <c r="PY247" s="45"/>
      <c r="PZ247" s="45"/>
      <c r="QA247" s="45"/>
      <c r="QB247" s="45"/>
      <c r="QC247" s="45"/>
      <c r="QD247" s="45"/>
      <c r="QE247" s="45"/>
      <c r="QF247" s="45"/>
      <c r="QG247" s="45"/>
      <c r="QH247" s="45"/>
      <c r="QI247" s="45"/>
      <c r="QJ247" s="45"/>
      <c r="QK247" s="45"/>
      <c r="QL247" s="45"/>
      <c r="QM247" s="45"/>
      <c r="QN247" s="45"/>
      <c r="QO247" s="45"/>
      <c r="QP247" s="45"/>
      <c r="QQ247" s="45"/>
      <c r="QR247" s="45"/>
      <c r="QS247" s="45"/>
      <c r="QT247" s="45"/>
      <c r="QU247" s="45"/>
      <c r="QV247" s="45"/>
      <c r="QW247" s="45"/>
      <c r="QX247" s="45"/>
      <c r="QY247" s="45"/>
      <c r="QZ247" s="45"/>
      <c r="RA247" s="45"/>
      <c r="RB247" s="45"/>
      <c r="RC247" s="45"/>
      <c r="RD247" s="45"/>
      <c r="RE247" s="45"/>
      <c r="RF247" s="45"/>
      <c r="RG247" s="45"/>
      <c r="RH247" s="45"/>
      <c r="RI247" s="45"/>
      <c r="RJ247" s="45"/>
      <c r="RK247" s="45"/>
      <c r="RL247" s="45"/>
      <c r="RM247" s="45"/>
      <c r="RN247" s="45"/>
      <c r="RO247" s="45"/>
      <c r="RP247" s="45"/>
      <c r="RQ247" s="45"/>
      <c r="RR247" s="45"/>
      <c r="RS247" s="45"/>
      <c r="RT247" s="45"/>
      <c r="RU247" s="45"/>
      <c r="RV247" s="45"/>
      <c r="RW247" s="45"/>
      <c r="RX247" s="45"/>
      <c r="RY247" s="45"/>
      <c r="RZ247" s="45"/>
      <c r="SA247" s="45"/>
      <c r="SB247" s="45"/>
      <c r="SC247" s="45"/>
      <c r="SD247" s="45"/>
      <c r="SE247" s="45"/>
      <c r="SF247" s="45"/>
      <c r="SG247" s="45"/>
      <c r="SH247" s="45"/>
      <c r="SI247" s="45"/>
      <c r="SJ247" s="45"/>
      <c r="SK247" s="45"/>
      <c r="SL247" s="45"/>
      <c r="SM247" s="45"/>
      <c r="SN247" s="45"/>
      <c r="SO247" s="45"/>
      <c r="SP247" s="45"/>
      <c r="SQ247" s="45"/>
      <c r="SR247" s="45"/>
      <c r="SS247" s="45"/>
      <c r="ST247" s="45"/>
      <c r="SU247" s="45"/>
      <c r="SV247" s="45"/>
      <c r="SW247" s="45"/>
      <c r="SX247" s="45"/>
      <c r="SY247" s="45"/>
      <c r="SZ247" s="45"/>
      <c r="TA247" s="45"/>
      <c r="TB247" s="45"/>
      <c r="TC247" s="45"/>
      <c r="TD247" s="45"/>
      <c r="TE247" s="45"/>
      <c r="TF247" s="45"/>
      <c r="TG247" s="45"/>
      <c r="TH247" s="45"/>
      <c r="TI247" s="45"/>
      <c r="TJ247" s="45"/>
      <c r="TK247" s="45"/>
      <c r="TL247" s="45"/>
      <c r="TM247" s="45"/>
      <c r="TN247" s="45"/>
      <c r="TO247" s="45"/>
      <c r="TP247" s="45"/>
      <c r="TQ247" s="45"/>
      <c r="TR247" s="45"/>
      <c r="TS247" s="45"/>
      <c r="TT247" s="45"/>
      <c r="TU247" s="45"/>
      <c r="TV247" s="45"/>
      <c r="TW247" s="45"/>
      <c r="TX247" s="45"/>
      <c r="TY247" s="45"/>
      <c r="TZ247" s="45"/>
      <c r="UA247" s="45"/>
      <c r="UB247" s="45"/>
      <c r="UC247" s="45"/>
      <c r="UD247" s="45"/>
      <c r="UE247" s="45"/>
      <c r="UF247" s="45"/>
      <c r="UG247" s="45"/>
      <c r="UH247" s="45"/>
      <c r="UI247" s="45"/>
      <c r="UJ247" s="45"/>
      <c r="UK247" s="45"/>
      <c r="UL247" s="45"/>
      <c r="UM247" s="45"/>
      <c r="UN247" s="45"/>
      <c r="UO247" s="45"/>
      <c r="UP247" s="45"/>
      <c r="UQ247" s="45"/>
      <c r="UR247" s="45"/>
      <c r="US247" s="45"/>
      <c r="UT247" s="45"/>
      <c r="UU247" s="45"/>
      <c r="UV247" s="45"/>
      <c r="UW247" s="45"/>
      <c r="UX247" s="45"/>
      <c r="UY247" s="45"/>
      <c r="UZ247" s="45"/>
      <c r="VA247" s="45"/>
      <c r="VB247" s="45"/>
      <c r="VC247" s="45"/>
      <c r="VD247" s="45"/>
      <c r="VE247" s="45"/>
      <c r="VF247" s="45"/>
      <c r="VG247" s="45"/>
      <c r="VH247" s="45"/>
      <c r="VI247" s="45"/>
      <c r="VJ247" s="45"/>
      <c r="VK247" s="45"/>
      <c r="VL247" s="45"/>
      <c r="VM247" s="45"/>
      <c r="VN247" s="45"/>
      <c r="VO247" s="45"/>
      <c r="VP247" s="45"/>
      <c r="VQ247" s="45"/>
      <c r="VR247" s="45"/>
      <c r="VS247" s="45"/>
      <c r="VT247" s="45"/>
      <c r="VU247" s="45"/>
      <c r="VV247" s="45"/>
      <c r="VW247" s="45"/>
      <c r="VX247" s="45"/>
      <c r="VY247" s="45"/>
      <c r="VZ247" s="45"/>
      <c r="WA247" s="45"/>
      <c r="WB247" s="45"/>
      <c r="WC247" s="45"/>
      <c r="WD247" s="45"/>
      <c r="WE247" s="45"/>
      <c r="WF247" s="45"/>
      <c r="WG247" s="45"/>
      <c r="WH247" s="45"/>
      <c r="WI247" s="45"/>
      <c r="WJ247" s="45"/>
      <c r="WK247" s="45"/>
      <c r="WL247" s="45"/>
      <c r="WM247" s="45"/>
      <c r="WN247" s="45"/>
      <c r="WO247" s="45"/>
      <c r="WP247" s="45"/>
      <c r="WQ247" s="45"/>
      <c r="WR247" s="45"/>
      <c r="WS247" s="45"/>
      <c r="WT247" s="45"/>
      <c r="WU247" s="45"/>
      <c r="WV247" s="45"/>
      <c r="WW247" s="45"/>
      <c r="WX247" s="45"/>
      <c r="WY247" s="45"/>
      <c r="WZ247" s="45"/>
      <c r="XA247" s="45"/>
      <c r="XB247" s="45"/>
      <c r="XC247" s="45"/>
      <c r="XD247" s="45"/>
      <c r="XE247" s="45"/>
      <c r="XF247" s="45"/>
      <c r="XG247" s="45"/>
      <c r="XH247" s="45"/>
      <c r="XI247" s="45"/>
      <c r="XJ247" s="45"/>
      <c r="XK247" s="45"/>
      <c r="XL247" s="45"/>
      <c r="XM247" s="45"/>
      <c r="XN247" s="45"/>
      <c r="XO247" s="45"/>
      <c r="XP247" s="45"/>
      <c r="XQ247" s="45"/>
      <c r="XR247" s="45"/>
      <c r="XS247" s="45"/>
      <c r="XT247" s="45"/>
      <c r="XU247" s="45"/>
      <c r="XV247" s="45"/>
      <c r="XW247" s="45"/>
      <c r="XX247" s="45"/>
      <c r="XY247" s="45"/>
      <c r="XZ247" s="45"/>
      <c r="YA247" s="45"/>
      <c r="YB247" s="45"/>
      <c r="YC247" s="45"/>
      <c r="YD247" s="45"/>
      <c r="YE247" s="45"/>
      <c r="YF247" s="45"/>
      <c r="YG247" s="45"/>
      <c r="YH247" s="45"/>
      <c r="YI247" s="45"/>
      <c r="YJ247" s="45"/>
      <c r="YK247" s="45"/>
      <c r="YL247" s="45"/>
      <c r="YM247" s="45"/>
      <c r="YN247" s="45"/>
      <c r="YO247" s="45"/>
      <c r="YP247" s="45"/>
      <c r="YQ247" s="45"/>
      <c r="YR247" s="45"/>
      <c r="YS247" s="45"/>
    </row>
    <row r="248" spans="1:669" s="15" customFormat="1" ht="15.75" x14ac:dyDescent="0.25">
      <c r="A248" s="99" t="s">
        <v>216</v>
      </c>
      <c r="B248" s="100" t="s">
        <v>54</v>
      </c>
      <c r="C248" s="101" t="s">
        <v>70</v>
      </c>
      <c r="D248" s="101" t="s">
        <v>221</v>
      </c>
      <c r="E248" s="102">
        <v>44719</v>
      </c>
      <c r="F248" s="103" t="s">
        <v>107</v>
      </c>
      <c r="G248" s="137">
        <v>89500</v>
      </c>
      <c r="H248" s="137">
        <v>2568.65</v>
      </c>
      <c r="I248" s="137">
        <v>9635.51</v>
      </c>
      <c r="J248" s="137">
        <v>2720.8</v>
      </c>
      <c r="K248" s="137">
        <v>25</v>
      </c>
      <c r="L248" s="137">
        <v>14949.96</v>
      </c>
      <c r="M248" s="191">
        <v>74550.039999999994</v>
      </c>
      <c r="P248" s="86"/>
      <c r="Q248" s="86"/>
      <c r="R248" s="86"/>
      <c r="S248" s="86"/>
      <c r="T248" s="86"/>
      <c r="U248" s="86"/>
      <c r="V248" s="86"/>
      <c r="W248" s="86"/>
      <c r="X248" s="86"/>
      <c r="Y248" s="86"/>
      <c r="Z248" s="86"/>
      <c r="AA248" s="86"/>
      <c r="AB248" s="86"/>
      <c r="AC248" s="86"/>
      <c r="AD248" s="86"/>
      <c r="AE248" s="86"/>
      <c r="AF248" s="86"/>
      <c r="AG248" s="86"/>
      <c r="AH248" s="86"/>
      <c r="AI248" s="86"/>
      <c r="AJ248" s="86"/>
      <c r="AK248" s="86"/>
      <c r="AL248" s="86"/>
      <c r="AM248" s="86"/>
      <c r="AN248" s="86"/>
      <c r="AO248" s="86"/>
      <c r="AP248" s="86"/>
      <c r="AQ248" s="86"/>
      <c r="AR248" s="86"/>
      <c r="AS248" s="86"/>
      <c r="AT248" s="86"/>
      <c r="AU248" s="45"/>
      <c r="AV248" s="45"/>
      <c r="AW248" s="45"/>
      <c r="AX248" s="45"/>
      <c r="AY248" s="45"/>
      <c r="AZ248" s="45"/>
      <c r="BA248" s="45"/>
      <c r="BB248" s="45"/>
      <c r="BC248" s="45"/>
      <c r="BD248" s="45"/>
      <c r="BE248" s="45"/>
      <c r="BF248" s="45"/>
      <c r="BG248" s="45"/>
      <c r="BH248" s="45"/>
      <c r="BI248" s="45"/>
      <c r="BJ248" s="45"/>
      <c r="BK248" s="45"/>
      <c r="BL248" s="45"/>
      <c r="BM248" s="45"/>
      <c r="BN248" s="45"/>
      <c r="BO248" s="45"/>
      <c r="BP248" s="45"/>
      <c r="BQ248" s="45"/>
      <c r="BR248" s="45"/>
      <c r="BS248" s="45"/>
      <c r="BT248" s="45"/>
      <c r="BU248" s="45"/>
      <c r="BV248" s="45"/>
      <c r="BW248" s="45"/>
      <c r="BX248" s="45"/>
      <c r="BY248" s="45"/>
      <c r="BZ248" s="45"/>
      <c r="CA248" s="45"/>
      <c r="CB248" s="45"/>
      <c r="CC248" s="45"/>
      <c r="CD248" s="45"/>
      <c r="CE248" s="45"/>
      <c r="CF248" s="45"/>
      <c r="CG248" s="45"/>
      <c r="CH248" s="45"/>
      <c r="CI248" s="45"/>
      <c r="CJ248" s="45"/>
      <c r="CK248" s="45"/>
      <c r="CL248" s="45"/>
      <c r="CM248" s="45"/>
      <c r="CN248" s="45"/>
      <c r="CO248" s="45"/>
      <c r="CP248" s="45"/>
      <c r="CQ248" s="45"/>
      <c r="CR248" s="45"/>
      <c r="CS248" s="45"/>
      <c r="CT248" s="45"/>
      <c r="CU248" s="45"/>
      <c r="CV248" s="45"/>
      <c r="CW248" s="45"/>
      <c r="CX248" s="45"/>
      <c r="CY248" s="45"/>
      <c r="CZ248" s="45"/>
      <c r="DA248" s="45"/>
      <c r="DB248" s="45"/>
      <c r="DC248" s="45"/>
      <c r="DD248" s="45"/>
      <c r="DE248" s="45"/>
      <c r="DF248" s="45"/>
      <c r="DG248" s="45"/>
      <c r="DH248" s="45"/>
      <c r="DI248" s="45"/>
      <c r="DJ248" s="45"/>
      <c r="DK248" s="45"/>
      <c r="DL248" s="45"/>
      <c r="DM248" s="45"/>
      <c r="DN248" s="45"/>
      <c r="DO248" s="45"/>
      <c r="DP248" s="45"/>
      <c r="DQ248" s="45"/>
      <c r="DR248" s="45"/>
      <c r="DS248" s="45"/>
      <c r="DT248" s="45"/>
      <c r="DU248" s="45"/>
      <c r="DV248" s="45"/>
      <c r="DW248" s="45"/>
      <c r="DX248" s="45"/>
      <c r="DY248" s="45"/>
      <c r="DZ248" s="45"/>
      <c r="EA248" s="45"/>
      <c r="EB248" s="45"/>
      <c r="EC248" s="45"/>
      <c r="ED248" s="45"/>
      <c r="EE248" s="45"/>
      <c r="EF248" s="45"/>
      <c r="EG248" s="45"/>
      <c r="EH248" s="45"/>
      <c r="EI248" s="45"/>
      <c r="EJ248" s="45"/>
      <c r="EK248" s="45"/>
      <c r="EL248" s="45"/>
      <c r="EM248" s="45"/>
      <c r="EN248" s="45"/>
      <c r="EO248" s="45"/>
      <c r="EP248" s="45"/>
      <c r="EQ248" s="45"/>
      <c r="ER248" s="45"/>
      <c r="ES248" s="45"/>
      <c r="ET248" s="45"/>
      <c r="EU248" s="45"/>
      <c r="EV248" s="45"/>
      <c r="EW248" s="45"/>
      <c r="EX248" s="45"/>
      <c r="EY248" s="45"/>
      <c r="EZ248" s="45"/>
      <c r="FA248" s="45"/>
      <c r="FB248" s="45"/>
      <c r="FC248" s="45"/>
      <c r="FD248" s="45"/>
      <c r="FE248" s="45"/>
      <c r="FF248" s="45"/>
      <c r="FG248" s="45"/>
      <c r="FH248" s="45"/>
      <c r="FI248" s="45"/>
      <c r="FJ248" s="45"/>
      <c r="FK248" s="45"/>
      <c r="FL248" s="45"/>
      <c r="FM248" s="45"/>
      <c r="FN248" s="45"/>
      <c r="FO248" s="45"/>
      <c r="FP248" s="45"/>
      <c r="FQ248" s="45"/>
      <c r="FR248" s="45"/>
      <c r="FS248" s="45"/>
      <c r="FT248" s="45"/>
      <c r="FU248" s="45"/>
      <c r="FV248" s="45"/>
      <c r="FW248" s="45"/>
      <c r="FX248" s="45"/>
      <c r="FY248" s="45"/>
      <c r="FZ248" s="45"/>
      <c r="GA248" s="45"/>
      <c r="GB248" s="45"/>
      <c r="GC248" s="45"/>
      <c r="GD248" s="45"/>
      <c r="GE248" s="45"/>
      <c r="GF248" s="45"/>
      <c r="GG248" s="45"/>
      <c r="GH248" s="45"/>
      <c r="GI248" s="45"/>
      <c r="GJ248" s="45"/>
      <c r="GK248" s="45"/>
      <c r="GL248" s="45"/>
      <c r="GM248" s="45"/>
      <c r="GN248" s="45"/>
      <c r="GO248" s="45"/>
      <c r="GP248" s="45"/>
      <c r="GQ248" s="45"/>
      <c r="GR248" s="45"/>
      <c r="GS248" s="45"/>
      <c r="GT248" s="45"/>
      <c r="GU248" s="45"/>
      <c r="GV248" s="45"/>
      <c r="GW248" s="45"/>
      <c r="GX248" s="45"/>
      <c r="GY248" s="45"/>
      <c r="GZ248" s="45"/>
      <c r="HA248" s="45"/>
      <c r="HB248" s="45"/>
      <c r="HC248" s="45"/>
      <c r="HD248" s="45"/>
      <c r="HE248" s="45"/>
      <c r="HF248" s="45"/>
      <c r="HG248" s="45"/>
      <c r="HH248" s="45"/>
      <c r="HI248" s="45"/>
      <c r="HJ248" s="45"/>
      <c r="HK248" s="45"/>
      <c r="HL248" s="45"/>
      <c r="HM248" s="45"/>
      <c r="HN248" s="45"/>
      <c r="HO248" s="45"/>
      <c r="HP248" s="45"/>
      <c r="HQ248" s="45"/>
      <c r="HR248" s="45"/>
      <c r="HS248" s="45"/>
      <c r="HT248" s="45"/>
      <c r="HU248" s="45"/>
      <c r="HV248" s="45"/>
      <c r="HW248" s="45"/>
      <c r="HX248" s="45"/>
      <c r="HY248" s="45"/>
      <c r="HZ248" s="45"/>
      <c r="IA248" s="45"/>
      <c r="IB248" s="45"/>
      <c r="IC248" s="45"/>
      <c r="ID248" s="45"/>
      <c r="IE248" s="45"/>
      <c r="IF248" s="45"/>
      <c r="IG248" s="45"/>
      <c r="IH248" s="45"/>
      <c r="II248" s="45"/>
      <c r="IJ248" s="45"/>
      <c r="IK248" s="45"/>
      <c r="IL248" s="45"/>
      <c r="IM248" s="45"/>
      <c r="IN248" s="45"/>
      <c r="IO248" s="45"/>
      <c r="IP248" s="45"/>
      <c r="IQ248" s="45"/>
      <c r="IR248" s="45"/>
      <c r="IS248" s="45"/>
      <c r="IT248" s="45"/>
      <c r="IU248" s="45"/>
      <c r="IV248" s="45"/>
      <c r="IW248" s="45"/>
      <c r="IX248" s="45"/>
      <c r="IY248" s="45"/>
      <c r="IZ248" s="45"/>
      <c r="JA248" s="45"/>
      <c r="JB248" s="45"/>
      <c r="JC248" s="45"/>
      <c r="JD248" s="45"/>
      <c r="JE248" s="45"/>
      <c r="JF248" s="45"/>
      <c r="JG248" s="45"/>
      <c r="JH248" s="45"/>
      <c r="JI248" s="45"/>
      <c r="JJ248" s="45"/>
      <c r="JK248" s="45"/>
      <c r="JL248" s="45"/>
      <c r="JM248" s="45"/>
      <c r="JN248" s="45"/>
      <c r="JO248" s="45"/>
      <c r="JP248" s="45"/>
      <c r="JQ248" s="45"/>
      <c r="JR248" s="45"/>
      <c r="JS248" s="45"/>
      <c r="JT248" s="45"/>
      <c r="JU248" s="45"/>
      <c r="JV248" s="45"/>
      <c r="JW248" s="45"/>
      <c r="JX248" s="45"/>
      <c r="JY248" s="45"/>
      <c r="JZ248" s="45"/>
      <c r="KA248" s="45"/>
      <c r="KB248" s="45"/>
      <c r="KC248" s="45"/>
      <c r="KD248" s="45"/>
      <c r="KE248" s="45"/>
      <c r="KF248" s="45"/>
      <c r="KG248" s="45"/>
      <c r="KH248" s="45"/>
      <c r="KI248" s="45"/>
      <c r="KJ248" s="45"/>
      <c r="KK248" s="45"/>
      <c r="KL248" s="45"/>
      <c r="KM248" s="45"/>
      <c r="KN248" s="45"/>
      <c r="KO248" s="45"/>
      <c r="KP248" s="45"/>
      <c r="KQ248" s="45"/>
      <c r="KR248" s="45"/>
      <c r="KS248" s="45"/>
      <c r="KT248" s="45"/>
      <c r="KU248" s="45"/>
      <c r="KV248" s="45"/>
      <c r="KW248" s="45"/>
      <c r="KX248" s="45"/>
      <c r="KY248" s="45"/>
      <c r="KZ248" s="45"/>
      <c r="LA248" s="45"/>
      <c r="LB248" s="45"/>
      <c r="LC248" s="45"/>
      <c r="LD248" s="45"/>
      <c r="LE248" s="45"/>
      <c r="LF248" s="45"/>
      <c r="LG248" s="45"/>
      <c r="LH248" s="45"/>
      <c r="LI248" s="45"/>
      <c r="LJ248" s="45"/>
      <c r="LK248" s="45"/>
      <c r="LL248" s="45"/>
      <c r="LM248" s="45"/>
      <c r="LN248" s="45"/>
      <c r="LO248" s="45"/>
      <c r="LP248" s="45"/>
      <c r="LQ248" s="45"/>
      <c r="LR248" s="45"/>
      <c r="LS248" s="45"/>
      <c r="LT248" s="45"/>
      <c r="LU248" s="45"/>
      <c r="LV248" s="45"/>
      <c r="LW248" s="45"/>
      <c r="LX248" s="45"/>
      <c r="LY248" s="45"/>
      <c r="LZ248" s="45"/>
      <c r="MA248" s="45"/>
      <c r="MB248" s="45"/>
      <c r="MC248" s="45"/>
      <c r="MD248" s="45"/>
      <c r="ME248" s="45"/>
      <c r="MF248" s="45"/>
      <c r="MG248" s="45"/>
      <c r="MH248" s="45"/>
      <c r="MI248" s="45"/>
      <c r="MJ248" s="45"/>
      <c r="MK248" s="45"/>
      <c r="ML248" s="45"/>
      <c r="MM248" s="45"/>
      <c r="MN248" s="45"/>
      <c r="MO248" s="45"/>
      <c r="MP248" s="45"/>
      <c r="MQ248" s="45"/>
      <c r="MR248" s="45"/>
      <c r="MS248" s="45"/>
      <c r="MT248" s="45"/>
      <c r="MU248" s="45"/>
      <c r="MV248" s="45"/>
      <c r="MW248" s="45"/>
      <c r="MX248" s="45"/>
      <c r="MY248" s="45"/>
      <c r="MZ248" s="45"/>
      <c r="NA248" s="45"/>
      <c r="NB248" s="45"/>
      <c r="NC248" s="45"/>
      <c r="ND248" s="45"/>
      <c r="NE248" s="45"/>
      <c r="NF248" s="45"/>
      <c r="NG248" s="45"/>
      <c r="NH248" s="45"/>
      <c r="NI248" s="45"/>
      <c r="NJ248" s="45"/>
      <c r="NK248" s="45"/>
      <c r="NL248" s="45"/>
      <c r="NM248" s="45"/>
      <c r="NN248" s="45"/>
      <c r="NO248" s="45"/>
      <c r="NP248" s="45"/>
      <c r="NQ248" s="45"/>
      <c r="NR248" s="45"/>
      <c r="NS248" s="45"/>
      <c r="NT248" s="45"/>
      <c r="NU248" s="45"/>
      <c r="NV248" s="45"/>
      <c r="NW248" s="45"/>
      <c r="NX248" s="45"/>
      <c r="NY248" s="45"/>
      <c r="NZ248" s="45"/>
      <c r="OA248" s="45"/>
      <c r="OB248" s="45"/>
      <c r="OC248" s="45"/>
      <c r="OD248" s="45"/>
      <c r="OE248" s="45"/>
      <c r="OF248" s="45"/>
      <c r="OG248" s="45"/>
      <c r="OH248" s="45"/>
      <c r="OI248" s="45"/>
      <c r="OJ248" s="45"/>
      <c r="OK248" s="45"/>
      <c r="OL248" s="45"/>
      <c r="OM248" s="45"/>
      <c r="ON248" s="45"/>
      <c r="OO248" s="45"/>
      <c r="OP248" s="45"/>
      <c r="OQ248" s="45"/>
      <c r="OR248" s="45"/>
      <c r="OS248" s="45"/>
      <c r="OT248" s="45"/>
      <c r="OU248" s="45"/>
      <c r="OV248" s="45"/>
      <c r="OW248" s="45"/>
      <c r="OX248" s="45"/>
      <c r="OY248" s="45"/>
      <c r="OZ248" s="45"/>
      <c r="PA248" s="45"/>
      <c r="PB248" s="45"/>
      <c r="PC248" s="45"/>
      <c r="PD248" s="45"/>
      <c r="PE248" s="45"/>
      <c r="PF248" s="45"/>
      <c r="PG248" s="45"/>
      <c r="PH248" s="45"/>
      <c r="PI248" s="45"/>
      <c r="PJ248" s="45"/>
      <c r="PK248" s="45"/>
      <c r="PL248" s="45"/>
      <c r="PM248" s="45"/>
      <c r="PN248" s="45"/>
      <c r="PO248" s="45"/>
      <c r="PP248" s="45"/>
      <c r="PQ248" s="45"/>
      <c r="PR248" s="45"/>
      <c r="PS248" s="45"/>
      <c r="PT248" s="45"/>
      <c r="PU248" s="45"/>
      <c r="PV248" s="45"/>
      <c r="PW248" s="45"/>
      <c r="PX248" s="45"/>
      <c r="PY248" s="45"/>
      <c r="PZ248" s="45"/>
      <c r="QA248" s="45"/>
      <c r="QB248" s="45"/>
      <c r="QC248" s="45"/>
      <c r="QD248" s="45"/>
      <c r="QE248" s="45"/>
      <c r="QF248" s="45"/>
      <c r="QG248" s="45"/>
      <c r="QH248" s="45"/>
      <c r="QI248" s="45"/>
      <c r="QJ248" s="45"/>
      <c r="QK248" s="45"/>
      <c r="QL248" s="45"/>
      <c r="QM248" s="45"/>
      <c r="QN248" s="45"/>
      <c r="QO248" s="45"/>
      <c r="QP248" s="45"/>
      <c r="QQ248" s="45"/>
      <c r="QR248" s="45"/>
      <c r="QS248" s="45"/>
      <c r="QT248" s="45"/>
      <c r="QU248" s="45"/>
      <c r="QV248" s="45"/>
      <c r="QW248" s="45"/>
      <c r="QX248" s="45"/>
      <c r="QY248" s="45"/>
      <c r="QZ248" s="45"/>
      <c r="RA248" s="45"/>
      <c r="RB248" s="45"/>
      <c r="RC248" s="45"/>
      <c r="RD248" s="45"/>
      <c r="RE248" s="45"/>
      <c r="RF248" s="45"/>
      <c r="RG248" s="45"/>
      <c r="RH248" s="45"/>
      <c r="RI248" s="45"/>
      <c r="RJ248" s="45"/>
      <c r="RK248" s="45"/>
      <c r="RL248" s="45"/>
      <c r="RM248" s="45"/>
      <c r="RN248" s="45"/>
      <c r="RO248" s="45"/>
      <c r="RP248" s="45"/>
      <c r="RQ248" s="45"/>
      <c r="RR248" s="45"/>
      <c r="RS248" s="45"/>
      <c r="RT248" s="45"/>
      <c r="RU248" s="45"/>
      <c r="RV248" s="45"/>
      <c r="RW248" s="45"/>
      <c r="RX248" s="45"/>
      <c r="RY248" s="45"/>
      <c r="RZ248" s="45"/>
      <c r="SA248" s="45"/>
      <c r="SB248" s="45"/>
      <c r="SC248" s="45"/>
      <c r="SD248" s="45"/>
      <c r="SE248" s="45"/>
      <c r="SF248" s="45"/>
      <c r="SG248" s="45"/>
      <c r="SH248" s="45"/>
      <c r="SI248" s="45"/>
      <c r="SJ248" s="45"/>
      <c r="SK248" s="45"/>
      <c r="SL248" s="45"/>
      <c r="SM248" s="45"/>
      <c r="SN248" s="45"/>
      <c r="SO248" s="45"/>
      <c r="SP248" s="45"/>
      <c r="SQ248" s="45"/>
      <c r="SR248" s="45"/>
      <c r="SS248" s="45"/>
      <c r="ST248" s="45"/>
      <c r="SU248" s="45"/>
      <c r="SV248" s="45"/>
      <c r="SW248" s="45"/>
      <c r="SX248" s="45"/>
      <c r="SY248" s="45"/>
      <c r="SZ248" s="45"/>
      <c r="TA248" s="45"/>
      <c r="TB248" s="45"/>
      <c r="TC248" s="45"/>
      <c r="TD248" s="45"/>
      <c r="TE248" s="45"/>
      <c r="TF248" s="45"/>
      <c r="TG248" s="45"/>
      <c r="TH248" s="45"/>
      <c r="TI248" s="45"/>
      <c r="TJ248" s="45"/>
      <c r="TK248" s="45"/>
      <c r="TL248" s="45"/>
      <c r="TM248" s="45"/>
      <c r="TN248" s="45"/>
      <c r="TO248" s="45"/>
      <c r="TP248" s="45"/>
      <c r="TQ248" s="45"/>
      <c r="TR248" s="45"/>
      <c r="TS248" s="45"/>
      <c r="TT248" s="45"/>
      <c r="TU248" s="45"/>
      <c r="TV248" s="45"/>
      <c r="TW248" s="45"/>
      <c r="TX248" s="45"/>
      <c r="TY248" s="45"/>
      <c r="TZ248" s="45"/>
      <c r="UA248" s="45"/>
      <c r="UB248" s="45"/>
      <c r="UC248" s="45"/>
      <c r="UD248" s="45"/>
      <c r="UE248" s="45"/>
      <c r="UF248" s="45"/>
      <c r="UG248" s="45"/>
      <c r="UH248" s="45"/>
      <c r="UI248" s="45"/>
      <c r="UJ248" s="45"/>
      <c r="UK248" s="45"/>
      <c r="UL248" s="45"/>
      <c r="UM248" s="45"/>
      <c r="UN248" s="45"/>
      <c r="UO248" s="45"/>
      <c r="UP248" s="45"/>
      <c r="UQ248" s="45"/>
      <c r="UR248" s="45"/>
      <c r="US248" s="45"/>
      <c r="UT248" s="45"/>
      <c r="UU248" s="45"/>
      <c r="UV248" s="45"/>
      <c r="UW248" s="45"/>
      <c r="UX248" s="45"/>
      <c r="UY248" s="45"/>
      <c r="UZ248" s="45"/>
      <c r="VA248" s="45"/>
      <c r="VB248" s="45"/>
      <c r="VC248" s="45"/>
      <c r="VD248" s="45"/>
      <c r="VE248" s="45"/>
      <c r="VF248" s="45"/>
      <c r="VG248" s="45"/>
      <c r="VH248" s="45"/>
      <c r="VI248" s="45"/>
      <c r="VJ248" s="45"/>
      <c r="VK248" s="45"/>
      <c r="VL248" s="45"/>
      <c r="VM248" s="45"/>
      <c r="VN248" s="45"/>
      <c r="VO248" s="45"/>
      <c r="VP248" s="45"/>
      <c r="VQ248" s="45"/>
      <c r="VR248" s="45"/>
      <c r="VS248" s="45"/>
      <c r="VT248" s="45"/>
      <c r="VU248" s="45"/>
      <c r="VV248" s="45"/>
      <c r="VW248" s="45"/>
      <c r="VX248" s="45"/>
      <c r="VY248" s="45"/>
      <c r="VZ248" s="45"/>
      <c r="WA248" s="45"/>
      <c r="WB248" s="45"/>
      <c r="WC248" s="45"/>
      <c r="WD248" s="45"/>
      <c r="WE248" s="45"/>
      <c r="WF248" s="45"/>
      <c r="WG248" s="45"/>
      <c r="WH248" s="45"/>
      <c r="WI248" s="45"/>
      <c r="WJ248" s="45"/>
      <c r="WK248" s="45"/>
      <c r="WL248" s="45"/>
      <c r="WM248" s="45"/>
      <c r="WN248" s="45"/>
      <c r="WO248" s="45"/>
      <c r="WP248" s="45"/>
      <c r="WQ248" s="45"/>
      <c r="WR248" s="45"/>
      <c r="WS248" s="45"/>
      <c r="WT248" s="45"/>
      <c r="WU248" s="45"/>
      <c r="WV248" s="45"/>
      <c r="WW248" s="45"/>
      <c r="WX248" s="45"/>
      <c r="WY248" s="45"/>
      <c r="WZ248" s="45"/>
      <c r="XA248" s="45"/>
      <c r="XB248" s="45"/>
      <c r="XC248" s="45"/>
      <c r="XD248" s="45"/>
      <c r="XE248" s="45"/>
      <c r="XF248" s="45"/>
      <c r="XG248" s="45"/>
      <c r="XH248" s="45"/>
      <c r="XI248" s="45"/>
      <c r="XJ248" s="45"/>
      <c r="XK248" s="45"/>
      <c r="XL248" s="45"/>
      <c r="XM248" s="45"/>
      <c r="XN248" s="45"/>
      <c r="XO248" s="45"/>
      <c r="XP248" s="45"/>
      <c r="XQ248" s="45"/>
      <c r="XR248" s="45"/>
      <c r="XS248" s="45"/>
      <c r="XT248" s="45"/>
      <c r="XU248" s="45"/>
      <c r="XV248" s="45"/>
      <c r="XW248" s="45"/>
      <c r="XX248" s="45"/>
      <c r="XY248" s="45"/>
      <c r="XZ248" s="45"/>
      <c r="YA248" s="45"/>
      <c r="YB248" s="45"/>
      <c r="YC248" s="45"/>
      <c r="YD248" s="45"/>
      <c r="YE248" s="45"/>
      <c r="YF248" s="45"/>
      <c r="YG248" s="45"/>
      <c r="YH248" s="45"/>
      <c r="YI248" s="45"/>
      <c r="YJ248" s="45"/>
      <c r="YK248" s="45"/>
      <c r="YL248" s="45"/>
      <c r="YM248" s="45"/>
      <c r="YN248" s="45"/>
      <c r="YO248" s="45"/>
      <c r="YP248" s="45"/>
      <c r="YQ248" s="45"/>
      <c r="YR248" s="45"/>
      <c r="YS248" s="45"/>
    </row>
    <row r="249" spans="1:669" s="80" customFormat="1" ht="15.75" x14ac:dyDescent="0.25">
      <c r="A249" s="41" t="s">
        <v>14</v>
      </c>
      <c r="B249" s="36">
        <v>1</v>
      </c>
      <c r="C249" s="58"/>
      <c r="D249" s="58"/>
      <c r="E249" s="58"/>
      <c r="F249" s="211"/>
      <c r="G249" s="166">
        <f t="shared" ref="G249:M249" si="36">G248</f>
        <v>89500</v>
      </c>
      <c r="H249" s="166">
        <f t="shared" si="36"/>
        <v>2568.65</v>
      </c>
      <c r="I249" s="166">
        <f t="shared" si="36"/>
        <v>9635.51</v>
      </c>
      <c r="J249" s="166">
        <f t="shared" si="36"/>
        <v>2720.8</v>
      </c>
      <c r="K249" s="166">
        <f t="shared" si="36"/>
        <v>25</v>
      </c>
      <c r="L249" s="166">
        <f t="shared" si="36"/>
        <v>14949.96</v>
      </c>
      <c r="M249" s="192">
        <f t="shared" si="36"/>
        <v>74550.039999999994</v>
      </c>
      <c r="N249" s="15"/>
      <c r="O249" s="15"/>
      <c r="P249" s="86"/>
      <c r="Q249" s="86"/>
      <c r="R249" s="86"/>
      <c r="S249" s="86"/>
      <c r="T249" s="86"/>
      <c r="U249" s="86"/>
      <c r="V249" s="86"/>
      <c r="W249" s="86"/>
      <c r="X249" s="86"/>
      <c r="Y249" s="86"/>
      <c r="Z249" s="86"/>
      <c r="AA249" s="86"/>
      <c r="AB249" s="86"/>
      <c r="AC249" s="86"/>
      <c r="AD249" s="86"/>
      <c r="AE249" s="86"/>
      <c r="AF249" s="86"/>
      <c r="AG249" s="86"/>
      <c r="AH249" s="86"/>
      <c r="AI249" s="86"/>
      <c r="AJ249" s="86"/>
      <c r="AK249" s="86"/>
      <c r="AL249" s="86"/>
      <c r="AM249" s="86"/>
      <c r="AN249" s="86"/>
      <c r="AO249" s="86"/>
      <c r="AP249" s="86"/>
      <c r="AQ249" s="86"/>
      <c r="AR249" s="86"/>
      <c r="AS249" s="86"/>
      <c r="AT249" s="86"/>
      <c r="AU249" s="45"/>
      <c r="AV249" s="45"/>
      <c r="AW249" s="45"/>
      <c r="AX249" s="45"/>
      <c r="AY249" s="45"/>
      <c r="AZ249" s="45"/>
      <c r="BA249" s="45"/>
      <c r="BB249" s="45"/>
      <c r="BC249" s="45"/>
      <c r="BD249" s="45"/>
      <c r="BE249" s="45"/>
      <c r="BF249" s="45"/>
      <c r="BG249" s="45"/>
      <c r="BH249" s="45"/>
      <c r="BI249" s="45"/>
      <c r="BJ249" s="45"/>
      <c r="BK249" s="45"/>
      <c r="BL249" s="45"/>
      <c r="BM249" s="45"/>
      <c r="BN249" s="45"/>
      <c r="BO249" s="45"/>
      <c r="BP249" s="45"/>
      <c r="BQ249" s="45"/>
      <c r="BR249" s="45"/>
      <c r="BS249" s="45"/>
      <c r="BT249" s="45"/>
      <c r="BU249" s="45"/>
      <c r="BV249" s="45"/>
      <c r="BW249" s="45"/>
      <c r="BX249" s="45"/>
      <c r="BY249" s="45"/>
      <c r="BZ249" s="45"/>
      <c r="CA249" s="45"/>
      <c r="CB249" s="45"/>
      <c r="CC249" s="45"/>
      <c r="CD249" s="45"/>
      <c r="CE249" s="45"/>
      <c r="CF249" s="45"/>
      <c r="CG249" s="45"/>
      <c r="CH249" s="45"/>
      <c r="CI249" s="45"/>
      <c r="CJ249" s="45"/>
      <c r="CK249" s="45"/>
      <c r="CL249" s="45"/>
      <c r="CM249" s="45"/>
      <c r="CN249" s="45"/>
      <c r="CO249" s="45"/>
      <c r="CP249" s="45"/>
      <c r="CQ249" s="45"/>
      <c r="CR249" s="73"/>
      <c r="CS249" s="73"/>
      <c r="CT249" s="73"/>
      <c r="CU249" s="73"/>
      <c r="CV249" s="73"/>
      <c r="CW249" s="73"/>
      <c r="CX249" s="73"/>
      <c r="CY249" s="73"/>
      <c r="CZ249" s="73"/>
      <c r="DA249" s="73"/>
      <c r="DB249" s="73"/>
      <c r="DC249" s="73"/>
      <c r="DD249" s="73"/>
      <c r="DE249" s="73"/>
      <c r="DF249" s="73"/>
      <c r="DG249" s="73"/>
      <c r="DH249" s="73"/>
      <c r="DI249" s="73"/>
      <c r="DJ249" s="73"/>
      <c r="DK249" s="73"/>
      <c r="DL249" s="73"/>
      <c r="DM249" s="73"/>
      <c r="DN249" s="73"/>
      <c r="DO249" s="73"/>
      <c r="DP249" s="73"/>
      <c r="DQ249" s="73"/>
      <c r="DR249" s="73"/>
      <c r="DS249" s="73"/>
      <c r="DT249" s="73"/>
      <c r="DU249" s="73"/>
      <c r="DV249" s="73"/>
      <c r="DW249" s="73"/>
      <c r="DX249" s="73"/>
      <c r="DY249" s="73"/>
      <c r="DZ249" s="73"/>
      <c r="EA249" s="73"/>
      <c r="EB249" s="73"/>
      <c r="EC249" s="73"/>
      <c r="ED249" s="73"/>
      <c r="EE249" s="73"/>
      <c r="EF249" s="73"/>
      <c r="EG249" s="73"/>
      <c r="EH249" s="73"/>
      <c r="EI249" s="73"/>
      <c r="EJ249" s="73"/>
      <c r="EK249" s="73"/>
      <c r="EL249" s="73"/>
      <c r="EM249" s="73"/>
      <c r="EN249" s="73"/>
      <c r="EO249" s="73"/>
      <c r="EP249" s="73"/>
      <c r="EQ249" s="73"/>
      <c r="ER249" s="73"/>
      <c r="ES249" s="73"/>
      <c r="ET249" s="73"/>
      <c r="EU249" s="73"/>
      <c r="EV249" s="73"/>
      <c r="EW249" s="73"/>
      <c r="EX249" s="73"/>
      <c r="EY249" s="73"/>
      <c r="EZ249" s="73"/>
      <c r="FA249" s="73"/>
      <c r="FB249" s="73"/>
      <c r="FC249" s="73"/>
      <c r="FD249" s="73"/>
      <c r="FE249" s="73"/>
      <c r="FF249" s="73"/>
      <c r="FG249" s="73"/>
      <c r="FH249" s="73"/>
      <c r="FI249" s="73"/>
      <c r="FJ249" s="73"/>
      <c r="FK249" s="73"/>
      <c r="FL249" s="73"/>
      <c r="FM249" s="73"/>
      <c r="FN249" s="73"/>
      <c r="FO249" s="73"/>
      <c r="FP249" s="73"/>
      <c r="FQ249" s="73"/>
      <c r="FR249" s="73"/>
      <c r="FS249" s="73"/>
      <c r="FT249" s="73"/>
      <c r="FU249" s="73"/>
      <c r="FV249" s="73"/>
      <c r="FW249" s="73"/>
      <c r="FX249" s="73"/>
      <c r="FY249" s="73"/>
      <c r="FZ249" s="73"/>
      <c r="GA249" s="73"/>
      <c r="GB249" s="73"/>
      <c r="GC249" s="73"/>
      <c r="GD249" s="73"/>
      <c r="GE249" s="73"/>
      <c r="GF249" s="73"/>
      <c r="GG249" s="73"/>
      <c r="GH249" s="73"/>
      <c r="GI249" s="73"/>
      <c r="GJ249" s="73"/>
      <c r="GK249" s="73"/>
      <c r="GL249" s="73"/>
      <c r="GM249" s="73"/>
      <c r="GN249" s="73"/>
      <c r="GO249" s="73"/>
      <c r="GP249" s="73"/>
      <c r="GQ249" s="73"/>
      <c r="GR249" s="73"/>
      <c r="GS249" s="73"/>
      <c r="GT249" s="73"/>
      <c r="GU249" s="73"/>
      <c r="GV249" s="73"/>
      <c r="GW249" s="73"/>
      <c r="GX249" s="73"/>
      <c r="GY249" s="73"/>
      <c r="GZ249" s="73"/>
      <c r="HA249" s="73"/>
      <c r="HB249" s="73"/>
      <c r="HC249" s="73"/>
      <c r="HD249" s="73"/>
      <c r="HE249" s="73"/>
      <c r="HF249" s="73"/>
      <c r="HG249" s="73"/>
      <c r="HH249" s="73"/>
      <c r="HI249" s="73"/>
      <c r="HJ249" s="73"/>
      <c r="HK249" s="73"/>
      <c r="HL249" s="73"/>
      <c r="HM249" s="73"/>
      <c r="HN249" s="73"/>
      <c r="HO249" s="73"/>
      <c r="HP249" s="73"/>
      <c r="HQ249" s="73"/>
      <c r="HR249" s="73"/>
      <c r="HS249" s="73"/>
      <c r="HT249" s="73"/>
      <c r="HU249" s="73"/>
      <c r="HV249" s="73"/>
      <c r="HW249" s="73"/>
      <c r="HX249" s="73"/>
      <c r="HY249" s="73"/>
      <c r="HZ249" s="73"/>
      <c r="IA249" s="73"/>
      <c r="IB249" s="73"/>
      <c r="IC249" s="73"/>
      <c r="ID249" s="73"/>
      <c r="IE249" s="73"/>
      <c r="IF249" s="73"/>
      <c r="IG249" s="73"/>
      <c r="IH249" s="73"/>
      <c r="II249" s="73"/>
      <c r="IJ249" s="73"/>
      <c r="IK249" s="73"/>
      <c r="IL249" s="73"/>
      <c r="IM249" s="73"/>
      <c r="IN249" s="73"/>
      <c r="IO249" s="73"/>
      <c r="IP249" s="73"/>
      <c r="IQ249" s="73"/>
      <c r="IR249" s="73"/>
      <c r="IS249" s="73"/>
      <c r="IT249" s="73"/>
      <c r="IU249" s="73"/>
      <c r="IV249" s="73"/>
      <c r="IW249" s="73"/>
      <c r="IX249" s="73"/>
      <c r="IY249" s="73"/>
      <c r="IZ249" s="73"/>
      <c r="JA249" s="73"/>
      <c r="JB249" s="73"/>
      <c r="JC249" s="73"/>
      <c r="JD249" s="73"/>
      <c r="JE249" s="73"/>
      <c r="JF249" s="73"/>
      <c r="JG249" s="73"/>
      <c r="JH249" s="73"/>
      <c r="JI249" s="73"/>
      <c r="JJ249" s="73"/>
      <c r="JK249" s="73"/>
      <c r="JL249" s="73"/>
      <c r="JM249" s="73"/>
      <c r="JN249" s="73"/>
      <c r="JO249" s="73"/>
      <c r="JP249" s="73"/>
      <c r="JQ249" s="73"/>
      <c r="JR249" s="73"/>
      <c r="JS249" s="73"/>
      <c r="JT249" s="73"/>
      <c r="JU249" s="73"/>
      <c r="JV249" s="73"/>
      <c r="JW249" s="73"/>
      <c r="JX249" s="73"/>
      <c r="JY249" s="73"/>
      <c r="JZ249" s="73"/>
      <c r="KA249" s="73"/>
      <c r="KB249" s="73"/>
      <c r="KC249" s="73"/>
      <c r="KD249" s="73"/>
      <c r="KE249" s="73"/>
      <c r="KF249" s="73"/>
      <c r="KG249" s="73"/>
      <c r="KH249" s="73"/>
      <c r="KI249" s="73"/>
      <c r="KJ249" s="73"/>
      <c r="KK249" s="73"/>
      <c r="KL249" s="73"/>
      <c r="KM249" s="73"/>
      <c r="KN249" s="73"/>
      <c r="KO249" s="73"/>
      <c r="KP249" s="73"/>
      <c r="KQ249" s="73"/>
      <c r="KR249" s="73"/>
      <c r="KS249" s="73"/>
      <c r="KT249" s="73"/>
      <c r="KU249" s="73"/>
      <c r="KV249" s="73"/>
      <c r="KW249" s="73"/>
      <c r="KX249" s="73"/>
      <c r="KY249" s="73"/>
      <c r="KZ249" s="73"/>
      <c r="LA249" s="73"/>
      <c r="LB249" s="73"/>
      <c r="LC249" s="73"/>
      <c r="LD249" s="73"/>
      <c r="LE249" s="73"/>
      <c r="LF249" s="73"/>
      <c r="LG249" s="73"/>
      <c r="LH249" s="73"/>
      <c r="LI249" s="73"/>
      <c r="LJ249" s="73"/>
      <c r="LK249" s="73"/>
      <c r="LL249" s="73"/>
      <c r="LM249" s="73"/>
      <c r="LN249" s="73"/>
      <c r="LO249" s="73"/>
      <c r="LP249" s="73"/>
      <c r="LQ249" s="73"/>
      <c r="LR249" s="73"/>
      <c r="LS249" s="73"/>
      <c r="LT249" s="73"/>
      <c r="LU249" s="73"/>
      <c r="LV249" s="73"/>
      <c r="LW249" s="73"/>
      <c r="LX249" s="73"/>
      <c r="LY249" s="73"/>
      <c r="LZ249" s="73"/>
      <c r="MA249" s="73"/>
      <c r="MB249" s="73"/>
      <c r="MC249" s="73"/>
      <c r="MD249" s="73"/>
      <c r="ME249" s="73"/>
      <c r="MF249" s="73"/>
      <c r="MG249" s="73"/>
      <c r="MH249" s="73"/>
      <c r="MI249" s="73"/>
      <c r="MJ249" s="73"/>
      <c r="MK249" s="73"/>
      <c r="ML249" s="73"/>
      <c r="MM249" s="73"/>
      <c r="MN249" s="73"/>
      <c r="MO249" s="73"/>
      <c r="MP249" s="73"/>
      <c r="MQ249" s="73"/>
      <c r="MR249" s="73"/>
      <c r="MS249" s="73"/>
      <c r="MT249" s="73"/>
      <c r="MU249" s="73"/>
      <c r="MV249" s="73"/>
      <c r="MW249" s="73"/>
      <c r="MX249" s="73"/>
      <c r="MY249" s="73"/>
      <c r="MZ249" s="73"/>
      <c r="NA249" s="73"/>
      <c r="NB249" s="73"/>
      <c r="NC249" s="73"/>
      <c r="ND249" s="73"/>
      <c r="NE249" s="73"/>
      <c r="NF249" s="73"/>
      <c r="NG249" s="73"/>
      <c r="NH249" s="73"/>
      <c r="NI249" s="73"/>
      <c r="NJ249" s="73"/>
      <c r="NK249" s="73"/>
      <c r="NL249" s="73"/>
      <c r="NM249" s="73"/>
      <c r="NN249" s="73"/>
      <c r="NO249" s="73"/>
      <c r="NP249" s="73"/>
      <c r="NQ249" s="73"/>
      <c r="NR249" s="73"/>
      <c r="NS249" s="73"/>
      <c r="NT249" s="73"/>
      <c r="NU249" s="73"/>
      <c r="NV249" s="73"/>
      <c r="NW249" s="73"/>
      <c r="NX249" s="73"/>
      <c r="NY249" s="73"/>
      <c r="NZ249" s="73"/>
      <c r="OA249" s="73"/>
      <c r="OB249" s="73"/>
      <c r="OC249" s="73"/>
      <c r="OD249" s="73"/>
      <c r="OE249" s="73"/>
      <c r="OF249" s="73"/>
      <c r="OG249" s="73"/>
      <c r="OH249" s="73"/>
      <c r="OI249" s="73"/>
      <c r="OJ249" s="73"/>
      <c r="OK249" s="73"/>
      <c r="OL249" s="73"/>
      <c r="OM249" s="73"/>
      <c r="ON249" s="73"/>
      <c r="OO249" s="73"/>
      <c r="OP249" s="73"/>
      <c r="OQ249" s="73"/>
      <c r="OR249" s="73"/>
      <c r="OS249" s="73"/>
      <c r="OT249" s="73"/>
      <c r="OU249" s="73"/>
      <c r="OV249" s="73"/>
      <c r="OW249" s="73"/>
      <c r="OX249" s="73"/>
      <c r="OY249" s="73"/>
      <c r="OZ249" s="73"/>
      <c r="PA249" s="73"/>
      <c r="PB249" s="73"/>
      <c r="PC249" s="73"/>
      <c r="PD249" s="73"/>
      <c r="PE249" s="73"/>
      <c r="PF249" s="73"/>
      <c r="PG249" s="73"/>
      <c r="PH249" s="73"/>
      <c r="PI249" s="73"/>
      <c r="PJ249" s="73"/>
      <c r="PK249" s="73"/>
      <c r="PL249" s="73"/>
      <c r="PM249" s="73"/>
      <c r="PN249" s="73"/>
      <c r="PO249" s="73"/>
      <c r="PP249" s="73"/>
      <c r="PQ249" s="73"/>
      <c r="PR249" s="73"/>
      <c r="PS249" s="73"/>
      <c r="PT249" s="73"/>
      <c r="PU249" s="73"/>
      <c r="PV249" s="73"/>
      <c r="PW249" s="73"/>
      <c r="PX249" s="73"/>
      <c r="PY249" s="73"/>
      <c r="PZ249" s="73"/>
      <c r="QA249" s="73"/>
      <c r="QB249" s="73"/>
      <c r="QC249" s="73"/>
      <c r="QD249" s="73"/>
      <c r="QE249" s="73"/>
      <c r="QF249" s="73"/>
      <c r="QG249" s="73"/>
      <c r="QH249" s="73"/>
      <c r="QI249" s="73"/>
      <c r="QJ249" s="73"/>
      <c r="QK249" s="73"/>
      <c r="QL249" s="73"/>
      <c r="QM249" s="73"/>
      <c r="QN249" s="73"/>
      <c r="QO249" s="73"/>
      <c r="QP249" s="73"/>
      <c r="QQ249" s="73"/>
      <c r="QR249" s="73"/>
      <c r="QS249" s="73"/>
      <c r="QT249" s="73"/>
      <c r="QU249" s="73"/>
      <c r="QV249" s="73"/>
      <c r="QW249" s="73"/>
      <c r="QX249" s="73"/>
      <c r="QY249" s="73"/>
      <c r="QZ249" s="73"/>
      <c r="RA249" s="73"/>
      <c r="RB249" s="73"/>
      <c r="RC249" s="73"/>
      <c r="RD249" s="73"/>
      <c r="RE249" s="73"/>
      <c r="RF249" s="73"/>
      <c r="RG249" s="73"/>
      <c r="RH249" s="73"/>
      <c r="RI249" s="73"/>
      <c r="RJ249" s="73"/>
      <c r="RK249" s="73"/>
      <c r="RL249" s="73"/>
      <c r="RM249" s="73"/>
      <c r="RN249" s="73"/>
      <c r="RO249" s="73"/>
      <c r="RP249" s="73"/>
      <c r="RQ249" s="73"/>
      <c r="RR249" s="73"/>
      <c r="RS249" s="73"/>
      <c r="RT249" s="73"/>
      <c r="RU249" s="73"/>
      <c r="RV249" s="73"/>
      <c r="RW249" s="73"/>
      <c r="RX249" s="73"/>
      <c r="RY249" s="73"/>
      <c r="RZ249" s="73"/>
      <c r="SA249" s="73"/>
      <c r="SB249" s="73"/>
      <c r="SC249" s="73"/>
      <c r="SD249" s="73"/>
      <c r="SE249" s="73"/>
      <c r="SF249" s="73"/>
      <c r="SG249" s="73"/>
      <c r="SH249" s="73"/>
      <c r="SI249" s="73"/>
      <c r="SJ249" s="73"/>
      <c r="SK249" s="73"/>
      <c r="SL249" s="73"/>
      <c r="SM249" s="73"/>
      <c r="SN249" s="73"/>
      <c r="SO249" s="73"/>
      <c r="SP249" s="73"/>
      <c r="SQ249" s="73"/>
      <c r="SR249" s="73"/>
      <c r="SS249" s="73"/>
      <c r="ST249" s="73"/>
      <c r="SU249" s="73"/>
      <c r="SV249" s="73"/>
      <c r="SW249" s="73"/>
      <c r="SX249" s="73"/>
      <c r="SY249" s="73"/>
      <c r="SZ249" s="73"/>
      <c r="TA249" s="73"/>
      <c r="TB249" s="73"/>
      <c r="TC249" s="73"/>
      <c r="TD249" s="73"/>
      <c r="TE249" s="73"/>
      <c r="TF249" s="73"/>
      <c r="TG249" s="73"/>
      <c r="TH249" s="73"/>
      <c r="TI249" s="73"/>
      <c r="TJ249" s="73"/>
      <c r="TK249" s="73"/>
      <c r="TL249" s="73"/>
      <c r="TM249" s="73"/>
      <c r="TN249" s="73"/>
      <c r="TO249" s="73"/>
      <c r="TP249" s="73"/>
      <c r="TQ249" s="73"/>
      <c r="TR249" s="73"/>
      <c r="TS249" s="73"/>
      <c r="TT249" s="73"/>
      <c r="TU249" s="73"/>
      <c r="TV249" s="73"/>
      <c r="TW249" s="73"/>
      <c r="TX249" s="73"/>
      <c r="TY249" s="73"/>
      <c r="TZ249" s="73"/>
      <c r="UA249" s="73"/>
      <c r="UB249" s="73"/>
      <c r="UC249" s="73"/>
      <c r="UD249" s="73"/>
      <c r="UE249" s="73"/>
      <c r="UF249" s="73"/>
      <c r="UG249" s="73"/>
      <c r="UH249" s="73"/>
      <c r="UI249" s="73"/>
      <c r="UJ249" s="73"/>
      <c r="UK249" s="73"/>
      <c r="UL249" s="73"/>
      <c r="UM249" s="73"/>
      <c r="UN249" s="73"/>
      <c r="UO249" s="73"/>
      <c r="UP249" s="73"/>
      <c r="UQ249" s="73"/>
      <c r="UR249" s="73"/>
      <c r="US249" s="73"/>
      <c r="UT249" s="73"/>
      <c r="UU249" s="73"/>
      <c r="UV249" s="73"/>
      <c r="UW249" s="73"/>
      <c r="UX249" s="73"/>
      <c r="UY249" s="73"/>
      <c r="UZ249" s="73"/>
      <c r="VA249" s="73"/>
      <c r="VB249" s="73"/>
      <c r="VC249" s="73"/>
      <c r="VD249" s="73"/>
      <c r="VE249" s="73"/>
      <c r="VF249" s="73"/>
      <c r="VG249" s="73"/>
      <c r="VH249" s="73"/>
      <c r="VI249" s="73"/>
      <c r="VJ249" s="73"/>
      <c r="VK249" s="73"/>
      <c r="VL249" s="73"/>
      <c r="VM249" s="73"/>
      <c r="VN249" s="73"/>
      <c r="VO249" s="73"/>
      <c r="VP249" s="73"/>
      <c r="VQ249" s="73"/>
      <c r="VR249" s="73"/>
      <c r="VS249" s="73"/>
      <c r="VT249" s="73"/>
      <c r="VU249" s="73"/>
      <c r="VV249" s="73"/>
      <c r="VW249" s="73"/>
      <c r="VX249" s="73"/>
      <c r="VY249" s="73"/>
      <c r="VZ249" s="73"/>
      <c r="WA249" s="73"/>
      <c r="WB249" s="73"/>
      <c r="WC249" s="73"/>
      <c r="WD249" s="73"/>
      <c r="WE249" s="73"/>
      <c r="WF249" s="73"/>
      <c r="WG249" s="73"/>
      <c r="WH249" s="73"/>
      <c r="WI249" s="73"/>
      <c r="WJ249" s="73"/>
      <c r="WK249" s="73"/>
      <c r="WL249" s="73"/>
      <c r="WM249" s="73"/>
      <c r="WN249" s="73"/>
      <c r="WO249" s="73"/>
      <c r="WP249" s="73"/>
      <c r="WQ249" s="73"/>
      <c r="WR249" s="73"/>
      <c r="WS249" s="73"/>
      <c r="WT249" s="73"/>
      <c r="WU249" s="73"/>
      <c r="WV249" s="73"/>
      <c r="WW249" s="73"/>
      <c r="WX249" s="73"/>
      <c r="WY249" s="73"/>
      <c r="WZ249" s="73"/>
      <c r="XA249" s="73"/>
      <c r="XB249" s="73"/>
      <c r="XC249" s="73"/>
      <c r="XD249" s="73"/>
      <c r="XE249" s="73"/>
      <c r="XF249" s="73"/>
      <c r="XG249" s="73"/>
      <c r="XH249" s="73"/>
      <c r="XI249" s="73"/>
      <c r="XJ249" s="73"/>
      <c r="XK249" s="73"/>
      <c r="XL249" s="73"/>
      <c r="XM249" s="73"/>
      <c r="XN249" s="73"/>
      <c r="XO249" s="73"/>
      <c r="XP249" s="73"/>
      <c r="XQ249" s="73"/>
      <c r="XR249" s="73"/>
      <c r="XS249" s="73"/>
      <c r="XT249" s="73"/>
      <c r="XU249" s="73"/>
      <c r="XV249" s="73"/>
      <c r="XW249" s="73"/>
      <c r="XX249" s="73"/>
      <c r="XY249" s="73"/>
      <c r="XZ249" s="73"/>
      <c r="YA249" s="73"/>
      <c r="YB249" s="73"/>
      <c r="YC249" s="73"/>
      <c r="YD249" s="73"/>
      <c r="YE249" s="73"/>
      <c r="YF249" s="73"/>
      <c r="YG249" s="73"/>
      <c r="YH249" s="73"/>
      <c r="YI249" s="73"/>
      <c r="YJ249" s="73"/>
      <c r="YK249" s="73"/>
      <c r="YL249" s="73"/>
      <c r="YM249" s="73"/>
      <c r="YN249" s="73"/>
      <c r="YO249" s="73"/>
      <c r="YP249" s="73"/>
      <c r="YQ249" s="73"/>
      <c r="YR249" s="73"/>
      <c r="YS249" s="73"/>
    </row>
    <row r="250" spans="1:669" s="8" customFormat="1" ht="15.75" x14ac:dyDescent="0.25">
      <c r="A250" s="78" t="s">
        <v>86</v>
      </c>
      <c r="B250" s="75"/>
      <c r="C250" s="76"/>
      <c r="D250" s="76"/>
      <c r="E250" s="76"/>
      <c r="F250" s="55"/>
      <c r="G250" s="141"/>
      <c r="H250" s="141"/>
      <c r="I250" s="141"/>
      <c r="J250" s="141"/>
      <c r="K250" s="141"/>
      <c r="L250" s="141"/>
      <c r="M250" s="188"/>
      <c r="N250" s="15"/>
      <c r="O250" s="15"/>
      <c r="P250" s="86"/>
      <c r="Q250" s="86"/>
      <c r="R250" s="86"/>
      <c r="S250" s="86"/>
      <c r="T250" s="86"/>
      <c r="U250" s="86"/>
      <c r="V250" s="86"/>
      <c r="W250" s="86"/>
      <c r="X250" s="86"/>
      <c r="Y250" s="86"/>
      <c r="Z250" s="86"/>
      <c r="AA250" s="86"/>
      <c r="AB250" s="86"/>
      <c r="AC250" s="86"/>
      <c r="AD250" s="86"/>
      <c r="AE250" s="86"/>
      <c r="AF250" s="86"/>
      <c r="AG250" s="86"/>
      <c r="AH250" s="86"/>
      <c r="AI250" s="86"/>
      <c r="AJ250" s="86"/>
      <c r="AK250" s="86"/>
      <c r="AL250" s="86"/>
      <c r="AM250" s="86"/>
      <c r="AN250" s="86"/>
      <c r="AO250" s="86"/>
      <c r="AP250" s="86"/>
      <c r="AQ250" s="86"/>
      <c r="AR250" s="86"/>
      <c r="AS250" s="86"/>
      <c r="AT250" s="86"/>
      <c r="AU250" s="45"/>
      <c r="AV250" s="45"/>
      <c r="AW250" s="45"/>
      <c r="AX250" s="45"/>
      <c r="AY250" s="45"/>
      <c r="AZ250" s="45"/>
      <c r="BA250" s="45"/>
      <c r="BB250" s="45"/>
      <c r="BC250" s="45"/>
      <c r="BD250" s="45"/>
      <c r="BE250" s="45"/>
      <c r="BF250" s="45"/>
      <c r="BG250" s="45"/>
      <c r="BH250" s="45"/>
      <c r="BI250" s="45"/>
      <c r="BJ250" s="45"/>
      <c r="BK250" s="45"/>
      <c r="BL250" s="45"/>
      <c r="BM250" s="45"/>
      <c r="BN250" s="45"/>
      <c r="BO250" s="45"/>
      <c r="BP250" s="45"/>
      <c r="BQ250" s="45"/>
      <c r="BR250" s="45"/>
      <c r="BS250" s="45"/>
      <c r="BT250" s="45"/>
      <c r="BU250" s="45"/>
      <c r="BV250" s="45"/>
      <c r="BW250" s="45"/>
      <c r="BX250" s="45"/>
      <c r="BY250" s="45"/>
      <c r="BZ250" s="45"/>
      <c r="CA250" s="45"/>
      <c r="CB250" s="45"/>
      <c r="CC250" s="45"/>
      <c r="CD250" s="45"/>
      <c r="CE250" s="45"/>
      <c r="CF250" s="45"/>
      <c r="CG250" s="45"/>
      <c r="CH250" s="45"/>
      <c r="CI250" s="45"/>
      <c r="CJ250" s="45"/>
      <c r="CK250" s="45"/>
      <c r="CL250" s="45"/>
      <c r="CM250" s="45"/>
      <c r="CN250" s="45"/>
      <c r="CO250" s="45"/>
      <c r="CP250" s="45"/>
      <c r="CQ250" s="45"/>
      <c r="CR250" s="45"/>
      <c r="CS250" s="45"/>
      <c r="CT250" s="45"/>
      <c r="CU250" s="45"/>
      <c r="CV250" s="45"/>
      <c r="CW250" s="45"/>
      <c r="CX250" s="45"/>
      <c r="CY250" s="45"/>
      <c r="CZ250" s="45"/>
      <c r="DA250" s="45"/>
      <c r="DB250" s="45"/>
      <c r="DC250" s="45"/>
      <c r="DD250" s="45"/>
      <c r="DE250" s="45"/>
      <c r="DF250" s="45"/>
      <c r="DG250" s="45"/>
      <c r="DH250" s="45"/>
      <c r="DI250" s="45"/>
      <c r="DJ250" s="45"/>
      <c r="DK250" s="45"/>
      <c r="DL250" s="45"/>
      <c r="DM250" s="45"/>
      <c r="DN250" s="45"/>
      <c r="DO250" s="45"/>
      <c r="DP250" s="45"/>
      <c r="DQ250" s="45"/>
      <c r="DR250" s="45"/>
      <c r="DS250" s="45"/>
      <c r="DT250" s="45"/>
      <c r="DU250" s="45"/>
      <c r="DV250" s="45"/>
      <c r="DW250" s="45"/>
      <c r="DX250" s="45"/>
      <c r="DY250" s="45"/>
      <c r="DZ250" s="45"/>
      <c r="EA250" s="45"/>
      <c r="EB250" s="45"/>
      <c r="EC250" s="45"/>
      <c r="ED250" s="45"/>
      <c r="EE250" s="45"/>
      <c r="EF250" s="45"/>
      <c r="EG250" s="45"/>
      <c r="EH250" s="45"/>
      <c r="EI250" s="45"/>
      <c r="EJ250" s="45"/>
      <c r="EK250" s="45"/>
      <c r="EL250" s="45"/>
      <c r="EM250" s="45"/>
      <c r="EN250" s="45"/>
      <c r="EO250" s="45"/>
      <c r="EP250" s="45"/>
      <c r="EQ250" s="45"/>
      <c r="ER250" s="45"/>
      <c r="ES250" s="45"/>
      <c r="ET250" s="45"/>
      <c r="EU250" s="45"/>
      <c r="EV250" s="45"/>
      <c r="EW250" s="45"/>
      <c r="EX250" s="45"/>
      <c r="EY250" s="45"/>
      <c r="EZ250" s="45"/>
      <c r="FA250" s="45"/>
      <c r="FB250" s="45"/>
      <c r="FC250" s="45"/>
      <c r="FD250" s="45"/>
      <c r="FE250" s="45"/>
      <c r="FF250" s="45"/>
      <c r="FG250" s="45"/>
      <c r="FH250" s="45"/>
      <c r="FI250" s="45"/>
      <c r="FJ250" s="45"/>
      <c r="FK250" s="45"/>
      <c r="FL250" s="45"/>
      <c r="FM250" s="45"/>
      <c r="FN250" s="45"/>
      <c r="FO250" s="45"/>
      <c r="FP250" s="45"/>
      <c r="FQ250" s="45"/>
      <c r="FR250" s="45"/>
      <c r="FS250" s="45"/>
      <c r="FT250" s="47"/>
      <c r="FU250" s="47"/>
      <c r="FV250" s="47"/>
      <c r="FW250" s="47"/>
      <c r="FX250" s="47"/>
      <c r="FY250" s="47"/>
      <c r="FZ250" s="47"/>
      <c r="GA250" s="47"/>
      <c r="GB250" s="47"/>
      <c r="GC250" s="47"/>
      <c r="GD250" s="47"/>
      <c r="GE250" s="47"/>
      <c r="GF250" s="47"/>
      <c r="GG250" s="47"/>
      <c r="GH250" s="47"/>
      <c r="GI250" s="47"/>
      <c r="GJ250" s="47"/>
      <c r="GK250" s="47"/>
      <c r="GL250" s="47"/>
      <c r="GM250" s="47"/>
      <c r="GN250" s="47"/>
      <c r="GO250" s="47"/>
      <c r="GP250" s="47"/>
      <c r="GQ250" s="47"/>
      <c r="GR250" s="47"/>
      <c r="GS250" s="47"/>
      <c r="GT250" s="47"/>
      <c r="GU250" s="47"/>
      <c r="GV250" s="47"/>
      <c r="GW250" s="47"/>
      <c r="GX250" s="47"/>
      <c r="GY250" s="47"/>
      <c r="GZ250" s="47"/>
      <c r="HA250" s="47"/>
      <c r="HB250" s="47"/>
      <c r="HC250" s="47"/>
      <c r="HD250" s="47"/>
      <c r="HE250" s="47"/>
      <c r="HF250" s="47"/>
      <c r="HG250" s="47"/>
      <c r="HH250" s="47"/>
      <c r="HI250" s="47"/>
      <c r="HJ250" s="47"/>
      <c r="HK250" s="47"/>
      <c r="HL250" s="47"/>
      <c r="HM250" s="47"/>
      <c r="HN250" s="47"/>
      <c r="HO250" s="47"/>
      <c r="HP250" s="47"/>
      <c r="HQ250" s="47"/>
      <c r="HR250" s="47"/>
      <c r="HS250" s="47"/>
      <c r="HT250" s="47"/>
      <c r="HU250" s="47"/>
      <c r="HV250" s="47"/>
      <c r="HW250" s="47"/>
      <c r="HX250" s="47"/>
      <c r="HY250" s="47"/>
      <c r="HZ250" s="47"/>
      <c r="IA250" s="47"/>
      <c r="IB250" s="47"/>
      <c r="IC250" s="47"/>
      <c r="ID250" s="47"/>
      <c r="IE250" s="47"/>
      <c r="IF250" s="47"/>
      <c r="IG250" s="47"/>
      <c r="IH250" s="47"/>
      <c r="II250" s="47"/>
      <c r="IJ250" s="47"/>
      <c r="IK250" s="47"/>
      <c r="IL250" s="47"/>
      <c r="IM250" s="47"/>
      <c r="IN250" s="47"/>
      <c r="IO250" s="47"/>
      <c r="IP250" s="47"/>
      <c r="IQ250" s="47"/>
      <c r="IR250" s="47"/>
      <c r="IS250" s="47"/>
      <c r="IT250" s="47"/>
      <c r="IU250" s="47"/>
      <c r="IV250" s="47"/>
      <c r="IW250" s="47"/>
      <c r="IX250" s="47"/>
      <c r="IY250" s="47"/>
      <c r="IZ250" s="47"/>
      <c r="JA250" s="47"/>
      <c r="JB250" s="47"/>
      <c r="JC250" s="47"/>
      <c r="JD250" s="47"/>
      <c r="JE250" s="47"/>
      <c r="JF250" s="47"/>
      <c r="JG250" s="47"/>
      <c r="JH250" s="47"/>
      <c r="JI250" s="47"/>
      <c r="JJ250" s="47"/>
      <c r="JK250" s="47"/>
      <c r="JL250" s="47"/>
      <c r="JM250" s="47"/>
      <c r="JN250" s="47"/>
      <c r="JO250" s="47"/>
      <c r="JP250" s="47"/>
      <c r="JQ250" s="47"/>
      <c r="JR250" s="47"/>
      <c r="JS250" s="47"/>
      <c r="JT250" s="47"/>
      <c r="JU250" s="47"/>
      <c r="JV250" s="47"/>
      <c r="JW250" s="47"/>
      <c r="JX250" s="47"/>
      <c r="JY250" s="47"/>
      <c r="JZ250" s="47"/>
      <c r="KA250" s="47"/>
      <c r="KB250" s="47"/>
      <c r="KC250" s="47"/>
      <c r="KD250" s="47"/>
      <c r="KE250" s="47"/>
      <c r="KF250" s="47"/>
      <c r="KG250" s="47"/>
      <c r="KH250" s="47"/>
      <c r="KI250" s="47"/>
      <c r="KJ250" s="47"/>
      <c r="KK250" s="47"/>
      <c r="KL250" s="47"/>
      <c r="KM250" s="47"/>
      <c r="KN250" s="47"/>
      <c r="KO250" s="47"/>
      <c r="KP250" s="47"/>
      <c r="KQ250" s="47"/>
      <c r="KR250" s="47"/>
      <c r="KS250" s="47"/>
      <c r="KT250" s="47"/>
      <c r="KU250" s="47"/>
      <c r="KV250" s="47"/>
      <c r="KW250" s="47"/>
      <c r="KX250" s="47"/>
      <c r="KY250" s="47"/>
      <c r="KZ250" s="47"/>
      <c r="LA250" s="47"/>
      <c r="LB250" s="47"/>
      <c r="LC250" s="47"/>
      <c r="LD250" s="47"/>
      <c r="LE250" s="47"/>
      <c r="LF250" s="47"/>
      <c r="LG250" s="47"/>
      <c r="LH250" s="47"/>
      <c r="LI250" s="47"/>
      <c r="LJ250" s="47"/>
      <c r="LK250" s="47"/>
      <c r="LL250" s="47"/>
      <c r="LM250" s="47"/>
      <c r="LN250" s="47"/>
      <c r="LO250" s="47"/>
      <c r="LP250" s="47"/>
      <c r="LQ250" s="47"/>
      <c r="LR250" s="47"/>
      <c r="LS250" s="47"/>
      <c r="LT250" s="47"/>
      <c r="LU250" s="47"/>
      <c r="LV250" s="47"/>
      <c r="LW250" s="47"/>
      <c r="LX250" s="47"/>
      <c r="LY250" s="47"/>
      <c r="LZ250" s="47"/>
      <c r="MA250" s="47"/>
      <c r="MB250" s="47"/>
      <c r="MC250" s="47"/>
      <c r="MD250" s="47"/>
      <c r="ME250" s="47"/>
      <c r="MF250" s="47"/>
      <c r="MG250" s="47"/>
      <c r="MH250" s="47"/>
      <c r="MI250" s="47"/>
      <c r="MJ250" s="47"/>
      <c r="MK250" s="47"/>
      <c r="ML250" s="47"/>
      <c r="MM250" s="47"/>
      <c r="MN250" s="47"/>
      <c r="MO250" s="47"/>
      <c r="MP250" s="47"/>
      <c r="MQ250" s="47"/>
      <c r="MR250" s="47"/>
      <c r="MS250" s="47"/>
      <c r="MT250" s="47"/>
      <c r="MU250" s="47"/>
      <c r="MV250" s="47"/>
      <c r="MW250" s="47"/>
      <c r="MX250" s="47"/>
      <c r="MY250" s="47"/>
      <c r="MZ250" s="47"/>
      <c r="NA250" s="47"/>
      <c r="NB250" s="47"/>
      <c r="NC250" s="47"/>
      <c r="ND250" s="47"/>
      <c r="NE250" s="47"/>
      <c r="NF250" s="47"/>
      <c r="NG250" s="47"/>
      <c r="NH250" s="47"/>
      <c r="NI250" s="47"/>
      <c r="NJ250" s="47"/>
      <c r="NK250" s="47"/>
      <c r="NL250" s="47"/>
      <c r="NM250" s="47"/>
      <c r="NN250" s="47"/>
      <c r="NO250" s="47"/>
      <c r="NP250" s="47"/>
      <c r="NQ250" s="47"/>
      <c r="NR250" s="47"/>
      <c r="NS250" s="47"/>
      <c r="NT250" s="47"/>
      <c r="NU250" s="47"/>
      <c r="NV250" s="47"/>
      <c r="NW250" s="47"/>
      <c r="NX250" s="47"/>
      <c r="NY250" s="47"/>
      <c r="NZ250" s="47"/>
      <c r="OA250" s="47"/>
      <c r="OB250" s="47"/>
      <c r="OC250" s="47"/>
      <c r="OD250" s="47"/>
      <c r="OE250" s="47"/>
      <c r="OF250" s="47"/>
      <c r="OG250" s="47"/>
      <c r="OH250" s="47"/>
      <c r="OI250" s="47"/>
      <c r="OJ250" s="47"/>
      <c r="OK250" s="47"/>
      <c r="OL250" s="47"/>
      <c r="OM250" s="47"/>
      <c r="ON250" s="47"/>
      <c r="OO250" s="47"/>
      <c r="OP250" s="47"/>
      <c r="OQ250" s="47"/>
      <c r="OR250" s="47"/>
      <c r="OS250" s="47"/>
      <c r="OT250" s="47"/>
      <c r="OU250" s="47"/>
      <c r="OV250" s="47"/>
      <c r="OW250" s="47"/>
      <c r="OX250" s="47"/>
      <c r="OY250" s="47"/>
      <c r="OZ250" s="47"/>
      <c r="PA250" s="47"/>
      <c r="PB250" s="47"/>
      <c r="PC250" s="47"/>
      <c r="PD250" s="47"/>
      <c r="PE250" s="47"/>
      <c r="PF250" s="47"/>
      <c r="PG250" s="47"/>
      <c r="PH250" s="47"/>
      <c r="PI250" s="47"/>
      <c r="PJ250" s="47"/>
      <c r="PK250" s="47"/>
      <c r="PL250" s="47"/>
      <c r="PM250" s="47"/>
      <c r="PN250" s="47"/>
      <c r="PO250" s="47"/>
      <c r="PP250" s="47"/>
      <c r="PQ250" s="47"/>
      <c r="PR250" s="47"/>
      <c r="PS250" s="47"/>
      <c r="PT250" s="47"/>
      <c r="PU250" s="47"/>
      <c r="PV250" s="47"/>
      <c r="PW250" s="47"/>
      <c r="PX250" s="47"/>
      <c r="PY250" s="47"/>
      <c r="PZ250" s="47"/>
      <c r="QA250" s="47"/>
      <c r="QB250" s="47"/>
      <c r="QC250" s="47"/>
      <c r="QD250" s="47"/>
      <c r="QE250" s="47"/>
      <c r="QF250" s="47"/>
      <c r="QG250" s="47"/>
      <c r="QH250" s="47"/>
      <c r="QI250" s="47"/>
      <c r="QJ250" s="47"/>
      <c r="QK250" s="47"/>
      <c r="QL250" s="47"/>
      <c r="QM250" s="47"/>
      <c r="QN250" s="47"/>
      <c r="QO250" s="47"/>
      <c r="QP250" s="47"/>
      <c r="QQ250" s="47"/>
      <c r="QR250" s="47"/>
      <c r="QS250" s="47"/>
      <c r="QT250" s="47"/>
      <c r="QU250" s="47"/>
      <c r="QV250" s="47"/>
      <c r="QW250" s="47"/>
      <c r="QX250" s="47"/>
      <c r="QY250" s="47"/>
      <c r="QZ250" s="47"/>
      <c r="RA250" s="47"/>
      <c r="RB250" s="47"/>
      <c r="RC250" s="47"/>
      <c r="RD250" s="47"/>
      <c r="RE250" s="47"/>
      <c r="RF250" s="47"/>
      <c r="RG250" s="47"/>
      <c r="RH250" s="47"/>
      <c r="RI250" s="47"/>
      <c r="RJ250" s="47"/>
      <c r="RK250" s="47"/>
      <c r="RL250" s="47"/>
      <c r="RM250" s="47"/>
      <c r="RN250" s="47"/>
      <c r="RO250" s="47"/>
      <c r="RP250" s="47"/>
      <c r="RQ250" s="47"/>
      <c r="RR250" s="47"/>
      <c r="RS250" s="47"/>
      <c r="RT250" s="47"/>
      <c r="RU250" s="47"/>
      <c r="RV250" s="47"/>
      <c r="RW250" s="47"/>
      <c r="RX250" s="47"/>
      <c r="RY250" s="47"/>
      <c r="RZ250" s="47"/>
      <c r="SA250" s="47"/>
      <c r="SB250" s="47"/>
      <c r="SC250" s="47"/>
      <c r="SD250" s="47"/>
      <c r="SE250" s="47"/>
      <c r="SF250" s="47"/>
      <c r="SG250" s="47"/>
      <c r="SH250" s="47"/>
      <c r="SI250" s="47"/>
      <c r="SJ250" s="47"/>
      <c r="SK250" s="47"/>
      <c r="SL250" s="47"/>
      <c r="SM250" s="47"/>
      <c r="SN250" s="47"/>
      <c r="SO250" s="47"/>
      <c r="SP250" s="47"/>
      <c r="SQ250" s="47"/>
      <c r="SR250" s="47"/>
      <c r="SS250" s="47"/>
      <c r="ST250" s="47"/>
      <c r="SU250" s="47"/>
      <c r="SV250" s="47"/>
      <c r="SW250" s="47"/>
      <c r="SX250" s="47"/>
      <c r="SY250" s="47"/>
      <c r="SZ250" s="47"/>
      <c r="TA250" s="47"/>
      <c r="TB250" s="47"/>
      <c r="TC250" s="47"/>
      <c r="TD250" s="47"/>
      <c r="TE250" s="47"/>
      <c r="TF250" s="47"/>
      <c r="TG250" s="47"/>
      <c r="TH250" s="47"/>
      <c r="TI250" s="47"/>
      <c r="TJ250" s="47"/>
      <c r="TK250" s="47"/>
      <c r="TL250" s="47"/>
      <c r="TM250" s="47"/>
      <c r="TN250" s="47"/>
      <c r="TO250" s="47"/>
      <c r="TP250" s="47"/>
      <c r="TQ250" s="47"/>
      <c r="TR250" s="47"/>
      <c r="TS250" s="47"/>
      <c r="TT250" s="47"/>
      <c r="TU250" s="47"/>
      <c r="TV250" s="47"/>
      <c r="TW250" s="47"/>
      <c r="TX250" s="47"/>
      <c r="TY250" s="47"/>
      <c r="TZ250" s="47"/>
      <c r="UA250" s="47"/>
      <c r="UB250" s="47"/>
      <c r="UC250" s="47"/>
      <c r="UD250" s="47"/>
      <c r="UE250" s="47"/>
      <c r="UF250" s="47"/>
      <c r="UG250" s="47"/>
      <c r="UH250" s="47"/>
      <c r="UI250" s="47"/>
      <c r="UJ250" s="47"/>
      <c r="UK250" s="47"/>
      <c r="UL250" s="47"/>
      <c r="UM250" s="47"/>
      <c r="UN250" s="47"/>
      <c r="UO250" s="47"/>
      <c r="UP250" s="47"/>
      <c r="UQ250" s="47"/>
      <c r="UR250" s="47"/>
      <c r="US250" s="47"/>
      <c r="UT250" s="47"/>
      <c r="UU250" s="47"/>
      <c r="UV250" s="47"/>
      <c r="UW250" s="47"/>
      <c r="UX250" s="47"/>
      <c r="UY250" s="47"/>
      <c r="UZ250" s="47"/>
      <c r="VA250" s="47"/>
      <c r="VB250" s="47"/>
      <c r="VC250" s="47"/>
      <c r="VD250" s="47"/>
      <c r="VE250" s="47"/>
      <c r="VF250" s="47"/>
      <c r="VG250" s="47"/>
      <c r="VH250" s="47"/>
      <c r="VI250" s="47"/>
      <c r="VJ250" s="47"/>
      <c r="VK250" s="47"/>
      <c r="VL250" s="47"/>
      <c r="VM250" s="47"/>
      <c r="VN250" s="47"/>
      <c r="VO250" s="47"/>
      <c r="VP250" s="47"/>
      <c r="VQ250" s="47"/>
      <c r="VR250" s="47"/>
      <c r="VS250" s="47"/>
      <c r="VT250" s="47"/>
      <c r="VU250" s="47"/>
      <c r="VV250" s="47"/>
      <c r="VW250" s="47"/>
      <c r="VX250" s="47"/>
      <c r="VY250" s="47"/>
      <c r="VZ250" s="47"/>
      <c r="WA250" s="47"/>
      <c r="WB250" s="47"/>
      <c r="WC250" s="47"/>
      <c r="WD250" s="47"/>
      <c r="WE250" s="47"/>
      <c r="WF250" s="47"/>
      <c r="WG250" s="47"/>
      <c r="WH250" s="47"/>
      <c r="WI250" s="47"/>
      <c r="WJ250" s="47"/>
      <c r="WK250" s="47"/>
      <c r="WL250" s="47"/>
      <c r="WM250" s="47"/>
      <c r="WN250" s="47"/>
      <c r="WO250" s="47"/>
      <c r="WP250" s="47"/>
      <c r="WQ250" s="47"/>
      <c r="WR250" s="47"/>
      <c r="WS250" s="47"/>
      <c r="WT250" s="47"/>
      <c r="WU250" s="47"/>
      <c r="WV250" s="47"/>
      <c r="WW250" s="47"/>
      <c r="WX250" s="47"/>
      <c r="WY250" s="47"/>
      <c r="WZ250" s="47"/>
      <c r="XA250" s="47"/>
      <c r="XB250" s="47"/>
      <c r="XC250" s="47"/>
      <c r="XD250" s="47"/>
      <c r="XE250" s="47"/>
      <c r="XF250" s="47"/>
      <c r="XG250" s="47"/>
      <c r="XH250" s="47"/>
      <c r="XI250" s="47"/>
      <c r="XJ250" s="47"/>
      <c r="XK250" s="47"/>
      <c r="XL250" s="47"/>
      <c r="XM250" s="47"/>
      <c r="XN250" s="47"/>
      <c r="XO250" s="47"/>
      <c r="XP250" s="47"/>
      <c r="XQ250" s="47"/>
      <c r="XR250" s="47"/>
      <c r="XS250" s="47"/>
      <c r="XT250" s="47"/>
      <c r="XU250" s="47"/>
      <c r="XV250" s="47"/>
      <c r="XW250" s="47"/>
      <c r="XX250" s="47"/>
      <c r="XY250" s="47"/>
      <c r="XZ250" s="47"/>
      <c r="YA250" s="47"/>
      <c r="YB250" s="47"/>
      <c r="YC250" s="47"/>
      <c r="YD250" s="47"/>
      <c r="YE250" s="47"/>
      <c r="YF250" s="47"/>
      <c r="YG250" s="47"/>
      <c r="YH250" s="47"/>
      <c r="YI250" s="47"/>
      <c r="YJ250" s="47"/>
      <c r="YK250" s="47"/>
      <c r="YL250" s="47"/>
      <c r="YM250" s="47"/>
      <c r="YN250" s="47"/>
      <c r="YO250" s="47"/>
      <c r="YP250" s="47"/>
      <c r="YQ250" s="47"/>
      <c r="YR250" s="47"/>
      <c r="YS250" s="47"/>
    </row>
    <row r="251" spans="1:669" s="15" customFormat="1" ht="15.75" x14ac:dyDescent="0.25">
      <c r="A251" s="99" t="s">
        <v>106</v>
      </c>
      <c r="B251" s="100" t="s">
        <v>54</v>
      </c>
      <c r="C251" s="101" t="s">
        <v>71</v>
      </c>
      <c r="D251" s="101" t="s">
        <v>221</v>
      </c>
      <c r="E251" s="102">
        <v>44470</v>
      </c>
      <c r="F251" s="103" t="s">
        <v>107</v>
      </c>
      <c r="G251" s="137">
        <v>89500</v>
      </c>
      <c r="H251" s="137">
        <v>2568.65</v>
      </c>
      <c r="I251" s="137">
        <v>9635.51</v>
      </c>
      <c r="J251" s="137">
        <v>2720.8</v>
      </c>
      <c r="K251" s="137">
        <v>25</v>
      </c>
      <c r="L251" s="137">
        <v>14949.96</v>
      </c>
      <c r="M251" s="191">
        <f>G251-L251</f>
        <v>74550.040000000008</v>
      </c>
      <c r="P251" s="86"/>
      <c r="Q251" s="86"/>
      <c r="R251" s="86"/>
      <c r="S251" s="86"/>
      <c r="T251" s="86"/>
      <c r="U251" s="86"/>
      <c r="V251" s="86"/>
      <c r="W251" s="86"/>
      <c r="X251" s="86"/>
      <c r="Y251" s="86"/>
      <c r="Z251" s="86"/>
      <c r="AA251" s="86"/>
      <c r="AB251" s="86"/>
      <c r="AC251" s="86"/>
      <c r="AD251" s="86"/>
      <c r="AE251" s="86"/>
      <c r="AF251" s="86"/>
      <c r="AG251" s="86"/>
      <c r="AH251" s="86"/>
      <c r="AI251" s="86"/>
      <c r="AJ251" s="86"/>
      <c r="AK251" s="86"/>
      <c r="AL251" s="86"/>
      <c r="AM251" s="86"/>
      <c r="AN251" s="86"/>
      <c r="AO251" s="86"/>
      <c r="AP251" s="86"/>
      <c r="AQ251" s="86"/>
      <c r="AR251" s="86"/>
      <c r="AS251" s="86"/>
      <c r="AT251" s="86"/>
      <c r="AU251" s="45"/>
      <c r="AV251" s="45"/>
      <c r="AW251" s="45"/>
      <c r="AX251" s="45"/>
      <c r="AY251" s="45"/>
      <c r="AZ251" s="45"/>
      <c r="BA251" s="45"/>
      <c r="BB251" s="45"/>
      <c r="BC251" s="45"/>
      <c r="BD251" s="45"/>
      <c r="BE251" s="45"/>
      <c r="BF251" s="45"/>
      <c r="BG251" s="45"/>
      <c r="BH251" s="45"/>
      <c r="BI251" s="45"/>
      <c r="BJ251" s="45"/>
      <c r="BK251" s="45"/>
      <c r="BL251" s="45"/>
      <c r="BM251" s="45"/>
      <c r="BN251" s="45"/>
      <c r="BO251" s="45"/>
      <c r="BP251" s="45"/>
      <c r="BQ251" s="45"/>
      <c r="BR251" s="45"/>
      <c r="BS251" s="45"/>
      <c r="BT251" s="45"/>
      <c r="BU251" s="45"/>
      <c r="BV251" s="45"/>
      <c r="BW251" s="45"/>
      <c r="BX251" s="45"/>
      <c r="BY251" s="45"/>
      <c r="BZ251" s="45"/>
      <c r="CA251" s="45"/>
      <c r="CB251" s="45"/>
      <c r="CC251" s="45"/>
      <c r="CD251" s="45"/>
      <c r="CE251" s="45"/>
      <c r="CF251" s="45"/>
      <c r="CG251" s="45"/>
      <c r="CH251" s="45"/>
      <c r="CI251" s="45"/>
      <c r="CJ251" s="45"/>
      <c r="CK251" s="45"/>
      <c r="CL251" s="45"/>
      <c r="CM251" s="45"/>
      <c r="CN251" s="45"/>
      <c r="CO251" s="45"/>
      <c r="CP251" s="45"/>
      <c r="CQ251" s="45"/>
      <c r="CR251" s="45"/>
      <c r="CS251" s="45"/>
      <c r="CT251" s="45"/>
      <c r="CU251" s="45"/>
      <c r="CV251" s="45"/>
      <c r="CW251" s="45"/>
      <c r="CX251" s="45"/>
      <c r="CY251" s="45"/>
      <c r="CZ251" s="45"/>
      <c r="DA251" s="45"/>
      <c r="DB251" s="45"/>
      <c r="DC251" s="45"/>
      <c r="DD251" s="45"/>
      <c r="DE251" s="45"/>
      <c r="DF251" s="45"/>
      <c r="DG251" s="45"/>
      <c r="DH251" s="45"/>
      <c r="DI251" s="45"/>
      <c r="DJ251" s="45"/>
      <c r="DK251" s="45"/>
      <c r="DL251" s="45"/>
      <c r="DM251" s="45"/>
      <c r="DN251" s="45"/>
      <c r="DO251" s="45"/>
      <c r="DP251" s="45"/>
      <c r="DQ251" s="45"/>
      <c r="DR251" s="45"/>
      <c r="DS251" s="45"/>
      <c r="DT251" s="45"/>
      <c r="DU251" s="45"/>
      <c r="DV251" s="45"/>
      <c r="DW251" s="45"/>
      <c r="DX251" s="45"/>
      <c r="DY251" s="45"/>
      <c r="DZ251" s="45"/>
      <c r="EA251" s="45"/>
      <c r="EB251" s="45"/>
      <c r="EC251" s="45"/>
      <c r="ED251" s="45"/>
      <c r="EE251" s="45"/>
      <c r="EF251" s="45"/>
      <c r="EG251" s="45"/>
      <c r="EH251" s="45"/>
      <c r="EI251" s="45"/>
      <c r="EJ251" s="45"/>
      <c r="EK251" s="45"/>
      <c r="EL251" s="45"/>
      <c r="EM251" s="45"/>
      <c r="EN251" s="45"/>
      <c r="EO251" s="45"/>
      <c r="EP251" s="45"/>
      <c r="EQ251" s="45"/>
      <c r="ER251" s="45"/>
      <c r="ES251" s="45"/>
      <c r="ET251" s="45"/>
      <c r="EU251" s="45"/>
      <c r="EV251" s="45"/>
      <c r="EW251" s="45"/>
      <c r="EX251" s="45"/>
      <c r="EY251" s="45"/>
      <c r="EZ251" s="45"/>
      <c r="FA251" s="45"/>
      <c r="FB251" s="45"/>
      <c r="FC251" s="45"/>
      <c r="FD251" s="45"/>
      <c r="FE251" s="45"/>
      <c r="FF251" s="45"/>
      <c r="FG251" s="45"/>
      <c r="FH251" s="45"/>
      <c r="FI251" s="45"/>
      <c r="FJ251" s="45"/>
      <c r="FK251" s="45"/>
      <c r="FL251" s="45"/>
      <c r="FM251" s="45"/>
      <c r="FN251" s="45"/>
      <c r="FO251" s="45"/>
      <c r="FP251" s="45"/>
      <c r="FQ251" s="45"/>
      <c r="FR251" s="45"/>
      <c r="FS251" s="45"/>
      <c r="FT251" s="45"/>
      <c r="FU251" s="45"/>
      <c r="FV251" s="45"/>
      <c r="FW251" s="45"/>
      <c r="FX251" s="45"/>
      <c r="FY251" s="45"/>
      <c r="FZ251" s="45"/>
      <c r="GA251" s="45"/>
      <c r="GB251" s="45"/>
      <c r="GC251" s="45"/>
      <c r="GD251" s="45"/>
      <c r="GE251" s="45"/>
      <c r="GF251" s="45"/>
      <c r="GG251" s="45"/>
      <c r="GH251" s="45"/>
      <c r="GI251" s="45"/>
      <c r="GJ251" s="45"/>
      <c r="GK251" s="45"/>
      <c r="GL251" s="45"/>
      <c r="GM251" s="45"/>
      <c r="GN251" s="45"/>
      <c r="GO251" s="45"/>
      <c r="GP251" s="45"/>
      <c r="GQ251" s="45"/>
      <c r="GR251" s="45"/>
      <c r="GS251" s="45"/>
      <c r="GT251" s="45"/>
      <c r="GU251" s="45"/>
      <c r="GV251" s="45"/>
      <c r="GW251" s="45"/>
      <c r="GX251" s="45"/>
      <c r="GY251" s="45"/>
      <c r="GZ251" s="45"/>
      <c r="HA251" s="45"/>
      <c r="HB251" s="45"/>
      <c r="HC251" s="45"/>
      <c r="HD251" s="45"/>
      <c r="HE251" s="45"/>
      <c r="HF251" s="45"/>
      <c r="HG251" s="45"/>
      <c r="HH251" s="45"/>
      <c r="HI251" s="45"/>
      <c r="HJ251" s="45"/>
      <c r="HK251" s="45"/>
      <c r="HL251" s="45"/>
      <c r="HM251" s="45"/>
      <c r="HN251" s="45"/>
      <c r="HO251" s="45"/>
      <c r="HP251" s="45"/>
      <c r="HQ251" s="45"/>
      <c r="HR251" s="45"/>
      <c r="HS251" s="45"/>
      <c r="HT251" s="45"/>
      <c r="HU251" s="45"/>
      <c r="HV251" s="45"/>
      <c r="HW251" s="45"/>
      <c r="HX251" s="45"/>
      <c r="HY251" s="45"/>
      <c r="HZ251" s="45"/>
      <c r="IA251" s="45"/>
      <c r="IB251" s="45"/>
      <c r="IC251" s="45"/>
      <c r="ID251" s="45"/>
      <c r="IE251" s="45"/>
      <c r="IF251" s="45"/>
      <c r="IG251" s="45"/>
      <c r="IH251" s="45"/>
      <c r="II251" s="45"/>
      <c r="IJ251" s="45"/>
      <c r="IK251" s="45"/>
      <c r="IL251" s="45"/>
      <c r="IM251" s="45"/>
      <c r="IN251" s="45"/>
      <c r="IO251" s="45"/>
      <c r="IP251" s="45"/>
      <c r="IQ251" s="45"/>
      <c r="IR251" s="45"/>
      <c r="IS251" s="45"/>
      <c r="IT251" s="45"/>
      <c r="IU251" s="45"/>
      <c r="IV251" s="45"/>
      <c r="IW251" s="45"/>
      <c r="IX251" s="45"/>
      <c r="IY251" s="45"/>
      <c r="IZ251" s="45"/>
      <c r="JA251" s="45"/>
      <c r="JB251" s="45"/>
      <c r="JC251" s="45"/>
      <c r="JD251" s="45"/>
      <c r="JE251" s="45"/>
      <c r="JF251" s="45"/>
      <c r="JG251" s="45"/>
      <c r="JH251" s="45"/>
      <c r="JI251" s="45"/>
      <c r="JJ251" s="45"/>
      <c r="JK251" s="45"/>
      <c r="JL251" s="45"/>
      <c r="JM251" s="45"/>
      <c r="JN251" s="45"/>
      <c r="JO251" s="45"/>
      <c r="JP251" s="45"/>
      <c r="JQ251" s="45"/>
      <c r="JR251" s="45"/>
      <c r="JS251" s="45"/>
      <c r="JT251" s="45"/>
      <c r="JU251" s="45"/>
      <c r="JV251" s="45"/>
      <c r="JW251" s="45"/>
      <c r="JX251" s="45"/>
      <c r="JY251" s="45"/>
      <c r="JZ251" s="45"/>
      <c r="KA251" s="45"/>
      <c r="KB251" s="45"/>
      <c r="KC251" s="45"/>
      <c r="KD251" s="45"/>
      <c r="KE251" s="45"/>
      <c r="KF251" s="45"/>
      <c r="KG251" s="45"/>
      <c r="KH251" s="45"/>
      <c r="KI251" s="45"/>
      <c r="KJ251" s="45"/>
      <c r="KK251" s="45"/>
      <c r="KL251" s="45"/>
      <c r="KM251" s="45"/>
      <c r="KN251" s="45"/>
      <c r="KO251" s="45"/>
      <c r="KP251" s="45"/>
      <c r="KQ251" s="45"/>
      <c r="KR251" s="45"/>
      <c r="KS251" s="45"/>
      <c r="KT251" s="45"/>
      <c r="KU251" s="45"/>
      <c r="KV251" s="45"/>
      <c r="KW251" s="45"/>
      <c r="KX251" s="45"/>
      <c r="KY251" s="45"/>
      <c r="KZ251" s="45"/>
      <c r="LA251" s="45"/>
      <c r="LB251" s="45"/>
      <c r="LC251" s="45"/>
      <c r="LD251" s="45"/>
      <c r="LE251" s="45"/>
      <c r="LF251" s="45"/>
      <c r="LG251" s="45"/>
      <c r="LH251" s="45"/>
      <c r="LI251" s="45"/>
      <c r="LJ251" s="45"/>
      <c r="LK251" s="45"/>
      <c r="LL251" s="45"/>
      <c r="LM251" s="45"/>
      <c r="LN251" s="45"/>
      <c r="LO251" s="45"/>
      <c r="LP251" s="45"/>
      <c r="LQ251" s="45"/>
      <c r="LR251" s="45"/>
      <c r="LS251" s="45"/>
      <c r="LT251" s="45"/>
      <c r="LU251" s="45"/>
      <c r="LV251" s="45"/>
      <c r="LW251" s="45"/>
      <c r="LX251" s="45"/>
      <c r="LY251" s="45"/>
      <c r="LZ251" s="45"/>
      <c r="MA251" s="45"/>
      <c r="MB251" s="45"/>
      <c r="MC251" s="45"/>
      <c r="MD251" s="45"/>
      <c r="ME251" s="45"/>
      <c r="MF251" s="45"/>
      <c r="MG251" s="45"/>
      <c r="MH251" s="45"/>
      <c r="MI251" s="45"/>
      <c r="MJ251" s="45"/>
      <c r="MK251" s="45"/>
      <c r="ML251" s="45"/>
      <c r="MM251" s="45"/>
      <c r="MN251" s="45"/>
      <c r="MO251" s="45"/>
      <c r="MP251" s="45"/>
      <c r="MQ251" s="45"/>
      <c r="MR251" s="45"/>
      <c r="MS251" s="45"/>
      <c r="MT251" s="45"/>
      <c r="MU251" s="45"/>
      <c r="MV251" s="45"/>
      <c r="MW251" s="45"/>
      <c r="MX251" s="45"/>
      <c r="MY251" s="45"/>
      <c r="MZ251" s="45"/>
      <c r="NA251" s="45"/>
      <c r="NB251" s="45"/>
      <c r="NC251" s="45"/>
      <c r="ND251" s="45"/>
      <c r="NE251" s="45"/>
      <c r="NF251" s="45"/>
      <c r="NG251" s="45"/>
      <c r="NH251" s="45"/>
      <c r="NI251" s="45"/>
      <c r="NJ251" s="45"/>
      <c r="NK251" s="45"/>
      <c r="NL251" s="45"/>
      <c r="NM251" s="45"/>
      <c r="NN251" s="45"/>
      <c r="NO251" s="45"/>
      <c r="NP251" s="45"/>
      <c r="NQ251" s="45"/>
      <c r="NR251" s="45"/>
      <c r="NS251" s="45"/>
      <c r="NT251" s="45"/>
      <c r="NU251" s="45"/>
      <c r="NV251" s="45"/>
      <c r="NW251" s="45"/>
      <c r="NX251" s="45"/>
      <c r="NY251" s="45"/>
      <c r="NZ251" s="45"/>
      <c r="OA251" s="45"/>
      <c r="OB251" s="45"/>
      <c r="OC251" s="45"/>
      <c r="OD251" s="45"/>
      <c r="OE251" s="45"/>
      <c r="OF251" s="45"/>
      <c r="OG251" s="45"/>
      <c r="OH251" s="45"/>
      <c r="OI251" s="45"/>
      <c r="OJ251" s="45"/>
      <c r="OK251" s="45"/>
      <c r="OL251" s="45"/>
      <c r="OM251" s="45"/>
      <c r="ON251" s="45"/>
      <c r="OO251" s="45"/>
      <c r="OP251" s="45"/>
      <c r="OQ251" s="45"/>
      <c r="OR251" s="45"/>
      <c r="OS251" s="45"/>
      <c r="OT251" s="45"/>
      <c r="OU251" s="45"/>
      <c r="OV251" s="45"/>
      <c r="OW251" s="45"/>
      <c r="OX251" s="45"/>
      <c r="OY251" s="45"/>
      <c r="OZ251" s="45"/>
      <c r="PA251" s="45"/>
      <c r="PB251" s="45"/>
      <c r="PC251" s="45"/>
      <c r="PD251" s="45"/>
      <c r="PE251" s="45"/>
      <c r="PF251" s="45"/>
      <c r="PG251" s="45"/>
      <c r="PH251" s="45"/>
      <c r="PI251" s="45"/>
      <c r="PJ251" s="45"/>
      <c r="PK251" s="45"/>
      <c r="PL251" s="45"/>
      <c r="PM251" s="45"/>
      <c r="PN251" s="45"/>
      <c r="PO251" s="45"/>
      <c r="PP251" s="45"/>
      <c r="PQ251" s="45"/>
      <c r="PR251" s="45"/>
      <c r="PS251" s="45"/>
      <c r="PT251" s="45"/>
      <c r="PU251" s="45"/>
      <c r="PV251" s="45"/>
      <c r="PW251" s="45"/>
      <c r="PX251" s="45"/>
      <c r="PY251" s="45"/>
      <c r="PZ251" s="45"/>
      <c r="QA251" s="45"/>
      <c r="QB251" s="45"/>
      <c r="QC251" s="45"/>
      <c r="QD251" s="45"/>
      <c r="QE251" s="45"/>
      <c r="QF251" s="45"/>
      <c r="QG251" s="45"/>
      <c r="QH251" s="45"/>
      <c r="QI251" s="45"/>
      <c r="QJ251" s="45"/>
      <c r="QK251" s="45"/>
      <c r="QL251" s="45"/>
      <c r="QM251" s="45"/>
      <c r="QN251" s="45"/>
      <c r="QO251" s="45"/>
      <c r="QP251" s="45"/>
      <c r="QQ251" s="45"/>
      <c r="QR251" s="45"/>
      <c r="QS251" s="45"/>
      <c r="QT251" s="45"/>
      <c r="QU251" s="45"/>
      <c r="QV251" s="45"/>
      <c r="QW251" s="45"/>
      <c r="QX251" s="45"/>
      <c r="QY251" s="45"/>
      <c r="QZ251" s="45"/>
      <c r="RA251" s="45"/>
      <c r="RB251" s="45"/>
      <c r="RC251" s="45"/>
      <c r="RD251" s="45"/>
      <c r="RE251" s="45"/>
      <c r="RF251" s="45"/>
      <c r="RG251" s="45"/>
      <c r="RH251" s="45"/>
      <c r="RI251" s="45"/>
      <c r="RJ251" s="45"/>
      <c r="RK251" s="45"/>
      <c r="RL251" s="45"/>
      <c r="RM251" s="45"/>
      <c r="RN251" s="45"/>
      <c r="RO251" s="45"/>
      <c r="RP251" s="45"/>
      <c r="RQ251" s="45"/>
      <c r="RR251" s="45"/>
      <c r="RS251" s="45"/>
      <c r="RT251" s="45"/>
      <c r="RU251" s="45"/>
      <c r="RV251" s="45"/>
      <c r="RW251" s="45"/>
      <c r="RX251" s="45"/>
      <c r="RY251" s="45"/>
      <c r="RZ251" s="45"/>
      <c r="SA251" s="45"/>
      <c r="SB251" s="45"/>
      <c r="SC251" s="45"/>
      <c r="SD251" s="45"/>
      <c r="SE251" s="45"/>
      <c r="SF251" s="45"/>
      <c r="SG251" s="45"/>
      <c r="SH251" s="45"/>
      <c r="SI251" s="45"/>
      <c r="SJ251" s="45"/>
      <c r="SK251" s="45"/>
      <c r="SL251" s="45"/>
      <c r="SM251" s="45"/>
      <c r="SN251" s="45"/>
      <c r="SO251" s="45"/>
      <c r="SP251" s="45"/>
      <c r="SQ251" s="45"/>
      <c r="SR251" s="45"/>
      <c r="SS251" s="45"/>
      <c r="ST251" s="45"/>
      <c r="SU251" s="45"/>
      <c r="SV251" s="45"/>
      <c r="SW251" s="45"/>
      <c r="SX251" s="45"/>
      <c r="SY251" s="45"/>
      <c r="SZ251" s="45"/>
      <c r="TA251" s="45"/>
      <c r="TB251" s="45"/>
      <c r="TC251" s="45"/>
      <c r="TD251" s="45"/>
      <c r="TE251" s="45"/>
      <c r="TF251" s="45"/>
      <c r="TG251" s="45"/>
      <c r="TH251" s="45"/>
      <c r="TI251" s="45"/>
      <c r="TJ251" s="45"/>
      <c r="TK251" s="45"/>
      <c r="TL251" s="45"/>
      <c r="TM251" s="45"/>
      <c r="TN251" s="45"/>
      <c r="TO251" s="45"/>
      <c r="TP251" s="45"/>
      <c r="TQ251" s="45"/>
      <c r="TR251" s="45"/>
      <c r="TS251" s="45"/>
      <c r="TT251" s="45"/>
      <c r="TU251" s="45"/>
      <c r="TV251" s="45"/>
      <c r="TW251" s="45"/>
      <c r="TX251" s="45"/>
      <c r="TY251" s="45"/>
      <c r="TZ251" s="45"/>
      <c r="UA251" s="45"/>
      <c r="UB251" s="45"/>
      <c r="UC251" s="45"/>
      <c r="UD251" s="45"/>
      <c r="UE251" s="45"/>
      <c r="UF251" s="45"/>
      <c r="UG251" s="45"/>
      <c r="UH251" s="45"/>
      <c r="UI251" s="45"/>
      <c r="UJ251" s="45"/>
      <c r="UK251" s="45"/>
      <c r="UL251" s="45"/>
      <c r="UM251" s="45"/>
      <c r="UN251" s="45"/>
      <c r="UO251" s="45"/>
      <c r="UP251" s="45"/>
      <c r="UQ251" s="45"/>
      <c r="UR251" s="45"/>
      <c r="US251" s="45"/>
      <c r="UT251" s="45"/>
      <c r="UU251" s="45"/>
      <c r="UV251" s="45"/>
      <c r="UW251" s="45"/>
      <c r="UX251" s="45"/>
      <c r="UY251" s="45"/>
      <c r="UZ251" s="45"/>
      <c r="VA251" s="45"/>
      <c r="VB251" s="45"/>
      <c r="VC251" s="45"/>
      <c r="VD251" s="45"/>
      <c r="VE251" s="45"/>
      <c r="VF251" s="45"/>
      <c r="VG251" s="45"/>
      <c r="VH251" s="45"/>
      <c r="VI251" s="45"/>
      <c r="VJ251" s="45"/>
      <c r="VK251" s="45"/>
      <c r="VL251" s="45"/>
      <c r="VM251" s="45"/>
      <c r="VN251" s="45"/>
      <c r="VO251" s="45"/>
      <c r="VP251" s="45"/>
      <c r="VQ251" s="45"/>
      <c r="VR251" s="45"/>
      <c r="VS251" s="45"/>
      <c r="VT251" s="45"/>
      <c r="VU251" s="45"/>
      <c r="VV251" s="45"/>
      <c r="VW251" s="45"/>
      <c r="VX251" s="45"/>
      <c r="VY251" s="45"/>
      <c r="VZ251" s="45"/>
      <c r="WA251" s="45"/>
      <c r="WB251" s="45"/>
      <c r="WC251" s="45"/>
      <c r="WD251" s="45"/>
      <c r="WE251" s="45"/>
      <c r="WF251" s="45"/>
      <c r="WG251" s="45"/>
      <c r="WH251" s="45"/>
      <c r="WI251" s="45"/>
      <c r="WJ251" s="45"/>
      <c r="WK251" s="45"/>
      <c r="WL251" s="45"/>
      <c r="WM251" s="45"/>
      <c r="WN251" s="45"/>
      <c r="WO251" s="45"/>
      <c r="WP251" s="45"/>
      <c r="WQ251" s="45"/>
      <c r="WR251" s="45"/>
      <c r="WS251" s="45"/>
      <c r="WT251" s="45"/>
      <c r="WU251" s="45"/>
      <c r="WV251" s="45"/>
      <c r="WW251" s="45"/>
      <c r="WX251" s="45"/>
      <c r="WY251" s="45"/>
      <c r="WZ251" s="45"/>
      <c r="XA251" s="45"/>
      <c r="XB251" s="45"/>
      <c r="XC251" s="45"/>
      <c r="XD251" s="45"/>
      <c r="XE251" s="45"/>
      <c r="XF251" s="45"/>
      <c r="XG251" s="45"/>
      <c r="XH251" s="45"/>
      <c r="XI251" s="45"/>
      <c r="XJ251" s="45"/>
      <c r="XK251" s="45"/>
      <c r="XL251" s="45"/>
      <c r="XM251" s="45"/>
      <c r="XN251" s="45"/>
      <c r="XO251" s="45"/>
      <c r="XP251" s="45"/>
      <c r="XQ251" s="45"/>
      <c r="XR251" s="45"/>
      <c r="XS251" s="45"/>
      <c r="XT251" s="45"/>
      <c r="XU251" s="45"/>
      <c r="XV251" s="45"/>
      <c r="XW251" s="45"/>
      <c r="XX251" s="45"/>
      <c r="XY251" s="45"/>
      <c r="XZ251" s="45"/>
      <c r="YA251" s="45"/>
      <c r="YB251" s="45"/>
      <c r="YC251" s="45"/>
      <c r="YD251" s="45"/>
      <c r="YE251" s="45"/>
      <c r="YF251" s="45"/>
      <c r="YG251" s="45"/>
      <c r="YH251" s="45"/>
      <c r="YI251" s="45"/>
      <c r="YJ251" s="45"/>
      <c r="YK251" s="45"/>
      <c r="YL251" s="45"/>
      <c r="YM251" s="45"/>
      <c r="YN251" s="45"/>
      <c r="YO251" s="45"/>
      <c r="YP251" s="45"/>
      <c r="YQ251" s="45"/>
      <c r="YR251" s="45"/>
      <c r="YS251" s="45"/>
    </row>
    <row r="252" spans="1:669" s="15" customFormat="1" ht="15.75" x14ac:dyDescent="0.25">
      <c r="A252" s="99" t="s">
        <v>157</v>
      </c>
      <c r="B252" s="100" t="s">
        <v>16</v>
      </c>
      <c r="C252" s="101" t="s">
        <v>71</v>
      </c>
      <c r="D252" s="101" t="s">
        <v>221</v>
      </c>
      <c r="E252" s="102">
        <v>44593</v>
      </c>
      <c r="F252" s="103" t="s">
        <v>107</v>
      </c>
      <c r="G252" s="137">
        <v>50000</v>
      </c>
      <c r="H252" s="137">
        <v>1435</v>
      </c>
      <c r="I252" s="137">
        <v>1854</v>
      </c>
      <c r="J252" s="137">
        <v>1520</v>
      </c>
      <c r="K252" s="137">
        <v>25</v>
      </c>
      <c r="L252" s="137">
        <v>4834</v>
      </c>
      <c r="M252" s="191">
        <v>45166</v>
      </c>
      <c r="P252" s="86"/>
      <c r="Q252" s="86"/>
      <c r="R252" s="86"/>
      <c r="S252" s="86"/>
      <c r="T252" s="86"/>
      <c r="U252" s="86"/>
      <c r="V252" s="86"/>
      <c r="W252" s="86"/>
      <c r="X252" s="86"/>
      <c r="Y252" s="86"/>
      <c r="Z252" s="86"/>
      <c r="AA252" s="86"/>
      <c r="AB252" s="86"/>
      <c r="AC252" s="86"/>
      <c r="AD252" s="86"/>
      <c r="AE252" s="86"/>
      <c r="AF252" s="86"/>
      <c r="AG252" s="86"/>
      <c r="AH252" s="86"/>
      <c r="AI252" s="86"/>
      <c r="AJ252" s="86"/>
      <c r="AK252" s="86"/>
      <c r="AL252" s="86"/>
      <c r="AM252" s="86"/>
      <c r="AN252" s="86"/>
      <c r="AO252" s="86"/>
      <c r="AP252" s="86"/>
      <c r="AQ252" s="86"/>
      <c r="AR252" s="86"/>
      <c r="AS252" s="86"/>
      <c r="AT252" s="86"/>
      <c r="AU252" s="45"/>
      <c r="AV252" s="45"/>
      <c r="AW252" s="45"/>
      <c r="AX252" s="45"/>
      <c r="AY252" s="45"/>
      <c r="AZ252" s="45"/>
      <c r="BA252" s="45"/>
      <c r="BB252" s="45"/>
      <c r="BC252" s="45"/>
      <c r="BD252" s="45"/>
      <c r="BE252" s="45"/>
      <c r="BF252" s="45"/>
      <c r="BG252" s="45"/>
      <c r="BH252" s="45"/>
      <c r="BI252" s="45"/>
      <c r="BJ252" s="45"/>
      <c r="BK252" s="45"/>
      <c r="BL252" s="45"/>
      <c r="BM252" s="45"/>
      <c r="BN252" s="45"/>
      <c r="BO252" s="45"/>
      <c r="BP252" s="45"/>
      <c r="BQ252" s="45"/>
      <c r="BR252" s="45"/>
      <c r="BS252" s="45"/>
      <c r="BT252" s="45"/>
      <c r="BU252" s="45"/>
      <c r="BV252" s="45"/>
      <c r="BW252" s="45"/>
      <c r="BX252" s="45"/>
      <c r="BY252" s="45"/>
      <c r="BZ252" s="45"/>
      <c r="CA252" s="45"/>
      <c r="CB252" s="45"/>
      <c r="CC252" s="45"/>
      <c r="CD252" s="45"/>
      <c r="CE252" s="45"/>
      <c r="CF252" s="45"/>
      <c r="CG252" s="45"/>
      <c r="CH252" s="45"/>
      <c r="CI252" s="45"/>
      <c r="CJ252" s="45"/>
      <c r="CK252" s="45"/>
      <c r="CL252" s="45"/>
      <c r="CM252" s="45"/>
      <c r="CN252" s="45"/>
      <c r="CO252" s="45"/>
      <c r="CP252" s="45"/>
      <c r="CQ252" s="45"/>
      <c r="CR252" s="45"/>
      <c r="CS252" s="45"/>
      <c r="CT252" s="45"/>
      <c r="CU252" s="45"/>
      <c r="CV252" s="45"/>
      <c r="CW252" s="45"/>
      <c r="CX252" s="45"/>
      <c r="CY252" s="45"/>
      <c r="CZ252" s="45"/>
      <c r="DA252" s="45"/>
      <c r="DB252" s="45"/>
      <c r="DC252" s="45"/>
      <c r="DD252" s="45"/>
      <c r="DE252" s="45"/>
      <c r="DF252" s="45"/>
      <c r="DG252" s="45"/>
      <c r="DH252" s="45"/>
      <c r="DI252" s="45"/>
      <c r="DJ252" s="45"/>
      <c r="DK252" s="45"/>
      <c r="DL252" s="45"/>
      <c r="DM252" s="45"/>
      <c r="DN252" s="45"/>
      <c r="DO252" s="45"/>
      <c r="DP252" s="45"/>
      <c r="DQ252" s="45"/>
      <c r="DR252" s="45"/>
      <c r="DS252" s="45"/>
      <c r="DT252" s="45"/>
      <c r="DU252" s="45"/>
      <c r="DV252" s="45"/>
      <c r="DW252" s="45"/>
      <c r="DX252" s="45"/>
      <c r="DY252" s="45"/>
      <c r="DZ252" s="45"/>
      <c r="EA252" s="45"/>
      <c r="EB252" s="45"/>
      <c r="EC252" s="45"/>
      <c r="ED252" s="45"/>
      <c r="EE252" s="45"/>
      <c r="EF252" s="45"/>
      <c r="EG252" s="45"/>
      <c r="EH252" s="45"/>
      <c r="EI252" s="45"/>
      <c r="EJ252" s="45"/>
      <c r="EK252" s="45"/>
      <c r="EL252" s="45"/>
      <c r="EM252" s="45"/>
      <c r="EN252" s="45"/>
      <c r="EO252" s="45"/>
      <c r="EP252" s="45"/>
      <c r="EQ252" s="45"/>
      <c r="ER252" s="45"/>
      <c r="ES252" s="45"/>
      <c r="ET252" s="45"/>
      <c r="EU252" s="45"/>
      <c r="EV252" s="45"/>
      <c r="EW252" s="45"/>
      <c r="EX252" s="45"/>
      <c r="EY252" s="45"/>
      <c r="EZ252" s="45"/>
      <c r="FA252" s="45"/>
      <c r="FB252" s="45"/>
      <c r="FC252" s="45"/>
      <c r="FD252" s="45"/>
      <c r="FE252" s="45"/>
      <c r="FF252" s="45"/>
      <c r="FG252" s="45"/>
      <c r="FH252" s="45"/>
      <c r="FI252" s="45"/>
      <c r="FJ252" s="45"/>
      <c r="FK252" s="45"/>
      <c r="FL252" s="45"/>
      <c r="FM252" s="45"/>
      <c r="FN252" s="45"/>
      <c r="FO252" s="45"/>
      <c r="FP252" s="45"/>
      <c r="FQ252" s="45"/>
      <c r="FR252" s="45"/>
      <c r="FS252" s="45"/>
      <c r="FT252" s="45"/>
      <c r="FU252" s="45"/>
      <c r="FV252" s="45"/>
      <c r="FW252" s="45"/>
      <c r="FX252" s="45"/>
      <c r="FY252" s="45"/>
      <c r="FZ252" s="45"/>
      <c r="GA252" s="45"/>
      <c r="GB252" s="45"/>
      <c r="GC252" s="45"/>
      <c r="GD252" s="45"/>
      <c r="GE252" s="45"/>
      <c r="GF252" s="45"/>
      <c r="GG252" s="45"/>
      <c r="GH252" s="45"/>
      <c r="GI252" s="45"/>
      <c r="GJ252" s="45"/>
      <c r="GK252" s="45"/>
      <c r="GL252" s="45"/>
      <c r="GM252" s="45"/>
      <c r="GN252" s="45"/>
      <c r="GO252" s="45"/>
      <c r="GP252" s="45"/>
      <c r="GQ252" s="45"/>
      <c r="GR252" s="45"/>
      <c r="GS252" s="45"/>
      <c r="GT252" s="45"/>
      <c r="GU252" s="45"/>
      <c r="GV252" s="45"/>
      <c r="GW252" s="45"/>
      <c r="GX252" s="45"/>
      <c r="GY252" s="45"/>
      <c r="GZ252" s="45"/>
      <c r="HA252" s="45"/>
      <c r="HB252" s="45"/>
      <c r="HC252" s="45"/>
      <c r="HD252" s="45"/>
      <c r="HE252" s="45"/>
      <c r="HF252" s="45"/>
      <c r="HG252" s="45"/>
      <c r="HH252" s="45"/>
      <c r="HI252" s="45"/>
      <c r="HJ252" s="45"/>
      <c r="HK252" s="45"/>
      <c r="HL252" s="45"/>
      <c r="HM252" s="45"/>
      <c r="HN252" s="45"/>
      <c r="HO252" s="45"/>
      <c r="HP252" s="45"/>
      <c r="HQ252" s="45"/>
      <c r="HR252" s="45"/>
      <c r="HS252" s="45"/>
      <c r="HT252" s="45"/>
      <c r="HU252" s="45"/>
      <c r="HV252" s="45"/>
      <c r="HW252" s="45"/>
      <c r="HX252" s="45"/>
      <c r="HY252" s="45"/>
      <c r="HZ252" s="45"/>
      <c r="IA252" s="45"/>
      <c r="IB252" s="45"/>
      <c r="IC252" s="45"/>
      <c r="ID252" s="45"/>
      <c r="IE252" s="45"/>
      <c r="IF252" s="45"/>
      <c r="IG252" s="45"/>
      <c r="IH252" s="45"/>
      <c r="II252" s="45"/>
      <c r="IJ252" s="45"/>
      <c r="IK252" s="45"/>
      <c r="IL252" s="45"/>
      <c r="IM252" s="45"/>
      <c r="IN252" s="45"/>
      <c r="IO252" s="45"/>
      <c r="IP252" s="45"/>
      <c r="IQ252" s="45"/>
      <c r="IR252" s="45"/>
      <c r="IS252" s="45"/>
      <c r="IT252" s="45"/>
      <c r="IU252" s="45"/>
      <c r="IV252" s="45"/>
      <c r="IW252" s="45"/>
      <c r="IX252" s="45"/>
      <c r="IY252" s="45"/>
      <c r="IZ252" s="45"/>
      <c r="JA252" s="45"/>
      <c r="JB252" s="45"/>
      <c r="JC252" s="45"/>
      <c r="JD252" s="45"/>
      <c r="JE252" s="45"/>
      <c r="JF252" s="45"/>
      <c r="JG252" s="45"/>
      <c r="JH252" s="45"/>
      <c r="JI252" s="45"/>
      <c r="JJ252" s="45"/>
      <c r="JK252" s="45"/>
      <c r="JL252" s="45"/>
      <c r="JM252" s="45"/>
      <c r="JN252" s="45"/>
      <c r="JO252" s="45"/>
      <c r="JP252" s="45"/>
      <c r="JQ252" s="45"/>
      <c r="JR252" s="45"/>
      <c r="JS252" s="45"/>
      <c r="JT252" s="45"/>
      <c r="JU252" s="45"/>
      <c r="JV252" s="45"/>
      <c r="JW252" s="45"/>
      <c r="JX252" s="45"/>
      <c r="JY252" s="45"/>
      <c r="JZ252" s="45"/>
      <c r="KA252" s="45"/>
      <c r="KB252" s="45"/>
      <c r="KC252" s="45"/>
      <c r="KD252" s="45"/>
      <c r="KE252" s="45"/>
      <c r="KF252" s="45"/>
      <c r="KG252" s="45"/>
      <c r="KH252" s="45"/>
      <c r="KI252" s="45"/>
      <c r="KJ252" s="45"/>
      <c r="KK252" s="45"/>
      <c r="KL252" s="45"/>
      <c r="KM252" s="45"/>
      <c r="KN252" s="45"/>
      <c r="KO252" s="45"/>
      <c r="KP252" s="45"/>
      <c r="KQ252" s="45"/>
      <c r="KR252" s="45"/>
      <c r="KS252" s="45"/>
      <c r="KT252" s="45"/>
      <c r="KU252" s="45"/>
      <c r="KV252" s="45"/>
      <c r="KW252" s="45"/>
      <c r="KX252" s="45"/>
      <c r="KY252" s="45"/>
      <c r="KZ252" s="45"/>
      <c r="LA252" s="45"/>
      <c r="LB252" s="45"/>
      <c r="LC252" s="45"/>
      <c r="LD252" s="45"/>
      <c r="LE252" s="45"/>
      <c r="LF252" s="45"/>
      <c r="LG252" s="45"/>
      <c r="LH252" s="45"/>
      <c r="LI252" s="45"/>
      <c r="LJ252" s="45"/>
      <c r="LK252" s="45"/>
      <c r="LL252" s="45"/>
      <c r="LM252" s="45"/>
      <c r="LN252" s="45"/>
      <c r="LO252" s="45"/>
      <c r="LP252" s="45"/>
      <c r="LQ252" s="45"/>
      <c r="LR252" s="45"/>
      <c r="LS252" s="45"/>
      <c r="LT252" s="45"/>
      <c r="LU252" s="45"/>
      <c r="LV252" s="45"/>
      <c r="LW252" s="45"/>
      <c r="LX252" s="45"/>
      <c r="LY252" s="45"/>
      <c r="LZ252" s="45"/>
      <c r="MA252" s="45"/>
      <c r="MB252" s="45"/>
      <c r="MC252" s="45"/>
      <c r="MD252" s="45"/>
      <c r="ME252" s="45"/>
      <c r="MF252" s="45"/>
      <c r="MG252" s="45"/>
      <c r="MH252" s="45"/>
      <c r="MI252" s="45"/>
      <c r="MJ252" s="45"/>
      <c r="MK252" s="45"/>
      <c r="ML252" s="45"/>
      <c r="MM252" s="45"/>
      <c r="MN252" s="45"/>
      <c r="MO252" s="45"/>
      <c r="MP252" s="45"/>
      <c r="MQ252" s="45"/>
      <c r="MR252" s="45"/>
      <c r="MS252" s="45"/>
      <c r="MT252" s="45"/>
      <c r="MU252" s="45"/>
      <c r="MV252" s="45"/>
      <c r="MW252" s="45"/>
      <c r="MX252" s="45"/>
      <c r="MY252" s="45"/>
      <c r="MZ252" s="45"/>
      <c r="NA252" s="45"/>
      <c r="NB252" s="45"/>
      <c r="NC252" s="45"/>
      <c r="ND252" s="45"/>
      <c r="NE252" s="45"/>
      <c r="NF252" s="45"/>
      <c r="NG252" s="45"/>
      <c r="NH252" s="45"/>
      <c r="NI252" s="45"/>
      <c r="NJ252" s="45"/>
      <c r="NK252" s="45"/>
      <c r="NL252" s="45"/>
      <c r="NM252" s="45"/>
      <c r="NN252" s="45"/>
      <c r="NO252" s="45"/>
      <c r="NP252" s="45"/>
      <c r="NQ252" s="45"/>
      <c r="NR252" s="45"/>
      <c r="NS252" s="45"/>
      <c r="NT252" s="45"/>
      <c r="NU252" s="45"/>
      <c r="NV252" s="45"/>
      <c r="NW252" s="45"/>
      <c r="NX252" s="45"/>
      <c r="NY252" s="45"/>
      <c r="NZ252" s="45"/>
      <c r="OA252" s="45"/>
      <c r="OB252" s="45"/>
      <c r="OC252" s="45"/>
      <c r="OD252" s="45"/>
      <c r="OE252" s="45"/>
      <c r="OF252" s="45"/>
      <c r="OG252" s="45"/>
      <c r="OH252" s="45"/>
      <c r="OI252" s="45"/>
      <c r="OJ252" s="45"/>
      <c r="OK252" s="45"/>
      <c r="OL252" s="45"/>
      <c r="OM252" s="45"/>
      <c r="ON252" s="45"/>
      <c r="OO252" s="45"/>
      <c r="OP252" s="45"/>
      <c r="OQ252" s="45"/>
      <c r="OR252" s="45"/>
      <c r="OS252" s="45"/>
      <c r="OT252" s="45"/>
      <c r="OU252" s="45"/>
      <c r="OV252" s="45"/>
      <c r="OW252" s="45"/>
      <c r="OX252" s="45"/>
      <c r="OY252" s="45"/>
      <c r="OZ252" s="45"/>
      <c r="PA252" s="45"/>
      <c r="PB252" s="45"/>
      <c r="PC252" s="45"/>
      <c r="PD252" s="45"/>
      <c r="PE252" s="45"/>
      <c r="PF252" s="45"/>
      <c r="PG252" s="45"/>
      <c r="PH252" s="45"/>
      <c r="PI252" s="45"/>
      <c r="PJ252" s="45"/>
      <c r="PK252" s="45"/>
      <c r="PL252" s="45"/>
      <c r="PM252" s="45"/>
      <c r="PN252" s="45"/>
      <c r="PO252" s="45"/>
      <c r="PP252" s="45"/>
      <c r="PQ252" s="45"/>
      <c r="PR252" s="45"/>
      <c r="PS252" s="45"/>
      <c r="PT252" s="45"/>
      <c r="PU252" s="45"/>
      <c r="PV252" s="45"/>
      <c r="PW252" s="45"/>
      <c r="PX252" s="45"/>
      <c r="PY252" s="45"/>
      <c r="PZ252" s="45"/>
      <c r="QA252" s="45"/>
      <c r="QB252" s="45"/>
      <c r="QC252" s="45"/>
      <c r="QD252" s="45"/>
      <c r="QE252" s="45"/>
      <c r="QF252" s="45"/>
      <c r="QG252" s="45"/>
      <c r="QH252" s="45"/>
      <c r="QI252" s="45"/>
      <c r="QJ252" s="45"/>
      <c r="QK252" s="45"/>
      <c r="QL252" s="45"/>
      <c r="QM252" s="45"/>
      <c r="QN252" s="45"/>
      <c r="QO252" s="45"/>
      <c r="QP252" s="45"/>
      <c r="QQ252" s="45"/>
      <c r="QR252" s="45"/>
      <c r="QS252" s="45"/>
      <c r="QT252" s="45"/>
      <c r="QU252" s="45"/>
      <c r="QV252" s="45"/>
      <c r="QW252" s="45"/>
      <c r="QX252" s="45"/>
      <c r="QY252" s="45"/>
      <c r="QZ252" s="45"/>
      <c r="RA252" s="45"/>
      <c r="RB252" s="45"/>
      <c r="RC252" s="45"/>
      <c r="RD252" s="45"/>
      <c r="RE252" s="45"/>
      <c r="RF252" s="45"/>
      <c r="RG252" s="45"/>
      <c r="RH252" s="45"/>
      <c r="RI252" s="45"/>
      <c r="RJ252" s="45"/>
      <c r="RK252" s="45"/>
      <c r="RL252" s="45"/>
      <c r="RM252" s="45"/>
      <c r="RN252" s="45"/>
      <c r="RO252" s="45"/>
      <c r="RP252" s="45"/>
      <c r="RQ252" s="45"/>
      <c r="RR252" s="45"/>
      <c r="RS252" s="45"/>
      <c r="RT252" s="45"/>
      <c r="RU252" s="45"/>
      <c r="RV252" s="45"/>
      <c r="RW252" s="45"/>
      <c r="RX252" s="45"/>
      <c r="RY252" s="45"/>
      <c r="RZ252" s="45"/>
      <c r="SA252" s="45"/>
      <c r="SB252" s="45"/>
      <c r="SC252" s="45"/>
      <c r="SD252" s="45"/>
      <c r="SE252" s="45"/>
      <c r="SF252" s="45"/>
      <c r="SG252" s="45"/>
      <c r="SH252" s="45"/>
      <c r="SI252" s="45"/>
      <c r="SJ252" s="45"/>
      <c r="SK252" s="45"/>
      <c r="SL252" s="45"/>
      <c r="SM252" s="45"/>
      <c r="SN252" s="45"/>
      <c r="SO252" s="45"/>
      <c r="SP252" s="45"/>
      <c r="SQ252" s="45"/>
      <c r="SR252" s="45"/>
      <c r="SS252" s="45"/>
      <c r="ST252" s="45"/>
      <c r="SU252" s="45"/>
      <c r="SV252" s="45"/>
      <c r="SW252" s="45"/>
      <c r="SX252" s="45"/>
      <c r="SY252" s="45"/>
      <c r="SZ252" s="45"/>
      <c r="TA252" s="45"/>
      <c r="TB252" s="45"/>
      <c r="TC252" s="45"/>
      <c r="TD252" s="45"/>
      <c r="TE252" s="45"/>
      <c r="TF252" s="45"/>
      <c r="TG252" s="45"/>
      <c r="TH252" s="45"/>
      <c r="TI252" s="45"/>
      <c r="TJ252" s="45"/>
      <c r="TK252" s="45"/>
      <c r="TL252" s="45"/>
      <c r="TM252" s="45"/>
      <c r="TN252" s="45"/>
      <c r="TO252" s="45"/>
      <c r="TP252" s="45"/>
      <c r="TQ252" s="45"/>
      <c r="TR252" s="45"/>
      <c r="TS252" s="45"/>
      <c r="TT252" s="45"/>
      <c r="TU252" s="45"/>
      <c r="TV252" s="45"/>
      <c r="TW252" s="45"/>
      <c r="TX252" s="45"/>
      <c r="TY252" s="45"/>
      <c r="TZ252" s="45"/>
      <c r="UA252" s="45"/>
      <c r="UB252" s="45"/>
      <c r="UC252" s="45"/>
      <c r="UD252" s="45"/>
      <c r="UE252" s="45"/>
      <c r="UF252" s="45"/>
      <c r="UG252" s="45"/>
      <c r="UH252" s="45"/>
      <c r="UI252" s="45"/>
      <c r="UJ252" s="45"/>
      <c r="UK252" s="45"/>
      <c r="UL252" s="45"/>
      <c r="UM252" s="45"/>
      <c r="UN252" s="45"/>
      <c r="UO252" s="45"/>
      <c r="UP252" s="45"/>
      <c r="UQ252" s="45"/>
      <c r="UR252" s="45"/>
      <c r="US252" s="45"/>
      <c r="UT252" s="45"/>
      <c r="UU252" s="45"/>
      <c r="UV252" s="45"/>
      <c r="UW252" s="45"/>
      <c r="UX252" s="45"/>
      <c r="UY252" s="45"/>
      <c r="UZ252" s="45"/>
      <c r="VA252" s="45"/>
      <c r="VB252" s="45"/>
      <c r="VC252" s="45"/>
      <c r="VD252" s="45"/>
      <c r="VE252" s="45"/>
      <c r="VF252" s="45"/>
      <c r="VG252" s="45"/>
      <c r="VH252" s="45"/>
      <c r="VI252" s="45"/>
      <c r="VJ252" s="45"/>
      <c r="VK252" s="45"/>
      <c r="VL252" s="45"/>
      <c r="VM252" s="45"/>
      <c r="VN252" s="45"/>
      <c r="VO252" s="45"/>
      <c r="VP252" s="45"/>
      <c r="VQ252" s="45"/>
      <c r="VR252" s="45"/>
      <c r="VS252" s="45"/>
      <c r="VT252" s="45"/>
      <c r="VU252" s="45"/>
      <c r="VV252" s="45"/>
      <c r="VW252" s="45"/>
      <c r="VX252" s="45"/>
      <c r="VY252" s="45"/>
      <c r="VZ252" s="45"/>
      <c r="WA252" s="45"/>
      <c r="WB252" s="45"/>
      <c r="WC252" s="45"/>
      <c r="WD252" s="45"/>
      <c r="WE252" s="45"/>
      <c r="WF252" s="45"/>
      <c r="WG252" s="45"/>
      <c r="WH252" s="45"/>
      <c r="WI252" s="45"/>
      <c r="WJ252" s="45"/>
      <c r="WK252" s="45"/>
      <c r="WL252" s="45"/>
      <c r="WM252" s="45"/>
      <c r="WN252" s="45"/>
      <c r="WO252" s="45"/>
      <c r="WP252" s="45"/>
      <c r="WQ252" s="45"/>
      <c r="WR252" s="45"/>
      <c r="WS252" s="45"/>
      <c r="WT252" s="45"/>
      <c r="WU252" s="45"/>
      <c r="WV252" s="45"/>
      <c r="WW252" s="45"/>
      <c r="WX252" s="45"/>
      <c r="WY252" s="45"/>
      <c r="WZ252" s="45"/>
      <c r="XA252" s="45"/>
      <c r="XB252" s="45"/>
      <c r="XC252" s="45"/>
      <c r="XD252" s="45"/>
      <c r="XE252" s="45"/>
      <c r="XF252" s="45"/>
      <c r="XG252" s="45"/>
      <c r="XH252" s="45"/>
      <c r="XI252" s="45"/>
      <c r="XJ252" s="45"/>
      <c r="XK252" s="45"/>
      <c r="XL252" s="45"/>
      <c r="XM252" s="45"/>
      <c r="XN252" s="45"/>
      <c r="XO252" s="45"/>
      <c r="XP252" s="45"/>
      <c r="XQ252" s="45"/>
      <c r="XR252" s="45"/>
      <c r="XS252" s="45"/>
      <c r="XT252" s="45"/>
      <c r="XU252" s="45"/>
      <c r="XV252" s="45"/>
      <c r="XW252" s="45"/>
      <c r="XX252" s="45"/>
      <c r="XY252" s="45"/>
      <c r="XZ252" s="45"/>
      <c r="YA252" s="45"/>
      <c r="YB252" s="45"/>
      <c r="YC252" s="45"/>
      <c r="YD252" s="45"/>
      <c r="YE252" s="45"/>
      <c r="YF252" s="45"/>
      <c r="YG252" s="45"/>
      <c r="YH252" s="45"/>
      <c r="YI252" s="45"/>
      <c r="YJ252" s="45"/>
      <c r="YK252" s="45"/>
      <c r="YL252" s="45"/>
      <c r="YM252" s="45"/>
      <c r="YN252" s="45"/>
      <c r="YO252" s="45"/>
      <c r="YP252" s="45"/>
      <c r="YQ252" s="45"/>
      <c r="YR252" s="45"/>
      <c r="YS252" s="45"/>
    </row>
    <row r="253" spans="1:669" s="80" customFormat="1" ht="15.75" x14ac:dyDescent="0.25">
      <c r="A253" s="97" t="s">
        <v>14</v>
      </c>
      <c r="B253" s="36">
        <v>2</v>
      </c>
      <c r="C253" s="64"/>
      <c r="D253" s="64"/>
      <c r="E253" s="64"/>
      <c r="F253" s="98"/>
      <c r="G253" s="166">
        <f>SUM(G251:G252)</f>
        <v>139500</v>
      </c>
      <c r="H253" s="166">
        <f t="shared" ref="H253:M253" si="37">SUM(H251:H252)</f>
        <v>4003.65</v>
      </c>
      <c r="I253" s="166">
        <f t="shared" si="37"/>
        <v>11489.51</v>
      </c>
      <c r="J253" s="166">
        <f t="shared" si="37"/>
        <v>4240.8</v>
      </c>
      <c r="K253" s="166">
        <f t="shared" si="37"/>
        <v>50</v>
      </c>
      <c r="L253" s="166">
        <f t="shared" si="37"/>
        <v>19783.96</v>
      </c>
      <c r="M253" s="192">
        <f t="shared" si="37"/>
        <v>119716.04000000001</v>
      </c>
      <c r="N253" s="15"/>
      <c r="O253" s="15"/>
      <c r="P253" s="86"/>
      <c r="Q253" s="86"/>
      <c r="R253" s="86"/>
      <c r="S253" s="86"/>
      <c r="T253" s="86"/>
      <c r="U253" s="86"/>
      <c r="V253" s="86"/>
      <c r="W253" s="86"/>
      <c r="X253" s="86"/>
      <c r="Y253" s="86"/>
      <c r="Z253" s="86"/>
      <c r="AA253" s="86"/>
      <c r="AB253" s="86"/>
      <c r="AC253" s="86"/>
      <c r="AD253" s="86"/>
      <c r="AE253" s="86"/>
      <c r="AF253" s="86"/>
      <c r="AG253" s="86"/>
      <c r="AH253" s="86"/>
      <c r="AI253" s="86"/>
      <c r="AJ253" s="86"/>
      <c r="AK253" s="86"/>
      <c r="AL253" s="86"/>
      <c r="AM253" s="86"/>
      <c r="AN253" s="86"/>
      <c r="AO253" s="86"/>
      <c r="AP253" s="86"/>
      <c r="AQ253" s="86"/>
      <c r="AR253" s="86"/>
      <c r="AS253" s="86"/>
      <c r="AT253" s="86"/>
      <c r="AU253" s="45"/>
      <c r="AV253" s="45"/>
      <c r="AW253" s="45"/>
      <c r="AX253" s="45"/>
      <c r="AY253" s="45"/>
      <c r="AZ253" s="45"/>
      <c r="BA253" s="45"/>
      <c r="BB253" s="45"/>
      <c r="BC253" s="45"/>
      <c r="BD253" s="45"/>
      <c r="BE253" s="45"/>
      <c r="BF253" s="45"/>
      <c r="BG253" s="45"/>
      <c r="BH253" s="45"/>
      <c r="BI253" s="45"/>
      <c r="BJ253" s="45"/>
      <c r="BK253" s="45"/>
      <c r="BL253" s="45"/>
      <c r="BM253" s="45"/>
      <c r="BN253" s="45"/>
      <c r="BO253" s="45"/>
      <c r="BP253" s="45"/>
      <c r="BQ253" s="45"/>
      <c r="BR253" s="45"/>
      <c r="BS253" s="45"/>
      <c r="BT253" s="45"/>
      <c r="BU253" s="45"/>
      <c r="BV253" s="45"/>
      <c r="BW253" s="45"/>
      <c r="BX253" s="45"/>
      <c r="BY253" s="45"/>
      <c r="BZ253" s="45"/>
      <c r="CA253" s="45"/>
      <c r="CB253" s="45"/>
      <c r="CC253" s="45"/>
      <c r="CD253" s="45"/>
      <c r="CE253" s="45"/>
      <c r="CF253" s="45"/>
      <c r="CG253" s="45"/>
      <c r="CH253" s="45"/>
      <c r="CI253" s="45"/>
      <c r="CJ253" s="45"/>
      <c r="CK253" s="45"/>
      <c r="CL253" s="45"/>
      <c r="CM253" s="45"/>
      <c r="CN253" s="45"/>
      <c r="CO253" s="45"/>
      <c r="CP253" s="45"/>
      <c r="CQ253" s="45"/>
      <c r="CR253" s="45"/>
      <c r="CS253" s="45"/>
      <c r="CT253" s="45"/>
      <c r="CU253" s="45"/>
      <c r="CV253" s="45"/>
      <c r="CW253" s="45"/>
      <c r="CX253" s="45"/>
      <c r="CY253" s="45"/>
      <c r="CZ253" s="45"/>
      <c r="DA253" s="45"/>
      <c r="DB253" s="45"/>
      <c r="DC253" s="45"/>
      <c r="DD253" s="45"/>
      <c r="DE253" s="45"/>
      <c r="DF253" s="45"/>
      <c r="DG253" s="45"/>
      <c r="DH253" s="45"/>
      <c r="DI253" s="45"/>
      <c r="DJ253" s="45"/>
      <c r="DK253" s="45"/>
      <c r="DL253" s="45"/>
      <c r="DM253" s="45"/>
      <c r="DN253" s="45"/>
      <c r="DO253" s="45"/>
      <c r="DP253" s="45"/>
      <c r="DQ253" s="45"/>
      <c r="DR253" s="45"/>
      <c r="DS253" s="45"/>
      <c r="DT253" s="45"/>
      <c r="DU253" s="45"/>
      <c r="DV253" s="45"/>
      <c r="DW253" s="45"/>
      <c r="DX253" s="45"/>
      <c r="DY253" s="45"/>
      <c r="DZ253" s="45"/>
      <c r="EA253" s="45"/>
      <c r="EB253" s="45"/>
      <c r="EC253" s="45"/>
      <c r="ED253" s="45"/>
      <c r="EE253" s="45"/>
      <c r="EF253" s="45"/>
      <c r="EG253" s="45"/>
      <c r="EH253" s="45"/>
      <c r="EI253" s="45"/>
      <c r="EJ253" s="45"/>
      <c r="EK253" s="45"/>
      <c r="EL253" s="45"/>
      <c r="EM253" s="45"/>
      <c r="EN253" s="45"/>
      <c r="EO253" s="45"/>
      <c r="EP253" s="45"/>
      <c r="EQ253" s="45"/>
      <c r="ER253" s="45"/>
      <c r="ES253" s="45"/>
      <c r="ET253" s="45"/>
      <c r="EU253" s="45"/>
      <c r="EV253" s="45"/>
      <c r="EW253" s="45"/>
      <c r="EX253" s="45"/>
      <c r="EY253" s="45"/>
      <c r="EZ253" s="45"/>
      <c r="FA253" s="45"/>
      <c r="FB253" s="45"/>
      <c r="FC253" s="45"/>
      <c r="FD253" s="45"/>
      <c r="FE253" s="45"/>
      <c r="FF253" s="45"/>
      <c r="FG253" s="45"/>
      <c r="FH253" s="45"/>
      <c r="FI253" s="45"/>
      <c r="FJ253" s="45"/>
      <c r="FK253" s="45"/>
      <c r="FL253" s="45"/>
      <c r="FM253" s="45"/>
      <c r="FN253" s="45"/>
      <c r="FO253" s="45"/>
      <c r="FP253" s="45"/>
      <c r="FQ253" s="45"/>
      <c r="FR253" s="45"/>
      <c r="FS253" s="45"/>
      <c r="FT253" s="73"/>
      <c r="FU253" s="73"/>
      <c r="FV253" s="73"/>
      <c r="FW253" s="73"/>
      <c r="FX253" s="73"/>
      <c r="FY253" s="73"/>
      <c r="FZ253" s="73"/>
      <c r="GA253" s="73"/>
      <c r="GB253" s="73"/>
      <c r="GC253" s="73"/>
      <c r="GD253" s="73"/>
      <c r="GE253" s="73"/>
      <c r="GF253" s="73"/>
      <c r="GG253" s="73"/>
      <c r="GH253" s="73"/>
      <c r="GI253" s="73"/>
      <c r="GJ253" s="73"/>
      <c r="GK253" s="73"/>
      <c r="GL253" s="73"/>
      <c r="GM253" s="73"/>
      <c r="GN253" s="73"/>
      <c r="GO253" s="73"/>
      <c r="GP253" s="73"/>
      <c r="GQ253" s="73"/>
      <c r="GR253" s="73"/>
      <c r="GS253" s="73"/>
      <c r="GT253" s="73"/>
      <c r="GU253" s="73"/>
      <c r="GV253" s="73"/>
      <c r="GW253" s="73"/>
      <c r="GX253" s="73"/>
      <c r="GY253" s="73"/>
      <c r="GZ253" s="73"/>
      <c r="HA253" s="73"/>
      <c r="HB253" s="73"/>
      <c r="HC253" s="73"/>
      <c r="HD253" s="73"/>
      <c r="HE253" s="73"/>
      <c r="HF253" s="73"/>
      <c r="HG253" s="73"/>
      <c r="HH253" s="73"/>
      <c r="HI253" s="73"/>
      <c r="HJ253" s="73"/>
      <c r="HK253" s="73"/>
      <c r="HL253" s="73"/>
      <c r="HM253" s="73"/>
      <c r="HN253" s="73"/>
      <c r="HO253" s="73"/>
      <c r="HP253" s="73"/>
      <c r="HQ253" s="73"/>
      <c r="HR253" s="73"/>
      <c r="HS253" s="73"/>
      <c r="HT253" s="73"/>
      <c r="HU253" s="73"/>
      <c r="HV253" s="73"/>
      <c r="HW253" s="73"/>
      <c r="HX253" s="73"/>
      <c r="HY253" s="73"/>
      <c r="HZ253" s="73"/>
      <c r="IA253" s="73"/>
      <c r="IB253" s="73"/>
      <c r="IC253" s="73"/>
      <c r="ID253" s="73"/>
      <c r="IE253" s="73"/>
      <c r="IF253" s="73"/>
      <c r="IG253" s="73"/>
      <c r="IH253" s="73"/>
      <c r="II253" s="73"/>
      <c r="IJ253" s="73"/>
      <c r="IK253" s="73"/>
      <c r="IL253" s="73"/>
      <c r="IM253" s="73"/>
      <c r="IN253" s="73"/>
      <c r="IO253" s="73"/>
      <c r="IP253" s="73"/>
      <c r="IQ253" s="73"/>
      <c r="IR253" s="73"/>
      <c r="IS253" s="73"/>
      <c r="IT253" s="73"/>
      <c r="IU253" s="73"/>
      <c r="IV253" s="73"/>
      <c r="IW253" s="73"/>
      <c r="IX253" s="73"/>
      <c r="IY253" s="73"/>
      <c r="IZ253" s="73"/>
      <c r="JA253" s="73"/>
      <c r="JB253" s="73"/>
      <c r="JC253" s="73"/>
      <c r="JD253" s="73"/>
      <c r="JE253" s="73"/>
      <c r="JF253" s="73"/>
      <c r="JG253" s="73"/>
      <c r="JH253" s="73"/>
      <c r="JI253" s="73"/>
      <c r="JJ253" s="73"/>
      <c r="JK253" s="73"/>
      <c r="JL253" s="73"/>
      <c r="JM253" s="73"/>
      <c r="JN253" s="73"/>
      <c r="JO253" s="73"/>
      <c r="JP253" s="73"/>
      <c r="JQ253" s="73"/>
      <c r="JR253" s="73"/>
      <c r="JS253" s="73"/>
      <c r="JT253" s="73"/>
      <c r="JU253" s="73"/>
      <c r="JV253" s="73"/>
      <c r="JW253" s="73"/>
      <c r="JX253" s="73"/>
      <c r="JY253" s="73"/>
      <c r="JZ253" s="73"/>
      <c r="KA253" s="73"/>
      <c r="KB253" s="73"/>
      <c r="KC253" s="73"/>
      <c r="KD253" s="73"/>
      <c r="KE253" s="73"/>
      <c r="KF253" s="73"/>
      <c r="KG253" s="73"/>
      <c r="KH253" s="73"/>
      <c r="KI253" s="73"/>
      <c r="KJ253" s="73"/>
      <c r="KK253" s="73"/>
      <c r="KL253" s="73"/>
      <c r="KM253" s="73"/>
      <c r="KN253" s="73"/>
      <c r="KO253" s="73"/>
      <c r="KP253" s="73"/>
      <c r="KQ253" s="73"/>
      <c r="KR253" s="73"/>
      <c r="KS253" s="73"/>
      <c r="KT253" s="73"/>
      <c r="KU253" s="73"/>
      <c r="KV253" s="73"/>
      <c r="KW253" s="73"/>
      <c r="KX253" s="73"/>
      <c r="KY253" s="73"/>
      <c r="KZ253" s="73"/>
      <c r="LA253" s="73"/>
      <c r="LB253" s="73"/>
      <c r="LC253" s="73"/>
      <c r="LD253" s="73"/>
      <c r="LE253" s="73"/>
      <c r="LF253" s="73"/>
      <c r="LG253" s="73"/>
      <c r="LH253" s="73"/>
      <c r="LI253" s="73"/>
      <c r="LJ253" s="73"/>
      <c r="LK253" s="73"/>
      <c r="LL253" s="73"/>
      <c r="LM253" s="73"/>
      <c r="LN253" s="73"/>
      <c r="LO253" s="73"/>
      <c r="LP253" s="73"/>
      <c r="LQ253" s="73"/>
      <c r="LR253" s="73"/>
      <c r="LS253" s="73"/>
      <c r="LT253" s="73"/>
      <c r="LU253" s="73"/>
      <c r="LV253" s="73"/>
      <c r="LW253" s="73"/>
      <c r="LX253" s="73"/>
      <c r="LY253" s="73"/>
      <c r="LZ253" s="73"/>
      <c r="MA253" s="73"/>
      <c r="MB253" s="73"/>
      <c r="MC253" s="73"/>
      <c r="MD253" s="73"/>
      <c r="ME253" s="73"/>
      <c r="MF253" s="73"/>
      <c r="MG253" s="73"/>
      <c r="MH253" s="73"/>
      <c r="MI253" s="73"/>
      <c r="MJ253" s="73"/>
      <c r="MK253" s="73"/>
      <c r="ML253" s="73"/>
      <c r="MM253" s="73"/>
      <c r="MN253" s="73"/>
      <c r="MO253" s="73"/>
      <c r="MP253" s="73"/>
      <c r="MQ253" s="73"/>
      <c r="MR253" s="73"/>
      <c r="MS253" s="73"/>
      <c r="MT253" s="73"/>
      <c r="MU253" s="73"/>
      <c r="MV253" s="73"/>
      <c r="MW253" s="73"/>
      <c r="MX253" s="73"/>
      <c r="MY253" s="73"/>
      <c r="MZ253" s="73"/>
      <c r="NA253" s="73"/>
      <c r="NB253" s="73"/>
      <c r="NC253" s="73"/>
      <c r="ND253" s="73"/>
      <c r="NE253" s="73"/>
      <c r="NF253" s="73"/>
      <c r="NG253" s="73"/>
      <c r="NH253" s="73"/>
      <c r="NI253" s="73"/>
      <c r="NJ253" s="73"/>
      <c r="NK253" s="73"/>
      <c r="NL253" s="73"/>
      <c r="NM253" s="73"/>
      <c r="NN253" s="73"/>
      <c r="NO253" s="73"/>
      <c r="NP253" s="73"/>
      <c r="NQ253" s="73"/>
      <c r="NR253" s="73"/>
      <c r="NS253" s="73"/>
      <c r="NT253" s="73"/>
      <c r="NU253" s="73"/>
      <c r="NV253" s="73"/>
      <c r="NW253" s="73"/>
      <c r="NX253" s="73"/>
      <c r="NY253" s="73"/>
      <c r="NZ253" s="73"/>
      <c r="OA253" s="73"/>
      <c r="OB253" s="73"/>
      <c r="OC253" s="73"/>
      <c r="OD253" s="73"/>
      <c r="OE253" s="73"/>
      <c r="OF253" s="73"/>
      <c r="OG253" s="73"/>
      <c r="OH253" s="73"/>
      <c r="OI253" s="73"/>
      <c r="OJ253" s="73"/>
      <c r="OK253" s="73"/>
      <c r="OL253" s="73"/>
      <c r="OM253" s="73"/>
      <c r="ON253" s="73"/>
      <c r="OO253" s="73"/>
      <c r="OP253" s="73"/>
      <c r="OQ253" s="73"/>
      <c r="OR253" s="73"/>
      <c r="OS253" s="73"/>
      <c r="OT253" s="73"/>
      <c r="OU253" s="73"/>
      <c r="OV253" s="73"/>
      <c r="OW253" s="73"/>
      <c r="OX253" s="73"/>
      <c r="OY253" s="73"/>
      <c r="OZ253" s="73"/>
      <c r="PA253" s="73"/>
      <c r="PB253" s="73"/>
      <c r="PC253" s="73"/>
      <c r="PD253" s="73"/>
      <c r="PE253" s="73"/>
      <c r="PF253" s="73"/>
      <c r="PG253" s="73"/>
      <c r="PH253" s="73"/>
      <c r="PI253" s="73"/>
      <c r="PJ253" s="73"/>
      <c r="PK253" s="73"/>
      <c r="PL253" s="73"/>
      <c r="PM253" s="73"/>
      <c r="PN253" s="73"/>
      <c r="PO253" s="73"/>
      <c r="PP253" s="73"/>
      <c r="PQ253" s="73"/>
      <c r="PR253" s="73"/>
      <c r="PS253" s="73"/>
      <c r="PT253" s="73"/>
      <c r="PU253" s="73"/>
      <c r="PV253" s="73"/>
      <c r="PW253" s="73"/>
      <c r="PX253" s="73"/>
      <c r="PY253" s="73"/>
      <c r="PZ253" s="73"/>
      <c r="QA253" s="73"/>
      <c r="QB253" s="73"/>
      <c r="QC253" s="73"/>
      <c r="QD253" s="73"/>
      <c r="QE253" s="73"/>
      <c r="QF253" s="73"/>
      <c r="QG253" s="73"/>
      <c r="QH253" s="73"/>
      <c r="QI253" s="73"/>
      <c r="QJ253" s="73"/>
      <c r="QK253" s="73"/>
      <c r="QL253" s="73"/>
      <c r="QM253" s="73"/>
      <c r="QN253" s="73"/>
      <c r="QO253" s="73"/>
      <c r="QP253" s="73"/>
      <c r="QQ253" s="73"/>
      <c r="QR253" s="73"/>
      <c r="QS253" s="73"/>
      <c r="QT253" s="73"/>
      <c r="QU253" s="73"/>
      <c r="QV253" s="73"/>
      <c r="QW253" s="73"/>
      <c r="QX253" s="73"/>
      <c r="QY253" s="73"/>
      <c r="QZ253" s="73"/>
      <c r="RA253" s="73"/>
      <c r="RB253" s="73"/>
      <c r="RC253" s="73"/>
      <c r="RD253" s="73"/>
      <c r="RE253" s="73"/>
      <c r="RF253" s="73"/>
      <c r="RG253" s="73"/>
      <c r="RH253" s="73"/>
      <c r="RI253" s="73"/>
      <c r="RJ253" s="73"/>
      <c r="RK253" s="73"/>
      <c r="RL253" s="73"/>
      <c r="RM253" s="73"/>
      <c r="RN253" s="73"/>
      <c r="RO253" s="73"/>
      <c r="RP253" s="73"/>
      <c r="RQ253" s="73"/>
      <c r="RR253" s="73"/>
      <c r="RS253" s="73"/>
      <c r="RT253" s="73"/>
      <c r="RU253" s="73"/>
      <c r="RV253" s="73"/>
      <c r="RW253" s="73"/>
      <c r="RX253" s="73"/>
      <c r="RY253" s="73"/>
      <c r="RZ253" s="73"/>
      <c r="SA253" s="73"/>
      <c r="SB253" s="73"/>
      <c r="SC253" s="73"/>
      <c r="SD253" s="73"/>
      <c r="SE253" s="73"/>
      <c r="SF253" s="73"/>
      <c r="SG253" s="73"/>
      <c r="SH253" s="73"/>
      <c r="SI253" s="73"/>
      <c r="SJ253" s="73"/>
      <c r="SK253" s="73"/>
      <c r="SL253" s="73"/>
      <c r="SM253" s="73"/>
      <c r="SN253" s="73"/>
      <c r="SO253" s="73"/>
      <c r="SP253" s="73"/>
      <c r="SQ253" s="73"/>
      <c r="SR253" s="73"/>
      <c r="SS253" s="73"/>
      <c r="ST253" s="73"/>
      <c r="SU253" s="73"/>
      <c r="SV253" s="73"/>
      <c r="SW253" s="73"/>
      <c r="SX253" s="73"/>
      <c r="SY253" s="73"/>
      <c r="SZ253" s="73"/>
      <c r="TA253" s="73"/>
      <c r="TB253" s="73"/>
      <c r="TC253" s="73"/>
      <c r="TD253" s="73"/>
      <c r="TE253" s="73"/>
      <c r="TF253" s="73"/>
      <c r="TG253" s="73"/>
      <c r="TH253" s="73"/>
      <c r="TI253" s="73"/>
      <c r="TJ253" s="73"/>
      <c r="TK253" s="73"/>
      <c r="TL253" s="73"/>
      <c r="TM253" s="73"/>
      <c r="TN253" s="73"/>
      <c r="TO253" s="73"/>
      <c r="TP253" s="73"/>
      <c r="TQ253" s="73"/>
      <c r="TR253" s="73"/>
      <c r="TS253" s="73"/>
      <c r="TT253" s="73"/>
      <c r="TU253" s="73"/>
      <c r="TV253" s="73"/>
      <c r="TW253" s="73"/>
      <c r="TX253" s="73"/>
      <c r="TY253" s="73"/>
      <c r="TZ253" s="73"/>
      <c r="UA253" s="73"/>
      <c r="UB253" s="73"/>
      <c r="UC253" s="73"/>
      <c r="UD253" s="73"/>
      <c r="UE253" s="73"/>
      <c r="UF253" s="73"/>
      <c r="UG253" s="73"/>
      <c r="UH253" s="73"/>
      <c r="UI253" s="73"/>
      <c r="UJ253" s="73"/>
      <c r="UK253" s="73"/>
      <c r="UL253" s="73"/>
      <c r="UM253" s="73"/>
      <c r="UN253" s="73"/>
      <c r="UO253" s="73"/>
      <c r="UP253" s="73"/>
      <c r="UQ253" s="73"/>
      <c r="UR253" s="73"/>
      <c r="US253" s="73"/>
      <c r="UT253" s="73"/>
      <c r="UU253" s="73"/>
      <c r="UV253" s="73"/>
      <c r="UW253" s="73"/>
      <c r="UX253" s="73"/>
      <c r="UY253" s="73"/>
      <c r="UZ253" s="73"/>
      <c r="VA253" s="73"/>
      <c r="VB253" s="73"/>
      <c r="VC253" s="73"/>
      <c r="VD253" s="73"/>
      <c r="VE253" s="73"/>
      <c r="VF253" s="73"/>
      <c r="VG253" s="73"/>
      <c r="VH253" s="73"/>
      <c r="VI253" s="73"/>
      <c r="VJ253" s="73"/>
      <c r="VK253" s="73"/>
      <c r="VL253" s="73"/>
      <c r="VM253" s="73"/>
      <c r="VN253" s="73"/>
      <c r="VO253" s="73"/>
      <c r="VP253" s="73"/>
      <c r="VQ253" s="73"/>
      <c r="VR253" s="73"/>
      <c r="VS253" s="73"/>
      <c r="VT253" s="73"/>
      <c r="VU253" s="73"/>
      <c r="VV253" s="73"/>
      <c r="VW253" s="73"/>
      <c r="VX253" s="73"/>
      <c r="VY253" s="73"/>
      <c r="VZ253" s="73"/>
      <c r="WA253" s="73"/>
      <c r="WB253" s="73"/>
      <c r="WC253" s="73"/>
      <c r="WD253" s="73"/>
      <c r="WE253" s="73"/>
      <c r="WF253" s="73"/>
      <c r="WG253" s="73"/>
      <c r="WH253" s="73"/>
      <c r="WI253" s="73"/>
      <c r="WJ253" s="73"/>
      <c r="WK253" s="73"/>
      <c r="WL253" s="73"/>
      <c r="WM253" s="73"/>
      <c r="WN253" s="73"/>
      <c r="WO253" s="73"/>
      <c r="WP253" s="73"/>
      <c r="WQ253" s="73"/>
      <c r="WR253" s="73"/>
      <c r="WS253" s="73"/>
      <c r="WT253" s="73"/>
      <c r="WU253" s="73"/>
      <c r="WV253" s="73"/>
      <c r="WW253" s="73"/>
      <c r="WX253" s="73"/>
      <c r="WY253" s="73"/>
      <c r="WZ253" s="73"/>
      <c r="XA253" s="73"/>
      <c r="XB253" s="73"/>
      <c r="XC253" s="73"/>
      <c r="XD253" s="73"/>
      <c r="XE253" s="73"/>
      <c r="XF253" s="73"/>
      <c r="XG253" s="73"/>
      <c r="XH253" s="73"/>
      <c r="XI253" s="73"/>
      <c r="XJ253" s="73"/>
      <c r="XK253" s="73"/>
      <c r="XL253" s="73"/>
      <c r="XM253" s="73"/>
      <c r="XN253" s="73"/>
      <c r="XO253" s="73"/>
      <c r="XP253" s="73"/>
      <c r="XQ253" s="73"/>
      <c r="XR253" s="73"/>
      <c r="XS253" s="73"/>
      <c r="XT253" s="73"/>
      <c r="XU253" s="73"/>
      <c r="XV253" s="73"/>
      <c r="XW253" s="73"/>
      <c r="XX253" s="73"/>
      <c r="XY253" s="73"/>
      <c r="XZ253" s="73"/>
      <c r="YA253" s="73"/>
      <c r="YB253" s="73"/>
      <c r="YC253" s="73"/>
      <c r="YD253" s="73"/>
      <c r="YE253" s="73"/>
      <c r="YF253" s="73"/>
      <c r="YG253" s="73"/>
      <c r="YH253" s="73"/>
      <c r="YI253" s="73"/>
      <c r="YJ253" s="73"/>
      <c r="YK253" s="73"/>
      <c r="YL253" s="73"/>
      <c r="YM253" s="73"/>
      <c r="YN253" s="73"/>
      <c r="YO253" s="73"/>
      <c r="YP253" s="73"/>
      <c r="YQ253" s="73"/>
      <c r="YR253" s="73"/>
      <c r="YS253" s="73"/>
    </row>
    <row r="254" spans="1:669" s="3" customFormat="1" ht="15.75" x14ac:dyDescent="0.25">
      <c r="B254" s="27"/>
      <c r="C254" s="27"/>
      <c r="D254" s="27"/>
      <c r="E254" s="27"/>
      <c r="F254" s="27"/>
      <c r="G254" s="159"/>
      <c r="H254" s="180"/>
      <c r="I254" s="180"/>
      <c r="J254" s="180"/>
      <c r="K254" s="180"/>
      <c r="L254" s="186"/>
      <c r="M254" s="193"/>
      <c r="O254" s="15"/>
      <c r="P254" s="86"/>
      <c r="Q254" s="86"/>
      <c r="R254" s="86"/>
      <c r="S254" s="86"/>
      <c r="T254" s="86"/>
      <c r="U254" s="86"/>
      <c r="V254" s="86"/>
      <c r="W254" s="86"/>
      <c r="X254" s="86"/>
      <c r="Y254" s="86"/>
      <c r="Z254" s="86"/>
      <c r="AA254" s="86"/>
      <c r="AB254" s="86"/>
      <c r="AC254" s="86"/>
      <c r="AD254" s="86"/>
      <c r="AE254" s="86"/>
      <c r="AF254" s="86"/>
      <c r="AG254" s="86"/>
      <c r="AH254" s="86"/>
      <c r="AI254" s="86"/>
      <c r="AJ254" s="86"/>
      <c r="AK254" s="86"/>
      <c r="AL254" s="86"/>
      <c r="AM254" s="86"/>
      <c r="AN254" s="86"/>
      <c r="AO254" s="86"/>
      <c r="AP254" s="86"/>
      <c r="AQ254" s="86"/>
      <c r="AR254" s="86"/>
      <c r="AS254" s="86"/>
      <c r="AT254" s="86"/>
      <c r="AU254" s="45"/>
      <c r="AV254" s="45"/>
      <c r="AW254" s="45"/>
      <c r="AX254" s="45"/>
      <c r="AY254" s="45"/>
      <c r="AZ254" s="45"/>
      <c r="BA254" s="45"/>
      <c r="BB254" s="45"/>
      <c r="BC254" s="45"/>
      <c r="BD254" s="45"/>
      <c r="BE254" s="45"/>
      <c r="BF254" s="45"/>
      <c r="BG254" s="45"/>
      <c r="BH254" s="45"/>
      <c r="BI254" s="45"/>
      <c r="BJ254" s="45"/>
      <c r="BK254" s="45"/>
      <c r="BL254" s="45"/>
      <c r="BM254" s="45"/>
      <c r="BN254" s="45"/>
      <c r="BO254" s="45"/>
      <c r="BP254" s="45"/>
      <c r="BQ254" s="45"/>
      <c r="BR254" s="45"/>
      <c r="BS254" s="45"/>
      <c r="BT254" s="45"/>
      <c r="BU254" s="45"/>
      <c r="BV254" s="45"/>
      <c r="BW254" s="45"/>
      <c r="BX254" s="45"/>
      <c r="BY254" s="45"/>
      <c r="BZ254" s="45"/>
      <c r="CA254" s="45"/>
      <c r="CB254" s="45"/>
      <c r="CC254" s="45"/>
      <c r="CD254" s="45"/>
      <c r="CE254" s="45"/>
      <c r="CF254" s="45"/>
      <c r="CG254" s="45"/>
      <c r="CH254" s="45"/>
      <c r="CI254" s="45"/>
      <c r="CJ254" s="45"/>
      <c r="CK254" s="45"/>
      <c r="CL254" s="45"/>
      <c r="CM254" s="45"/>
      <c r="CN254" s="45"/>
      <c r="CO254" s="45"/>
      <c r="CP254" s="45"/>
      <c r="CQ254" s="45"/>
      <c r="CR254" s="45"/>
      <c r="CS254" s="45"/>
      <c r="CT254" s="45"/>
      <c r="CU254" s="45"/>
      <c r="CV254" s="45"/>
      <c r="CW254" s="45"/>
      <c r="CX254" s="45"/>
      <c r="CY254" s="45"/>
      <c r="CZ254" s="45"/>
      <c r="DA254" s="45"/>
      <c r="DB254" s="45"/>
      <c r="DC254" s="45"/>
      <c r="DD254" s="45"/>
      <c r="DE254" s="45"/>
      <c r="DF254" s="45"/>
      <c r="DG254" s="45"/>
      <c r="DH254" s="45"/>
      <c r="DI254" s="45"/>
      <c r="DJ254" s="45"/>
      <c r="DK254" s="45"/>
      <c r="DL254" s="45"/>
      <c r="DM254" s="45"/>
      <c r="DN254" s="45"/>
      <c r="DO254" s="45"/>
      <c r="DP254" s="45"/>
      <c r="DQ254" s="45"/>
      <c r="DR254" s="45"/>
      <c r="DS254" s="45"/>
      <c r="DT254" s="45"/>
      <c r="DU254" s="45"/>
      <c r="DV254" s="45"/>
      <c r="DW254" s="45"/>
      <c r="DX254" s="45"/>
      <c r="DY254" s="45"/>
      <c r="DZ254" s="45"/>
      <c r="EA254" s="45"/>
      <c r="EB254" s="45"/>
      <c r="EC254" s="45"/>
      <c r="ED254" s="45"/>
      <c r="EE254" s="45"/>
      <c r="EF254" s="45"/>
      <c r="EG254" s="45"/>
      <c r="EH254" s="45"/>
      <c r="EI254" s="45"/>
      <c r="EJ254" s="45"/>
      <c r="EK254" s="45"/>
      <c r="EL254" s="45"/>
      <c r="EM254" s="45"/>
      <c r="EN254" s="45"/>
      <c r="EO254" s="45"/>
      <c r="EP254" s="45"/>
      <c r="EQ254" s="45"/>
      <c r="ER254" s="45"/>
      <c r="ES254" s="45"/>
      <c r="ET254" s="45"/>
      <c r="EU254" s="45"/>
      <c r="EV254" s="45"/>
      <c r="EW254" s="45"/>
      <c r="EX254" s="45"/>
      <c r="EY254" s="45"/>
      <c r="EZ254" s="45"/>
      <c r="FA254" s="45"/>
      <c r="FB254" s="45"/>
      <c r="FC254" s="45"/>
      <c r="FD254" s="45"/>
      <c r="FE254" s="45"/>
      <c r="FF254" s="45"/>
      <c r="FG254" s="45"/>
      <c r="FH254" s="45"/>
      <c r="FI254" s="45"/>
      <c r="FJ254" s="45"/>
      <c r="FK254" s="45"/>
      <c r="FL254" s="45"/>
      <c r="FM254" s="45"/>
      <c r="FN254" s="45"/>
      <c r="FO254" s="45"/>
      <c r="FP254" s="45"/>
      <c r="FQ254" s="45"/>
      <c r="FR254" s="45"/>
      <c r="FS254" s="45"/>
      <c r="FT254" s="38"/>
      <c r="FU254" s="38"/>
      <c r="FV254" s="38"/>
      <c r="FW254" s="38"/>
      <c r="FX254" s="38"/>
      <c r="FY254" s="38"/>
      <c r="FZ254" s="38"/>
      <c r="GA254" s="38"/>
      <c r="GB254" s="38"/>
      <c r="GC254" s="38"/>
      <c r="GD254" s="38"/>
      <c r="GE254" s="38"/>
      <c r="GF254" s="38"/>
      <c r="GG254" s="38"/>
      <c r="GH254" s="38"/>
      <c r="GI254" s="38"/>
      <c r="GJ254" s="38"/>
      <c r="GK254" s="38"/>
      <c r="GL254" s="38"/>
      <c r="GM254" s="38"/>
      <c r="GN254" s="38"/>
      <c r="GO254" s="38"/>
      <c r="GP254" s="38"/>
      <c r="GQ254" s="38"/>
      <c r="GR254" s="38"/>
      <c r="GS254" s="38"/>
      <c r="GT254" s="38"/>
      <c r="GU254" s="38"/>
      <c r="GV254" s="38"/>
      <c r="GW254" s="38"/>
      <c r="GX254" s="38"/>
      <c r="GY254" s="38"/>
      <c r="GZ254" s="38"/>
      <c r="HA254" s="38"/>
      <c r="HB254" s="38"/>
      <c r="HC254" s="38"/>
      <c r="HD254" s="38"/>
      <c r="HE254" s="38"/>
      <c r="HF254" s="38"/>
      <c r="HG254" s="38"/>
      <c r="HH254" s="38"/>
      <c r="HI254" s="38"/>
      <c r="HJ254" s="38"/>
      <c r="HK254" s="38"/>
      <c r="HL254" s="38"/>
      <c r="HM254" s="38"/>
      <c r="HN254" s="38"/>
      <c r="HO254" s="38"/>
      <c r="HP254" s="38"/>
      <c r="HQ254" s="38"/>
      <c r="HR254" s="38"/>
      <c r="HS254" s="38"/>
      <c r="HT254" s="38"/>
      <c r="HU254" s="38"/>
      <c r="HV254" s="38"/>
      <c r="HW254" s="38"/>
      <c r="HX254" s="38"/>
      <c r="HY254" s="38"/>
      <c r="HZ254" s="38"/>
      <c r="IA254" s="38"/>
      <c r="IB254" s="38"/>
      <c r="IC254" s="38"/>
      <c r="ID254" s="38"/>
      <c r="IE254" s="38"/>
      <c r="IF254" s="38"/>
      <c r="IG254" s="38"/>
      <c r="IH254" s="38"/>
      <c r="II254" s="38"/>
      <c r="IJ254" s="38"/>
      <c r="IK254" s="38"/>
      <c r="IL254" s="38"/>
      <c r="IM254" s="38"/>
      <c r="IN254" s="38"/>
      <c r="IO254" s="38"/>
      <c r="IP254" s="38"/>
      <c r="IQ254" s="38"/>
      <c r="IR254" s="38"/>
      <c r="IS254" s="38"/>
      <c r="IT254" s="38"/>
      <c r="IU254" s="38"/>
      <c r="IV254" s="38"/>
      <c r="IW254" s="38"/>
      <c r="IX254" s="38"/>
      <c r="IY254" s="38"/>
      <c r="IZ254" s="38"/>
      <c r="JA254" s="38"/>
      <c r="JB254" s="38"/>
      <c r="JC254" s="38"/>
      <c r="JD254" s="38"/>
      <c r="JE254" s="38"/>
      <c r="JF254" s="38"/>
      <c r="JG254" s="38"/>
      <c r="JH254" s="38"/>
      <c r="JI254" s="38"/>
      <c r="JJ254" s="38"/>
      <c r="JK254" s="38"/>
      <c r="JL254" s="38"/>
      <c r="JM254" s="38"/>
      <c r="JN254" s="38"/>
      <c r="JO254" s="38"/>
      <c r="JP254" s="38"/>
      <c r="JQ254" s="38"/>
      <c r="JR254" s="38"/>
      <c r="JS254" s="38"/>
      <c r="JT254" s="38"/>
      <c r="JU254" s="38"/>
      <c r="JV254" s="38"/>
      <c r="JW254" s="38"/>
      <c r="JX254" s="38"/>
      <c r="JY254" s="38"/>
      <c r="JZ254" s="38"/>
      <c r="KA254" s="38"/>
      <c r="KB254" s="38"/>
      <c r="KC254" s="38"/>
      <c r="KD254" s="38"/>
      <c r="KE254" s="38"/>
      <c r="KF254" s="38"/>
      <c r="KG254" s="38"/>
      <c r="KH254" s="38"/>
      <c r="KI254" s="38"/>
      <c r="KJ254" s="38"/>
      <c r="KK254" s="38"/>
      <c r="KL254" s="38"/>
      <c r="KM254" s="38"/>
      <c r="KN254" s="38"/>
      <c r="KO254" s="38"/>
      <c r="KP254" s="38"/>
      <c r="KQ254" s="38"/>
      <c r="KR254" s="38"/>
      <c r="KS254" s="38"/>
      <c r="KT254" s="38"/>
      <c r="KU254" s="38"/>
      <c r="KV254" s="38"/>
      <c r="KW254" s="38"/>
      <c r="KX254" s="38"/>
      <c r="KY254" s="38"/>
      <c r="KZ254" s="38"/>
      <c r="LA254" s="38"/>
      <c r="LB254" s="38"/>
      <c r="LC254" s="38"/>
      <c r="LD254" s="38"/>
      <c r="LE254" s="38"/>
      <c r="LF254" s="38"/>
      <c r="LG254" s="38"/>
      <c r="LH254" s="38"/>
      <c r="LI254" s="38"/>
      <c r="LJ254" s="38"/>
      <c r="LK254" s="38"/>
      <c r="LL254" s="38"/>
      <c r="LM254" s="38"/>
      <c r="LN254" s="38"/>
      <c r="LO254" s="38"/>
      <c r="LP254" s="38"/>
      <c r="LQ254" s="38"/>
      <c r="LR254" s="38"/>
      <c r="LS254" s="38"/>
      <c r="LT254" s="38"/>
      <c r="LU254" s="38"/>
      <c r="LV254" s="38"/>
      <c r="LW254" s="38"/>
      <c r="LX254" s="38"/>
      <c r="LY254" s="38"/>
      <c r="LZ254" s="38"/>
      <c r="MA254" s="38"/>
      <c r="MB254" s="38"/>
      <c r="MC254" s="38"/>
      <c r="MD254" s="38"/>
      <c r="ME254" s="38"/>
      <c r="MF254" s="38"/>
      <c r="MG254" s="38"/>
      <c r="MH254" s="38"/>
      <c r="MI254" s="38"/>
      <c r="MJ254" s="38"/>
      <c r="MK254" s="38"/>
      <c r="ML254" s="38"/>
      <c r="MM254" s="38"/>
      <c r="MN254" s="38"/>
      <c r="MO254" s="38"/>
      <c r="MP254" s="38"/>
      <c r="MQ254" s="38"/>
      <c r="MR254" s="38"/>
      <c r="MS254" s="38"/>
      <c r="MT254" s="38"/>
      <c r="MU254" s="38"/>
      <c r="MV254" s="38"/>
      <c r="MW254" s="38"/>
      <c r="MX254" s="38"/>
      <c r="MY254" s="38"/>
      <c r="MZ254" s="38"/>
      <c r="NA254" s="38"/>
      <c r="NB254" s="38"/>
      <c r="NC254" s="38"/>
      <c r="ND254" s="38"/>
      <c r="NE254" s="38"/>
      <c r="NF254" s="38"/>
      <c r="NG254" s="38"/>
      <c r="NH254" s="38"/>
      <c r="NI254" s="38"/>
      <c r="NJ254" s="38"/>
      <c r="NK254" s="38"/>
      <c r="NL254" s="38"/>
      <c r="NM254" s="38"/>
      <c r="NN254" s="38"/>
      <c r="NO254" s="38"/>
      <c r="NP254" s="38"/>
      <c r="NQ254" s="38"/>
      <c r="NR254" s="38"/>
      <c r="NS254" s="38"/>
      <c r="NT254" s="38"/>
      <c r="NU254" s="38"/>
      <c r="NV254" s="38"/>
      <c r="NW254" s="38"/>
      <c r="NX254" s="38"/>
      <c r="NY254" s="38"/>
      <c r="NZ254" s="38"/>
      <c r="OA254" s="38"/>
      <c r="OB254" s="38"/>
      <c r="OC254" s="38"/>
      <c r="OD254" s="38"/>
      <c r="OE254" s="38"/>
      <c r="OF254" s="38"/>
      <c r="OG254" s="38"/>
      <c r="OH254" s="38"/>
      <c r="OI254" s="38"/>
      <c r="OJ254" s="38"/>
      <c r="OK254" s="38"/>
      <c r="OL254" s="38"/>
      <c r="OM254" s="38"/>
      <c r="ON254" s="38"/>
      <c r="OO254" s="38"/>
      <c r="OP254" s="38"/>
      <c r="OQ254" s="38"/>
      <c r="OR254" s="38"/>
      <c r="OS254" s="38"/>
      <c r="OT254" s="38"/>
      <c r="OU254" s="38"/>
      <c r="OV254" s="38"/>
      <c r="OW254" s="38"/>
      <c r="OX254" s="38"/>
      <c r="OY254" s="38"/>
      <c r="OZ254" s="38"/>
      <c r="PA254" s="38"/>
      <c r="PB254" s="38"/>
      <c r="PC254" s="38"/>
      <c r="PD254" s="38"/>
      <c r="PE254" s="38"/>
      <c r="PF254" s="38"/>
      <c r="PG254" s="38"/>
      <c r="PH254" s="38"/>
      <c r="PI254" s="38"/>
      <c r="PJ254" s="38"/>
      <c r="PK254" s="38"/>
      <c r="PL254" s="38"/>
      <c r="PM254" s="38"/>
      <c r="PN254" s="38"/>
      <c r="PO254" s="38"/>
      <c r="PP254" s="38"/>
      <c r="PQ254" s="38"/>
      <c r="PR254" s="38"/>
      <c r="PS254" s="38"/>
      <c r="PT254" s="38"/>
      <c r="PU254" s="38"/>
      <c r="PV254" s="38"/>
      <c r="PW254" s="38"/>
      <c r="PX254" s="38"/>
      <c r="PY254" s="38"/>
      <c r="PZ254" s="38"/>
      <c r="QA254" s="38"/>
      <c r="QB254" s="38"/>
      <c r="QC254" s="38"/>
      <c r="QD254" s="38"/>
      <c r="QE254" s="38"/>
      <c r="QF254" s="38"/>
      <c r="QG254" s="38"/>
      <c r="QH254" s="38"/>
      <c r="QI254" s="38"/>
      <c r="QJ254" s="38"/>
      <c r="QK254" s="38"/>
      <c r="QL254" s="38"/>
      <c r="QM254" s="38"/>
      <c r="QN254" s="38"/>
      <c r="QO254" s="38"/>
      <c r="QP254" s="38"/>
      <c r="QQ254" s="38"/>
      <c r="QR254" s="38"/>
      <c r="QS254" s="38"/>
      <c r="QT254" s="38"/>
      <c r="QU254" s="38"/>
      <c r="QV254" s="38"/>
      <c r="QW254" s="38"/>
      <c r="QX254" s="38"/>
      <c r="QY254" s="38"/>
      <c r="QZ254" s="38"/>
      <c r="RA254" s="38"/>
      <c r="RB254" s="38"/>
      <c r="RC254" s="38"/>
      <c r="RD254" s="38"/>
      <c r="RE254" s="38"/>
      <c r="RF254" s="38"/>
      <c r="RG254" s="38"/>
      <c r="RH254" s="38"/>
      <c r="RI254" s="38"/>
      <c r="RJ254" s="38"/>
      <c r="RK254" s="38"/>
      <c r="RL254" s="38"/>
      <c r="RM254" s="38"/>
      <c r="RN254" s="38"/>
      <c r="RO254" s="38"/>
      <c r="RP254" s="38"/>
      <c r="RQ254" s="38"/>
      <c r="RR254" s="38"/>
      <c r="RS254" s="38"/>
      <c r="RT254" s="38"/>
      <c r="RU254" s="38"/>
      <c r="RV254" s="38"/>
      <c r="RW254" s="38"/>
      <c r="RX254" s="38"/>
      <c r="RY254" s="38"/>
      <c r="RZ254" s="38"/>
      <c r="SA254" s="38"/>
      <c r="SB254" s="38"/>
      <c r="SC254" s="38"/>
      <c r="SD254" s="38"/>
      <c r="SE254" s="38"/>
      <c r="SF254" s="38"/>
      <c r="SG254" s="38"/>
      <c r="SH254" s="38"/>
      <c r="SI254" s="38"/>
      <c r="SJ254" s="38"/>
      <c r="SK254" s="38"/>
      <c r="SL254" s="38"/>
      <c r="SM254" s="38"/>
      <c r="SN254" s="38"/>
      <c r="SO254" s="38"/>
      <c r="SP254" s="38"/>
      <c r="SQ254" s="38"/>
      <c r="SR254" s="38"/>
      <c r="SS254" s="38"/>
      <c r="ST254" s="38"/>
      <c r="SU254" s="38"/>
      <c r="SV254" s="38"/>
      <c r="SW254" s="38"/>
      <c r="SX254" s="38"/>
      <c r="SY254" s="38"/>
      <c r="SZ254" s="38"/>
      <c r="TA254" s="38"/>
      <c r="TB254" s="38"/>
      <c r="TC254" s="38"/>
      <c r="TD254" s="38"/>
      <c r="TE254" s="38"/>
      <c r="TF254" s="38"/>
      <c r="TG254" s="38"/>
      <c r="TH254" s="38"/>
      <c r="TI254" s="38"/>
      <c r="TJ254" s="38"/>
      <c r="TK254" s="38"/>
      <c r="TL254" s="38"/>
      <c r="TM254" s="38"/>
      <c r="TN254" s="38"/>
      <c r="TO254" s="38"/>
      <c r="TP254" s="38"/>
      <c r="TQ254" s="38"/>
      <c r="TR254" s="38"/>
      <c r="TS254" s="38"/>
      <c r="TT254" s="38"/>
      <c r="TU254" s="38"/>
      <c r="TV254" s="38"/>
      <c r="TW254" s="38"/>
      <c r="TX254" s="38"/>
      <c r="TY254" s="38"/>
      <c r="TZ254" s="38"/>
      <c r="UA254" s="38"/>
      <c r="UB254" s="38"/>
      <c r="UC254" s="38"/>
      <c r="UD254" s="38"/>
      <c r="UE254" s="38"/>
      <c r="UF254" s="38"/>
      <c r="UG254" s="38"/>
      <c r="UH254" s="38"/>
      <c r="UI254" s="38"/>
      <c r="UJ254" s="38"/>
      <c r="UK254" s="38"/>
      <c r="UL254" s="38"/>
      <c r="UM254" s="38"/>
      <c r="UN254" s="38"/>
      <c r="UO254" s="38"/>
      <c r="UP254" s="38"/>
      <c r="UQ254" s="38"/>
      <c r="UR254" s="38"/>
      <c r="US254" s="38"/>
      <c r="UT254" s="38"/>
      <c r="UU254" s="38"/>
      <c r="UV254" s="38"/>
      <c r="UW254" s="38"/>
      <c r="UX254" s="38"/>
      <c r="UY254" s="38"/>
      <c r="UZ254" s="38"/>
      <c r="VA254" s="38"/>
      <c r="VB254" s="38"/>
      <c r="VC254" s="38"/>
      <c r="VD254" s="38"/>
      <c r="VE254" s="38"/>
      <c r="VF254" s="38"/>
      <c r="VG254" s="38"/>
      <c r="VH254" s="38"/>
      <c r="VI254" s="38"/>
      <c r="VJ254" s="38"/>
      <c r="VK254" s="38"/>
      <c r="VL254" s="38"/>
      <c r="VM254" s="38"/>
      <c r="VN254" s="38"/>
      <c r="VO254" s="38"/>
      <c r="VP254" s="38"/>
      <c r="VQ254" s="38"/>
      <c r="VR254" s="38"/>
      <c r="VS254" s="38"/>
      <c r="VT254" s="38"/>
      <c r="VU254" s="38"/>
      <c r="VV254" s="38"/>
      <c r="VW254" s="38"/>
      <c r="VX254" s="38"/>
      <c r="VY254" s="38"/>
      <c r="VZ254" s="38"/>
      <c r="WA254" s="38"/>
      <c r="WB254" s="38"/>
      <c r="WC254" s="38"/>
      <c r="WD254" s="38"/>
      <c r="WE254" s="38"/>
      <c r="WF254" s="38"/>
      <c r="WG254" s="38"/>
      <c r="WH254" s="38"/>
      <c r="WI254" s="38"/>
      <c r="WJ254" s="38"/>
      <c r="WK254" s="38"/>
      <c r="WL254" s="38"/>
      <c r="WM254" s="38"/>
      <c r="WN254" s="38"/>
      <c r="WO254" s="38"/>
      <c r="WP254" s="38"/>
      <c r="WQ254" s="38"/>
      <c r="WR254" s="38"/>
      <c r="WS254" s="38"/>
      <c r="WT254" s="38"/>
      <c r="WU254" s="38"/>
      <c r="WV254" s="38"/>
      <c r="WW254" s="38"/>
      <c r="WX254" s="38"/>
      <c r="WY254" s="38"/>
      <c r="WZ254" s="38"/>
      <c r="XA254" s="38"/>
      <c r="XB254" s="38"/>
      <c r="XC254" s="38"/>
      <c r="XD254" s="38"/>
      <c r="XE254" s="38"/>
      <c r="XF254" s="38"/>
      <c r="XG254" s="38"/>
      <c r="XH254" s="38"/>
      <c r="XI254" s="38"/>
      <c r="XJ254" s="38"/>
      <c r="XK254" s="38"/>
      <c r="XL254" s="38"/>
      <c r="XM254" s="38"/>
      <c r="XN254" s="38"/>
      <c r="XO254" s="38"/>
      <c r="XP254" s="38"/>
      <c r="XQ254" s="38"/>
      <c r="XR254" s="38"/>
      <c r="XS254" s="38"/>
      <c r="XT254" s="38"/>
      <c r="XU254" s="38"/>
      <c r="XV254" s="38"/>
      <c r="XW254" s="38"/>
      <c r="XX254" s="38"/>
      <c r="XY254" s="38"/>
      <c r="XZ254" s="38"/>
      <c r="YA254" s="38"/>
      <c r="YB254" s="38"/>
      <c r="YC254" s="38"/>
      <c r="YD254" s="38"/>
      <c r="YE254" s="38"/>
      <c r="YF254" s="38"/>
      <c r="YG254" s="38"/>
      <c r="YH254" s="38"/>
      <c r="YI254" s="38"/>
      <c r="YJ254" s="38"/>
      <c r="YK254" s="38"/>
      <c r="YL254" s="38"/>
      <c r="YM254" s="38"/>
      <c r="YN254" s="38"/>
      <c r="YO254" s="38"/>
      <c r="YP254" s="38"/>
      <c r="YQ254" s="38"/>
      <c r="YR254" s="38"/>
      <c r="YS254" s="38"/>
    </row>
    <row r="255" spans="1:669" ht="15.75" x14ac:dyDescent="0.25">
      <c r="A255" s="122" t="s">
        <v>15</v>
      </c>
      <c r="B255" s="123">
        <f>+B253+B246+B234+B228+B220+B212+B205+B193+B187+B182+B178+B174+B166+B157+B149+B140+B136+B129+B123+B115+B108+B104+B97+B93+B88+B81+B77+B73+B68+B64+B59+B52+B48+B44+B40+B35+B30+B24+B20+B14+B11+B216+B144+B249+B112+B85+B27</f>
        <v>117</v>
      </c>
      <c r="C255" s="28"/>
      <c r="D255" s="28"/>
      <c r="E255" s="28"/>
      <c r="F255" s="28"/>
      <c r="G255" s="167">
        <f>G253+G246+G234+G228+G220+G216+G205+G193+G187+G182+G178+G174+G166+G157+G149+G140+G136+G129+G123+G115+G108+G104+G97+G93+G88+G81+G77+G73+G64+G68+G59+G52+G48+G44+G40+G35+G30+G24+G20+G14+G11+G212+G144+G249+G85+G112+G27</f>
        <v>7439200</v>
      </c>
      <c r="H255" s="167">
        <f>+H253+H246+H234+H228+H220+H212+H205+H193+H187+H182+H178+H174+H166+H157+H149+H140+H136+H129+H123+H115+H108+H104+H97+H93+H88+H81+H77+H73+H68+H64+H59+H52+H48+H44+H40+H35+H30+H24+H20+H14+H11+H216+H144+H249+H85+H112+H27</f>
        <v>213505.04</v>
      </c>
      <c r="I255" s="167">
        <f>+I253+I246+I234+I228+I220++I205+I193+I187+I182+I178+I174+I166+I157+I149+I140+I136+I129+I123+I115+I108+I104+I97+I93+I88+I81+I77+I73+I68+I64+I59+I52+I48+I44+I40+I35+I30+I24+I20+I14+I11+I216+I144+I212+I249+I85+I112+I27</f>
        <v>571583.05000000016</v>
      </c>
      <c r="J255" s="167">
        <f>+J253+J246+J234+J228+J220+J212+J205+J193+J187+J182+J178+J174+J166+J157+J149+J140+J136+J129+J123+J115+J108+J104+J97+J93+J88+J81+J77+J73+J68+J64+J59+J52+J48+J44+J40+J35+J30+J24+J20+J14+J11+J216+J144+J249+J85+J112+J27</f>
        <v>225935.08100000001</v>
      </c>
      <c r="K255" s="167">
        <f>+K253+K246+K234+K228+K220+K212+K205+K193+K187+K182+K178+K174+K166+K157+K149+K140+K136+K129+K123+K115+K108+K104+K97+K93+K88+K81+K77+K73+K68+K64+K59+K52+K48+K44+K40+K35+K30+K24+K20+K14+K11+K216+K144+K249+K85+K112+K27</f>
        <v>151659.69</v>
      </c>
      <c r="L255" s="167">
        <f>L253+L246+L234+L228+L220+L212+L205+L193+L187+L182+L178+L174+L166+L157+L149+L140+L136+L129+L123+L115+L108+L104+L97+L93+L88+L81+L77+L73+L68+L64+L59+L52+L48+L44+L40+L35+L30+L24+L20+L14+L11+L216+L144+L249+L85+L112+L27</f>
        <v>1162682.8599999996</v>
      </c>
      <c r="M255" s="167">
        <f>+M253+M246+M234+M228+M220+M212+M205+M193+M187+M182+M178+M174+M166+M157+M149+M140+M136+M129+M123+M115+M108+M104+M97+M93+M88+M81+M77+M73+M68+M64+M59+M52+M48+M44+M40+M35+M30+M24+M20+M14+M11+M216+M144+M249+M85+M112+M27</f>
        <v>6276517.1500000022</v>
      </c>
      <c r="O255" s="45"/>
      <c r="P255" s="86"/>
      <c r="Q255" s="86"/>
      <c r="R255" s="86"/>
      <c r="S255" s="86"/>
      <c r="T255" s="86"/>
      <c r="U255" s="86"/>
      <c r="V255" s="86"/>
      <c r="W255" s="86"/>
      <c r="X255" s="86"/>
      <c r="Y255" s="86"/>
      <c r="Z255" s="86"/>
      <c r="AA255" s="86"/>
      <c r="AB255" s="86"/>
      <c r="AC255" s="86"/>
      <c r="AD255" s="86"/>
      <c r="AE255" s="86"/>
      <c r="AF255" s="86"/>
      <c r="AG255" s="86"/>
      <c r="AH255" s="86"/>
      <c r="AI255" s="86"/>
      <c r="AJ255" s="86"/>
      <c r="AK255" s="86"/>
      <c r="AL255" s="86"/>
      <c r="AM255" s="86"/>
      <c r="AN255" s="86"/>
      <c r="AO255" s="86"/>
      <c r="AP255" s="86"/>
      <c r="AQ255" s="86"/>
      <c r="AR255" s="86"/>
      <c r="AS255" s="86"/>
      <c r="AT255" s="86"/>
      <c r="AU255" s="45"/>
      <c r="AV255" s="45"/>
      <c r="AW255" s="45"/>
      <c r="AX255" s="45"/>
      <c r="AY255" s="45"/>
      <c r="AZ255" s="45"/>
      <c r="BA255" s="45"/>
      <c r="BB255" s="45"/>
      <c r="BC255" s="45"/>
      <c r="BD255" s="45"/>
      <c r="BE255" s="45"/>
      <c r="BF255" s="45"/>
      <c r="BG255" s="45"/>
      <c r="BH255" s="45"/>
      <c r="BI255" s="45"/>
      <c r="BJ255" s="45"/>
      <c r="BK255" s="45"/>
      <c r="BL255" s="45"/>
      <c r="BM255" s="45"/>
      <c r="BN255" s="45"/>
      <c r="BO255" s="45"/>
      <c r="BP255" s="45"/>
      <c r="BQ255" s="45"/>
      <c r="BR255" s="45"/>
      <c r="BS255" s="45"/>
      <c r="BT255" s="45"/>
      <c r="BU255" s="45"/>
      <c r="BV255" s="45"/>
      <c r="BW255" s="45"/>
      <c r="BX255" s="45"/>
      <c r="BY255" s="45"/>
      <c r="BZ255" s="45"/>
      <c r="CA255" s="45"/>
      <c r="CB255" s="45"/>
      <c r="CC255" s="45"/>
      <c r="CD255" s="45"/>
      <c r="CE255" s="45"/>
      <c r="CF255" s="45"/>
      <c r="CG255" s="45"/>
      <c r="CH255" s="45"/>
      <c r="CI255" s="45"/>
      <c r="CJ255" s="45"/>
      <c r="CK255" s="45"/>
      <c r="CL255" s="45"/>
      <c r="CM255" s="45"/>
      <c r="CN255" s="45"/>
      <c r="CO255" s="45"/>
      <c r="CP255" s="45"/>
      <c r="CQ255" s="45"/>
      <c r="CR255" s="45"/>
      <c r="CS255" s="45"/>
      <c r="CT255" s="45"/>
      <c r="CU255" s="45"/>
      <c r="CV255" s="45"/>
      <c r="CW255" s="45"/>
      <c r="CX255" s="45"/>
      <c r="CY255" s="45"/>
      <c r="CZ255" s="45"/>
      <c r="DA255" s="45"/>
      <c r="DB255" s="45"/>
      <c r="DC255" s="45"/>
      <c r="DD255" s="45"/>
      <c r="DE255" s="45"/>
      <c r="DF255" s="45"/>
      <c r="DG255" s="45"/>
      <c r="DH255" s="45"/>
      <c r="DI255" s="45"/>
      <c r="DJ255" s="45"/>
      <c r="DK255" s="45"/>
      <c r="DL255" s="45"/>
      <c r="DM255" s="45"/>
      <c r="DN255" s="45"/>
      <c r="DO255" s="45"/>
      <c r="DP255" s="45"/>
      <c r="DQ255" s="45"/>
      <c r="DR255" s="45"/>
      <c r="DS255" s="45"/>
      <c r="DT255" s="45"/>
      <c r="DU255" s="45"/>
      <c r="DV255" s="45"/>
      <c r="DW255" s="45"/>
      <c r="DX255" s="45"/>
      <c r="DY255" s="45"/>
      <c r="DZ255" s="45"/>
      <c r="EA255" s="45"/>
      <c r="EB255" s="45"/>
      <c r="EC255" s="45"/>
      <c r="ED255" s="45"/>
      <c r="EE255" s="45"/>
      <c r="EF255" s="45"/>
      <c r="EG255" s="45"/>
      <c r="EH255" s="45"/>
      <c r="EI255" s="45"/>
      <c r="EJ255" s="45"/>
      <c r="EK255" s="45"/>
      <c r="EL255" s="45"/>
      <c r="EM255" s="45"/>
      <c r="EN255" s="45"/>
      <c r="EO255" s="45"/>
      <c r="EP255" s="45"/>
      <c r="EQ255" s="45"/>
      <c r="ER255" s="45"/>
      <c r="ES255" s="45"/>
      <c r="ET255" s="45"/>
      <c r="EU255" s="45"/>
      <c r="EV255" s="45"/>
      <c r="EW255" s="45"/>
      <c r="EX255" s="45"/>
      <c r="EY255" s="45"/>
      <c r="EZ255" s="45"/>
      <c r="FA255" s="45"/>
      <c r="FB255" s="45"/>
      <c r="FC255" s="45"/>
      <c r="FD255" s="45"/>
      <c r="FE255" s="45"/>
      <c r="FF255" s="45"/>
      <c r="FG255" s="45"/>
      <c r="FH255" s="45"/>
      <c r="FI255" s="45"/>
      <c r="FJ255" s="45"/>
      <c r="FK255" s="45"/>
      <c r="FL255" s="45"/>
      <c r="FM255" s="45"/>
      <c r="FN255" s="45"/>
      <c r="FO255" s="45"/>
      <c r="FP255" s="45"/>
      <c r="FQ255" s="45"/>
      <c r="FR255" s="45"/>
      <c r="FS255" s="45"/>
    </row>
    <row r="256" spans="1:669" ht="33.75" x14ac:dyDescent="0.5">
      <c r="A256" s="30"/>
      <c r="B256" s="29"/>
      <c r="C256" s="29"/>
      <c r="D256" s="29"/>
      <c r="E256" s="29"/>
      <c r="F256" s="29"/>
      <c r="G256" s="142"/>
      <c r="H256" s="171"/>
      <c r="I256" s="142"/>
      <c r="J256" s="142"/>
      <c r="K256" s="142"/>
      <c r="L256" s="142"/>
      <c r="M256" s="171"/>
      <c r="O256" s="45"/>
      <c r="P256" s="86"/>
      <c r="Q256" s="86"/>
      <c r="R256" s="86"/>
      <c r="S256" s="86"/>
      <c r="T256" s="86"/>
      <c r="U256" s="86"/>
      <c r="V256" s="86"/>
      <c r="W256" s="86"/>
      <c r="X256" s="86"/>
      <c r="Y256" s="86"/>
      <c r="Z256" s="86"/>
      <c r="AA256" s="86"/>
      <c r="AB256" s="86"/>
      <c r="AC256" s="86"/>
      <c r="AD256" s="86"/>
      <c r="AE256" s="86"/>
      <c r="AF256" s="86"/>
      <c r="AG256" s="86"/>
      <c r="AH256" s="86"/>
      <c r="AI256" s="86"/>
      <c r="AJ256" s="86"/>
      <c r="AK256" s="86"/>
      <c r="AL256" s="86"/>
      <c r="AM256" s="86"/>
      <c r="AN256" s="86"/>
      <c r="AO256" s="86"/>
      <c r="AP256" s="86"/>
      <c r="AQ256" s="86"/>
      <c r="AR256" s="86"/>
      <c r="AS256" s="86"/>
      <c r="AT256" s="86"/>
      <c r="AU256" s="45"/>
      <c r="AV256" s="45"/>
      <c r="AW256" s="45"/>
      <c r="AX256" s="45"/>
      <c r="AY256" s="45"/>
      <c r="AZ256" s="45"/>
      <c r="BA256" s="45"/>
      <c r="BB256" s="45"/>
      <c r="BC256" s="45"/>
      <c r="BD256" s="45"/>
      <c r="BE256" s="45"/>
      <c r="BF256" s="45"/>
      <c r="BG256" s="45"/>
      <c r="BH256" s="45"/>
      <c r="BI256" s="45"/>
      <c r="BJ256" s="45"/>
      <c r="BK256" s="45"/>
      <c r="BL256" s="45"/>
      <c r="BM256" s="45"/>
      <c r="BN256" s="45"/>
      <c r="BO256" s="45"/>
      <c r="BP256" s="45"/>
      <c r="BQ256" s="45"/>
      <c r="BR256" s="45"/>
      <c r="BS256" s="45"/>
      <c r="BT256" s="45"/>
      <c r="BU256" s="45"/>
      <c r="BV256" s="45"/>
      <c r="BW256" s="45"/>
      <c r="BX256" s="45"/>
      <c r="BY256" s="45"/>
      <c r="BZ256" s="45"/>
      <c r="CA256" s="45"/>
      <c r="CB256" s="45"/>
      <c r="CC256" s="45"/>
      <c r="CD256" s="45"/>
      <c r="CE256" s="45"/>
      <c r="CF256" s="45"/>
      <c r="CG256" s="45"/>
      <c r="CH256" s="45"/>
      <c r="CI256" s="45"/>
      <c r="CJ256" s="45"/>
      <c r="CK256" s="45"/>
      <c r="CL256" s="45"/>
      <c r="CM256" s="45"/>
      <c r="CN256" s="45"/>
      <c r="CO256" s="45"/>
      <c r="CP256" s="45"/>
      <c r="CQ256" s="45"/>
      <c r="CR256" s="45"/>
      <c r="CS256" s="45"/>
      <c r="CT256" s="45"/>
      <c r="CU256" s="45"/>
      <c r="CV256" s="45"/>
      <c r="CW256" s="45"/>
      <c r="CX256" s="45"/>
      <c r="CY256" s="45"/>
      <c r="CZ256" s="45"/>
      <c r="DA256" s="45"/>
      <c r="DB256" s="45"/>
      <c r="DC256" s="45"/>
      <c r="DD256" s="45"/>
      <c r="DE256" s="45"/>
      <c r="DF256" s="45"/>
      <c r="DG256" s="45"/>
      <c r="DH256" s="45"/>
      <c r="DI256" s="45"/>
      <c r="DJ256" s="45"/>
      <c r="DK256" s="45"/>
      <c r="DL256" s="45"/>
      <c r="DM256" s="45"/>
      <c r="DN256" s="45"/>
      <c r="DO256" s="45"/>
      <c r="DP256" s="45"/>
      <c r="DQ256" s="45"/>
      <c r="DR256" s="45"/>
      <c r="DS256" s="45"/>
      <c r="DT256" s="45"/>
      <c r="DU256" s="45"/>
      <c r="DV256" s="45"/>
      <c r="DW256" s="45"/>
      <c r="DX256" s="45"/>
      <c r="DY256" s="45"/>
      <c r="DZ256" s="45"/>
      <c r="EA256" s="45"/>
      <c r="EB256" s="45"/>
      <c r="EC256" s="45"/>
      <c r="ED256" s="45"/>
      <c r="EE256" s="45"/>
      <c r="EF256" s="45"/>
      <c r="EG256" s="45"/>
      <c r="EH256" s="45"/>
      <c r="EI256" s="45"/>
      <c r="EJ256" s="45"/>
      <c r="EK256" s="45"/>
      <c r="EL256" s="45"/>
      <c r="EM256" s="45"/>
      <c r="EN256" s="45"/>
      <c r="EO256" s="45"/>
      <c r="EP256" s="45"/>
      <c r="EQ256" s="45"/>
      <c r="ER256" s="45"/>
      <c r="ES256" s="45"/>
      <c r="ET256" s="45"/>
      <c r="EU256" s="45"/>
      <c r="EV256" s="45"/>
      <c r="EW256" s="45"/>
      <c r="EX256" s="45"/>
      <c r="EY256" s="45"/>
      <c r="EZ256" s="45"/>
      <c r="FA256" s="45"/>
      <c r="FB256" s="45"/>
      <c r="FC256" s="45"/>
      <c r="FD256" s="45"/>
      <c r="FE256" s="45"/>
      <c r="FF256" s="45"/>
      <c r="FG256" s="45"/>
      <c r="FH256" s="45"/>
      <c r="FI256" s="45"/>
      <c r="FJ256" s="45"/>
      <c r="FK256" s="45"/>
      <c r="FL256" s="45"/>
      <c r="FM256" s="45"/>
      <c r="FN256" s="45"/>
      <c r="FO256" s="45"/>
      <c r="FP256" s="45"/>
      <c r="FQ256" s="45"/>
      <c r="FR256" s="45"/>
      <c r="FS256" s="45"/>
    </row>
    <row r="257" spans="1:175" ht="15.75" x14ac:dyDescent="0.25">
      <c r="A257" s="47"/>
      <c r="B257" s="30"/>
      <c r="C257" s="30"/>
      <c r="D257" s="30"/>
      <c r="E257" s="30"/>
      <c r="F257" s="30"/>
      <c r="G257" s="143"/>
      <c r="H257" s="172"/>
      <c r="I257" s="143"/>
      <c r="J257" s="143"/>
      <c r="K257" s="143"/>
      <c r="L257" s="143"/>
      <c r="M257" s="172"/>
      <c r="O257" s="45"/>
      <c r="P257" s="86"/>
      <c r="Q257" s="86"/>
      <c r="R257" s="86"/>
      <c r="S257" s="86"/>
      <c r="T257" s="86"/>
      <c r="U257" s="86"/>
      <c r="V257" s="86"/>
      <c r="W257" s="86"/>
      <c r="X257" s="86"/>
      <c r="Y257" s="86"/>
      <c r="Z257" s="86"/>
      <c r="AA257" s="86"/>
      <c r="AB257" s="86"/>
      <c r="AC257" s="86"/>
      <c r="AD257" s="86"/>
      <c r="AE257" s="86"/>
      <c r="AF257" s="86"/>
      <c r="AG257" s="86"/>
      <c r="AH257" s="86"/>
      <c r="AI257" s="86"/>
      <c r="AJ257" s="86"/>
      <c r="AK257" s="86"/>
      <c r="AL257" s="86"/>
      <c r="AM257" s="86"/>
      <c r="AN257" s="86"/>
      <c r="AO257" s="86"/>
      <c r="AP257" s="86"/>
      <c r="AQ257" s="86"/>
      <c r="AR257" s="86"/>
      <c r="AS257" s="86"/>
      <c r="AT257" s="86"/>
      <c r="AU257" s="45"/>
      <c r="AV257" s="45"/>
      <c r="AW257" s="45"/>
      <c r="AX257" s="45"/>
      <c r="AY257" s="45"/>
      <c r="AZ257" s="45"/>
      <c r="BA257" s="45"/>
      <c r="BB257" s="45"/>
      <c r="BC257" s="45"/>
      <c r="BD257" s="45"/>
      <c r="BE257" s="45"/>
      <c r="BF257" s="45"/>
      <c r="BG257" s="45"/>
      <c r="BH257" s="45"/>
      <c r="BI257" s="45"/>
      <c r="BJ257" s="45"/>
      <c r="BK257" s="45"/>
      <c r="BL257" s="45"/>
      <c r="BM257" s="45"/>
      <c r="BN257" s="45"/>
      <c r="BO257" s="45"/>
      <c r="BP257" s="45"/>
      <c r="BQ257" s="45"/>
      <c r="BR257" s="45"/>
      <c r="BS257" s="45"/>
      <c r="BT257" s="45"/>
      <c r="BU257" s="45"/>
      <c r="BV257" s="45"/>
      <c r="BW257" s="45"/>
      <c r="BX257" s="45"/>
      <c r="BY257" s="45"/>
      <c r="BZ257" s="45"/>
      <c r="CA257" s="45"/>
      <c r="CB257" s="45"/>
      <c r="CC257" s="45"/>
      <c r="CD257" s="45"/>
      <c r="CE257" s="45"/>
      <c r="CF257" s="45"/>
      <c r="CG257" s="45"/>
      <c r="CH257" s="45"/>
      <c r="CI257" s="45"/>
      <c r="CJ257" s="45"/>
      <c r="CK257" s="45"/>
      <c r="CL257" s="45"/>
      <c r="CM257" s="45"/>
      <c r="CN257" s="45"/>
      <c r="CO257" s="45"/>
      <c r="CP257" s="45"/>
      <c r="CQ257" s="45"/>
      <c r="CR257" s="45"/>
      <c r="CS257" s="45"/>
      <c r="CT257" s="45"/>
      <c r="CU257" s="45"/>
      <c r="CV257" s="45"/>
      <c r="CW257" s="45"/>
      <c r="CX257" s="45"/>
      <c r="CY257" s="45"/>
      <c r="CZ257" s="45"/>
      <c r="DA257" s="45"/>
      <c r="DB257" s="45"/>
      <c r="DC257" s="45"/>
      <c r="DD257" s="45"/>
      <c r="DE257" s="45"/>
      <c r="DF257" s="45"/>
      <c r="DG257" s="45"/>
      <c r="DH257" s="45"/>
      <c r="DI257" s="45"/>
      <c r="DJ257" s="45"/>
      <c r="DK257" s="45"/>
      <c r="DL257" s="45"/>
      <c r="DM257" s="45"/>
      <c r="DN257" s="45"/>
      <c r="DO257" s="45"/>
      <c r="DP257" s="45"/>
      <c r="DQ257" s="45"/>
      <c r="DR257" s="45"/>
      <c r="DS257" s="45"/>
      <c r="DT257" s="45"/>
      <c r="DU257" s="45"/>
      <c r="DV257" s="45"/>
      <c r="DW257" s="45"/>
      <c r="DX257" s="45"/>
      <c r="DY257" s="45"/>
      <c r="DZ257" s="45"/>
      <c r="EA257" s="45"/>
      <c r="EB257" s="45"/>
      <c r="EC257" s="45"/>
      <c r="ED257" s="45"/>
      <c r="EE257" s="45"/>
      <c r="EF257" s="45"/>
      <c r="EG257" s="45"/>
      <c r="EH257" s="45"/>
      <c r="EI257" s="45"/>
      <c r="EJ257" s="45"/>
      <c r="EK257" s="45"/>
      <c r="EL257" s="45"/>
      <c r="EM257" s="45"/>
      <c r="EN257" s="45"/>
      <c r="EO257" s="45"/>
      <c r="EP257" s="45"/>
      <c r="EQ257" s="45"/>
      <c r="ER257" s="45"/>
      <c r="ES257" s="45"/>
      <c r="ET257" s="45"/>
      <c r="EU257" s="45"/>
      <c r="EV257" s="45"/>
      <c r="EW257" s="45"/>
      <c r="EX257" s="45"/>
      <c r="EY257" s="45"/>
      <c r="EZ257" s="45"/>
      <c r="FA257" s="45"/>
      <c r="FB257" s="45"/>
      <c r="FC257" s="45"/>
      <c r="FD257" s="45"/>
      <c r="FE257" s="45"/>
      <c r="FF257" s="45"/>
      <c r="FG257" s="45"/>
      <c r="FH257" s="45"/>
      <c r="FI257" s="45"/>
      <c r="FJ257" s="45"/>
      <c r="FK257" s="45"/>
      <c r="FL257" s="45"/>
      <c r="FM257" s="45"/>
      <c r="FN257" s="45"/>
      <c r="FO257" s="45"/>
      <c r="FP257" s="45"/>
      <c r="FQ257" s="45"/>
      <c r="FR257" s="45"/>
      <c r="FS257" s="45"/>
    </row>
    <row r="258" spans="1:175" x14ac:dyDescent="0.25">
      <c r="A258" s="47"/>
      <c r="B258" s="8"/>
      <c r="C258" s="8"/>
      <c r="D258" s="8"/>
      <c r="E258" s="47"/>
      <c r="F258" s="47"/>
      <c r="G258" s="144"/>
      <c r="H258" s="173"/>
      <c r="I258" s="144"/>
      <c r="J258" s="144"/>
      <c r="K258" s="144"/>
      <c r="L258" s="144"/>
      <c r="M258" s="173"/>
      <c r="O258" s="45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  <c r="AA258" s="45"/>
      <c r="AB258" s="45"/>
      <c r="AC258" s="45"/>
      <c r="AD258" s="45"/>
      <c r="AE258" s="45"/>
      <c r="AF258" s="45"/>
      <c r="AG258" s="45"/>
      <c r="AH258" s="45"/>
      <c r="AI258" s="45"/>
      <c r="AJ258" s="45"/>
      <c r="AK258" s="45"/>
      <c r="AL258" s="45"/>
      <c r="AM258" s="45"/>
      <c r="AN258" s="45"/>
      <c r="AO258" s="45"/>
      <c r="AP258" s="45"/>
      <c r="AQ258" s="45"/>
      <c r="AR258" s="45"/>
      <c r="AS258" s="45"/>
      <c r="AT258" s="45"/>
      <c r="AU258" s="45"/>
      <c r="AV258" s="45"/>
      <c r="AW258" s="45"/>
      <c r="AX258" s="45"/>
      <c r="AY258" s="45"/>
      <c r="AZ258" s="45"/>
      <c r="BA258" s="45"/>
      <c r="BB258" s="45"/>
      <c r="BC258" s="45"/>
      <c r="BD258" s="45"/>
      <c r="BE258" s="45"/>
      <c r="BF258" s="45"/>
      <c r="BG258" s="45"/>
      <c r="BH258" s="45"/>
      <c r="BI258" s="45"/>
      <c r="BJ258" s="45"/>
      <c r="BK258" s="45"/>
      <c r="BL258" s="45"/>
      <c r="BM258" s="45"/>
      <c r="BN258" s="45"/>
      <c r="BO258" s="45"/>
      <c r="BP258" s="45"/>
      <c r="BQ258" s="45"/>
      <c r="BR258" s="45"/>
      <c r="BS258" s="45"/>
      <c r="BT258" s="45"/>
      <c r="BU258" s="45"/>
      <c r="BV258" s="45"/>
      <c r="BW258" s="45"/>
      <c r="BX258" s="45"/>
      <c r="BY258" s="45"/>
      <c r="BZ258" s="45"/>
      <c r="CA258" s="45"/>
      <c r="CB258" s="45"/>
      <c r="CC258" s="45"/>
      <c r="CD258" s="45"/>
      <c r="CE258" s="45"/>
      <c r="CF258" s="45"/>
      <c r="CG258" s="45"/>
      <c r="CH258" s="45"/>
      <c r="CI258" s="45"/>
      <c r="CJ258" s="45"/>
      <c r="CK258" s="45"/>
      <c r="CL258" s="45"/>
      <c r="CM258" s="45"/>
      <c r="CN258" s="45"/>
      <c r="CO258" s="45"/>
      <c r="CP258" s="45"/>
      <c r="CQ258" s="45"/>
      <c r="CR258" s="45"/>
      <c r="CS258" s="45"/>
      <c r="CT258" s="45"/>
      <c r="CU258" s="45"/>
      <c r="CV258" s="45"/>
      <c r="CW258" s="45"/>
      <c r="CX258" s="45"/>
      <c r="CY258" s="45"/>
      <c r="CZ258" s="45"/>
      <c r="DA258" s="45"/>
      <c r="DB258" s="45"/>
      <c r="DC258" s="45"/>
      <c r="DD258" s="45"/>
      <c r="DE258" s="45"/>
      <c r="DF258" s="45"/>
      <c r="DG258" s="45"/>
      <c r="DH258" s="45"/>
      <c r="DI258" s="45"/>
      <c r="DJ258" s="45"/>
      <c r="DK258" s="45"/>
      <c r="DL258" s="45"/>
      <c r="DM258" s="45"/>
      <c r="DN258" s="45"/>
      <c r="DO258" s="45"/>
      <c r="DP258" s="45"/>
      <c r="DQ258" s="45"/>
      <c r="DR258" s="45"/>
      <c r="DS258" s="45"/>
      <c r="DT258" s="45"/>
      <c r="DU258" s="45"/>
      <c r="DV258" s="45"/>
      <c r="DW258" s="45"/>
      <c r="DX258" s="45"/>
      <c r="DY258" s="45"/>
      <c r="DZ258" s="45"/>
      <c r="EA258" s="45"/>
      <c r="EB258" s="45"/>
      <c r="EC258" s="45"/>
      <c r="ED258" s="45"/>
      <c r="EE258" s="45"/>
      <c r="EF258" s="45"/>
      <c r="EG258" s="45"/>
      <c r="EH258" s="45"/>
      <c r="EI258" s="45"/>
      <c r="EJ258" s="45"/>
      <c r="EK258" s="45"/>
      <c r="EL258" s="45"/>
      <c r="EM258" s="45"/>
      <c r="EN258" s="45"/>
      <c r="EO258" s="45"/>
      <c r="EP258" s="45"/>
      <c r="EQ258" s="45"/>
      <c r="ER258" s="45"/>
      <c r="ES258" s="45"/>
      <c r="ET258" s="45"/>
      <c r="EU258" s="45"/>
      <c r="EV258" s="45"/>
      <c r="EW258" s="45"/>
      <c r="EX258" s="45"/>
      <c r="EY258" s="45"/>
      <c r="EZ258" s="45"/>
      <c r="FA258" s="45"/>
      <c r="FB258" s="45"/>
      <c r="FC258" s="45"/>
      <c r="FD258" s="45"/>
      <c r="FE258" s="45"/>
      <c r="FF258" s="45"/>
      <c r="FG258" s="45"/>
      <c r="FH258" s="45"/>
      <c r="FI258" s="45"/>
      <c r="FJ258" s="45"/>
      <c r="FK258" s="45"/>
      <c r="FL258" s="45"/>
      <c r="FM258" s="45"/>
      <c r="FN258" s="45"/>
      <c r="FO258" s="45"/>
      <c r="FP258" s="45"/>
      <c r="FQ258" s="45"/>
      <c r="FR258" s="45"/>
      <c r="FS258" s="45"/>
    </row>
    <row r="259" spans="1:175" x14ac:dyDescent="0.25">
      <c r="A259" s="62"/>
      <c r="B259" s="8"/>
      <c r="C259" s="8"/>
      <c r="D259" s="8"/>
      <c r="E259" s="47"/>
      <c r="F259" s="47"/>
      <c r="G259" s="144"/>
      <c r="H259" s="173"/>
      <c r="I259" s="144"/>
      <c r="J259" s="144"/>
      <c r="K259" s="144"/>
      <c r="L259" s="144"/>
      <c r="M259" s="173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  <c r="AB259" s="45"/>
      <c r="AC259" s="45"/>
      <c r="AD259" s="45"/>
      <c r="AE259" s="45"/>
      <c r="AF259" s="45"/>
      <c r="AG259" s="45"/>
      <c r="AH259" s="45"/>
      <c r="AI259" s="45"/>
      <c r="AJ259" s="45"/>
      <c r="AK259" s="45"/>
      <c r="AL259" s="45"/>
      <c r="AM259" s="45"/>
      <c r="AN259" s="45"/>
      <c r="AO259" s="45"/>
      <c r="AP259" s="45"/>
      <c r="AQ259" s="45"/>
      <c r="AR259" s="45"/>
      <c r="AS259" s="45"/>
      <c r="AT259" s="45"/>
      <c r="AU259" s="45"/>
      <c r="AV259" s="45"/>
      <c r="AW259" s="45"/>
      <c r="AX259" s="45"/>
      <c r="AY259" s="45"/>
      <c r="AZ259" s="45"/>
      <c r="BA259" s="45"/>
      <c r="BB259" s="45"/>
      <c r="BC259" s="45"/>
      <c r="BD259" s="45"/>
      <c r="BE259" s="45"/>
      <c r="BF259" s="45"/>
      <c r="BG259" s="45"/>
      <c r="BH259" s="45"/>
      <c r="BI259" s="45"/>
      <c r="BJ259" s="45"/>
      <c r="BK259" s="45"/>
      <c r="BL259" s="45"/>
      <c r="BM259" s="45"/>
      <c r="BN259" s="45"/>
      <c r="BO259" s="45"/>
      <c r="BP259" s="45"/>
      <c r="BQ259" s="45"/>
      <c r="BR259" s="45"/>
      <c r="BS259" s="45"/>
      <c r="BT259" s="45"/>
      <c r="BU259" s="45"/>
      <c r="BV259" s="45"/>
      <c r="BW259" s="45"/>
      <c r="BX259" s="45"/>
      <c r="BY259" s="45"/>
      <c r="BZ259" s="45"/>
      <c r="CA259" s="45"/>
      <c r="CB259" s="45"/>
      <c r="CC259" s="45"/>
      <c r="CD259" s="45"/>
      <c r="CE259" s="45"/>
      <c r="CF259" s="45"/>
      <c r="CG259" s="45"/>
      <c r="CH259" s="45"/>
      <c r="CI259" s="45"/>
      <c r="CJ259" s="45"/>
      <c r="CK259" s="45"/>
      <c r="CL259" s="45"/>
      <c r="CM259" s="45"/>
      <c r="CN259" s="45"/>
      <c r="CO259" s="45"/>
      <c r="CP259" s="45"/>
      <c r="CQ259" s="45"/>
      <c r="CR259" s="45"/>
      <c r="CS259" s="45"/>
      <c r="CT259" s="45"/>
      <c r="CU259" s="45"/>
      <c r="CV259" s="45"/>
      <c r="CW259" s="45"/>
      <c r="CX259" s="45"/>
      <c r="CY259" s="45"/>
      <c r="CZ259" s="45"/>
      <c r="DA259" s="45"/>
      <c r="DB259" s="45"/>
      <c r="DC259" s="45"/>
      <c r="DD259" s="45"/>
      <c r="DE259" s="45"/>
      <c r="DF259" s="45"/>
      <c r="DG259" s="45"/>
      <c r="DH259" s="45"/>
      <c r="DI259" s="45"/>
      <c r="DJ259" s="45"/>
      <c r="DK259" s="45"/>
      <c r="DL259" s="45"/>
      <c r="DM259" s="45"/>
      <c r="DN259" s="45"/>
      <c r="DO259" s="45"/>
      <c r="DP259" s="45"/>
      <c r="DQ259" s="45"/>
      <c r="DR259" s="45"/>
      <c r="DS259" s="45"/>
      <c r="DT259" s="45"/>
      <c r="DU259" s="45"/>
      <c r="DV259" s="45"/>
      <c r="DW259" s="45"/>
      <c r="DX259" s="45"/>
      <c r="DY259" s="45"/>
      <c r="DZ259" s="45"/>
      <c r="EA259" s="45"/>
      <c r="EB259" s="45"/>
      <c r="EC259" s="45"/>
      <c r="ED259" s="45"/>
      <c r="EE259" s="45"/>
      <c r="EF259" s="45"/>
      <c r="EG259" s="45"/>
      <c r="EH259" s="45"/>
      <c r="EI259" s="45"/>
      <c r="EJ259" s="45"/>
      <c r="EK259" s="45"/>
      <c r="EL259" s="45"/>
      <c r="EM259" s="45"/>
      <c r="EN259" s="45"/>
      <c r="EO259" s="45"/>
      <c r="EP259" s="45"/>
      <c r="EQ259" s="45"/>
      <c r="ER259" s="45"/>
      <c r="ES259" s="45"/>
      <c r="ET259" s="45"/>
      <c r="EU259" s="45"/>
      <c r="EV259" s="45"/>
      <c r="EW259" s="45"/>
      <c r="EX259" s="45"/>
      <c r="EY259" s="45"/>
      <c r="EZ259" s="45"/>
      <c r="FA259" s="45"/>
      <c r="FB259" s="45"/>
      <c r="FC259" s="45"/>
      <c r="FD259" s="45"/>
      <c r="FE259" s="45"/>
      <c r="FF259" s="45"/>
      <c r="FG259" s="45"/>
      <c r="FH259" s="45"/>
      <c r="FI259" s="45"/>
      <c r="FJ259" s="45"/>
      <c r="FK259" s="45"/>
      <c r="FL259" s="45"/>
      <c r="FM259" s="45"/>
      <c r="FN259" s="45"/>
      <c r="FO259" s="45"/>
      <c r="FP259" s="45"/>
      <c r="FQ259" s="45"/>
      <c r="FR259" s="45"/>
      <c r="FS259" s="45"/>
    </row>
    <row r="260" spans="1:175" x14ac:dyDescent="0.25">
      <c r="A260" s="47"/>
      <c r="B260" s="62"/>
      <c r="C260" s="62"/>
      <c r="D260" s="62"/>
      <c r="E260" s="62"/>
      <c r="F260" s="62"/>
      <c r="G260" s="154"/>
      <c r="H260" s="177"/>
      <c r="I260" s="154"/>
      <c r="J260" s="154"/>
      <c r="K260" s="154"/>
      <c r="L260" s="154"/>
      <c r="M260" s="154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  <c r="AB260" s="45"/>
      <c r="AC260" s="45"/>
      <c r="AD260" s="45"/>
      <c r="AE260" s="45"/>
      <c r="AF260" s="45"/>
      <c r="AG260" s="45"/>
      <c r="AH260" s="45"/>
      <c r="AI260" s="45"/>
      <c r="AJ260" s="45"/>
      <c r="AK260" s="45"/>
      <c r="AL260" s="45"/>
      <c r="AM260" s="45"/>
      <c r="AN260" s="45"/>
      <c r="AO260" s="45"/>
      <c r="AP260" s="45"/>
      <c r="AQ260" s="45"/>
      <c r="AR260" s="45"/>
      <c r="AS260" s="45"/>
      <c r="AT260" s="45"/>
      <c r="AU260" s="45"/>
      <c r="AV260" s="45"/>
      <c r="AW260" s="45"/>
      <c r="AX260" s="45"/>
      <c r="AY260" s="45"/>
      <c r="AZ260" s="45"/>
      <c r="BA260" s="45"/>
      <c r="BB260" s="45"/>
      <c r="BC260" s="45"/>
      <c r="BD260" s="45"/>
      <c r="BE260" s="45"/>
      <c r="BF260" s="45"/>
      <c r="BG260" s="45"/>
      <c r="BH260" s="45"/>
      <c r="BI260" s="45"/>
      <c r="BJ260" s="45"/>
      <c r="BK260" s="45"/>
      <c r="BL260" s="45"/>
      <c r="BM260" s="45"/>
      <c r="BN260" s="45"/>
      <c r="BO260" s="45"/>
      <c r="BP260" s="45"/>
      <c r="BQ260" s="45"/>
      <c r="BR260" s="45"/>
      <c r="BS260" s="45"/>
      <c r="BT260" s="45"/>
      <c r="BU260" s="45"/>
      <c r="BV260" s="45"/>
      <c r="BW260" s="45"/>
      <c r="BX260" s="45"/>
      <c r="BY260" s="45"/>
      <c r="BZ260" s="45"/>
      <c r="CA260" s="45"/>
      <c r="CB260" s="45"/>
      <c r="CC260" s="45"/>
      <c r="CD260" s="45"/>
      <c r="CE260" s="45"/>
      <c r="CF260" s="45"/>
      <c r="CG260" s="45"/>
      <c r="CH260" s="45"/>
      <c r="CI260" s="45"/>
      <c r="CJ260" s="45"/>
      <c r="CK260" s="45"/>
      <c r="CL260" s="45"/>
      <c r="CM260" s="45"/>
      <c r="CN260" s="45"/>
      <c r="CO260" s="45"/>
      <c r="CP260" s="45"/>
      <c r="CQ260" s="45"/>
      <c r="CR260" s="45"/>
      <c r="CS260" s="45"/>
      <c r="CT260" s="45"/>
      <c r="CU260" s="45"/>
      <c r="CV260" s="45"/>
      <c r="CW260" s="45"/>
      <c r="CX260" s="45"/>
      <c r="CY260" s="45"/>
      <c r="CZ260" s="45"/>
      <c r="DA260" s="45"/>
      <c r="DB260" s="45"/>
      <c r="DC260" s="45"/>
      <c r="DD260" s="45"/>
      <c r="DE260" s="45"/>
      <c r="DF260" s="45"/>
      <c r="DG260" s="45"/>
      <c r="DH260" s="45"/>
      <c r="DI260" s="45"/>
      <c r="DJ260" s="45"/>
      <c r="DK260" s="45"/>
      <c r="DL260" s="45"/>
      <c r="DM260" s="45"/>
      <c r="DN260" s="45"/>
      <c r="DO260" s="45"/>
      <c r="DP260" s="45"/>
      <c r="DQ260" s="45"/>
      <c r="DR260" s="45"/>
      <c r="DS260" s="45"/>
      <c r="DT260" s="45"/>
      <c r="DU260" s="45"/>
      <c r="DV260" s="45"/>
      <c r="DW260" s="45"/>
      <c r="DX260" s="45"/>
      <c r="DY260" s="45"/>
      <c r="DZ260" s="45"/>
      <c r="EA260" s="45"/>
      <c r="EB260" s="45"/>
      <c r="EC260" s="45"/>
      <c r="ED260" s="45"/>
      <c r="EE260" s="45"/>
      <c r="EF260" s="45"/>
      <c r="EG260" s="45"/>
      <c r="EH260" s="45"/>
      <c r="EI260" s="45"/>
      <c r="EJ260" s="45"/>
      <c r="EK260" s="45"/>
      <c r="EL260" s="45"/>
      <c r="EM260" s="45"/>
      <c r="EN260" s="45"/>
      <c r="EO260" s="45"/>
      <c r="EP260" s="45"/>
      <c r="EQ260" s="45"/>
      <c r="ER260" s="45"/>
      <c r="ES260" s="45"/>
      <c r="ET260" s="45"/>
      <c r="EU260" s="45"/>
      <c r="EV260" s="45"/>
      <c r="EW260" s="45"/>
      <c r="EX260" s="45"/>
      <c r="EY260" s="45"/>
      <c r="EZ260" s="45"/>
      <c r="FA260" s="45"/>
      <c r="FB260" s="45"/>
      <c r="FC260" s="45"/>
      <c r="FD260" s="45"/>
      <c r="FE260" s="45"/>
      <c r="FF260" s="45"/>
      <c r="FG260" s="45"/>
      <c r="FH260" s="45"/>
      <c r="FI260" s="45"/>
      <c r="FJ260" s="45"/>
      <c r="FK260" s="45"/>
      <c r="FL260" s="45"/>
      <c r="FM260" s="45"/>
      <c r="FN260" s="45"/>
      <c r="FO260" s="45"/>
      <c r="FP260" s="45"/>
      <c r="FQ260" s="45"/>
      <c r="FR260" s="45"/>
      <c r="FS260" s="45"/>
    </row>
    <row r="261" spans="1:175" x14ac:dyDescent="0.25">
      <c r="A261" s="39"/>
      <c r="B261" s="8"/>
      <c r="C261" s="8"/>
      <c r="D261" s="8"/>
      <c r="E261" s="52"/>
      <c r="F261" s="52"/>
      <c r="G261" s="144"/>
      <c r="H261" s="173"/>
      <c r="I261" s="144"/>
      <c r="J261" s="144"/>
      <c r="K261" s="144"/>
      <c r="L261" s="144"/>
      <c r="M261" s="173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45"/>
      <c r="AD261" s="45"/>
      <c r="AE261" s="45"/>
      <c r="AF261" s="45"/>
      <c r="AG261" s="45"/>
      <c r="AH261" s="45"/>
      <c r="AI261" s="45"/>
      <c r="AJ261" s="45"/>
      <c r="AK261" s="45"/>
      <c r="AL261" s="45"/>
      <c r="AM261" s="45"/>
      <c r="AN261" s="45"/>
      <c r="AO261" s="45"/>
      <c r="AP261" s="45"/>
      <c r="AQ261" s="45"/>
      <c r="AR261" s="45"/>
      <c r="AS261" s="45"/>
      <c r="AT261" s="45"/>
      <c r="AU261" s="45"/>
      <c r="AV261" s="45"/>
      <c r="AW261" s="45"/>
      <c r="AX261" s="45"/>
      <c r="AY261" s="45"/>
      <c r="AZ261" s="45"/>
      <c r="BA261" s="45"/>
      <c r="BB261" s="45"/>
      <c r="BC261" s="45"/>
      <c r="BD261" s="45"/>
      <c r="BE261" s="45"/>
      <c r="BF261" s="45"/>
      <c r="BG261" s="45"/>
      <c r="BH261" s="45"/>
      <c r="BI261" s="45"/>
      <c r="BJ261" s="45"/>
      <c r="BK261" s="45"/>
      <c r="BL261" s="45"/>
      <c r="BM261" s="45"/>
      <c r="BN261" s="45"/>
      <c r="BO261" s="45"/>
      <c r="BP261" s="45"/>
      <c r="BQ261" s="45"/>
      <c r="BR261" s="45"/>
      <c r="BS261" s="45"/>
      <c r="BT261" s="45"/>
      <c r="BU261" s="45"/>
      <c r="BV261" s="45"/>
      <c r="BW261" s="45"/>
      <c r="BX261" s="45"/>
      <c r="BY261" s="45"/>
      <c r="BZ261" s="45"/>
      <c r="CA261" s="45"/>
      <c r="CB261" s="45"/>
      <c r="CC261" s="45"/>
      <c r="CD261" s="45"/>
      <c r="CE261" s="45"/>
      <c r="CF261" s="45"/>
      <c r="CG261" s="45"/>
      <c r="CH261" s="45"/>
      <c r="CI261" s="45"/>
      <c r="CJ261" s="45"/>
      <c r="CK261" s="45"/>
      <c r="CL261" s="45"/>
      <c r="CM261" s="45"/>
      <c r="CN261" s="45"/>
      <c r="CO261" s="45"/>
      <c r="CP261" s="45"/>
      <c r="CQ261" s="45"/>
      <c r="CR261" s="45"/>
      <c r="CS261" s="45"/>
      <c r="CT261" s="45"/>
      <c r="CU261" s="45"/>
      <c r="CV261" s="45"/>
      <c r="CW261" s="45"/>
      <c r="CX261" s="45"/>
      <c r="CY261" s="45"/>
      <c r="CZ261" s="45"/>
      <c r="DA261" s="45"/>
      <c r="DB261" s="45"/>
      <c r="DC261" s="45"/>
      <c r="DD261" s="45"/>
      <c r="DE261" s="45"/>
      <c r="DF261" s="45"/>
      <c r="DG261" s="45"/>
      <c r="DH261" s="45"/>
      <c r="DI261" s="45"/>
      <c r="DJ261" s="45"/>
      <c r="DK261" s="45"/>
      <c r="DL261" s="45"/>
      <c r="DM261" s="45"/>
      <c r="DN261" s="45"/>
      <c r="DO261" s="45"/>
      <c r="DP261" s="45"/>
      <c r="DQ261" s="45"/>
      <c r="DR261" s="45"/>
      <c r="DS261" s="45"/>
      <c r="DT261" s="45"/>
      <c r="DU261" s="45"/>
      <c r="DV261" s="45"/>
      <c r="DW261" s="45"/>
      <c r="DX261" s="45"/>
      <c r="DY261" s="45"/>
      <c r="DZ261" s="45"/>
      <c r="EA261" s="45"/>
      <c r="EB261" s="45"/>
      <c r="EC261" s="45"/>
      <c r="ED261" s="45"/>
      <c r="EE261" s="45"/>
      <c r="EF261" s="45"/>
      <c r="EG261" s="45"/>
      <c r="EH261" s="45"/>
      <c r="EI261" s="45"/>
      <c r="EJ261" s="45"/>
      <c r="EK261" s="45"/>
      <c r="EL261" s="45"/>
      <c r="EM261" s="45"/>
      <c r="EN261" s="45"/>
      <c r="EO261" s="45"/>
      <c r="EP261" s="45"/>
      <c r="EQ261" s="45"/>
      <c r="ER261" s="45"/>
      <c r="ES261" s="45"/>
      <c r="ET261" s="45"/>
      <c r="EU261" s="45"/>
      <c r="EV261" s="45"/>
      <c r="EW261" s="45"/>
      <c r="EX261" s="45"/>
      <c r="EY261" s="45"/>
      <c r="EZ261" s="45"/>
      <c r="FA261" s="45"/>
      <c r="FB261" s="45"/>
      <c r="FC261" s="45"/>
      <c r="FD261" s="45"/>
      <c r="FE261" s="45"/>
      <c r="FF261" s="45"/>
      <c r="FG261" s="45"/>
      <c r="FH261" s="45"/>
      <c r="FI261" s="45"/>
      <c r="FJ261" s="45"/>
      <c r="FK261" s="45"/>
      <c r="FL261" s="45"/>
      <c r="FM261" s="45"/>
      <c r="FN261" s="45"/>
      <c r="FO261" s="45"/>
      <c r="FP261" s="45"/>
      <c r="FQ261" s="45"/>
      <c r="FR261" s="45"/>
      <c r="FS261" s="45"/>
    </row>
    <row r="262" spans="1:175" x14ac:dyDescent="0.25">
      <c r="A262" s="47"/>
      <c r="B262" s="13"/>
      <c r="C262" s="13"/>
      <c r="D262" s="13"/>
      <c r="E262" s="39"/>
      <c r="F262" s="39"/>
      <c r="G262" s="145"/>
      <c r="H262" s="164"/>
      <c r="I262" s="145"/>
      <c r="J262" s="145"/>
      <c r="K262" s="145"/>
      <c r="L262" s="145"/>
      <c r="M262" s="164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  <c r="AB262" s="45"/>
      <c r="AC262" s="45"/>
      <c r="AD262" s="45"/>
      <c r="AE262" s="45"/>
      <c r="AF262" s="45"/>
      <c r="AG262" s="45"/>
      <c r="AH262" s="45"/>
      <c r="AI262" s="45"/>
      <c r="AJ262" s="45"/>
      <c r="AK262" s="45"/>
      <c r="AL262" s="45"/>
      <c r="AM262" s="45"/>
      <c r="AN262" s="45"/>
      <c r="AO262" s="45"/>
      <c r="AP262" s="45"/>
      <c r="AQ262" s="45"/>
      <c r="AR262" s="45"/>
      <c r="AS262" s="45"/>
      <c r="AT262" s="45"/>
      <c r="AU262" s="45"/>
      <c r="AV262" s="45"/>
      <c r="AW262" s="45"/>
      <c r="AX262" s="45"/>
      <c r="AY262" s="45"/>
      <c r="AZ262" s="45"/>
      <c r="BA262" s="45"/>
      <c r="BB262" s="45"/>
      <c r="BC262" s="45"/>
      <c r="BD262" s="45"/>
      <c r="BE262" s="45"/>
      <c r="BF262" s="45"/>
      <c r="BG262" s="45"/>
      <c r="BH262" s="45"/>
      <c r="BI262" s="45"/>
      <c r="BJ262" s="45"/>
      <c r="BK262" s="45"/>
      <c r="BL262" s="45"/>
      <c r="BM262" s="45"/>
      <c r="BN262" s="45"/>
      <c r="BO262" s="45"/>
      <c r="BP262" s="45"/>
      <c r="BQ262" s="45"/>
      <c r="BR262" s="45"/>
      <c r="BS262" s="45"/>
      <c r="BT262" s="45"/>
      <c r="BU262" s="45"/>
      <c r="BV262" s="45"/>
      <c r="BW262" s="45"/>
      <c r="BX262" s="45"/>
      <c r="BY262" s="45"/>
      <c r="BZ262" s="45"/>
      <c r="CA262" s="45"/>
      <c r="CB262" s="45"/>
      <c r="CC262" s="45"/>
      <c r="CD262" s="45"/>
      <c r="CE262" s="45"/>
      <c r="CF262" s="45"/>
      <c r="CG262" s="45"/>
      <c r="CH262" s="45"/>
      <c r="CI262" s="45"/>
      <c r="CJ262" s="45"/>
      <c r="CK262" s="45"/>
      <c r="CL262" s="45"/>
      <c r="CM262" s="45"/>
      <c r="CN262" s="45"/>
      <c r="CO262" s="45"/>
      <c r="CP262" s="45"/>
      <c r="CQ262" s="45"/>
      <c r="CR262" s="45"/>
      <c r="CS262" s="45"/>
      <c r="CT262" s="45"/>
      <c r="CU262" s="45"/>
      <c r="CV262" s="45"/>
      <c r="CW262" s="45"/>
      <c r="CX262" s="45"/>
      <c r="CY262" s="45"/>
      <c r="CZ262" s="45"/>
      <c r="DA262" s="45"/>
      <c r="DB262" s="45"/>
      <c r="DC262" s="45"/>
      <c r="DD262" s="45"/>
      <c r="DE262" s="45"/>
      <c r="DF262" s="45"/>
      <c r="DG262" s="45"/>
      <c r="DH262" s="45"/>
      <c r="DI262" s="45"/>
      <c r="DJ262" s="45"/>
      <c r="DK262" s="45"/>
      <c r="DL262" s="45"/>
      <c r="DM262" s="45"/>
      <c r="DN262" s="45"/>
      <c r="DO262" s="45"/>
      <c r="DP262" s="45"/>
      <c r="DQ262" s="45"/>
      <c r="DR262" s="45"/>
      <c r="DS262" s="45"/>
      <c r="DT262" s="45"/>
      <c r="DU262" s="45"/>
      <c r="DV262" s="45"/>
      <c r="DW262" s="45"/>
      <c r="DX262" s="45"/>
      <c r="DY262" s="45"/>
      <c r="DZ262" s="45"/>
      <c r="EA262" s="45"/>
      <c r="EB262" s="45"/>
      <c r="EC262" s="45"/>
      <c r="ED262" s="45"/>
      <c r="EE262" s="45"/>
      <c r="EF262" s="45"/>
      <c r="EG262" s="45"/>
      <c r="EH262" s="45"/>
      <c r="EI262" s="45"/>
      <c r="EJ262" s="45"/>
      <c r="EK262" s="45"/>
      <c r="EL262" s="45"/>
      <c r="EM262" s="45"/>
      <c r="EN262" s="45"/>
      <c r="EO262" s="45"/>
      <c r="EP262" s="45"/>
      <c r="EQ262" s="45"/>
      <c r="ER262" s="45"/>
      <c r="ES262" s="45"/>
      <c r="ET262" s="45"/>
      <c r="EU262" s="45"/>
      <c r="EV262" s="45"/>
      <c r="EW262" s="45"/>
      <c r="EX262" s="45"/>
      <c r="EY262" s="45"/>
      <c r="EZ262" s="45"/>
      <c r="FA262" s="45"/>
      <c r="FB262" s="45"/>
      <c r="FC262" s="45"/>
      <c r="FD262" s="45"/>
      <c r="FE262" s="45"/>
      <c r="FF262" s="45"/>
      <c r="FG262" s="45"/>
      <c r="FH262" s="45"/>
      <c r="FI262" s="45"/>
      <c r="FJ262" s="45"/>
      <c r="FK262" s="45"/>
      <c r="FL262" s="45"/>
      <c r="FM262" s="45"/>
      <c r="FN262" s="45"/>
      <c r="FO262" s="45"/>
      <c r="FP262" s="45"/>
      <c r="FQ262" s="45"/>
      <c r="FR262" s="45"/>
      <c r="FS262" s="45"/>
    </row>
    <row r="263" spans="1:175" x14ac:dyDescent="0.25">
      <c r="A263" s="62"/>
      <c r="B263" s="8"/>
      <c r="C263" s="8"/>
      <c r="D263" s="8"/>
      <c r="E263" s="47"/>
      <c r="F263" s="47"/>
      <c r="G263" s="144"/>
      <c r="H263" s="173"/>
      <c r="I263" s="144"/>
      <c r="J263" s="144"/>
      <c r="K263" s="144"/>
      <c r="L263" s="144"/>
      <c r="M263" s="173"/>
      <c r="O263" s="45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  <c r="AA263" s="45"/>
      <c r="AB263" s="45"/>
      <c r="AC263" s="45"/>
      <c r="AD263" s="45"/>
      <c r="AE263" s="45"/>
      <c r="AF263" s="45"/>
      <c r="AG263" s="45"/>
      <c r="AH263" s="45"/>
      <c r="AI263" s="45"/>
      <c r="AJ263" s="45"/>
      <c r="AK263" s="45"/>
      <c r="AL263" s="45"/>
      <c r="AM263" s="45"/>
      <c r="AN263" s="45"/>
      <c r="AO263" s="45"/>
      <c r="AP263" s="45"/>
      <c r="AQ263" s="45"/>
      <c r="AR263" s="45"/>
      <c r="AS263" s="45"/>
      <c r="AT263" s="45"/>
      <c r="AU263" s="45"/>
      <c r="AV263" s="45"/>
      <c r="AW263" s="45"/>
      <c r="AX263" s="45"/>
      <c r="AY263" s="45"/>
      <c r="AZ263" s="45"/>
      <c r="BA263" s="45"/>
      <c r="BB263" s="45"/>
      <c r="BC263" s="45"/>
      <c r="BD263" s="45"/>
      <c r="BE263" s="45"/>
      <c r="BF263" s="45"/>
      <c r="BG263" s="45"/>
      <c r="BH263" s="45"/>
      <c r="BI263" s="45"/>
      <c r="BJ263" s="45"/>
      <c r="BK263" s="45"/>
      <c r="BL263" s="45"/>
      <c r="BM263" s="45"/>
      <c r="BN263" s="45"/>
      <c r="BO263" s="45"/>
      <c r="BP263" s="45"/>
      <c r="BQ263" s="45"/>
      <c r="BR263" s="45"/>
      <c r="BS263" s="45"/>
      <c r="BT263" s="45"/>
      <c r="BU263" s="45"/>
      <c r="BV263" s="45"/>
      <c r="BW263" s="45"/>
      <c r="BX263" s="45"/>
      <c r="BY263" s="45"/>
      <c r="BZ263" s="45"/>
      <c r="CA263" s="45"/>
      <c r="CB263" s="45"/>
      <c r="CC263" s="45"/>
      <c r="CD263" s="45"/>
      <c r="CE263" s="45"/>
      <c r="CF263" s="45"/>
      <c r="CG263" s="45"/>
      <c r="CH263" s="45"/>
      <c r="CI263" s="45"/>
      <c r="CJ263" s="45"/>
      <c r="CK263" s="45"/>
      <c r="CL263" s="45"/>
      <c r="CM263" s="45"/>
      <c r="CN263" s="45"/>
      <c r="CO263" s="45"/>
      <c r="CP263" s="45"/>
      <c r="CQ263" s="45"/>
      <c r="CR263" s="45"/>
      <c r="CS263" s="45"/>
      <c r="CT263" s="45"/>
      <c r="CU263" s="45"/>
      <c r="CV263" s="45"/>
      <c r="CW263" s="45"/>
      <c r="CX263" s="45"/>
      <c r="CY263" s="45"/>
      <c r="CZ263" s="45"/>
      <c r="DA263" s="45"/>
      <c r="DB263" s="45"/>
      <c r="DC263" s="45"/>
      <c r="DD263" s="45"/>
      <c r="DE263" s="45"/>
      <c r="DF263" s="45"/>
      <c r="DG263" s="45"/>
      <c r="DH263" s="45"/>
      <c r="DI263" s="45"/>
      <c r="DJ263" s="45"/>
      <c r="DK263" s="45"/>
      <c r="DL263" s="45"/>
      <c r="DM263" s="45"/>
      <c r="DN263" s="45"/>
      <c r="DO263" s="45"/>
      <c r="DP263" s="45"/>
      <c r="DQ263" s="45"/>
      <c r="DR263" s="45"/>
      <c r="DS263" s="45"/>
      <c r="DT263" s="45"/>
      <c r="DU263" s="45"/>
      <c r="DV263" s="45"/>
      <c r="DW263" s="45"/>
      <c r="DX263" s="45"/>
      <c r="DY263" s="45"/>
      <c r="DZ263" s="45"/>
      <c r="EA263" s="45"/>
      <c r="EB263" s="45"/>
      <c r="EC263" s="45"/>
      <c r="ED263" s="45"/>
      <c r="EE263" s="45"/>
      <c r="EF263" s="45"/>
      <c r="EG263" s="45"/>
      <c r="EH263" s="45"/>
      <c r="EI263" s="45"/>
      <c r="EJ263" s="45"/>
      <c r="EK263" s="45"/>
      <c r="EL263" s="45"/>
      <c r="EM263" s="45"/>
      <c r="EN263" s="45"/>
      <c r="EO263" s="45"/>
      <c r="EP263" s="45"/>
      <c r="EQ263" s="45"/>
      <c r="ER263" s="45"/>
      <c r="ES263" s="45"/>
      <c r="ET263" s="45"/>
      <c r="EU263" s="45"/>
      <c r="EV263" s="45"/>
      <c r="EW263" s="45"/>
      <c r="EX263" s="45"/>
      <c r="EY263" s="45"/>
      <c r="EZ263" s="45"/>
      <c r="FA263" s="45"/>
      <c r="FB263" s="45"/>
      <c r="FC263" s="45"/>
      <c r="FD263" s="45"/>
      <c r="FE263" s="45"/>
      <c r="FF263" s="45"/>
      <c r="FG263" s="45"/>
      <c r="FH263" s="45"/>
      <c r="FI263" s="45"/>
      <c r="FJ263" s="45"/>
      <c r="FK263" s="45"/>
      <c r="FL263" s="45"/>
      <c r="FM263" s="45"/>
      <c r="FN263" s="45"/>
      <c r="FO263" s="45"/>
      <c r="FP263" s="45"/>
      <c r="FQ263" s="45"/>
      <c r="FR263" s="45"/>
      <c r="FS263" s="45"/>
    </row>
    <row r="264" spans="1:175" x14ac:dyDescent="0.25">
      <c r="A264" s="47"/>
      <c r="B264" s="62"/>
      <c r="C264" s="62"/>
      <c r="D264" s="62"/>
      <c r="E264" s="62"/>
      <c r="F264" s="62"/>
      <c r="G264" s="154"/>
      <c r="H264" s="177"/>
      <c r="I264" s="154"/>
      <c r="J264" s="154"/>
      <c r="K264" s="154"/>
      <c r="L264" s="154"/>
      <c r="M264" s="154"/>
      <c r="O264" s="45"/>
      <c r="P264" s="45"/>
      <c r="Q264" s="45"/>
      <c r="R264" s="45"/>
      <c r="S264" s="45"/>
      <c r="T264" s="45"/>
      <c r="U264" s="45"/>
      <c r="V264" s="45"/>
      <c r="W264" s="45"/>
      <c r="X264" s="45"/>
      <c r="Y264" s="45"/>
      <c r="Z264" s="45"/>
      <c r="AA264" s="45"/>
      <c r="AB264" s="45"/>
      <c r="AC264" s="45"/>
      <c r="AD264" s="45"/>
      <c r="AE264" s="45"/>
      <c r="AF264" s="45"/>
      <c r="AG264" s="45"/>
      <c r="AH264" s="45"/>
      <c r="AI264" s="45"/>
      <c r="AJ264" s="45"/>
      <c r="AK264" s="45"/>
      <c r="AL264" s="45"/>
      <c r="AM264" s="45"/>
      <c r="AN264" s="45"/>
      <c r="AO264" s="45"/>
      <c r="AP264" s="45"/>
      <c r="AQ264" s="45"/>
      <c r="AR264" s="45"/>
      <c r="AS264" s="45"/>
      <c r="AT264" s="45"/>
      <c r="AU264" s="45"/>
      <c r="AV264" s="45"/>
      <c r="AW264" s="45"/>
      <c r="AX264" s="45"/>
      <c r="AY264" s="45"/>
      <c r="AZ264" s="45"/>
      <c r="BA264" s="45"/>
      <c r="BB264" s="45"/>
      <c r="BC264" s="45"/>
      <c r="BD264" s="45"/>
      <c r="BE264" s="45"/>
      <c r="BF264" s="45"/>
      <c r="BG264" s="45"/>
      <c r="BH264" s="45"/>
      <c r="BI264" s="45"/>
      <c r="BJ264" s="45"/>
      <c r="BK264" s="45"/>
      <c r="BL264" s="45"/>
      <c r="BM264" s="45"/>
      <c r="BN264" s="45"/>
      <c r="BO264" s="45"/>
      <c r="BP264" s="45"/>
      <c r="BQ264" s="45"/>
      <c r="BR264" s="45"/>
      <c r="BS264" s="45"/>
      <c r="BT264" s="45"/>
      <c r="BU264" s="45"/>
      <c r="BV264" s="45"/>
      <c r="BW264" s="45"/>
      <c r="BX264" s="45"/>
      <c r="BY264" s="45"/>
      <c r="BZ264" s="45"/>
      <c r="CA264" s="45"/>
      <c r="CB264" s="45"/>
      <c r="CC264" s="45"/>
      <c r="CD264" s="45"/>
      <c r="CE264" s="45"/>
      <c r="CF264" s="45"/>
      <c r="CG264" s="45"/>
      <c r="CH264" s="45"/>
      <c r="CI264" s="45"/>
      <c r="CJ264" s="45"/>
      <c r="CK264" s="45"/>
      <c r="CL264" s="45"/>
      <c r="CM264" s="45"/>
      <c r="CN264" s="45"/>
      <c r="CO264" s="45"/>
      <c r="CP264" s="45"/>
      <c r="CQ264" s="45"/>
      <c r="CR264" s="45"/>
      <c r="CS264" s="45"/>
      <c r="CT264" s="45"/>
      <c r="CU264" s="45"/>
      <c r="CV264" s="45"/>
      <c r="CW264" s="45"/>
      <c r="CX264" s="45"/>
      <c r="CY264" s="45"/>
      <c r="CZ264" s="45"/>
      <c r="DA264" s="45"/>
      <c r="DB264" s="45"/>
      <c r="DC264" s="45"/>
      <c r="DD264" s="45"/>
      <c r="DE264" s="45"/>
      <c r="DF264" s="45"/>
      <c r="DG264" s="45"/>
      <c r="DH264" s="45"/>
      <c r="DI264" s="45"/>
      <c r="DJ264" s="45"/>
      <c r="DK264" s="45"/>
      <c r="DL264" s="45"/>
      <c r="DM264" s="45"/>
      <c r="DN264" s="45"/>
      <c r="DO264" s="45"/>
      <c r="DP264" s="45"/>
      <c r="DQ264" s="45"/>
      <c r="DR264" s="45"/>
      <c r="DS264" s="45"/>
      <c r="DT264" s="45"/>
      <c r="DU264" s="45"/>
      <c r="DV264" s="45"/>
      <c r="DW264" s="45"/>
      <c r="DX264" s="45"/>
      <c r="DY264" s="45"/>
      <c r="DZ264" s="45"/>
      <c r="EA264" s="45"/>
      <c r="EB264" s="45"/>
      <c r="EC264" s="45"/>
      <c r="ED264" s="45"/>
      <c r="EE264" s="45"/>
      <c r="EF264" s="45"/>
      <c r="EG264" s="45"/>
      <c r="EH264" s="45"/>
      <c r="EI264" s="45"/>
      <c r="EJ264" s="45"/>
      <c r="EK264" s="45"/>
      <c r="EL264" s="45"/>
      <c r="EM264" s="45"/>
      <c r="EN264" s="45"/>
      <c r="EO264" s="45"/>
      <c r="EP264" s="45"/>
      <c r="EQ264" s="45"/>
      <c r="ER264" s="45"/>
      <c r="ES264" s="45"/>
      <c r="ET264" s="45"/>
      <c r="EU264" s="45"/>
      <c r="EV264" s="45"/>
      <c r="EW264" s="45"/>
      <c r="EX264" s="45"/>
      <c r="EY264" s="45"/>
      <c r="EZ264" s="45"/>
      <c r="FA264" s="45"/>
      <c r="FB264" s="45"/>
      <c r="FC264" s="45"/>
      <c r="FD264" s="45"/>
      <c r="FE264" s="45"/>
      <c r="FF264" s="45"/>
      <c r="FG264" s="45"/>
      <c r="FH264" s="45"/>
      <c r="FI264" s="45"/>
      <c r="FJ264" s="45"/>
      <c r="FK264" s="45"/>
      <c r="FL264" s="45"/>
      <c r="FM264" s="45"/>
      <c r="FN264" s="45"/>
      <c r="FO264" s="45"/>
      <c r="FP264" s="45"/>
      <c r="FQ264" s="45"/>
      <c r="FR264" s="45"/>
      <c r="FS264" s="45"/>
    </row>
    <row r="265" spans="1:175" x14ac:dyDescent="0.25">
      <c r="A265" s="39"/>
      <c r="B265" s="8"/>
      <c r="C265" s="8"/>
      <c r="D265" s="8"/>
      <c r="E265" s="52"/>
      <c r="F265" s="52"/>
      <c r="G265" s="144"/>
      <c r="H265" s="173"/>
      <c r="I265" s="144"/>
      <c r="J265" s="144"/>
      <c r="K265" s="144"/>
      <c r="L265" s="144"/>
      <c r="M265" s="173"/>
      <c r="O265" s="45"/>
      <c r="P265" s="45"/>
      <c r="Q265" s="45"/>
      <c r="R265" s="45"/>
      <c r="S265" s="45"/>
      <c r="T265" s="45"/>
      <c r="U265" s="45"/>
      <c r="V265" s="45"/>
      <c r="W265" s="45"/>
      <c r="X265" s="45"/>
      <c r="Y265" s="45"/>
      <c r="Z265" s="45"/>
      <c r="AA265" s="45"/>
      <c r="AB265" s="45"/>
      <c r="AC265" s="45"/>
      <c r="AD265" s="45"/>
      <c r="AE265" s="45"/>
      <c r="AF265" s="45"/>
      <c r="AG265" s="45"/>
      <c r="AH265" s="45"/>
      <c r="AI265" s="45"/>
      <c r="AJ265" s="45"/>
      <c r="AK265" s="45"/>
      <c r="AL265" s="45"/>
      <c r="AM265" s="45"/>
      <c r="AN265" s="45"/>
      <c r="AO265" s="45"/>
      <c r="AP265" s="45"/>
      <c r="AQ265" s="45"/>
      <c r="AR265" s="45"/>
      <c r="AS265" s="45"/>
      <c r="AT265" s="45"/>
      <c r="AU265" s="45"/>
      <c r="AV265" s="45"/>
      <c r="AW265" s="45"/>
      <c r="AX265" s="45"/>
      <c r="AY265" s="45"/>
      <c r="AZ265" s="45"/>
      <c r="BA265" s="45"/>
      <c r="BB265" s="45"/>
      <c r="BC265" s="45"/>
      <c r="BD265" s="45"/>
      <c r="BE265" s="45"/>
      <c r="BF265" s="45"/>
      <c r="BG265" s="45"/>
      <c r="BH265" s="45"/>
      <c r="BI265" s="45"/>
      <c r="BJ265" s="45"/>
      <c r="BK265" s="45"/>
      <c r="BL265" s="45"/>
      <c r="BM265" s="45"/>
      <c r="BN265" s="45"/>
      <c r="BO265" s="45"/>
      <c r="BP265" s="45"/>
      <c r="BQ265" s="45"/>
      <c r="BR265" s="45"/>
      <c r="BS265" s="45"/>
      <c r="BT265" s="45"/>
      <c r="BU265" s="45"/>
      <c r="BV265" s="45"/>
      <c r="BW265" s="45"/>
      <c r="BX265" s="45"/>
      <c r="BY265" s="45"/>
      <c r="BZ265" s="45"/>
      <c r="CA265" s="45"/>
      <c r="CB265" s="45"/>
      <c r="CC265" s="45"/>
      <c r="CD265" s="45"/>
      <c r="CE265" s="45"/>
      <c r="CF265" s="45"/>
      <c r="CG265" s="45"/>
      <c r="CH265" s="45"/>
      <c r="CI265" s="45"/>
      <c r="CJ265" s="45"/>
      <c r="CK265" s="45"/>
      <c r="CL265" s="45"/>
      <c r="CM265" s="45"/>
      <c r="CN265" s="45"/>
      <c r="CO265" s="45"/>
      <c r="CP265" s="45"/>
      <c r="CQ265" s="45"/>
      <c r="CR265" s="45"/>
      <c r="CS265" s="45"/>
      <c r="CT265" s="45"/>
      <c r="CU265" s="45"/>
      <c r="CV265" s="45"/>
      <c r="CW265" s="45"/>
      <c r="CX265" s="45"/>
      <c r="CY265" s="45"/>
      <c r="CZ265" s="45"/>
      <c r="DA265" s="45"/>
      <c r="DB265" s="45"/>
      <c r="DC265" s="45"/>
      <c r="DD265" s="45"/>
      <c r="DE265" s="45"/>
      <c r="DF265" s="45"/>
      <c r="DG265" s="45"/>
      <c r="DH265" s="45"/>
      <c r="DI265" s="45"/>
      <c r="DJ265" s="45"/>
      <c r="DK265" s="45"/>
      <c r="DL265" s="45"/>
      <c r="DM265" s="45"/>
      <c r="DN265" s="45"/>
      <c r="DO265" s="45"/>
      <c r="DP265" s="45"/>
      <c r="DQ265" s="45"/>
      <c r="DR265" s="45"/>
      <c r="DS265" s="45"/>
      <c r="DT265" s="45"/>
      <c r="DU265" s="45"/>
      <c r="DV265" s="45"/>
      <c r="DW265" s="45"/>
      <c r="DX265" s="45"/>
      <c r="DY265" s="45"/>
      <c r="DZ265" s="45"/>
      <c r="EA265" s="45"/>
      <c r="EB265" s="45"/>
      <c r="EC265" s="45"/>
      <c r="ED265" s="45"/>
      <c r="EE265" s="45"/>
      <c r="EF265" s="45"/>
      <c r="EG265" s="45"/>
      <c r="EH265" s="45"/>
      <c r="EI265" s="45"/>
      <c r="EJ265" s="45"/>
      <c r="EK265" s="45"/>
      <c r="EL265" s="45"/>
      <c r="EM265" s="45"/>
      <c r="EN265" s="45"/>
      <c r="EO265" s="45"/>
      <c r="EP265" s="45"/>
      <c r="EQ265" s="45"/>
      <c r="ER265" s="45"/>
      <c r="ES265" s="45"/>
      <c r="ET265" s="45"/>
      <c r="EU265" s="45"/>
      <c r="EV265" s="45"/>
      <c r="EW265" s="45"/>
      <c r="EX265" s="45"/>
      <c r="EY265" s="45"/>
      <c r="EZ265" s="45"/>
      <c r="FA265" s="45"/>
      <c r="FB265" s="45"/>
      <c r="FC265" s="45"/>
      <c r="FD265" s="45"/>
      <c r="FE265" s="45"/>
      <c r="FF265" s="45"/>
      <c r="FG265" s="45"/>
      <c r="FH265" s="45"/>
      <c r="FI265" s="45"/>
      <c r="FJ265" s="45"/>
      <c r="FK265" s="45"/>
      <c r="FL265" s="45"/>
      <c r="FM265" s="45"/>
      <c r="FN265" s="45"/>
      <c r="FO265" s="45"/>
      <c r="FP265" s="45"/>
      <c r="FQ265" s="45"/>
      <c r="FR265" s="45"/>
      <c r="FS265" s="45"/>
    </row>
    <row r="266" spans="1:175" x14ac:dyDescent="0.25">
      <c r="A266" s="47"/>
      <c r="B266" s="13"/>
      <c r="C266" s="13"/>
      <c r="D266" s="13"/>
      <c r="E266" s="39"/>
      <c r="F266" s="39"/>
      <c r="G266" s="145"/>
      <c r="H266" s="164"/>
      <c r="I266" s="145"/>
      <c r="J266" s="145"/>
      <c r="K266" s="145"/>
      <c r="L266" s="145"/>
      <c r="M266" s="164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  <c r="AA266" s="45"/>
      <c r="AB266" s="45"/>
      <c r="AC266" s="45"/>
      <c r="AD266" s="45"/>
      <c r="AE266" s="45"/>
      <c r="AF266" s="45"/>
      <c r="AG266" s="45"/>
      <c r="AH266" s="45"/>
      <c r="AI266" s="45"/>
      <c r="AJ266" s="45"/>
      <c r="AK266" s="45"/>
      <c r="AL266" s="45"/>
      <c r="AM266" s="45"/>
      <c r="AN266" s="45"/>
      <c r="AO266" s="45"/>
      <c r="AP266" s="45"/>
      <c r="AQ266" s="45"/>
      <c r="AR266" s="45"/>
      <c r="AS266" s="45"/>
      <c r="AT266" s="45"/>
      <c r="AU266" s="45"/>
      <c r="AV266" s="45"/>
      <c r="AW266" s="45"/>
      <c r="AX266" s="45"/>
      <c r="AY266" s="45"/>
      <c r="AZ266" s="45"/>
      <c r="BA266" s="45"/>
      <c r="BB266" s="45"/>
      <c r="BC266" s="45"/>
      <c r="BD266" s="45"/>
      <c r="BE266" s="45"/>
      <c r="BF266" s="45"/>
      <c r="BG266" s="45"/>
      <c r="BH266" s="45"/>
      <c r="BI266" s="45"/>
      <c r="BJ266" s="45"/>
      <c r="BK266" s="45"/>
      <c r="BL266" s="45"/>
      <c r="BM266" s="45"/>
      <c r="BN266" s="45"/>
      <c r="BO266" s="45"/>
      <c r="BP266" s="45"/>
      <c r="BQ266" s="45"/>
      <c r="BR266" s="45"/>
      <c r="BS266" s="45"/>
      <c r="BT266" s="45"/>
      <c r="BU266" s="45"/>
      <c r="BV266" s="45"/>
      <c r="BW266" s="45"/>
      <c r="BX266" s="45"/>
      <c r="BY266" s="45"/>
      <c r="BZ266" s="45"/>
      <c r="CA266" s="45"/>
      <c r="CB266" s="45"/>
      <c r="CC266" s="45"/>
      <c r="CD266" s="45"/>
      <c r="CE266" s="45"/>
      <c r="CF266" s="45"/>
      <c r="CG266" s="45"/>
      <c r="CH266" s="45"/>
      <c r="CI266" s="45"/>
      <c r="CJ266" s="45"/>
      <c r="CK266" s="45"/>
      <c r="CL266" s="45"/>
      <c r="CM266" s="45"/>
      <c r="CN266" s="45"/>
      <c r="CO266" s="45"/>
      <c r="CP266" s="45"/>
      <c r="CQ266" s="45"/>
      <c r="CR266" s="45"/>
      <c r="CS266" s="45"/>
      <c r="CT266" s="45"/>
      <c r="CU266" s="45"/>
      <c r="CV266" s="45"/>
      <c r="CW266" s="45"/>
      <c r="CX266" s="45"/>
      <c r="CY266" s="45"/>
      <c r="CZ266" s="45"/>
      <c r="DA266" s="45"/>
      <c r="DB266" s="45"/>
      <c r="DC266" s="45"/>
      <c r="DD266" s="45"/>
      <c r="DE266" s="45"/>
      <c r="DF266" s="45"/>
      <c r="DG266" s="45"/>
      <c r="DH266" s="45"/>
      <c r="DI266" s="45"/>
      <c r="DJ266" s="45"/>
      <c r="DK266" s="45"/>
      <c r="DL266" s="45"/>
      <c r="DM266" s="45"/>
      <c r="DN266" s="45"/>
      <c r="DO266" s="45"/>
      <c r="DP266" s="45"/>
      <c r="DQ266" s="45"/>
      <c r="DR266" s="45"/>
      <c r="DS266" s="45"/>
      <c r="DT266" s="45"/>
      <c r="DU266" s="45"/>
      <c r="DV266" s="45"/>
      <c r="DW266" s="45"/>
      <c r="DX266" s="45"/>
      <c r="DY266" s="45"/>
      <c r="DZ266" s="45"/>
      <c r="EA266" s="45"/>
      <c r="EB266" s="45"/>
      <c r="EC266" s="45"/>
      <c r="ED266" s="45"/>
      <c r="EE266" s="45"/>
      <c r="EF266" s="45"/>
      <c r="EG266" s="45"/>
      <c r="EH266" s="45"/>
      <c r="EI266" s="45"/>
      <c r="EJ266" s="45"/>
      <c r="EK266" s="45"/>
      <c r="EL266" s="45"/>
      <c r="EM266" s="45"/>
      <c r="EN266" s="45"/>
      <c r="EO266" s="45"/>
      <c r="EP266" s="45"/>
      <c r="EQ266" s="45"/>
      <c r="ER266" s="45"/>
      <c r="ES266" s="45"/>
      <c r="ET266" s="45"/>
      <c r="EU266" s="45"/>
      <c r="EV266" s="45"/>
      <c r="EW266" s="45"/>
      <c r="EX266" s="45"/>
      <c r="EY266" s="45"/>
      <c r="EZ266" s="45"/>
      <c r="FA266" s="45"/>
      <c r="FB266" s="45"/>
      <c r="FC266" s="45"/>
      <c r="FD266" s="45"/>
      <c r="FE266" s="45"/>
      <c r="FF266" s="45"/>
      <c r="FG266" s="45"/>
      <c r="FH266" s="45"/>
      <c r="FI266" s="45"/>
      <c r="FJ266" s="45"/>
      <c r="FK266" s="45"/>
      <c r="FL266" s="45"/>
      <c r="FM266" s="45"/>
      <c r="FN266" s="45"/>
      <c r="FO266" s="45"/>
      <c r="FP266" s="45"/>
      <c r="FQ266" s="45"/>
      <c r="FR266" s="45"/>
      <c r="FS266" s="45"/>
    </row>
    <row r="267" spans="1:175" x14ac:dyDescent="0.25">
      <c r="A267" s="62"/>
      <c r="B267" s="8"/>
      <c r="C267" s="8"/>
      <c r="D267" s="8"/>
      <c r="E267" s="47"/>
      <c r="F267" s="47"/>
      <c r="G267" s="144"/>
      <c r="H267" s="173"/>
      <c r="I267" s="144"/>
      <c r="J267" s="144"/>
      <c r="K267" s="144"/>
      <c r="L267" s="144"/>
      <c r="M267" s="173"/>
      <c r="O267" s="45"/>
      <c r="P267" s="45"/>
      <c r="Q267" s="45"/>
      <c r="R267" s="45"/>
      <c r="S267" s="45"/>
      <c r="T267" s="45"/>
      <c r="U267" s="45"/>
      <c r="V267" s="45"/>
      <c r="W267" s="45"/>
      <c r="X267" s="45"/>
      <c r="Y267" s="45"/>
      <c r="Z267" s="45"/>
      <c r="AA267" s="45"/>
      <c r="AB267" s="45"/>
      <c r="AC267" s="45"/>
      <c r="AD267" s="45"/>
      <c r="AE267" s="45"/>
      <c r="AF267" s="45"/>
      <c r="AG267" s="45"/>
      <c r="AH267" s="45"/>
      <c r="AI267" s="45"/>
      <c r="AJ267" s="45"/>
      <c r="AK267" s="45"/>
      <c r="AL267" s="45"/>
      <c r="AM267" s="45"/>
      <c r="AN267" s="45"/>
      <c r="AO267" s="45"/>
      <c r="AP267" s="45"/>
      <c r="AQ267" s="45"/>
      <c r="AR267" s="45"/>
      <c r="AS267" s="45"/>
      <c r="AT267" s="45"/>
      <c r="AU267" s="45"/>
      <c r="AV267" s="45"/>
      <c r="AW267" s="45"/>
      <c r="AX267" s="45"/>
      <c r="AY267" s="45"/>
      <c r="AZ267" s="45"/>
      <c r="BA267" s="45"/>
      <c r="BB267" s="45"/>
      <c r="BC267" s="45"/>
      <c r="BD267" s="45"/>
      <c r="BE267" s="45"/>
      <c r="BF267" s="45"/>
      <c r="BG267" s="45"/>
      <c r="BH267" s="45"/>
      <c r="BI267" s="45"/>
      <c r="BJ267" s="45"/>
      <c r="BK267" s="45"/>
      <c r="BL267" s="45"/>
      <c r="BM267" s="45"/>
      <c r="BN267" s="45"/>
      <c r="BO267" s="45"/>
      <c r="BP267" s="45"/>
      <c r="BQ267" s="45"/>
      <c r="BR267" s="45"/>
      <c r="BS267" s="45"/>
      <c r="BT267" s="45"/>
      <c r="BU267" s="45"/>
      <c r="BV267" s="45"/>
      <c r="BW267" s="45"/>
      <c r="BX267" s="45"/>
      <c r="BY267" s="45"/>
      <c r="BZ267" s="45"/>
      <c r="CA267" s="45"/>
      <c r="CB267" s="45"/>
      <c r="CC267" s="45"/>
      <c r="CD267" s="45"/>
      <c r="CE267" s="45"/>
      <c r="CF267" s="45"/>
      <c r="CG267" s="45"/>
      <c r="CH267" s="45"/>
      <c r="CI267" s="45"/>
      <c r="CJ267" s="45"/>
      <c r="CK267" s="45"/>
      <c r="CL267" s="45"/>
      <c r="CM267" s="45"/>
      <c r="CN267" s="45"/>
      <c r="CO267" s="45"/>
      <c r="CP267" s="45"/>
      <c r="CQ267" s="45"/>
      <c r="CR267" s="45"/>
      <c r="CS267" s="45"/>
      <c r="CT267" s="45"/>
      <c r="CU267" s="45"/>
      <c r="CV267" s="45"/>
      <c r="CW267" s="45"/>
      <c r="CX267" s="45"/>
      <c r="CY267" s="45"/>
      <c r="CZ267" s="45"/>
      <c r="DA267" s="45"/>
      <c r="DB267" s="45"/>
      <c r="DC267" s="45"/>
      <c r="DD267" s="45"/>
      <c r="DE267" s="45"/>
      <c r="DF267" s="45"/>
      <c r="DG267" s="45"/>
      <c r="DH267" s="45"/>
      <c r="DI267" s="45"/>
      <c r="DJ267" s="45"/>
      <c r="DK267" s="45"/>
      <c r="DL267" s="45"/>
      <c r="DM267" s="45"/>
      <c r="DN267" s="45"/>
      <c r="DO267" s="45"/>
      <c r="DP267" s="45"/>
      <c r="DQ267" s="45"/>
      <c r="DR267" s="45"/>
      <c r="DS267" s="45"/>
      <c r="DT267" s="45"/>
      <c r="DU267" s="45"/>
      <c r="DV267" s="45"/>
      <c r="DW267" s="45"/>
      <c r="DX267" s="45"/>
      <c r="DY267" s="45"/>
      <c r="DZ267" s="45"/>
      <c r="EA267" s="45"/>
      <c r="EB267" s="45"/>
      <c r="EC267" s="45"/>
      <c r="ED267" s="45"/>
      <c r="EE267" s="45"/>
      <c r="EF267" s="45"/>
      <c r="EG267" s="45"/>
      <c r="EH267" s="45"/>
      <c r="EI267" s="45"/>
      <c r="EJ267" s="45"/>
      <c r="EK267" s="45"/>
      <c r="EL267" s="45"/>
      <c r="EM267" s="45"/>
      <c r="EN267" s="45"/>
      <c r="EO267" s="45"/>
      <c r="EP267" s="45"/>
      <c r="EQ267" s="45"/>
      <c r="ER267" s="45"/>
      <c r="ES267" s="45"/>
      <c r="ET267" s="45"/>
      <c r="EU267" s="45"/>
      <c r="EV267" s="45"/>
      <c r="EW267" s="45"/>
      <c r="EX267" s="45"/>
      <c r="EY267" s="45"/>
      <c r="EZ267" s="45"/>
      <c r="FA267" s="45"/>
      <c r="FB267" s="45"/>
      <c r="FC267" s="45"/>
      <c r="FD267" s="45"/>
      <c r="FE267" s="45"/>
      <c r="FF267" s="45"/>
      <c r="FG267" s="45"/>
      <c r="FH267" s="45"/>
      <c r="FI267" s="45"/>
      <c r="FJ267" s="45"/>
      <c r="FK267" s="45"/>
      <c r="FL267" s="45"/>
      <c r="FM267" s="45"/>
      <c r="FN267" s="45"/>
      <c r="FO267" s="45"/>
      <c r="FP267" s="45"/>
      <c r="FQ267" s="45"/>
      <c r="FR267" s="45"/>
      <c r="FS267" s="45"/>
    </row>
    <row r="268" spans="1:175" x14ac:dyDescent="0.25">
      <c r="A268" s="47"/>
      <c r="B268" s="62"/>
      <c r="C268" s="62"/>
      <c r="D268" s="62"/>
      <c r="E268" s="62"/>
      <c r="F268" s="62"/>
      <c r="G268" s="154"/>
      <c r="H268" s="177"/>
      <c r="I268" s="154"/>
      <c r="J268" s="154"/>
      <c r="K268" s="154"/>
      <c r="L268" s="154"/>
      <c r="M268" s="154"/>
      <c r="O268" s="45"/>
      <c r="P268" s="45"/>
      <c r="Q268" s="45"/>
      <c r="R268" s="45"/>
      <c r="S268" s="45"/>
      <c r="T268" s="45"/>
      <c r="U268" s="45"/>
      <c r="V268" s="45"/>
      <c r="W268" s="45"/>
      <c r="X268" s="45"/>
      <c r="Y268" s="45"/>
      <c r="Z268" s="45"/>
      <c r="AA268" s="45"/>
      <c r="AB268" s="45"/>
      <c r="AC268" s="45"/>
      <c r="AD268" s="45"/>
      <c r="AE268" s="45"/>
      <c r="AF268" s="45"/>
      <c r="AG268" s="45"/>
      <c r="AH268" s="45"/>
      <c r="AI268" s="45"/>
      <c r="AJ268" s="45"/>
      <c r="AK268" s="45"/>
      <c r="AL268" s="45"/>
      <c r="AM268" s="45"/>
      <c r="AN268" s="45"/>
      <c r="AO268" s="45"/>
      <c r="AP268" s="45"/>
      <c r="AQ268" s="45"/>
      <c r="AR268" s="45"/>
      <c r="AS268" s="45"/>
      <c r="AT268" s="45"/>
      <c r="AU268" s="45"/>
      <c r="AV268" s="45"/>
      <c r="AW268" s="45"/>
      <c r="AX268" s="45"/>
      <c r="AY268" s="45"/>
      <c r="AZ268" s="45"/>
      <c r="BA268" s="45"/>
      <c r="BB268" s="45"/>
      <c r="BC268" s="45"/>
      <c r="BD268" s="45"/>
      <c r="BE268" s="45"/>
      <c r="BF268" s="45"/>
      <c r="BG268" s="45"/>
      <c r="BH268" s="45"/>
      <c r="BI268" s="45"/>
      <c r="BJ268" s="45"/>
      <c r="BK268" s="45"/>
      <c r="BL268" s="45"/>
      <c r="BM268" s="45"/>
      <c r="BN268" s="45"/>
      <c r="BO268" s="45"/>
      <c r="BP268" s="45"/>
      <c r="BQ268" s="45"/>
      <c r="BR268" s="45"/>
      <c r="BS268" s="45"/>
      <c r="BT268" s="45"/>
      <c r="BU268" s="45"/>
      <c r="BV268" s="45"/>
      <c r="BW268" s="45"/>
      <c r="BX268" s="45"/>
      <c r="BY268" s="45"/>
      <c r="BZ268" s="45"/>
      <c r="CA268" s="45"/>
      <c r="CB268" s="45"/>
      <c r="CC268" s="45"/>
      <c r="CD268" s="45"/>
      <c r="CE268" s="45"/>
      <c r="CF268" s="45"/>
      <c r="CG268" s="45"/>
      <c r="CH268" s="45"/>
      <c r="CI268" s="45"/>
      <c r="CJ268" s="45"/>
      <c r="CK268" s="45"/>
      <c r="CL268" s="45"/>
      <c r="CM268" s="45"/>
      <c r="CN268" s="45"/>
      <c r="CO268" s="45"/>
      <c r="CP268" s="45"/>
      <c r="CQ268" s="45"/>
      <c r="CR268" s="45"/>
      <c r="CS268" s="45"/>
      <c r="CT268" s="45"/>
      <c r="CU268" s="45"/>
      <c r="CV268" s="45"/>
      <c r="CW268" s="45"/>
      <c r="CX268" s="45"/>
      <c r="CY268" s="45"/>
      <c r="CZ268" s="45"/>
      <c r="DA268" s="45"/>
      <c r="DB268" s="45"/>
      <c r="DC268" s="45"/>
      <c r="DD268" s="45"/>
      <c r="DE268" s="45"/>
      <c r="DF268" s="45"/>
      <c r="DG268" s="45"/>
      <c r="DH268" s="45"/>
      <c r="DI268" s="45"/>
      <c r="DJ268" s="45"/>
      <c r="DK268" s="45"/>
      <c r="DL268" s="45"/>
      <c r="DM268" s="45"/>
      <c r="DN268" s="45"/>
      <c r="DO268" s="45"/>
      <c r="DP268" s="45"/>
      <c r="DQ268" s="45"/>
      <c r="DR268" s="45"/>
      <c r="DS268" s="45"/>
      <c r="DT268" s="45"/>
      <c r="DU268" s="45"/>
      <c r="DV268" s="45"/>
      <c r="DW268" s="45"/>
      <c r="DX268" s="45"/>
      <c r="DY268" s="45"/>
      <c r="DZ268" s="45"/>
      <c r="EA268" s="45"/>
      <c r="EB268" s="45"/>
      <c r="EC268" s="45"/>
      <c r="ED268" s="45"/>
      <c r="EE268" s="45"/>
      <c r="EF268" s="45"/>
      <c r="EG268" s="45"/>
      <c r="EH268" s="45"/>
      <c r="EI268" s="45"/>
      <c r="EJ268" s="45"/>
      <c r="EK268" s="45"/>
      <c r="EL268" s="45"/>
      <c r="EM268" s="45"/>
      <c r="EN268" s="45"/>
      <c r="EO268" s="45"/>
      <c r="EP268" s="45"/>
      <c r="EQ268" s="45"/>
      <c r="ER268" s="45"/>
      <c r="ES268" s="45"/>
      <c r="ET268" s="45"/>
      <c r="EU268" s="45"/>
      <c r="EV268" s="45"/>
      <c r="EW268" s="45"/>
      <c r="EX268" s="45"/>
      <c r="EY268" s="45"/>
      <c r="EZ268" s="45"/>
      <c r="FA268" s="45"/>
      <c r="FB268" s="45"/>
      <c r="FC268" s="45"/>
      <c r="FD268" s="45"/>
      <c r="FE268" s="45"/>
      <c r="FF268" s="45"/>
      <c r="FG268" s="45"/>
      <c r="FH268" s="45"/>
      <c r="FI268" s="45"/>
      <c r="FJ268" s="45"/>
      <c r="FK268" s="45"/>
      <c r="FL268" s="45"/>
      <c r="FM268" s="45"/>
      <c r="FN268" s="45"/>
      <c r="FO268" s="45"/>
      <c r="FP268" s="45"/>
      <c r="FQ268" s="45"/>
      <c r="FR268" s="45"/>
      <c r="FS268" s="45"/>
    </row>
    <row r="269" spans="1:175" x14ac:dyDescent="0.25">
      <c r="A269" s="39"/>
      <c r="B269" s="8"/>
      <c r="C269" s="8"/>
      <c r="D269" s="8"/>
      <c r="E269" s="52"/>
      <c r="F269" s="52"/>
      <c r="G269" s="144"/>
      <c r="H269" s="173"/>
      <c r="I269" s="144"/>
      <c r="J269" s="144"/>
      <c r="K269" s="144"/>
      <c r="L269" s="144"/>
      <c r="M269" s="173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  <c r="AA269" s="45"/>
      <c r="AB269" s="45"/>
      <c r="AC269" s="45"/>
      <c r="AD269" s="45"/>
      <c r="AE269" s="45"/>
      <c r="AF269" s="45"/>
      <c r="AG269" s="45"/>
      <c r="AH269" s="45"/>
      <c r="AI269" s="45"/>
      <c r="AJ269" s="45"/>
      <c r="AK269" s="45"/>
      <c r="AL269" s="45"/>
      <c r="AM269" s="45"/>
      <c r="AN269" s="45"/>
      <c r="AO269" s="45"/>
      <c r="AP269" s="45"/>
      <c r="AQ269" s="45"/>
      <c r="AR269" s="45"/>
      <c r="AS269" s="45"/>
      <c r="AT269" s="45"/>
      <c r="AU269" s="45"/>
      <c r="AV269" s="45"/>
      <c r="AW269" s="45"/>
      <c r="AX269" s="45"/>
      <c r="AY269" s="45"/>
      <c r="AZ269" s="45"/>
      <c r="BA269" s="45"/>
      <c r="BB269" s="45"/>
      <c r="BC269" s="45"/>
      <c r="BD269" s="45"/>
      <c r="BE269" s="45"/>
      <c r="BF269" s="45"/>
      <c r="BG269" s="45"/>
      <c r="BH269" s="45"/>
      <c r="BI269" s="45"/>
      <c r="BJ269" s="45"/>
      <c r="BK269" s="45"/>
      <c r="BL269" s="45"/>
      <c r="BM269" s="45"/>
      <c r="BN269" s="45"/>
      <c r="BO269" s="45"/>
      <c r="BP269" s="45"/>
      <c r="BQ269" s="45"/>
      <c r="BR269" s="45"/>
      <c r="BS269" s="45"/>
      <c r="BT269" s="45"/>
      <c r="BU269" s="45"/>
      <c r="BV269" s="45"/>
      <c r="BW269" s="45"/>
      <c r="BX269" s="45"/>
      <c r="BY269" s="45"/>
      <c r="BZ269" s="45"/>
      <c r="CA269" s="45"/>
      <c r="CB269" s="45"/>
      <c r="CC269" s="45"/>
      <c r="CD269" s="45"/>
      <c r="CE269" s="45"/>
      <c r="CF269" s="45"/>
      <c r="CG269" s="45"/>
      <c r="CH269" s="45"/>
      <c r="CI269" s="45"/>
      <c r="CJ269" s="45"/>
      <c r="CK269" s="45"/>
      <c r="CL269" s="45"/>
      <c r="CM269" s="45"/>
      <c r="CN269" s="45"/>
      <c r="CO269" s="45"/>
      <c r="CP269" s="45"/>
      <c r="CQ269" s="45"/>
      <c r="CR269" s="45"/>
      <c r="CS269" s="45"/>
      <c r="CT269" s="45"/>
      <c r="CU269" s="45"/>
      <c r="CV269" s="45"/>
      <c r="CW269" s="45"/>
      <c r="CX269" s="45"/>
      <c r="CY269" s="45"/>
      <c r="CZ269" s="45"/>
      <c r="DA269" s="45"/>
      <c r="DB269" s="45"/>
      <c r="DC269" s="45"/>
      <c r="DD269" s="45"/>
      <c r="DE269" s="45"/>
      <c r="DF269" s="45"/>
      <c r="DG269" s="45"/>
      <c r="DH269" s="45"/>
      <c r="DI269" s="45"/>
      <c r="DJ269" s="45"/>
      <c r="DK269" s="45"/>
      <c r="DL269" s="45"/>
      <c r="DM269" s="45"/>
      <c r="DN269" s="45"/>
      <c r="DO269" s="45"/>
      <c r="DP269" s="45"/>
      <c r="DQ269" s="45"/>
      <c r="DR269" s="45"/>
      <c r="DS269" s="45"/>
      <c r="DT269" s="45"/>
      <c r="DU269" s="45"/>
      <c r="DV269" s="45"/>
      <c r="DW269" s="45"/>
      <c r="DX269" s="45"/>
      <c r="DY269" s="45"/>
      <c r="DZ269" s="45"/>
      <c r="EA269" s="45"/>
      <c r="EB269" s="45"/>
      <c r="EC269" s="45"/>
      <c r="ED269" s="45"/>
      <c r="EE269" s="45"/>
      <c r="EF269" s="45"/>
      <c r="EG269" s="45"/>
      <c r="EH269" s="45"/>
      <c r="EI269" s="45"/>
      <c r="EJ269" s="45"/>
      <c r="EK269" s="45"/>
      <c r="EL269" s="45"/>
      <c r="EM269" s="45"/>
      <c r="EN269" s="45"/>
      <c r="EO269" s="45"/>
      <c r="EP269" s="45"/>
      <c r="EQ269" s="45"/>
      <c r="ER269" s="45"/>
      <c r="ES269" s="45"/>
      <c r="ET269" s="45"/>
      <c r="EU269" s="45"/>
      <c r="EV269" s="45"/>
      <c r="EW269" s="45"/>
      <c r="EX269" s="45"/>
      <c r="EY269" s="45"/>
      <c r="EZ269" s="45"/>
      <c r="FA269" s="45"/>
      <c r="FB269" s="45"/>
      <c r="FC269" s="45"/>
      <c r="FD269" s="45"/>
      <c r="FE269" s="45"/>
      <c r="FF269" s="45"/>
      <c r="FG269" s="45"/>
      <c r="FH269" s="45"/>
      <c r="FI269" s="45"/>
      <c r="FJ269" s="45"/>
      <c r="FK269" s="45"/>
      <c r="FL269" s="45"/>
      <c r="FM269" s="45"/>
      <c r="FN269" s="45"/>
      <c r="FO269" s="45"/>
      <c r="FP269" s="45"/>
      <c r="FQ269" s="45"/>
      <c r="FR269" s="45"/>
      <c r="FS269" s="45"/>
    </row>
    <row r="270" spans="1:175" x14ac:dyDescent="0.25">
      <c r="A270" s="47"/>
      <c r="B270" s="13"/>
      <c r="C270" s="13"/>
      <c r="D270" s="13"/>
      <c r="E270" s="39"/>
      <c r="F270" s="39"/>
      <c r="G270" s="145"/>
      <c r="H270" s="164"/>
      <c r="I270" s="145"/>
      <c r="J270" s="145"/>
      <c r="K270" s="145"/>
      <c r="L270" s="145"/>
      <c r="M270" s="164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  <c r="AB270" s="45"/>
      <c r="AC270" s="45"/>
      <c r="AD270" s="45"/>
      <c r="AE270" s="45"/>
      <c r="AF270" s="45"/>
      <c r="AG270" s="45"/>
      <c r="AH270" s="45"/>
      <c r="AI270" s="45"/>
      <c r="AJ270" s="45"/>
      <c r="AK270" s="45"/>
      <c r="AL270" s="45"/>
      <c r="AM270" s="45"/>
      <c r="AN270" s="45"/>
      <c r="AO270" s="45"/>
      <c r="AP270" s="45"/>
      <c r="AQ270" s="45"/>
      <c r="AR270" s="45"/>
      <c r="AS270" s="45"/>
      <c r="AT270" s="45"/>
      <c r="AU270" s="45"/>
      <c r="AV270" s="45"/>
      <c r="AW270" s="45"/>
      <c r="AX270" s="45"/>
      <c r="AY270" s="45"/>
      <c r="AZ270" s="45"/>
      <c r="BA270" s="45"/>
      <c r="BB270" s="45"/>
      <c r="BC270" s="45"/>
      <c r="BD270" s="45"/>
      <c r="BE270" s="45"/>
      <c r="BF270" s="45"/>
      <c r="BG270" s="45"/>
      <c r="BH270" s="45"/>
      <c r="BI270" s="45"/>
      <c r="BJ270" s="45"/>
      <c r="BK270" s="45"/>
      <c r="BL270" s="45"/>
      <c r="BM270" s="45"/>
      <c r="BN270" s="45"/>
      <c r="BO270" s="45"/>
      <c r="BP270" s="45"/>
      <c r="BQ270" s="45"/>
      <c r="BR270" s="45"/>
      <c r="BS270" s="45"/>
      <c r="BT270" s="45"/>
      <c r="BU270" s="45"/>
      <c r="BV270" s="45"/>
      <c r="BW270" s="45"/>
      <c r="BX270" s="45"/>
      <c r="BY270" s="45"/>
      <c r="BZ270" s="45"/>
      <c r="CA270" s="45"/>
      <c r="CB270" s="45"/>
      <c r="CC270" s="45"/>
      <c r="CD270" s="45"/>
      <c r="CE270" s="45"/>
      <c r="CF270" s="45"/>
      <c r="CG270" s="45"/>
      <c r="CH270" s="45"/>
      <c r="CI270" s="45"/>
      <c r="CJ270" s="45"/>
      <c r="CK270" s="45"/>
      <c r="CL270" s="45"/>
      <c r="CM270" s="45"/>
      <c r="CN270" s="45"/>
      <c r="CO270" s="45"/>
      <c r="CP270" s="45"/>
      <c r="CQ270" s="45"/>
      <c r="CR270" s="45"/>
      <c r="CS270" s="45"/>
      <c r="CT270" s="45"/>
      <c r="CU270" s="45"/>
      <c r="CV270" s="45"/>
      <c r="CW270" s="45"/>
      <c r="CX270" s="45"/>
      <c r="CY270" s="45"/>
      <c r="CZ270" s="45"/>
      <c r="DA270" s="45"/>
      <c r="DB270" s="45"/>
      <c r="DC270" s="45"/>
      <c r="DD270" s="45"/>
      <c r="DE270" s="45"/>
      <c r="DF270" s="45"/>
      <c r="DG270" s="45"/>
      <c r="DH270" s="45"/>
      <c r="DI270" s="45"/>
      <c r="DJ270" s="45"/>
      <c r="DK270" s="45"/>
      <c r="DL270" s="45"/>
      <c r="DM270" s="45"/>
      <c r="DN270" s="45"/>
      <c r="DO270" s="45"/>
      <c r="DP270" s="45"/>
      <c r="DQ270" s="45"/>
      <c r="DR270" s="45"/>
      <c r="DS270" s="45"/>
      <c r="DT270" s="45"/>
      <c r="DU270" s="45"/>
      <c r="DV270" s="45"/>
      <c r="DW270" s="45"/>
      <c r="DX270" s="45"/>
      <c r="DY270" s="45"/>
      <c r="DZ270" s="45"/>
      <c r="EA270" s="45"/>
      <c r="EB270" s="45"/>
      <c r="EC270" s="45"/>
      <c r="ED270" s="45"/>
      <c r="EE270" s="45"/>
      <c r="EF270" s="45"/>
      <c r="EG270" s="45"/>
      <c r="EH270" s="45"/>
      <c r="EI270" s="45"/>
      <c r="EJ270" s="45"/>
      <c r="EK270" s="45"/>
      <c r="EL270" s="45"/>
      <c r="EM270" s="45"/>
      <c r="EN270" s="45"/>
      <c r="EO270" s="45"/>
      <c r="EP270" s="45"/>
      <c r="EQ270" s="45"/>
      <c r="ER270" s="45"/>
      <c r="ES270" s="45"/>
      <c r="ET270" s="45"/>
      <c r="EU270" s="45"/>
      <c r="EV270" s="45"/>
      <c r="EW270" s="45"/>
      <c r="EX270" s="45"/>
      <c r="EY270" s="45"/>
      <c r="EZ270" s="45"/>
      <c r="FA270" s="45"/>
      <c r="FB270" s="45"/>
      <c r="FC270" s="45"/>
      <c r="FD270" s="45"/>
      <c r="FE270" s="45"/>
      <c r="FF270" s="45"/>
      <c r="FG270" s="45"/>
      <c r="FH270" s="45"/>
      <c r="FI270" s="45"/>
      <c r="FJ270" s="45"/>
      <c r="FK270" s="45"/>
      <c r="FL270" s="45"/>
      <c r="FM270" s="45"/>
      <c r="FN270" s="45"/>
      <c r="FO270" s="45"/>
      <c r="FP270" s="45"/>
      <c r="FQ270" s="45"/>
      <c r="FR270" s="45"/>
      <c r="FS270" s="45"/>
    </row>
    <row r="271" spans="1:175" x14ac:dyDescent="0.25">
      <c r="A271" s="62"/>
      <c r="B271" s="8"/>
      <c r="C271" s="8"/>
      <c r="D271" s="8"/>
      <c r="E271" s="47"/>
      <c r="F271" s="47"/>
      <c r="G271" s="144"/>
      <c r="H271" s="173"/>
      <c r="I271" s="144"/>
      <c r="J271" s="144"/>
      <c r="K271" s="144"/>
      <c r="L271" s="144"/>
      <c r="M271" s="173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  <c r="AA271" s="45"/>
      <c r="AB271" s="45"/>
      <c r="AC271" s="45"/>
      <c r="AD271" s="45"/>
      <c r="AE271" s="45"/>
      <c r="AF271" s="45"/>
      <c r="AG271" s="45"/>
      <c r="AH271" s="45"/>
      <c r="AI271" s="45"/>
      <c r="AJ271" s="45"/>
      <c r="AK271" s="45"/>
      <c r="AL271" s="45"/>
      <c r="AM271" s="45"/>
      <c r="AN271" s="45"/>
      <c r="AO271" s="45"/>
      <c r="AP271" s="45"/>
      <c r="AQ271" s="45"/>
      <c r="AR271" s="45"/>
      <c r="AS271" s="45"/>
      <c r="AT271" s="45"/>
      <c r="AU271" s="45"/>
      <c r="AV271" s="45"/>
      <c r="AW271" s="45"/>
      <c r="AX271" s="45"/>
      <c r="AY271" s="45"/>
      <c r="AZ271" s="45"/>
      <c r="BA271" s="45"/>
      <c r="BB271" s="45"/>
      <c r="BC271" s="45"/>
      <c r="BD271" s="45"/>
      <c r="BE271" s="45"/>
      <c r="BF271" s="45"/>
      <c r="BG271" s="45"/>
      <c r="BH271" s="45"/>
      <c r="BI271" s="45"/>
      <c r="BJ271" s="45"/>
      <c r="BK271" s="45"/>
      <c r="BL271" s="45"/>
      <c r="BM271" s="45"/>
      <c r="BN271" s="45"/>
      <c r="BO271" s="45"/>
      <c r="BP271" s="45"/>
      <c r="BQ271" s="45"/>
      <c r="BR271" s="45"/>
      <c r="BS271" s="45"/>
      <c r="BT271" s="45"/>
      <c r="BU271" s="45"/>
      <c r="BV271" s="45"/>
      <c r="BW271" s="45"/>
      <c r="BX271" s="45"/>
      <c r="BY271" s="45"/>
      <c r="BZ271" s="45"/>
      <c r="CA271" s="45"/>
      <c r="CB271" s="45"/>
      <c r="CC271" s="45"/>
      <c r="CD271" s="45"/>
      <c r="CE271" s="45"/>
      <c r="CF271" s="45"/>
      <c r="CG271" s="45"/>
      <c r="CH271" s="45"/>
      <c r="CI271" s="45"/>
      <c r="CJ271" s="45"/>
      <c r="CK271" s="45"/>
      <c r="CL271" s="45"/>
      <c r="CM271" s="45"/>
      <c r="CN271" s="45"/>
      <c r="CO271" s="45"/>
      <c r="CP271" s="45"/>
      <c r="CQ271" s="45"/>
      <c r="CR271" s="45"/>
      <c r="CS271" s="45"/>
      <c r="CT271" s="45"/>
      <c r="CU271" s="45"/>
      <c r="CV271" s="45"/>
      <c r="CW271" s="45"/>
      <c r="CX271" s="45"/>
      <c r="CY271" s="45"/>
      <c r="CZ271" s="45"/>
      <c r="DA271" s="45"/>
      <c r="DB271" s="45"/>
      <c r="DC271" s="45"/>
      <c r="DD271" s="45"/>
      <c r="DE271" s="45"/>
      <c r="DF271" s="45"/>
      <c r="DG271" s="45"/>
      <c r="DH271" s="45"/>
      <c r="DI271" s="45"/>
      <c r="DJ271" s="45"/>
      <c r="DK271" s="45"/>
      <c r="DL271" s="45"/>
      <c r="DM271" s="45"/>
      <c r="DN271" s="45"/>
      <c r="DO271" s="45"/>
      <c r="DP271" s="45"/>
      <c r="DQ271" s="45"/>
      <c r="DR271" s="45"/>
      <c r="DS271" s="45"/>
      <c r="DT271" s="45"/>
      <c r="DU271" s="45"/>
      <c r="DV271" s="45"/>
      <c r="DW271" s="45"/>
      <c r="DX271" s="45"/>
      <c r="DY271" s="45"/>
      <c r="DZ271" s="45"/>
      <c r="EA271" s="45"/>
      <c r="EB271" s="45"/>
      <c r="EC271" s="45"/>
      <c r="ED271" s="45"/>
      <c r="EE271" s="45"/>
      <c r="EF271" s="45"/>
      <c r="EG271" s="45"/>
      <c r="EH271" s="45"/>
      <c r="EI271" s="45"/>
      <c r="EJ271" s="45"/>
      <c r="EK271" s="45"/>
      <c r="EL271" s="45"/>
      <c r="EM271" s="45"/>
      <c r="EN271" s="45"/>
      <c r="EO271" s="45"/>
      <c r="EP271" s="45"/>
      <c r="EQ271" s="45"/>
      <c r="ER271" s="45"/>
      <c r="ES271" s="45"/>
      <c r="ET271" s="45"/>
      <c r="EU271" s="45"/>
      <c r="EV271" s="45"/>
      <c r="EW271" s="45"/>
      <c r="EX271" s="45"/>
      <c r="EY271" s="45"/>
      <c r="EZ271" s="45"/>
      <c r="FA271" s="45"/>
      <c r="FB271" s="45"/>
      <c r="FC271" s="45"/>
      <c r="FD271" s="45"/>
      <c r="FE271" s="45"/>
      <c r="FF271" s="45"/>
      <c r="FG271" s="45"/>
      <c r="FH271" s="45"/>
      <c r="FI271" s="45"/>
      <c r="FJ271" s="45"/>
      <c r="FK271" s="45"/>
      <c r="FL271" s="45"/>
      <c r="FM271" s="45"/>
      <c r="FN271" s="45"/>
      <c r="FO271" s="45"/>
      <c r="FP271" s="45"/>
      <c r="FQ271" s="45"/>
      <c r="FR271" s="45"/>
      <c r="FS271" s="45"/>
    </row>
    <row r="272" spans="1:175" x14ac:dyDescent="0.25">
      <c r="A272" s="47"/>
      <c r="B272" s="62"/>
      <c r="C272" s="62"/>
      <c r="D272" s="62"/>
      <c r="E272" s="62"/>
      <c r="F272" s="62"/>
      <c r="G272" s="154"/>
      <c r="H272" s="177"/>
      <c r="I272" s="154"/>
      <c r="J272" s="154"/>
      <c r="K272" s="154"/>
      <c r="L272" s="154"/>
      <c r="M272" s="154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  <c r="AA272" s="45"/>
      <c r="AB272" s="45"/>
      <c r="AC272" s="45"/>
      <c r="AD272" s="45"/>
      <c r="AE272" s="45"/>
      <c r="AF272" s="45"/>
      <c r="AG272" s="45"/>
      <c r="AH272" s="45"/>
      <c r="AI272" s="45"/>
      <c r="AJ272" s="45"/>
      <c r="AK272" s="45"/>
      <c r="AL272" s="45"/>
      <c r="AM272" s="45"/>
      <c r="AN272" s="45"/>
      <c r="AO272" s="45"/>
      <c r="AP272" s="45"/>
      <c r="AQ272" s="45"/>
      <c r="AR272" s="45"/>
      <c r="AS272" s="45"/>
      <c r="AT272" s="45"/>
      <c r="AU272" s="45"/>
      <c r="AV272" s="45"/>
      <c r="AW272" s="45"/>
      <c r="AX272" s="45"/>
      <c r="AY272" s="45"/>
      <c r="AZ272" s="45"/>
      <c r="BA272" s="45"/>
      <c r="BB272" s="45"/>
      <c r="BC272" s="45"/>
      <c r="BD272" s="45"/>
      <c r="BE272" s="45"/>
      <c r="BF272" s="45"/>
      <c r="BG272" s="45"/>
      <c r="BH272" s="45"/>
      <c r="BI272" s="45"/>
      <c r="BJ272" s="45"/>
      <c r="BK272" s="45"/>
      <c r="BL272" s="45"/>
      <c r="BM272" s="45"/>
      <c r="BN272" s="45"/>
      <c r="BO272" s="45"/>
      <c r="BP272" s="45"/>
      <c r="BQ272" s="45"/>
      <c r="BR272" s="45"/>
      <c r="BS272" s="45"/>
      <c r="BT272" s="45"/>
      <c r="BU272" s="45"/>
      <c r="BV272" s="45"/>
      <c r="BW272" s="45"/>
      <c r="BX272" s="45"/>
      <c r="BY272" s="45"/>
      <c r="BZ272" s="45"/>
      <c r="CA272" s="45"/>
      <c r="CB272" s="45"/>
      <c r="CC272" s="45"/>
      <c r="CD272" s="45"/>
      <c r="CE272" s="45"/>
      <c r="CF272" s="45"/>
      <c r="CG272" s="45"/>
      <c r="CH272" s="45"/>
      <c r="CI272" s="45"/>
      <c r="CJ272" s="45"/>
      <c r="CK272" s="45"/>
      <c r="CL272" s="45"/>
      <c r="CM272" s="45"/>
      <c r="CN272" s="45"/>
      <c r="CO272" s="45"/>
      <c r="CP272" s="45"/>
      <c r="CQ272" s="45"/>
      <c r="CR272" s="45"/>
      <c r="CS272" s="45"/>
      <c r="CT272" s="45"/>
      <c r="CU272" s="45"/>
      <c r="CV272" s="45"/>
      <c r="CW272" s="45"/>
      <c r="CX272" s="45"/>
      <c r="CY272" s="45"/>
      <c r="CZ272" s="45"/>
      <c r="DA272" s="45"/>
      <c r="DB272" s="45"/>
      <c r="DC272" s="45"/>
      <c r="DD272" s="45"/>
      <c r="DE272" s="45"/>
      <c r="DF272" s="45"/>
      <c r="DG272" s="45"/>
      <c r="DH272" s="45"/>
      <c r="DI272" s="45"/>
      <c r="DJ272" s="45"/>
      <c r="DK272" s="45"/>
      <c r="DL272" s="45"/>
      <c r="DM272" s="45"/>
      <c r="DN272" s="45"/>
      <c r="DO272" s="45"/>
      <c r="DP272" s="45"/>
      <c r="DQ272" s="45"/>
      <c r="DR272" s="45"/>
      <c r="DS272" s="45"/>
      <c r="DT272" s="45"/>
      <c r="DU272" s="45"/>
      <c r="DV272" s="45"/>
      <c r="DW272" s="45"/>
      <c r="DX272" s="45"/>
      <c r="DY272" s="45"/>
      <c r="DZ272" s="45"/>
      <c r="EA272" s="45"/>
      <c r="EB272" s="45"/>
      <c r="EC272" s="45"/>
      <c r="ED272" s="45"/>
      <c r="EE272" s="45"/>
      <c r="EF272" s="45"/>
      <c r="EG272" s="45"/>
      <c r="EH272" s="45"/>
      <c r="EI272" s="45"/>
      <c r="EJ272" s="45"/>
      <c r="EK272" s="45"/>
      <c r="EL272" s="45"/>
      <c r="EM272" s="45"/>
      <c r="EN272" s="45"/>
      <c r="EO272" s="45"/>
      <c r="EP272" s="45"/>
      <c r="EQ272" s="45"/>
      <c r="ER272" s="45"/>
      <c r="ES272" s="45"/>
      <c r="ET272" s="45"/>
      <c r="EU272" s="45"/>
      <c r="EV272" s="45"/>
      <c r="EW272" s="45"/>
      <c r="EX272" s="45"/>
      <c r="EY272" s="45"/>
      <c r="EZ272" s="45"/>
      <c r="FA272" s="45"/>
      <c r="FB272" s="45"/>
      <c r="FC272" s="45"/>
      <c r="FD272" s="45"/>
      <c r="FE272" s="45"/>
      <c r="FF272" s="45"/>
      <c r="FG272" s="45"/>
      <c r="FH272" s="45"/>
      <c r="FI272" s="45"/>
      <c r="FJ272" s="45"/>
      <c r="FK272" s="45"/>
      <c r="FL272" s="45"/>
      <c r="FM272" s="45"/>
      <c r="FN272" s="45"/>
      <c r="FO272" s="45"/>
      <c r="FP272" s="45"/>
      <c r="FQ272" s="45"/>
      <c r="FR272" s="45"/>
      <c r="FS272" s="45"/>
    </row>
    <row r="273" spans="1:669" x14ac:dyDescent="0.25">
      <c r="A273" s="39"/>
      <c r="B273" s="8"/>
      <c r="C273" s="8"/>
      <c r="D273" s="8"/>
      <c r="E273" s="52"/>
      <c r="F273" s="52"/>
      <c r="G273" s="144"/>
      <c r="H273" s="173"/>
      <c r="I273" s="144"/>
      <c r="J273" s="144"/>
      <c r="K273" s="144"/>
      <c r="L273" s="144"/>
      <c r="M273" s="173"/>
      <c r="O273" s="45"/>
      <c r="P273" s="45"/>
      <c r="Q273" s="45"/>
      <c r="R273" s="45"/>
      <c r="S273" s="45"/>
      <c r="T273" s="45"/>
      <c r="U273" s="45"/>
      <c r="V273" s="45"/>
      <c r="W273" s="45"/>
      <c r="X273" s="45"/>
      <c r="Y273" s="45"/>
      <c r="Z273" s="45"/>
      <c r="AA273" s="45"/>
      <c r="AB273" s="45"/>
      <c r="AC273" s="45"/>
      <c r="AD273" s="45"/>
      <c r="AE273" s="45"/>
      <c r="AF273" s="45"/>
      <c r="AG273" s="45"/>
      <c r="AH273" s="45"/>
      <c r="AI273" s="45"/>
      <c r="AJ273" s="45"/>
      <c r="AK273" s="45"/>
      <c r="AL273" s="45"/>
      <c r="AM273" s="45"/>
      <c r="AN273" s="45"/>
      <c r="AO273" s="45"/>
      <c r="AP273" s="45"/>
      <c r="AQ273" s="45"/>
      <c r="AR273" s="45"/>
      <c r="AS273" s="45"/>
      <c r="AT273" s="45"/>
      <c r="AU273" s="45"/>
      <c r="AV273" s="45"/>
      <c r="AW273" s="45"/>
      <c r="AX273" s="45"/>
      <c r="AY273" s="45"/>
      <c r="AZ273" s="45"/>
      <c r="BA273" s="45"/>
      <c r="BB273" s="45"/>
      <c r="BC273" s="45"/>
      <c r="BD273" s="45"/>
      <c r="BE273" s="45"/>
      <c r="BF273" s="45"/>
      <c r="BG273" s="45"/>
      <c r="BH273" s="45"/>
      <c r="BI273" s="45"/>
      <c r="BJ273" s="45"/>
      <c r="BK273" s="45"/>
      <c r="BL273" s="45"/>
      <c r="BM273" s="45"/>
      <c r="BN273" s="45"/>
      <c r="BO273" s="45"/>
      <c r="BP273" s="45"/>
      <c r="BQ273" s="45"/>
      <c r="BR273" s="45"/>
      <c r="BS273" s="45"/>
      <c r="BT273" s="45"/>
      <c r="BU273" s="45"/>
      <c r="BV273" s="45"/>
      <c r="BW273" s="45"/>
      <c r="BX273" s="45"/>
      <c r="BY273" s="45"/>
      <c r="BZ273" s="45"/>
      <c r="CA273" s="45"/>
      <c r="CB273" s="45"/>
      <c r="CC273" s="45"/>
      <c r="CD273" s="45"/>
      <c r="CE273" s="45"/>
      <c r="CF273" s="45"/>
      <c r="CG273" s="45"/>
      <c r="CH273" s="45"/>
      <c r="CI273" s="45"/>
      <c r="CJ273" s="45"/>
      <c r="CK273" s="45"/>
      <c r="CL273" s="45"/>
      <c r="CM273" s="45"/>
      <c r="CN273" s="45"/>
      <c r="CO273" s="45"/>
      <c r="CP273" s="45"/>
      <c r="CQ273" s="45"/>
      <c r="CR273" s="45"/>
      <c r="CS273" s="45"/>
      <c r="CT273" s="45"/>
      <c r="CU273" s="45"/>
      <c r="CV273" s="45"/>
      <c r="CW273" s="45"/>
      <c r="CX273" s="45"/>
      <c r="CY273" s="45"/>
      <c r="CZ273" s="45"/>
      <c r="DA273" s="45"/>
      <c r="DB273" s="45"/>
      <c r="DC273" s="45"/>
      <c r="DD273" s="45"/>
      <c r="DE273" s="45"/>
      <c r="DF273" s="45"/>
      <c r="DG273" s="45"/>
      <c r="DH273" s="45"/>
      <c r="DI273" s="45"/>
      <c r="DJ273" s="45"/>
      <c r="DK273" s="45"/>
      <c r="DL273" s="45"/>
      <c r="DM273" s="45"/>
      <c r="DN273" s="45"/>
      <c r="DO273" s="45"/>
      <c r="DP273" s="45"/>
      <c r="DQ273" s="45"/>
      <c r="DR273" s="45"/>
      <c r="DS273" s="45"/>
      <c r="DT273" s="45"/>
      <c r="DU273" s="45"/>
      <c r="DV273" s="45"/>
      <c r="DW273" s="45"/>
      <c r="DX273" s="45"/>
      <c r="DY273" s="45"/>
      <c r="DZ273" s="45"/>
      <c r="EA273" s="45"/>
      <c r="EB273" s="45"/>
      <c r="EC273" s="45"/>
      <c r="ED273" s="45"/>
      <c r="EE273" s="45"/>
      <c r="EF273" s="45"/>
      <c r="EG273" s="45"/>
      <c r="EH273" s="45"/>
      <c r="EI273" s="45"/>
      <c r="EJ273" s="45"/>
      <c r="EK273" s="45"/>
      <c r="EL273" s="45"/>
      <c r="EM273" s="45"/>
      <c r="EN273" s="45"/>
      <c r="EO273" s="45"/>
      <c r="EP273" s="45"/>
      <c r="EQ273" s="45"/>
      <c r="ER273" s="45"/>
      <c r="ES273" s="45"/>
      <c r="ET273" s="45"/>
      <c r="EU273" s="45"/>
      <c r="EV273" s="45"/>
      <c r="EW273" s="45"/>
      <c r="EX273" s="45"/>
      <c r="EY273" s="45"/>
      <c r="EZ273" s="45"/>
      <c r="FA273" s="45"/>
      <c r="FB273" s="45"/>
      <c r="FC273" s="45"/>
      <c r="FD273" s="45"/>
      <c r="FE273" s="45"/>
      <c r="FF273" s="45"/>
      <c r="FG273" s="45"/>
      <c r="FH273" s="45"/>
      <c r="FI273" s="45"/>
      <c r="FJ273" s="45"/>
      <c r="FK273" s="45"/>
      <c r="FL273" s="45"/>
      <c r="FM273" s="45"/>
      <c r="FN273" s="45"/>
      <c r="FO273" s="45"/>
      <c r="FP273" s="45"/>
      <c r="FQ273" s="45"/>
      <c r="FR273" s="45"/>
      <c r="FS273" s="45"/>
    </row>
    <row r="274" spans="1:669" x14ac:dyDescent="0.25">
      <c r="A274" s="47"/>
      <c r="B274" s="13"/>
      <c r="C274" s="13"/>
      <c r="D274" s="13"/>
      <c r="E274" s="39"/>
      <c r="F274" s="39"/>
      <c r="G274" s="145"/>
      <c r="H274" s="164"/>
      <c r="I274" s="145"/>
      <c r="J274" s="145"/>
      <c r="K274" s="145"/>
      <c r="L274" s="145"/>
      <c r="M274" s="164"/>
      <c r="O274" s="45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  <c r="AA274" s="45"/>
      <c r="AB274" s="45"/>
      <c r="AC274" s="45"/>
      <c r="AD274" s="45"/>
      <c r="AE274" s="45"/>
      <c r="AF274" s="45"/>
      <c r="AG274" s="45"/>
      <c r="AH274" s="45"/>
      <c r="AI274" s="45"/>
      <c r="AJ274" s="45"/>
      <c r="AK274" s="45"/>
      <c r="AL274" s="45"/>
      <c r="AM274" s="45"/>
      <c r="AN274" s="45"/>
      <c r="AO274" s="45"/>
      <c r="AP274" s="45"/>
      <c r="AQ274" s="45"/>
      <c r="AR274" s="45"/>
      <c r="AS274" s="45"/>
      <c r="AT274" s="45"/>
      <c r="AU274" s="45"/>
      <c r="AV274" s="45"/>
      <c r="AW274" s="45"/>
      <c r="AX274" s="45"/>
      <c r="AY274" s="45"/>
      <c r="AZ274" s="45"/>
      <c r="BA274" s="45"/>
      <c r="BB274" s="45"/>
      <c r="BC274" s="45"/>
      <c r="BD274" s="45"/>
      <c r="BE274" s="45"/>
      <c r="BF274" s="45"/>
      <c r="BG274" s="45"/>
      <c r="BH274" s="45"/>
      <c r="BI274" s="45"/>
      <c r="BJ274" s="45"/>
      <c r="BK274" s="45"/>
      <c r="BL274" s="45"/>
      <c r="BM274" s="45"/>
      <c r="BN274" s="45"/>
      <c r="BO274" s="45"/>
      <c r="BP274" s="45"/>
      <c r="BQ274" s="45"/>
      <c r="BR274" s="45"/>
      <c r="BS274" s="45"/>
      <c r="BT274" s="45"/>
      <c r="BU274" s="45"/>
      <c r="BV274" s="45"/>
      <c r="BW274" s="45"/>
      <c r="BX274" s="45"/>
      <c r="BY274" s="45"/>
      <c r="BZ274" s="45"/>
      <c r="CA274" s="45"/>
      <c r="CB274" s="45"/>
      <c r="CC274" s="45"/>
      <c r="CD274" s="45"/>
      <c r="CE274" s="45"/>
      <c r="CF274" s="45"/>
      <c r="CG274" s="45"/>
      <c r="CH274" s="45"/>
      <c r="CI274" s="45"/>
      <c r="CJ274" s="45"/>
      <c r="CK274" s="45"/>
      <c r="CL274" s="45"/>
      <c r="CM274" s="45"/>
      <c r="CN274" s="45"/>
      <c r="CO274" s="45"/>
      <c r="CP274" s="45"/>
      <c r="CQ274" s="45"/>
      <c r="CR274" s="45"/>
      <c r="CS274" s="45"/>
      <c r="CT274" s="45"/>
      <c r="CU274" s="45"/>
      <c r="CV274" s="45"/>
      <c r="CW274" s="45"/>
      <c r="CX274" s="45"/>
      <c r="CY274" s="45"/>
      <c r="CZ274" s="45"/>
      <c r="DA274" s="45"/>
      <c r="DB274" s="45"/>
      <c r="DC274" s="45"/>
      <c r="DD274" s="45"/>
      <c r="DE274" s="45"/>
      <c r="DF274" s="45"/>
      <c r="DG274" s="45"/>
      <c r="DH274" s="45"/>
      <c r="DI274" s="45"/>
      <c r="DJ274" s="45"/>
      <c r="DK274" s="45"/>
      <c r="DL274" s="45"/>
      <c r="DM274" s="45"/>
      <c r="DN274" s="45"/>
      <c r="DO274" s="45"/>
      <c r="DP274" s="45"/>
      <c r="DQ274" s="45"/>
      <c r="DR274" s="45"/>
      <c r="DS274" s="45"/>
      <c r="DT274" s="45"/>
      <c r="DU274" s="45"/>
      <c r="DV274" s="45"/>
      <c r="DW274" s="45"/>
      <c r="DX274" s="45"/>
      <c r="DY274" s="45"/>
      <c r="DZ274" s="45"/>
      <c r="EA274" s="45"/>
      <c r="EB274" s="45"/>
      <c r="EC274" s="45"/>
      <c r="ED274" s="45"/>
      <c r="EE274" s="45"/>
      <c r="EF274" s="45"/>
      <c r="EG274" s="45"/>
      <c r="EH274" s="45"/>
      <c r="EI274" s="45"/>
      <c r="EJ274" s="45"/>
      <c r="EK274" s="45"/>
      <c r="EL274" s="45"/>
      <c r="EM274" s="45"/>
      <c r="EN274" s="45"/>
      <c r="EO274" s="45"/>
      <c r="EP274" s="45"/>
      <c r="EQ274" s="45"/>
      <c r="ER274" s="45"/>
      <c r="ES274" s="45"/>
      <c r="ET274" s="45"/>
      <c r="EU274" s="45"/>
      <c r="EV274" s="45"/>
      <c r="EW274" s="45"/>
      <c r="EX274" s="45"/>
      <c r="EY274" s="45"/>
      <c r="EZ274" s="45"/>
      <c r="FA274" s="45"/>
      <c r="FB274" s="45"/>
      <c r="FC274" s="45"/>
      <c r="FD274" s="45"/>
      <c r="FE274" s="45"/>
      <c r="FF274" s="45"/>
      <c r="FG274" s="45"/>
      <c r="FH274" s="45"/>
      <c r="FI274" s="45"/>
      <c r="FJ274" s="45"/>
      <c r="FK274" s="45"/>
      <c r="FL274" s="45"/>
      <c r="FM274" s="45"/>
      <c r="FN274" s="45"/>
      <c r="FO274" s="45"/>
      <c r="FP274" s="45"/>
      <c r="FQ274" s="45"/>
      <c r="FR274" s="45"/>
      <c r="FS274" s="45"/>
    </row>
    <row r="275" spans="1:669" x14ac:dyDescent="0.25">
      <c r="A275" s="47"/>
      <c r="B275" s="8"/>
      <c r="C275" s="8"/>
      <c r="D275" s="8"/>
      <c r="E275" s="47"/>
      <c r="F275" s="47"/>
      <c r="G275" s="144"/>
      <c r="H275" s="173"/>
      <c r="I275" s="144"/>
      <c r="J275" s="144"/>
      <c r="K275" s="144"/>
      <c r="L275" s="144"/>
      <c r="M275" s="173"/>
      <c r="O275" s="45"/>
      <c r="P275" s="45"/>
      <c r="Q275" s="45"/>
      <c r="R275" s="45"/>
      <c r="S275" s="45"/>
      <c r="T275" s="45"/>
      <c r="U275" s="45"/>
      <c r="V275" s="45"/>
      <c r="W275" s="45"/>
      <c r="X275" s="45"/>
      <c r="Y275" s="45"/>
      <c r="Z275" s="45"/>
      <c r="AA275" s="45"/>
      <c r="AB275" s="45"/>
      <c r="AC275" s="45"/>
      <c r="AD275" s="45"/>
      <c r="AE275" s="45"/>
      <c r="AF275" s="45"/>
      <c r="AG275" s="45"/>
      <c r="AH275" s="45"/>
      <c r="AI275" s="45"/>
      <c r="AJ275" s="45"/>
      <c r="AK275" s="45"/>
      <c r="AL275" s="45"/>
      <c r="AM275" s="45"/>
      <c r="AN275" s="45"/>
      <c r="AO275" s="45"/>
      <c r="AP275" s="45"/>
      <c r="AQ275" s="45"/>
      <c r="AR275" s="45"/>
      <c r="AS275" s="45"/>
      <c r="AT275" s="45"/>
      <c r="AU275" s="45"/>
      <c r="AV275" s="45"/>
      <c r="AW275" s="45"/>
      <c r="AX275" s="45"/>
      <c r="AY275" s="45"/>
      <c r="AZ275" s="45"/>
      <c r="BA275" s="45"/>
      <c r="BB275" s="45"/>
      <c r="BC275" s="45"/>
      <c r="BD275" s="45"/>
      <c r="BE275" s="45"/>
      <c r="BF275" s="45"/>
      <c r="BG275" s="45"/>
      <c r="BH275" s="45"/>
      <c r="BI275" s="45"/>
      <c r="BJ275" s="45"/>
      <c r="BK275" s="45"/>
      <c r="BL275" s="45"/>
      <c r="BM275" s="45"/>
      <c r="BN275" s="45"/>
      <c r="BO275" s="45"/>
      <c r="BP275" s="45"/>
      <c r="BQ275" s="45"/>
      <c r="BR275" s="45"/>
      <c r="BS275" s="45"/>
      <c r="BT275" s="45"/>
      <c r="BU275" s="45"/>
      <c r="BV275" s="45"/>
      <c r="BW275" s="45"/>
      <c r="BX275" s="45"/>
      <c r="BY275" s="45"/>
      <c r="BZ275" s="45"/>
      <c r="CA275" s="45"/>
      <c r="CB275" s="45"/>
      <c r="CC275" s="45"/>
      <c r="CD275" s="45"/>
      <c r="CE275" s="45"/>
      <c r="CF275" s="45"/>
      <c r="CG275" s="45"/>
      <c r="CH275" s="45"/>
      <c r="CI275" s="45"/>
      <c r="CJ275" s="45"/>
      <c r="CK275" s="45"/>
      <c r="CL275" s="45"/>
      <c r="CM275" s="45"/>
      <c r="CN275" s="45"/>
      <c r="CO275" s="45"/>
      <c r="CP275" s="45"/>
      <c r="CQ275" s="45"/>
      <c r="CR275" s="45"/>
      <c r="CS275" s="45"/>
      <c r="CT275" s="45"/>
      <c r="CU275" s="45"/>
      <c r="CV275" s="45"/>
      <c r="CW275" s="45"/>
      <c r="CX275" s="45"/>
      <c r="CY275" s="45"/>
      <c r="CZ275" s="45"/>
      <c r="DA275" s="45"/>
      <c r="DB275" s="45"/>
      <c r="DC275" s="45"/>
      <c r="DD275" s="45"/>
      <c r="DE275" s="45"/>
      <c r="DF275" s="45"/>
      <c r="DG275" s="45"/>
      <c r="DH275" s="45"/>
      <c r="DI275" s="45"/>
      <c r="DJ275" s="45"/>
      <c r="DK275" s="45"/>
      <c r="DL275" s="45"/>
      <c r="DM275" s="45"/>
      <c r="DN275" s="45"/>
      <c r="DO275" s="45"/>
      <c r="DP275" s="45"/>
      <c r="DQ275" s="45"/>
      <c r="DR275" s="45"/>
      <c r="DS275" s="45"/>
      <c r="DT275" s="45"/>
      <c r="DU275" s="45"/>
      <c r="DV275" s="45"/>
      <c r="DW275" s="45"/>
      <c r="DX275" s="45"/>
      <c r="DY275" s="45"/>
      <c r="DZ275" s="45"/>
      <c r="EA275" s="45"/>
      <c r="EB275" s="45"/>
      <c r="EC275" s="45"/>
      <c r="ED275" s="45"/>
      <c r="EE275" s="45"/>
      <c r="EF275" s="45"/>
      <c r="EG275" s="45"/>
      <c r="EH275" s="45"/>
      <c r="EI275" s="45"/>
      <c r="EJ275" s="45"/>
      <c r="EK275" s="45"/>
      <c r="EL275" s="45"/>
      <c r="EM275" s="45"/>
      <c r="EN275" s="45"/>
      <c r="EO275" s="45"/>
      <c r="EP275" s="45"/>
      <c r="EQ275" s="45"/>
      <c r="ER275" s="45"/>
      <c r="ES275" s="45"/>
      <c r="ET275" s="45"/>
      <c r="EU275" s="45"/>
      <c r="EV275" s="45"/>
      <c r="EW275" s="45"/>
      <c r="EX275" s="45"/>
      <c r="EY275" s="45"/>
      <c r="EZ275" s="45"/>
      <c r="FA275" s="45"/>
      <c r="FB275" s="45"/>
      <c r="FC275" s="45"/>
      <c r="FD275" s="45"/>
      <c r="FE275" s="45"/>
      <c r="FF275" s="45"/>
      <c r="FG275" s="45"/>
      <c r="FH275" s="45"/>
      <c r="FI275" s="45"/>
      <c r="FJ275" s="45"/>
      <c r="FK275" s="45"/>
      <c r="FL275" s="45"/>
      <c r="FM275" s="45"/>
      <c r="FN275" s="45"/>
      <c r="FO275" s="45"/>
      <c r="FP275" s="45"/>
      <c r="FQ275" s="45"/>
      <c r="FR275" s="45"/>
      <c r="FS275" s="45"/>
    </row>
    <row r="276" spans="1:669" s="50" customFormat="1" ht="24.95" customHeight="1" x14ac:dyDescent="0.25">
      <c r="A276" s="38"/>
      <c r="B276" s="8"/>
      <c r="C276" s="8"/>
      <c r="D276" s="8"/>
      <c r="E276" s="47"/>
      <c r="F276" s="47"/>
      <c r="G276" s="144"/>
      <c r="H276" s="173"/>
      <c r="I276" s="144"/>
      <c r="J276" s="144"/>
      <c r="K276" s="144"/>
      <c r="L276" s="144"/>
      <c r="M276" s="173"/>
      <c r="O276" s="86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  <c r="AA276" s="45"/>
      <c r="AB276" s="45"/>
      <c r="AC276" s="45"/>
      <c r="AD276" s="45"/>
      <c r="AE276" s="45"/>
      <c r="AF276" s="45"/>
      <c r="AG276" s="45"/>
      <c r="AH276" s="45"/>
      <c r="AI276" s="45"/>
      <c r="AJ276" s="45"/>
      <c r="AK276" s="45"/>
      <c r="AL276" s="45"/>
      <c r="AM276" s="45"/>
      <c r="AN276" s="45"/>
      <c r="AO276" s="45"/>
      <c r="AP276" s="45"/>
      <c r="AQ276" s="45"/>
      <c r="AR276" s="45"/>
      <c r="AS276" s="45"/>
      <c r="AT276" s="45"/>
      <c r="AU276" s="45"/>
      <c r="AV276" s="45"/>
      <c r="AW276" s="45"/>
      <c r="AX276" s="45"/>
      <c r="AY276" s="45"/>
      <c r="AZ276" s="45"/>
      <c r="BA276" s="45"/>
      <c r="BB276" s="45"/>
      <c r="BC276" s="45"/>
      <c r="BD276" s="45"/>
      <c r="BE276" s="45"/>
      <c r="BF276" s="45"/>
      <c r="BG276" s="45"/>
      <c r="BH276" s="45"/>
      <c r="BI276" s="45"/>
      <c r="BJ276" s="45"/>
      <c r="BK276" s="45"/>
      <c r="BL276" s="45"/>
      <c r="BM276" s="45"/>
      <c r="BN276" s="45"/>
      <c r="BO276" s="45"/>
      <c r="BP276" s="45"/>
      <c r="BQ276" s="45"/>
      <c r="BR276" s="45"/>
      <c r="BS276" s="45"/>
      <c r="BT276" s="45"/>
      <c r="BU276" s="45"/>
      <c r="BV276" s="45"/>
      <c r="BW276" s="45"/>
      <c r="BX276" s="45"/>
      <c r="BY276" s="45"/>
      <c r="BZ276" s="45"/>
      <c r="CA276" s="45"/>
      <c r="CB276" s="45"/>
      <c r="CC276" s="45"/>
      <c r="CD276" s="45"/>
      <c r="CE276" s="45"/>
      <c r="CF276" s="45"/>
      <c r="CG276" s="45"/>
      <c r="CH276" s="45"/>
      <c r="CI276" s="45"/>
      <c r="CJ276" s="45"/>
      <c r="CK276" s="45"/>
      <c r="CL276" s="45"/>
      <c r="CM276" s="45"/>
      <c r="CN276" s="45"/>
      <c r="CO276" s="45"/>
      <c r="CP276" s="45"/>
      <c r="CQ276" s="45"/>
      <c r="CR276" s="45"/>
      <c r="CS276" s="45"/>
      <c r="CT276" s="45"/>
      <c r="CU276" s="45"/>
      <c r="CV276" s="45"/>
      <c r="CW276" s="45"/>
      <c r="CX276" s="45"/>
      <c r="CY276" s="45"/>
      <c r="CZ276" s="45"/>
      <c r="DA276" s="45"/>
      <c r="DB276" s="45"/>
      <c r="DC276" s="45"/>
      <c r="DD276" s="45"/>
      <c r="DE276" s="45"/>
      <c r="DF276" s="45"/>
      <c r="DG276" s="45"/>
      <c r="DH276" s="45"/>
      <c r="DI276" s="45"/>
      <c r="DJ276" s="45"/>
      <c r="DK276" s="45"/>
      <c r="DL276" s="45"/>
      <c r="DM276" s="45"/>
      <c r="DN276" s="45"/>
      <c r="DO276" s="45"/>
      <c r="DP276" s="45"/>
      <c r="DQ276" s="45"/>
      <c r="DR276" s="45"/>
      <c r="DS276" s="45"/>
      <c r="DT276" s="45"/>
      <c r="DU276" s="45"/>
      <c r="DV276" s="45"/>
      <c r="DW276" s="45"/>
      <c r="DX276" s="45"/>
      <c r="DY276" s="45"/>
      <c r="DZ276" s="45"/>
      <c r="EA276" s="45"/>
      <c r="EB276" s="45"/>
      <c r="EC276" s="45"/>
      <c r="ED276" s="45"/>
      <c r="EE276" s="45"/>
      <c r="EF276" s="45"/>
      <c r="EG276" s="45"/>
      <c r="EH276" s="45"/>
      <c r="EI276" s="45"/>
      <c r="EJ276" s="45"/>
      <c r="EK276" s="45"/>
      <c r="EL276" s="45"/>
      <c r="EM276" s="45"/>
      <c r="EN276" s="45"/>
      <c r="EO276" s="45"/>
      <c r="EP276" s="45"/>
      <c r="EQ276" s="45"/>
      <c r="ER276" s="45"/>
      <c r="ES276" s="45"/>
      <c r="ET276" s="45"/>
      <c r="EU276" s="45"/>
      <c r="EV276" s="45"/>
      <c r="EW276" s="45"/>
      <c r="EX276" s="45"/>
      <c r="EY276" s="45"/>
      <c r="EZ276" s="45"/>
      <c r="FA276" s="45"/>
      <c r="FB276" s="45"/>
      <c r="FC276" s="45"/>
      <c r="FD276" s="45"/>
      <c r="FE276" s="45"/>
      <c r="FF276" s="45"/>
      <c r="FG276" s="45"/>
      <c r="FH276" s="45"/>
      <c r="FI276" s="45"/>
      <c r="FJ276" s="45"/>
      <c r="FK276" s="45"/>
      <c r="FL276" s="45"/>
      <c r="FM276" s="45"/>
      <c r="FN276" s="45"/>
      <c r="FO276" s="45"/>
      <c r="FP276" s="45"/>
      <c r="FQ276" s="45"/>
      <c r="FR276" s="45"/>
      <c r="FS276" s="45"/>
      <c r="FT276" s="38"/>
      <c r="FU276" s="38"/>
      <c r="FV276" s="38"/>
      <c r="FW276" s="38"/>
      <c r="FX276" s="38"/>
      <c r="FY276" s="38"/>
      <c r="FZ276" s="38"/>
      <c r="GA276" s="38"/>
      <c r="GB276" s="38"/>
      <c r="GC276" s="38"/>
      <c r="GD276" s="38"/>
      <c r="GE276" s="38"/>
      <c r="GF276" s="38"/>
      <c r="GG276" s="38"/>
      <c r="GH276" s="38"/>
      <c r="GI276" s="38"/>
      <c r="GJ276" s="38"/>
      <c r="GK276" s="38"/>
      <c r="GL276" s="38"/>
      <c r="GM276" s="38"/>
      <c r="GN276" s="38"/>
      <c r="GO276" s="38"/>
      <c r="GP276" s="38"/>
      <c r="GQ276" s="38"/>
      <c r="GR276" s="38"/>
      <c r="GS276" s="38"/>
      <c r="GT276" s="38"/>
      <c r="GU276" s="38"/>
      <c r="GV276" s="38"/>
      <c r="GW276" s="38"/>
      <c r="GX276" s="38"/>
      <c r="GY276" s="38"/>
      <c r="GZ276" s="38"/>
      <c r="HA276" s="38"/>
      <c r="HB276" s="38"/>
      <c r="HC276" s="38"/>
      <c r="HD276" s="38"/>
      <c r="HE276" s="38"/>
      <c r="HF276" s="38"/>
      <c r="HG276" s="38"/>
      <c r="HH276" s="38"/>
      <c r="HI276" s="38"/>
      <c r="HJ276" s="38"/>
      <c r="HK276" s="38"/>
      <c r="HL276" s="38"/>
      <c r="HM276" s="38"/>
      <c r="HN276" s="38"/>
      <c r="HO276" s="38"/>
      <c r="HP276" s="38"/>
      <c r="HQ276" s="38"/>
      <c r="HR276" s="38"/>
      <c r="HS276" s="38"/>
      <c r="HT276" s="38"/>
      <c r="HU276" s="38"/>
      <c r="HV276" s="38"/>
      <c r="HW276" s="38"/>
      <c r="HX276" s="38"/>
      <c r="HY276" s="38"/>
      <c r="HZ276" s="38"/>
      <c r="IA276" s="38"/>
      <c r="IB276" s="38"/>
      <c r="IC276" s="38"/>
      <c r="ID276" s="38"/>
      <c r="IE276" s="38"/>
      <c r="IF276" s="38"/>
      <c r="IG276" s="38"/>
      <c r="IH276" s="38"/>
      <c r="II276" s="38"/>
      <c r="IJ276" s="38"/>
      <c r="IK276" s="38"/>
      <c r="IL276" s="38"/>
      <c r="IM276" s="38"/>
      <c r="IN276" s="38"/>
      <c r="IO276" s="38"/>
      <c r="IP276" s="38"/>
      <c r="IQ276" s="38"/>
      <c r="IR276" s="38"/>
      <c r="IS276" s="38"/>
      <c r="IT276" s="38"/>
      <c r="IU276" s="38"/>
      <c r="IV276" s="38"/>
      <c r="IW276" s="38"/>
      <c r="IX276" s="38"/>
      <c r="IY276" s="38"/>
      <c r="IZ276" s="38"/>
      <c r="JA276" s="38"/>
      <c r="JB276" s="38"/>
      <c r="JC276" s="38"/>
      <c r="JD276" s="38"/>
      <c r="JE276" s="38"/>
      <c r="JF276" s="38"/>
      <c r="JG276" s="38"/>
      <c r="JH276" s="38"/>
      <c r="JI276" s="38"/>
      <c r="JJ276" s="38"/>
      <c r="JK276" s="38"/>
      <c r="JL276" s="38"/>
      <c r="JM276" s="38"/>
      <c r="JN276" s="38"/>
      <c r="JO276" s="38"/>
      <c r="JP276" s="38"/>
      <c r="JQ276" s="38"/>
      <c r="JR276" s="38"/>
      <c r="JS276" s="38"/>
      <c r="JT276" s="38"/>
      <c r="JU276" s="38"/>
      <c r="JV276" s="38"/>
      <c r="JW276" s="38"/>
      <c r="JX276" s="38"/>
      <c r="JY276" s="38"/>
      <c r="JZ276" s="38"/>
      <c r="KA276" s="38"/>
      <c r="KB276" s="38"/>
      <c r="KC276" s="38"/>
      <c r="KD276" s="38"/>
      <c r="KE276" s="38"/>
      <c r="KF276" s="38"/>
      <c r="KG276" s="38"/>
      <c r="KH276" s="38"/>
      <c r="KI276" s="38"/>
      <c r="KJ276" s="38"/>
      <c r="KK276" s="38"/>
      <c r="KL276" s="38"/>
      <c r="KM276" s="38"/>
      <c r="KN276" s="38"/>
      <c r="KO276" s="38"/>
      <c r="KP276" s="38"/>
      <c r="KQ276" s="38"/>
      <c r="KR276" s="38"/>
      <c r="KS276" s="38"/>
      <c r="KT276" s="38"/>
      <c r="KU276" s="38"/>
      <c r="KV276" s="38"/>
      <c r="KW276" s="38"/>
      <c r="KX276" s="38"/>
      <c r="KY276" s="38"/>
      <c r="KZ276" s="38"/>
      <c r="LA276" s="38"/>
      <c r="LB276" s="38"/>
      <c r="LC276" s="38"/>
      <c r="LD276" s="38"/>
      <c r="LE276" s="38"/>
      <c r="LF276" s="38"/>
      <c r="LG276" s="38"/>
      <c r="LH276" s="38"/>
      <c r="LI276" s="38"/>
      <c r="LJ276" s="38"/>
      <c r="LK276" s="38"/>
      <c r="LL276" s="38"/>
      <c r="LM276" s="38"/>
      <c r="LN276" s="38"/>
      <c r="LO276" s="38"/>
      <c r="LP276" s="38"/>
      <c r="LQ276" s="38"/>
      <c r="LR276" s="38"/>
      <c r="LS276" s="38"/>
      <c r="LT276" s="38"/>
      <c r="LU276" s="38"/>
      <c r="LV276" s="38"/>
      <c r="LW276" s="38"/>
      <c r="LX276" s="38"/>
      <c r="LY276" s="38"/>
      <c r="LZ276" s="38"/>
      <c r="MA276" s="38"/>
      <c r="MB276" s="38"/>
      <c r="MC276" s="38"/>
      <c r="MD276" s="38"/>
      <c r="ME276" s="38"/>
      <c r="MF276" s="38"/>
      <c r="MG276" s="38"/>
      <c r="MH276" s="38"/>
      <c r="MI276" s="38"/>
      <c r="MJ276" s="38"/>
      <c r="MK276" s="38"/>
      <c r="ML276" s="38"/>
      <c r="MM276" s="38"/>
      <c r="MN276" s="38"/>
      <c r="MO276" s="38"/>
      <c r="MP276" s="38"/>
      <c r="MQ276" s="38"/>
      <c r="MR276" s="38"/>
      <c r="MS276" s="38"/>
      <c r="MT276" s="38"/>
      <c r="MU276" s="38"/>
      <c r="MV276" s="38"/>
      <c r="MW276" s="38"/>
      <c r="MX276" s="38"/>
      <c r="MY276" s="38"/>
      <c r="MZ276" s="38"/>
      <c r="NA276" s="38"/>
      <c r="NB276" s="38"/>
      <c r="NC276" s="38"/>
      <c r="ND276" s="38"/>
      <c r="NE276" s="38"/>
      <c r="NF276" s="38"/>
      <c r="NG276" s="38"/>
      <c r="NH276" s="38"/>
      <c r="NI276" s="38"/>
      <c r="NJ276" s="38"/>
      <c r="NK276" s="38"/>
      <c r="NL276" s="38"/>
      <c r="NM276" s="38"/>
      <c r="NN276" s="38"/>
      <c r="NO276" s="38"/>
      <c r="NP276" s="38"/>
      <c r="NQ276" s="38"/>
      <c r="NR276" s="38"/>
      <c r="NS276" s="38"/>
      <c r="NT276" s="38"/>
      <c r="NU276" s="38"/>
      <c r="NV276" s="38"/>
      <c r="NW276" s="38"/>
      <c r="NX276" s="38"/>
      <c r="NY276" s="38"/>
      <c r="NZ276" s="38"/>
      <c r="OA276" s="38"/>
      <c r="OB276" s="38"/>
      <c r="OC276" s="38"/>
      <c r="OD276" s="38"/>
      <c r="OE276" s="38"/>
      <c r="OF276" s="38"/>
      <c r="OG276" s="38"/>
      <c r="OH276" s="38"/>
      <c r="OI276" s="38"/>
      <c r="OJ276" s="38"/>
      <c r="OK276" s="38"/>
      <c r="OL276" s="38"/>
      <c r="OM276" s="38"/>
      <c r="ON276" s="38"/>
      <c r="OO276" s="38"/>
      <c r="OP276" s="38"/>
      <c r="OQ276" s="38"/>
      <c r="OR276" s="38"/>
      <c r="OS276" s="38"/>
      <c r="OT276" s="38"/>
      <c r="OU276" s="38"/>
      <c r="OV276" s="38"/>
      <c r="OW276" s="38"/>
      <c r="OX276" s="38"/>
      <c r="OY276" s="38"/>
      <c r="OZ276" s="38"/>
      <c r="PA276" s="38"/>
      <c r="PB276" s="38"/>
      <c r="PC276" s="38"/>
      <c r="PD276" s="38"/>
      <c r="PE276" s="38"/>
      <c r="PF276" s="38"/>
      <c r="PG276" s="38"/>
      <c r="PH276" s="38"/>
      <c r="PI276" s="38"/>
      <c r="PJ276" s="38"/>
      <c r="PK276" s="38"/>
      <c r="PL276" s="38"/>
      <c r="PM276" s="38"/>
      <c r="PN276" s="38"/>
      <c r="PO276" s="38"/>
      <c r="PP276" s="38"/>
      <c r="PQ276" s="38"/>
      <c r="PR276" s="38"/>
      <c r="PS276" s="38"/>
      <c r="PT276" s="38"/>
      <c r="PU276" s="38"/>
      <c r="PV276" s="38"/>
      <c r="PW276" s="38"/>
      <c r="PX276" s="38"/>
      <c r="PY276" s="38"/>
      <c r="PZ276" s="38"/>
      <c r="QA276" s="38"/>
      <c r="QB276" s="38"/>
      <c r="QC276" s="38"/>
      <c r="QD276" s="38"/>
      <c r="QE276" s="38"/>
      <c r="QF276" s="38"/>
      <c r="QG276" s="38"/>
      <c r="QH276" s="38"/>
      <c r="QI276" s="38"/>
      <c r="QJ276" s="38"/>
      <c r="QK276" s="38"/>
      <c r="QL276" s="38"/>
      <c r="QM276" s="38"/>
      <c r="QN276" s="38"/>
      <c r="QO276" s="38"/>
      <c r="QP276" s="38"/>
      <c r="QQ276" s="38"/>
      <c r="QR276" s="38"/>
      <c r="QS276" s="38"/>
      <c r="QT276" s="38"/>
      <c r="QU276" s="38"/>
      <c r="QV276" s="38"/>
      <c r="QW276" s="38"/>
      <c r="QX276" s="38"/>
      <c r="QY276" s="38"/>
      <c r="QZ276" s="38"/>
      <c r="RA276" s="38"/>
      <c r="RB276" s="38"/>
      <c r="RC276" s="38"/>
      <c r="RD276" s="38"/>
      <c r="RE276" s="38"/>
      <c r="RF276" s="38"/>
      <c r="RG276" s="38"/>
      <c r="RH276" s="38"/>
      <c r="RI276" s="38"/>
      <c r="RJ276" s="38"/>
      <c r="RK276" s="38"/>
      <c r="RL276" s="38"/>
      <c r="RM276" s="38"/>
      <c r="RN276" s="38"/>
      <c r="RO276" s="38"/>
      <c r="RP276" s="38"/>
      <c r="RQ276" s="38"/>
      <c r="RR276" s="38"/>
      <c r="RS276" s="38"/>
      <c r="RT276" s="38"/>
      <c r="RU276" s="38"/>
      <c r="RV276" s="38"/>
      <c r="RW276" s="38"/>
      <c r="RX276" s="38"/>
      <c r="RY276" s="38"/>
      <c r="RZ276" s="38"/>
      <c r="SA276" s="38"/>
      <c r="SB276" s="38"/>
      <c r="SC276" s="38"/>
      <c r="SD276" s="38"/>
      <c r="SE276" s="38"/>
      <c r="SF276" s="38"/>
      <c r="SG276" s="38"/>
      <c r="SH276" s="38"/>
      <c r="SI276" s="38"/>
      <c r="SJ276" s="38"/>
      <c r="SK276" s="38"/>
      <c r="SL276" s="38"/>
      <c r="SM276" s="38"/>
      <c r="SN276" s="38"/>
      <c r="SO276" s="38"/>
      <c r="SP276" s="38"/>
      <c r="SQ276" s="38"/>
      <c r="SR276" s="38"/>
      <c r="SS276" s="38"/>
      <c r="ST276" s="38"/>
      <c r="SU276" s="38"/>
      <c r="SV276" s="38"/>
      <c r="SW276" s="38"/>
      <c r="SX276" s="38"/>
      <c r="SY276" s="38"/>
      <c r="SZ276" s="38"/>
      <c r="TA276" s="38"/>
      <c r="TB276" s="38"/>
      <c r="TC276" s="38"/>
      <c r="TD276" s="38"/>
      <c r="TE276" s="38"/>
      <c r="TF276" s="38"/>
      <c r="TG276" s="38"/>
      <c r="TH276" s="38"/>
      <c r="TI276" s="38"/>
      <c r="TJ276" s="38"/>
      <c r="TK276" s="38"/>
      <c r="TL276" s="38"/>
      <c r="TM276" s="38"/>
      <c r="TN276" s="38"/>
      <c r="TO276" s="38"/>
      <c r="TP276" s="38"/>
      <c r="TQ276" s="38"/>
      <c r="TR276" s="38"/>
      <c r="TS276" s="38"/>
      <c r="TT276" s="38"/>
      <c r="TU276" s="38"/>
      <c r="TV276" s="38"/>
      <c r="TW276" s="38"/>
      <c r="TX276" s="38"/>
      <c r="TY276" s="38"/>
      <c r="TZ276" s="38"/>
      <c r="UA276" s="38"/>
      <c r="UB276" s="38"/>
      <c r="UC276" s="38"/>
      <c r="UD276" s="38"/>
      <c r="UE276" s="38"/>
      <c r="UF276" s="38"/>
      <c r="UG276" s="38"/>
      <c r="UH276" s="38"/>
      <c r="UI276" s="38"/>
      <c r="UJ276" s="38"/>
      <c r="UK276" s="38"/>
      <c r="UL276" s="38"/>
      <c r="UM276" s="38"/>
      <c r="UN276" s="38"/>
      <c r="UO276" s="38"/>
      <c r="UP276" s="38"/>
      <c r="UQ276" s="38"/>
      <c r="UR276" s="38"/>
      <c r="US276" s="38"/>
      <c r="UT276" s="38"/>
      <c r="UU276" s="38"/>
      <c r="UV276" s="38"/>
      <c r="UW276" s="38"/>
      <c r="UX276" s="38"/>
      <c r="UY276" s="38"/>
      <c r="UZ276" s="38"/>
      <c r="VA276" s="38"/>
      <c r="VB276" s="38"/>
      <c r="VC276" s="38"/>
      <c r="VD276" s="38"/>
      <c r="VE276" s="38"/>
      <c r="VF276" s="38"/>
      <c r="VG276" s="38"/>
      <c r="VH276" s="38"/>
      <c r="VI276" s="38"/>
      <c r="VJ276" s="38"/>
      <c r="VK276" s="38"/>
      <c r="VL276" s="38"/>
      <c r="VM276" s="38"/>
      <c r="VN276" s="38"/>
      <c r="VO276" s="38"/>
      <c r="VP276" s="38"/>
      <c r="VQ276" s="38"/>
      <c r="VR276" s="38"/>
      <c r="VS276" s="38"/>
      <c r="VT276" s="38"/>
      <c r="VU276" s="38"/>
      <c r="VV276" s="38"/>
      <c r="VW276" s="38"/>
      <c r="VX276" s="38"/>
      <c r="VY276" s="38"/>
      <c r="VZ276" s="38"/>
      <c r="WA276" s="38"/>
      <c r="WB276" s="38"/>
      <c r="WC276" s="38"/>
      <c r="WD276" s="38"/>
      <c r="WE276" s="38"/>
      <c r="WF276" s="38"/>
      <c r="WG276" s="38"/>
      <c r="WH276" s="38"/>
      <c r="WI276" s="38"/>
      <c r="WJ276" s="38"/>
      <c r="WK276" s="38"/>
      <c r="WL276" s="38"/>
      <c r="WM276" s="38"/>
      <c r="WN276" s="38"/>
      <c r="WO276" s="38"/>
      <c r="WP276" s="38"/>
      <c r="WQ276" s="38"/>
      <c r="WR276" s="38"/>
      <c r="WS276" s="38"/>
      <c r="WT276" s="38"/>
      <c r="WU276" s="38"/>
      <c r="WV276" s="38"/>
      <c r="WW276" s="38"/>
      <c r="WX276" s="38"/>
      <c r="WY276" s="38"/>
      <c r="WZ276" s="38"/>
      <c r="XA276" s="38"/>
      <c r="XB276" s="38"/>
      <c r="XC276" s="38"/>
      <c r="XD276" s="38"/>
      <c r="XE276" s="38"/>
      <c r="XF276" s="38"/>
      <c r="XG276" s="38"/>
      <c r="XH276" s="38"/>
      <c r="XI276" s="38"/>
      <c r="XJ276" s="38"/>
      <c r="XK276" s="38"/>
      <c r="XL276" s="38"/>
      <c r="XM276" s="38"/>
      <c r="XN276" s="38"/>
      <c r="XO276" s="38"/>
      <c r="XP276" s="38"/>
      <c r="XQ276" s="38"/>
      <c r="XR276" s="38"/>
      <c r="XS276" s="38"/>
      <c r="XT276" s="38"/>
      <c r="XU276" s="38"/>
      <c r="XV276" s="38"/>
      <c r="XW276" s="38"/>
      <c r="XX276" s="38"/>
      <c r="XY276" s="38"/>
      <c r="XZ276" s="38"/>
      <c r="YA276" s="38"/>
      <c r="YB276" s="38"/>
      <c r="YC276" s="38"/>
      <c r="YD276" s="38"/>
      <c r="YE276" s="38"/>
      <c r="YF276" s="38"/>
      <c r="YG276" s="38"/>
      <c r="YH276" s="38"/>
      <c r="YI276" s="38"/>
      <c r="YJ276" s="38"/>
      <c r="YK276" s="38"/>
      <c r="YL276" s="38"/>
      <c r="YM276" s="38"/>
      <c r="YN276" s="38"/>
      <c r="YO276" s="38"/>
      <c r="YP276" s="38"/>
      <c r="YQ276" s="38"/>
      <c r="YR276" s="38"/>
      <c r="YS276" s="38"/>
    </row>
    <row r="277" spans="1:669" s="50" customFormat="1" ht="15.75" x14ac:dyDescent="0.25">
      <c r="A277" s="38"/>
      <c r="B277" s="3"/>
      <c r="C277" s="3"/>
      <c r="D277" s="3"/>
      <c r="E277" s="38"/>
      <c r="F277" s="38"/>
      <c r="G277" s="130"/>
      <c r="H277" s="131"/>
      <c r="I277" s="130"/>
      <c r="J277" s="130"/>
      <c r="K277" s="130"/>
      <c r="L277" s="130"/>
      <c r="M277" s="131"/>
      <c r="O277" s="86"/>
      <c r="P277" s="45"/>
      <c r="Q277" s="45"/>
      <c r="R277" s="45"/>
      <c r="S277" s="45"/>
      <c r="T277" s="45"/>
      <c r="U277" s="45"/>
      <c r="V277" s="45"/>
      <c r="W277" s="45"/>
      <c r="X277" s="45"/>
      <c r="Y277" s="45"/>
      <c r="Z277" s="45"/>
      <c r="AA277" s="45"/>
      <c r="AB277" s="45"/>
      <c r="AC277" s="45"/>
      <c r="AD277" s="45"/>
      <c r="AE277" s="45"/>
      <c r="AF277" s="45"/>
      <c r="AG277" s="45"/>
      <c r="AH277" s="45"/>
      <c r="AI277" s="45"/>
      <c r="AJ277" s="45"/>
      <c r="AK277" s="45"/>
      <c r="AL277" s="45"/>
      <c r="AM277" s="45"/>
      <c r="AN277" s="45"/>
      <c r="AO277" s="45"/>
      <c r="AP277" s="45"/>
      <c r="AQ277" s="45"/>
      <c r="AR277" s="45"/>
      <c r="AS277" s="45"/>
      <c r="AT277" s="45"/>
      <c r="AU277" s="45"/>
      <c r="AV277" s="45"/>
      <c r="AW277" s="45"/>
      <c r="AX277" s="45"/>
      <c r="AY277" s="45"/>
      <c r="AZ277" s="45"/>
      <c r="BA277" s="45"/>
      <c r="BB277" s="45"/>
      <c r="BC277" s="45"/>
      <c r="BD277" s="45"/>
      <c r="BE277" s="45"/>
      <c r="BF277" s="45"/>
      <c r="BG277" s="45"/>
      <c r="BH277" s="45"/>
      <c r="BI277" s="45"/>
      <c r="BJ277" s="45"/>
      <c r="BK277" s="45"/>
      <c r="BL277" s="45"/>
      <c r="BM277" s="45"/>
      <c r="BN277" s="45"/>
      <c r="BO277" s="45"/>
      <c r="BP277" s="45"/>
      <c r="BQ277" s="45"/>
      <c r="BR277" s="45"/>
      <c r="BS277" s="45"/>
      <c r="BT277" s="45"/>
      <c r="BU277" s="45"/>
      <c r="BV277" s="45"/>
      <c r="BW277" s="45"/>
      <c r="BX277" s="45"/>
      <c r="BY277" s="45"/>
      <c r="BZ277" s="45"/>
      <c r="CA277" s="45"/>
      <c r="CB277" s="45"/>
      <c r="CC277" s="45"/>
      <c r="CD277" s="45"/>
      <c r="CE277" s="45"/>
      <c r="CF277" s="45"/>
      <c r="CG277" s="45"/>
      <c r="CH277" s="45"/>
      <c r="CI277" s="45"/>
      <c r="CJ277" s="45"/>
      <c r="CK277" s="45"/>
      <c r="CL277" s="45"/>
      <c r="CM277" s="45"/>
      <c r="CN277" s="45"/>
      <c r="CO277" s="45"/>
      <c r="CP277" s="45"/>
      <c r="CQ277" s="45"/>
      <c r="CR277" s="45"/>
      <c r="CS277" s="45"/>
      <c r="CT277" s="45"/>
      <c r="CU277" s="45"/>
      <c r="CV277" s="45"/>
      <c r="CW277" s="45"/>
      <c r="CX277" s="45"/>
      <c r="CY277" s="45"/>
      <c r="CZ277" s="45"/>
      <c r="DA277" s="45"/>
      <c r="DB277" s="45"/>
      <c r="DC277" s="45"/>
      <c r="DD277" s="45"/>
      <c r="DE277" s="45"/>
      <c r="DF277" s="45"/>
      <c r="DG277" s="45"/>
      <c r="DH277" s="45"/>
      <c r="DI277" s="45"/>
      <c r="DJ277" s="45"/>
      <c r="DK277" s="45"/>
      <c r="DL277" s="45"/>
      <c r="DM277" s="45"/>
      <c r="DN277" s="45"/>
      <c r="DO277" s="45"/>
      <c r="DP277" s="45"/>
      <c r="DQ277" s="45"/>
      <c r="DR277" s="45"/>
      <c r="DS277" s="45"/>
      <c r="DT277" s="45"/>
      <c r="DU277" s="45"/>
      <c r="DV277" s="45"/>
      <c r="DW277" s="45"/>
      <c r="DX277" s="45"/>
      <c r="DY277" s="45"/>
      <c r="DZ277" s="45"/>
      <c r="EA277" s="45"/>
      <c r="EB277" s="45"/>
      <c r="EC277" s="45"/>
      <c r="ED277" s="45"/>
      <c r="EE277" s="45"/>
      <c r="EF277" s="45"/>
      <c r="EG277" s="45"/>
      <c r="EH277" s="45"/>
      <c r="EI277" s="45"/>
      <c r="EJ277" s="45"/>
      <c r="EK277" s="45"/>
      <c r="EL277" s="45"/>
      <c r="EM277" s="45"/>
      <c r="EN277" s="45"/>
      <c r="EO277" s="45"/>
      <c r="EP277" s="45"/>
      <c r="EQ277" s="45"/>
      <c r="ER277" s="45"/>
      <c r="ES277" s="45"/>
      <c r="ET277" s="45"/>
      <c r="EU277" s="45"/>
      <c r="EV277" s="45"/>
      <c r="EW277" s="45"/>
      <c r="EX277" s="45"/>
      <c r="EY277" s="45"/>
      <c r="EZ277" s="45"/>
      <c r="FA277" s="45"/>
      <c r="FB277" s="45"/>
      <c r="FC277" s="45"/>
      <c r="FD277" s="45"/>
      <c r="FE277" s="45"/>
      <c r="FF277" s="45"/>
      <c r="FG277" s="45"/>
      <c r="FH277" s="45"/>
      <c r="FI277" s="45"/>
      <c r="FJ277" s="45"/>
      <c r="FK277" s="45"/>
      <c r="FL277" s="45"/>
      <c r="FM277" s="45"/>
      <c r="FN277" s="45"/>
      <c r="FO277" s="45"/>
      <c r="FP277" s="45"/>
      <c r="FQ277" s="45"/>
      <c r="FR277" s="45"/>
      <c r="FS277" s="45"/>
      <c r="FT277" s="38"/>
      <c r="FU277" s="38"/>
      <c r="FV277" s="38"/>
      <c r="FW277" s="38"/>
      <c r="FX277" s="38"/>
      <c r="FY277" s="38"/>
      <c r="FZ277" s="38"/>
      <c r="GA277" s="38"/>
      <c r="GB277" s="38"/>
      <c r="GC277" s="38"/>
      <c r="GD277" s="38"/>
      <c r="GE277" s="38"/>
      <c r="GF277" s="38"/>
      <c r="GG277" s="38"/>
      <c r="GH277" s="38"/>
      <c r="GI277" s="38"/>
      <c r="GJ277" s="38"/>
      <c r="GK277" s="38"/>
      <c r="GL277" s="38"/>
      <c r="GM277" s="38"/>
      <c r="GN277" s="38"/>
      <c r="GO277" s="38"/>
      <c r="GP277" s="38"/>
      <c r="GQ277" s="38"/>
      <c r="GR277" s="38"/>
      <c r="GS277" s="38"/>
      <c r="GT277" s="38"/>
      <c r="GU277" s="38"/>
      <c r="GV277" s="38"/>
      <c r="GW277" s="38"/>
      <c r="GX277" s="38"/>
      <c r="GY277" s="38"/>
      <c r="GZ277" s="38"/>
      <c r="HA277" s="38"/>
      <c r="HB277" s="38"/>
      <c r="HC277" s="38"/>
      <c r="HD277" s="38"/>
      <c r="HE277" s="38"/>
      <c r="HF277" s="38"/>
      <c r="HG277" s="38"/>
      <c r="HH277" s="38"/>
      <c r="HI277" s="38"/>
      <c r="HJ277" s="38"/>
      <c r="HK277" s="38"/>
      <c r="HL277" s="38"/>
      <c r="HM277" s="38"/>
      <c r="HN277" s="38"/>
      <c r="HO277" s="38"/>
      <c r="HP277" s="38"/>
      <c r="HQ277" s="38"/>
      <c r="HR277" s="38"/>
      <c r="HS277" s="38"/>
      <c r="HT277" s="38"/>
      <c r="HU277" s="38"/>
      <c r="HV277" s="38"/>
      <c r="HW277" s="38"/>
      <c r="HX277" s="38"/>
      <c r="HY277" s="38"/>
      <c r="HZ277" s="38"/>
      <c r="IA277" s="38"/>
      <c r="IB277" s="38"/>
      <c r="IC277" s="38"/>
      <c r="ID277" s="38"/>
      <c r="IE277" s="38"/>
      <c r="IF277" s="38"/>
      <c r="IG277" s="38"/>
      <c r="IH277" s="38"/>
      <c r="II277" s="38"/>
      <c r="IJ277" s="38"/>
      <c r="IK277" s="38"/>
      <c r="IL277" s="38"/>
      <c r="IM277" s="38"/>
      <c r="IN277" s="38"/>
      <c r="IO277" s="38"/>
      <c r="IP277" s="38"/>
      <c r="IQ277" s="38"/>
      <c r="IR277" s="38"/>
      <c r="IS277" s="38"/>
      <c r="IT277" s="38"/>
      <c r="IU277" s="38"/>
      <c r="IV277" s="38"/>
      <c r="IW277" s="38"/>
      <c r="IX277" s="38"/>
      <c r="IY277" s="38"/>
      <c r="IZ277" s="38"/>
      <c r="JA277" s="38"/>
      <c r="JB277" s="38"/>
      <c r="JC277" s="38"/>
      <c r="JD277" s="38"/>
      <c r="JE277" s="38"/>
      <c r="JF277" s="38"/>
      <c r="JG277" s="38"/>
      <c r="JH277" s="38"/>
      <c r="JI277" s="38"/>
      <c r="JJ277" s="38"/>
      <c r="JK277" s="38"/>
      <c r="JL277" s="38"/>
      <c r="JM277" s="38"/>
      <c r="JN277" s="38"/>
      <c r="JO277" s="38"/>
      <c r="JP277" s="38"/>
      <c r="JQ277" s="38"/>
      <c r="JR277" s="38"/>
      <c r="JS277" s="38"/>
      <c r="JT277" s="38"/>
      <c r="JU277" s="38"/>
      <c r="JV277" s="38"/>
      <c r="JW277" s="38"/>
      <c r="JX277" s="38"/>
      <c r="JY277" s="38"/>
      <c r="JZ277" s="38"/>
      <c r="KA277" s="38"/>
      <c r="KB277" s="38"/>
      <c r="KC277" s="38"/>
      <c r="KD277" s="38"/>
      <c r="KE277" s="38"/>
      <c r="KF277" s="38"/>
      <c r="KG277" s="38"/>
      <c r="KH277" s="38"/>
      <c r="KI277" s="38"/>
      <c r="KJ277" s="38"/>
      <c r="KK277" s="38"/>
      <c r="KL277" s="38"/>
      <c r="KM277" s="38"/>
      <c r="KN277" s="38"/>
      <c r="KO277" s="38"/>
      <c r="KP277" s="38"/>
      <c r="KQ277" s="38"/>
      <c r="KR277" s="38"/>
      <c r="KS277" s="38"/>
      <c r="KT277" s="38"/>
      <c r="KU277" s="38"/>
      <c r="KV277" s="38"/>
      <c r="KW277" s="38"/>
      <c r="KX277" s="38"/>
      <c r="KY277" s="38"/>
      <c r="KZ277" s="38"/>
      <c r="LA277" s="38"/>
      <c r="LB277" s="38"/>
      <c r="LC277" s="38"/>
      <c r="LD277" s="38"/>
      <c r="LE277" s="38"/>
      <c r="LF277" s="38"/>
      <c r="LG277" s="38"/>
      <c r="LH277" s="38"/>
      <c r="LI277" s="38"/>
      <c r="LJ277" s="38"/>
      <c r="LK277" s="38"/>
      <c r="LL277" s="38"/>
      <c r="LM277" s="38"/>
      <c r="LN277" s="38"/>
      <c r="LO277" s="38"/>
      <c r="LP277" s="38"/>
      <c r="LQ277" s="38"/>
      <c r="LR277" s="38"/>
      <c r="LS277" s="38"/>
      <c r="LT277" s="38"/>
      <c r="LU277" s="38"/>
      <c r="LV277" s="38"/>
      <c r="LW277" s="38"/>
      <c r="LX277" s="38"/>
      <c r="LY277" s="38"/>
      <c r="LZ277" s="38"/>
      <c r="MA277" s="38"/>
      <c r="MB277" s="38"/>
      <c r="MC277" s="38"/>
      <c r="MD277" s="38"/>
      <c r="ME277" s="38"/>
      <c r="MF277" s="38"/>
      <c r="MG277" s="38"/>
      <c r="MH277" s="38"/>
      <c r="MI277" s="38"/>
      <c r="MJ277" s="38"/>
      <c r="MK277" s="38"/>
      <c r="ML277" s="38"/>
      <c r="MM277" s="38"/>
      <c r="MN277" s="38"/>
      <c r="MO277" s="38"/>
      <c r="MP277" s="38"/>
      <c r="MQ277" s="38"/>
      <c r="MR277" s="38"/>
      <c r="MS277" s="38"/>
      <c r="MT277" s="38"/>
      <c r="MU277" s="38"/>
      <c r="MV277" s="38"/>
      <c r="MW277" s="38"/>
      <c r="MX277" s="38"/>
      <c r="MY277" s="38"/>
      <c r="MZ277" s="38"/>
      <c r="NA277" s="38"/>
      <c r="NB277" s="38"/>
      <c r="NC277" s="38"/>
      <c r="ND277" s="38"/>
      <c r="NE277" s="38"/>
      <c r="NF277" s="38"/>
      <c r="NG277" s="38"/>
      <c r="NH277" s="38"/>
      <c r="NI277" s="38"/>
      <c r="NJ277" s="38"/>
      <c r="NK277" s="38"/>
      <c r="NL277" s="38"/>
      <c r="NM277" s="38"/>
      <c r="NN277" s="38"/>
      <c r="NO277" s="38"/>
      <c r="NP277" s="38"/>
      <c r="NQ277" s="38"/>
      <c r="NR277" s="38"/>
      <c r="NS277" s="38"/>
      <c r="NT277" s="38"/>
      <c r="NU277" s="38"/>
      <c r="NV277" s="38"/>
      <c r="NW277" s="38"/>
      <c r="NX277" s="38"/>
      <c r="NY277" s="38"/>
      <c r="NZ277" s="38"/>
      <c r="OA277" s="38"/>
      <c r="OB277" s="38"/>
      <c r="OC277" s="38"/>
      <c r="OD277" s="38"/>
      <c r="OE277" s="38"/>
      <c r="OF277" s="38"/>
      <c r="OG277" s="38"/>
      <c r="OH277" s="38"/>
      <c r="OI277" s="38"/>
      <c r="OJ277" s="38"/>
      <c r="OK277" s="38"/>
      <c r="OL277" s="38"/>
      <c r="OM277" s="38"/>
      <c r="ON277" s="38"/>
      <c r="OO277" s="38"/>
      <c r="OP277" s="38"/>
      <c r="OQ277" s="38"/>
      <c r="OR277" s="38"/>
      <c r="OS277" s="38"/>
      <c r="OT277" s="38"/>
      <c r="OU277" s="38"/>
      <c r="OV277" s="38"/>
      <c r="OW277" s="38"/>
      <c r="OX277" s="38"/>
      <c r="OY277" s="38"/>
      <c r="OZ277" s="38"/>
      <c r="PA277" s="38"/>
      <c r="PB277" s="38"/>
      <c r="PC277" s="38"/>
      <c r="PD277" s="38"/>
      <c r="PE277" s="38"/>
      <c r="PF277" s="38"/>
      <c r="PG277" s="38"/>
      <c r="PH277" s="38"/>
      <c r="PI277" s="38"/>
      <c r="PJ277" s="38"/>
      <c r="PK277" s="38"/>
      <c r="PL277" s="38"/>
      <c r="PM277" s="38"/>
      <c r="PN277" s="38"/>
      <c r="PO277" s="38"/>
      <c r="PP277" s="38"/>
      <c r="PQ277" s="38"/>
      <c r="PR277" s="38"/>
      <c r="PS277" s="38"/>
      <c r="PT277" s="38"/>
      <c r="PU277" s="38"/>
      <c r="PV277" s="38"/>
      <c r="PW277" s="38"/>
      <c r="PX277" s="38"/>
      <c r="PY277" s="38"/>
      <c r="PZ277" s="38"/>
      <c r="QA277" s="38"/>
      <c r="QB277" s="38"/>
      <c r="QC277" s="38"/>
      <c r="QD277" s="38"/>
      <c r="QE277" s="38"/>
      <c r="QF277" s="38"/>
      <c r="QG277" s="38"/>
      <c r="QH277" s="38"/>
      <c r="QI277" s="38"/>
      <c r="QJ277" s="38"/>
      <c r="QK277" s="38"/>
      <c r="QL277" s="38"/>
      <c r="QM277" s="38"/>
      <c r="QN277" s="38"/>
      <c r="QO277" s="38"/>
      <c r="QP277" s="38"/>
      <c r="QQ277" s="38"/>
      <c r="QR277" s="38"/>
      <c r="QS277" s="38"/>
      <c r="QT277" s="38"/>
      <c r="QU277" s="38"/>
      <c r="QV277" s="38"/>
      <c r="QW277" s="38"/>
      <c r="QX277" s="38"/>
      <c r="QY277" s="38"/>
      <c r="QZ277" s="38"/>
      <c r="RA277" s="38"/>
      <c r="RB277" s="38"/>
      <c r="RC277" s="38"/>
      <c r="RD277" s="38"/>
      <c r="RE277" s="38"/>
      <c r="RF277" s="38"/>
      <c r="RG277" s="38"/>
      <c r="RH277" s="38"/>
      <c r="RI277" s="38"/>
      <c r="RJ277" s="38"/>
      <c r="RK277" s="38"/>
      <c r="RL277" s="38"/>
      <c r="RM277" s="38"/>
      <c r="RN277" s="38"/>
      <c r="RO277" s="38"/>
      <c r="RP277" s="38"/>
      <c r="RQ277" s="38"/>
      <c r="RR277" s="38"/>
      <c r="RS277" s="38"/>
      <c r="RT277" s="38"/>
      <c r="RU277" s="38"/>
      <c r="RV277" s="38"/>
      <c r="RW277" s="38"/>
      <c r="RX277" s="38"/>
      <c r="RY277" s="38"/>
      <c r="RZ277" s="38"/>
      <c r="SA277" s="38"/>
      <c r="SB277" s="38"/>
      <c r="SC277" s="38"/>
      <c r="SD277" s="38"/>
      <c r="SE277" s="38"/>
      <c r="SF277" s="38"/>
      <c r="SG277" s="38"/>
      <c r="SH277" s="38"/>
      <c r="SI277" s="38"/>
      <c r="SJ277" s="38"/>
      <c r="SK277" s="38"/>
      <c r="SL277" s="38"/>
      <c r="SM277" s="38"/>
      <c r="SN277" s="38"/>
      <c r="SO277" s="38"/>
      <c r="SP277" s="38"/>
      <c r="SQ277" s="38"/>
      <c r="SR277" s="38"/>
      <c r="SS277" s="38"/>
      <c r="ST277" s="38"/>
      <c r="SU277" s="38"/>
      <c r="SV277" s="38"/>
      <c r="SW277" s="38"/>
      <c r="SX277" s="38"/>
      <c r="SY277" s="38"/>
      <c r="SZ277" s="38"/>
      <c r="TA277" s="38"/>
      <c r="TB277" s="38"/>
      <c r="TC277" s="38"/>
      <c r="TD277" s="38"/>
      <c r="TE277" s="38"/>
      <c r="TF277" s="38"/>
      <c r="TG277" s="38"/>
      <c r="TH277" s="38"/>
      <c r="TI277" s="38"/>
      <c r="TJ277" s="38"/>
      <c r="TK277" s="38"/>
      <c r="TL277" s="38"/>
      <c r="TM277" s="38"/>
      <c r="TN277" s="38"/>
      <c r="TO277" s="38"/>
      <c r="TP277" s="38"/>
      <c r="TQ277" s="38"/>
      <c r="TR277" s="38"/>
      <c r="TS277" s="38"/>
      <c r="TT277" s="38"/>
      <c r="TU277" s="38"/>
      <c r="TV277" s="38"/>
      <c r="TW277" s="38"/>
      <c r="TX277" s="38"/>
      <c r="TY277" s="38"/>
      <c r="TZ277" s="38"/>
      <c r="UA277" s="38"/>
      <c r="UB277" s="38"/>
      <c r="UC277" s="38"/>
      <c r="UD277" s="38"/>
      <c r="UE277" s="38"/>
      <c r="UF277" s="38"/>
      <c r="UG277" s="38"/>
      <c r="UH277" s="38"/>
      <c r="UI277" s="38"/>
      <c r="UJ277" s="38"/>
      <c r="UK277" s="38"/>
      <c r="UL277" s="38"/>
      <c r="UM277" s="38"/>
      <c r="UN277" s="38"/>
      <c r="UO277" s="38"/>
      <c r="UP277" s="38"/>
      <c r="UQ277" s="38"/>
      <c r="UR277" s="38"/>
      <c r="US277" s="38"/>
      <c r="UT277" s="38"/>
      <c r="UU277" s="38"/>
      <c r="UV277" s="38"/>
      <c r="UW277" s="38"/>
      <c r="UX277" s="38"/>
      <c r="UY277" s="38"/>
      <c r="UZ277" s="38"/>
      <c r="VA277" s="38"/>
      <c r="VB277" s="38"/>
      <c r="VC277" s="38"/>
      <c r="VD277" s="38"/>
      <c r="VE277" s="38"/>
      <c r="VF277" s="38"/>
      <c r="VG277" s="38"/>
      <c r="VH277" s="38"/>
      <c r="VI277" s="38"/>
      <c r="VJ277" s="38"/>
      <c r="VK277" s="38"/>
      <c r="VL277" s="38"/>
      <c r="VM277" s="38"/>
      <c r="VN277" s="38"/>
      <c r="VO277" s="38"/>
      <c r="VP277" s="38"/>
      <c r="VQ277" s="38"/>
      <c r="VR277" s="38"/>
      <c r="VS277" s="38"/>
      <c r="VT277" s="38"/>
      <c r="VU277" s="38"/>
      <c r="VV277" s="38"/>
      <c r="VW277" s="38"/>
      <c r="VX277" s="38"/>
      <c r="VY277" s="38"/>
      <c r="VZ277" s="38"/>
      <c r="WA277" s="38"/>
      <c r="WB277" s="38"/>
      <c r="WC277" s="38"/>
      <c r="WD277" s="38"/>
      <c r="WE277" s="38"/>
      <c r="WF277" s="38"/>
      <c r="WG277" s="38"/>
      <c r="WH277" s="38"/>
      <c r="WI277" s="38"/>
      <c r="WJ277" s="38"/>
      <c r="WK277" s="38"/>
      <c r="WL277" s="38"/>
      <c r="WM277" s="38"/>
      <c r="WN277" s="38"/>
      <c r="WO277" s="38"/>
      <c r="WP277" s="38"/>
      <c r="WQ277" s="38"/>
      <c r="WR277" s="38"/>
      <c r="WS277" s="38"/>
      <c r="WT277" s="38"/>
      <c r="WU277" s="38"/>
      <c r="WV277" s="38"/>
      <c r="WW277" s="38"/>
      <c r="WX277" s="38"/>
      <c r="WY277" s="38"/>
      <c r="WZ277" s="38"/>
      <c r="XA277" s="38"/>
      <c r="XB277" s="38"/>
      <c r="XC277" s="38"/>
      <c r="XD277" s="38"/>
      <c r="XE277" s="38"/>
      <c r="XF277" s="38"/>
      <c r="XG277" s="38"/>
      <c r="XH277" s="38"/>
      <c r="XI277" s="38"/>
      <c r="XJ277" s="38"/>
      <c r="XK277" s="38"/>
      <c r="XL277" s="38"/>
      <c r="XM277" s="38"/>
      <c r="XN277" s="38"/>
      <c r="XO277" s="38"/>
      <c r="XP277" s="38"/>
      <c r="XQ277" s="38"/>
      <c r="XR277" s="38"/>
      <c r="XS277" s="38"/>
      <c r="XT277" s="38"/>
      <c r="XU277" s="38"/>
      <c r="XV277" s="38"/>
      <c r="XW277" s="38"/>
      <c r="XX277" s="38"/>
      <c r="XY277" s="38"/>
      <c r="XZ277" s="38"/>
      <c r="YA277" s="38"/>
      <c r="YB277" s="38"/>
      <c r="YC277" s="38"/>
      <c r="YD277" s="38"/>
      <c r="YE277" s="38"/>
      <c r="YF277" s="38"/>
      <c r="YG277" s="38"/>
      <c r="YH277" s="38"/>
      <c r="YI277" s="38"/>
      <c r="YJ277" s="38"/>
      <c r="YK277" s="38"/>
      <c r="YL277" s="38"/>
      <c r="YM277" s="38"/>
      <c r="YN277" s="38"/>
      <c r="YO277" s="38"/>
      <c r="YP277" s="38"/>
      <c r="YQ277" s="38"/>
      <c r="YR277" s="38"/>
      <c r="YS277" s="38"/>
    </row>
    <row r="278" spans="1:669" s="50" customFormat="1" ht="15.75" x14ac:dyDescent="0.25">
      <c r="A278" s="38"/>
      <c r="B278" s="3"/>
      <c r="C278" s="3"/>
      <c r="D278" s="3"/>
      <c r="E278" s="38"/>
      <c r="F278" s="38"/>
      <c r="G278" s="130"/>
      <c r="H278" s="131"/>
      <c r="I278" s="130"/>
      <c r="J278" s="130"/>
      <c r="K278" s="130"/>
      <c r="L278" s="130"/>
      <c r="M278" s="131"/>
      <c r="O278" s="86"/>
      <c r="P278" s="45"/>
      <c r="Q278" s="45"/>
      <c r="R278" s="45"/>
      <c r="S278" s="45"/>
      <c r="T278" s="45"/>
      <c r="U278" s="45"/>
      <c r="V278" s="45"/>
      <c r="W278" s="45"/>
      <c r="X278" s="45"/>
      <c r="Y278" s="45"/>
      <c r="Z278" s="45"/>
      <c r="AA278" s="45"/>
      <c r="AB278" s="45"/>
      <c r="AC278" s="45"/>
      <c r="AD278" s="45"/>
      <c r="AE278" s="45"/>
      <c r="AF278" s="45"/>
      <c r="AG278" s="45"/>
      <c r="AH278" s="45"/>
      <c r="AI278" s="45"/>
      <c r="AJ278" s="45"/>
      <c r="AK278" s="45"/>
      <c r="AL278" s="45"/>
      <c r="AM278" s="45"/>
      <c r="AN278" s="45"/>
      <c r="AO278" s="45"/>
      <c r="AP278" s="45"/>
      <c r="AQ278" s="45"/>
      <c r="AR278" s="45"/>
      <c r="AS278" s="45"/>
      <c r="AT278" s="45"/>
      <c r="AU278" s="45"/>
      <c r="AV278" s="45"/>
      <c r="AW278" s="45"/>
      <c r="AX278" s="45"/>
      <c r="AY278" s="45"/>
      <c r="AZ278" s="45"/>
      <c r="BA278" s="45"/>
      <c r="BB278" s="45"/>
      <c r="BC278" s="45"/>
      <c r="BD278" s="45"/>
      <c r="BE278" s="45"/>
      <c r="BF278" s="45"/>
      <c r="BG278" s="45"/>
      <c r="BH278" s="45"/>
      <c r="BI278" s="45"/>
      <c r="BJ278" s="45"/>
      <c r="BK278" s="45"/>
      <c r="BL278" s="45"/>
      <c r="BM278" s="45"/>
      <c r="BN278" s="45"/>
      <c r="BO278" s="45"/>
      <c r="BP278" s="45"/>
      <c r="BQ278" s="45"/>
      <c r="BR278" s="45"/>
      <c r="BS278" s="45"/>
      <c r="BT278" s="45"/>
      <c r="BU278" s="45"/>
      <c r="BV278" s="45"/>
      <c r="BW278" s="45"/>
      <c r="BX278" s="45"/>
      <c r="BY278" s="45"/>
      <c r="BZ278" s="45"/>
      <c r="CA278" s="45"/>
      <c r="CB278" s="45"/>
      <c r="CC278" s="45"/>
      <c r="CD278" s="45"/>
      <c r="CE278" s="45"/>
      <c r="CF278" s="45"/>
      <c r="CG278" s="45"/>
      <c r="CH278" s="45"/>
      <c r="CI278" s="45"/>
      <c r="CJ278" s="45"/>
      <c r="CK278" s="45"/>
      <c r="CL278" s="45"/>
      <c r="CM278" s="45"/>
      <c r="CN278" s="45"/>
      <c r="CO278" s="45"/>
      <c r="CP278" s="45"/>
      <c r="CQ278" s="45"/>
      <c r="CR278" s="45"/>
      <c r="CS278" s="45"/>
      <c r="CT278" s="45"/>
      <c r="CU278" s="45"/>
      <c r="CV278" s="45"/>
      <c r="CW278" s="45"/>
      <c r="CX278" s="45"/>
      <c r="CY278" s="45"/>
      <c r="CZ278" s="45"/>
      <c r="DA278" s="45"/>
      <c r="DB278" s="45"/>
      <c r="DC278" s="45"/>
      <c r="DD278" s="45"/>
      <c r="DE278" s="45"/>
      <c r="DF278" s="45"/>
      <c r="DG278" s="45"/>
      <c r="DH278" s="45"/>
      <c r="DI278" s="45"/>
      <c r="DJ278" s="45"/>
      <c r="DK278" s="45"/>
      <c r="DL278" s="45"/>
      <c r="DM278" s="45"/>
      <c r="DN278" s="45"/>
      <c r="DO278" s="45"/>
      <c r="DP278" s="45"/>
      <c r="DQ278" s="45"/>
      <c r="DR278" s="45"/>
      <c r="DS278" s="45"/>
      <c r="DT278" s="45"/>
      <c r="DU278" s="45"/>
      <c r="DV278" s="45"/>
      <c r="DW278" s="45"/>
      <c r="DX278" s="45"/>
      <c r="DY278" s="45"/>
      <c r="DZ278" s="45"/>
      <c r="EA278" s="45"/>
      <c r="EB278" s="45"/>
      <c r="EC278" s="45"/>
      <c r="ED278" s="45"/>
      <c r="EE278" s="45"/>
      <c r="EF278" s="45"/>
      <c r="EG278" s="45"/>
      <c r="EH278" s="45"/>
      <c r="EI278" s="45"/>
      <c r="EJ278" s="45"/>
      <c r="EK278" s="45"/>
      <c r="EL278" s="45"/>
      <c r="EM278" s="45"/>
      <c r="EN278" s="45"/>
      <c r="EO278" s="45"/>
      <c r="EP278" s="45"/>
      <c r="EQ278" s="45"/>
      <c r="ER278" s="45"/>
      <c r="ES278" s="45"/>
      <c r="ET278" s="45"/>
      <c r="EU278" s="45"/>
      <c r="EV278" s="45"/>
      <c r="EW278" s="45"/>
      <c r="EX278" s="45"/>
      <c r="EY278" s="45"/>
      <c r="EZ278" s="45"/>
      <c r="FA278" s="45"/>
      <c r="FB278" s="45"/>
      <c r="FC278" s="45"/>
      <c r="FD278" s="45"/>
      <c r="FE278" s="45"/>
      <c r="FF278" s="45"/>
      <c r="FG278" s="45"/>
      <c r="FH278" s="45"/>
      <c r="FI278" s="45"/>
      <c r="FJ278" s="45"/>
      <c r="FK278" s="45"/>
      <c r="FL278" s="45"/>
      <c r="FM278" s="45"/>
      <c r="FN278" s="45"/>
      <c r="FO278" s="45"/>
      <c r="FP278" s="45"/>
      <c r="FQ278" s="45"/>
      <c r="FR278" s="45"/>
      <c r="FS278" s="45"/>
      <c r="FT278" s="38"/>
      <c r="FU278" s="38"/>
      <c r="FV278" s="38"/>
      <c r="FW278" s="38"/>
      <c r="FX278" s="38"/>
      <c r="FY278" s="38"/>
      <c r="FZ278" s="38"/>
      <c r="GA278" s="38"/>
      <c r="GB278" s="38"/>
      <c r="GC278" s="38"/>
      <c r="GD278" s="38"/>
      <c r="GE278" s="38"/>
      <c r="GF278" s="38"/>
      <c r="GG278" s="38"/>
      <c r="GH278" s="38"/>
      <c r="GI278" s="38"/>
      <c r="GJ278" s="38"/>
      <c r="GK278" s="38"/>
      <c r="GL278" s="38"/>
      <c r="GM278" s="38"/>
      <c r="GN278" s="38"/>
      <c r="GO278" s="38"/>
      <c r="GP278" s="38"/>
      <c r="GQ278" s="38"/>
      <c r="GR278" s="38"/>
      <c r="GS278" s="38"/>
      <c r="GT278" s="38"/>
      <c r="GU278" s="38"/>
      <c r="GV278" s="38"/>
      <c r="GW278" s="38"/>
      <c r="GX278" s="38"/>
      <c r="GY278" s="38"/>
      <c r="GZ278" s="38"/>
      <c r="HA278" s="38"/>
      <c r="HB278" s="38"/>
      <c r="HC278" s="38"/>
      <c r="HD278" s="38"/>
      <c r="HE278" s="38"/>
      <c r="HF278" s="38"/>
      <c r="HG278" s="38"/>
      <c r="HH278" s="38"/>
      <c r="HI278" s="38"/>
      <c r="HJ278" s="38"/>
      <c r="HK278" s="38"/>
      <c r="HL278" s="38"/>
      <c r="HM278" s="38"/>
      <c r="HN278" s="38"/>
      <c r="HO278" s="38"/>
      <c r="HP278" s="38"/>
      <c r="HQ278" s="38"/>
      <c r="HR278" s="38"/>
      <c r="HS278" s="38"/>
      <c r="HT278" s="38"/>
      <c r="HU278" s="38"/>
      <c r="HV278" s="38"/>
      <c r="HW278" s="38"/>
      <c r="HX278" s="38"/>
      <c r="HY278" s="38"/>
      <c r="HZ278" s="38"/>
      <c r="IA278" s="38"/>
      <c r="IB278" s="38"/>
      <c r="IC278" s="38"/>
      <c r="ID278" s="38"/>
      <c r="IE278" s="38"/>
      <c r="IF278" s="38"/>
      <c r="IG278" s="38"/>
      <c r="IH278" s="38"/>
      <c r="II278" s="38"/>
      <c r="IJ278" s="38"/>
      <c r="IK278" s="38"/>
      <c r="IL278" s="38"/>
      <c r="IM278" s="38"/>
      <c r="IN278" s="38"/>
      <c r="IO278" s="38"/>
      <c r="IP278" s="38"/>
      <c r="IQ278" s="38"/>
      <c r="IR278" s="38"/>
      <c r="IS278" s="38"/>
      <c r="IT278" s="38"/>
      <c r="IU278" s="38"/>
      <c r="IV278" s="38"/>
      <c r="IW278" s="38"/>
      <c r="IX278" s="38"/>
      <c r="IY278" s="38"/>
      <c r="IZ278" s="38"/>
      <c r="JA278" s="38"/>
      <c r="JB278" s="38"/>
      <c r="JC278" s="38"/>
      <c r="JD278" s="38"/>
      <c r="JE278" s="38"/>
      <c r="JF278" s="38"/>
      <c r="JG278" s="38"/>
      <c r="JH278" s="38"/>
      <c r="JI278" s="38"/>
      <c r="JJ278" s="38"/>
      <c r="JK278" s="38"/>
      <c r="JL278" s="38"/>
      <c r="JM278" s="38"/>
      <c r="JN278" s="38"/>
      <c r="JO278" s="38"/>
      <c r="JP278" s="38"/>
      <c r="JQ278" s="38"/>
      <c r="JR278" s="38"/>
      <c r="JS278" s="38"/>
      <c r="JT278" s="38"/>
      <c r="JU278" s="38"/>
      <c r="JV278" s="38"/>
      <c r="JW278" s="38"/>
      <c r="JX278" s="38"/>
      <c r="JY278" s="38"/>
      <c r="JZ278" s="38"/>
      <c r="KA278" s="38"/>
      <c r="KB278" s="38"/>
      <c r="KC278" s="38"/>
      <c r="KD278" s="38"/>
      <c r="KE278" s="38"/>
      <c r="KF278" s="38"/>
      <c r="KG278" s="38"/>
      <c r="KH278" s="38"/>
      <c r="KI278" s="38"/>
      <c r="KJ278" s="38"/>
      <c r="KK278" s="38"/>
      <c r="KL278" s="38"/>
      <c r="KM278" s="38"/>
      <c r="KN278" s="38"/>
      <c r="KO278" s="38"/>
      <c r="KP278" s="38"/>
      <c r="KQ278" s="38"/>
      <c r="KR278" s="38"/>
      <c r="KS278" s="38"/>
      <c r="KT278" s="38"/>
      <c r="KU278" s="38"/>
      <c r="KV278" s="38"/>
      <c r="KW278" s="38"/>
      <c r="KX278" s="38"/>
      <c r="KY278" s="38"/>
      <c r="KZ278" s="38"/>
      <c r="LA278" s="38"/>
      <c r="LB278" s="38"/>
      <c r="LC278" s="38"/>
      <c r="LD278" s="38"/>
      <c r="LE278" s="38"/>
      <c r="LF278" s="38"/>
      <c r="LG278" s="38"/>
      <c r="LH278" s="38"/>
      <c r="LI278" s="38"/>
      <c r="LJ278" s="38"/>
      <c r="LK278" s="38"/>
      <c r="LL278" s="38"/>
      <c r="LM278" s="38"/>
      <c r="LN278" s="38"/>
      <c r="LO278" s="38"/>
      <c r="LP278" s="38"/>
      <c r="LQ278" s="38"/>
      <c r="LR278" s="38"/>
      <c r="LS278" s="38"/>
      <c r="LT278" s="38"/>
      <c r="LU278" s="38"/>
      <c r="LV278" s="38"/>
      <c r="LW278" s="38"/>
      <c r="LX278" s="38"/>
      <c r="LY278" s="38"/>
      <c r="LZ278" s="38"/>
      <c r="MA278" s="38"/>
      <c r="MB278" s="38"/>
      <c r="MC278" s="38"/>
      <c r="MD278" s="38"/>
      <c r="ME278" s="38"/>
      <c r="MF278" s="38"/>
      <c r="MG278" s="38"/>
      <c r="MH278" s="38"/>
      <c r="MI278" s="38"/>
      <c r="MJ278" s="38"/>
      <c r="MK278" s="38"/>
      <c r="ML278" s="38"/>
      <c r="MM278" s="38"/>
      <c r="MN278" s="38"/>
      <c r="MO278" s="38"/>
      <c r="MP278" s="38"/>
      <c r="MQ278" s="38"/>
      <c r="MR278" s="38"/>
      <c r="MS278" s="38"/>
      <c r="MT278" s="38"/>
      <c r="MU278" s="38"/>
      <c r="MV278" s="38"/>
      <c r="MW278" s="38"/>
      <c r="MX278" s="38"/>
      <c r="MY278" s="38"/>
      <c r="MZ278" s="38"/>
      <c r="NA278" s="38"/>
      <c r="NB278" s="38"/>
      <c r="NC278" s="38"/>
      <c r="ND278" s="38"/>
      <c r="NE278" s="38"/>
      <c r="NF278" s="38"/>
      <c r="NG278" s="38"/>
      <c r="NH278" s="38"/>
      <c r="NI278" s="38"/>
      <c r="NJ278" s="38"/>
      <c r="NK278" s="38"/>
      <c r="NL278" s="38"/>
      <c r="NM278" s="38"/>
      <c r="NN278" s="38"/>
      <c r="NO278" s="38"/>
      <c r="NP278" s="38"/>
      <c r="NQ278" s="38"/>
      <c r="NR278" s="38"/>
      <c r="NS278" s="38"/>
      <c r="NT278" s="38"/>
      <c r="NU278" s="38"/>
      <c r="NV278" s="38"/>
      <c r="NW278" s="38"/>
      <c r="NX278" s="38"/>
      <c r="NY278" s="38"/>
      <c r="NZ278" s="38"/>
      <c r="OA278" s="38"/>
      <c r="OB278" s="38"/>
      <c r="OC278" s="38"/>
      <c r="OD278" s="38"/>
      <c r="OE278" s="38"/>
      <c r="OF278" s="38"/>
      <c r="OG278" s="38"/>
      <c r="OH278" s="38"/>
      <c r="OI278" s="38"/>
      <c r="OJ278" s="38"/>
      <c r="OK278" s="38"/>
      <c r="OL278" s="38"/>
      <c r="OM278" s="38"/>
      <c r="ON278" s="38"/>
      <c r="OO278" s="38"/>
      <c r="OP278" s="38"/>
      <c r="OQ278" s="38"/>
      <c r="OR278" s="38"/>
      <c r="OS278" s="38"/>
      <c r="OT278" s="38"/>
      <c r="OU278" s="38"/>
      <c r="OV278" s="38"/>
      <c r="OW278" s="38"/>
      <c r="OX278" s="38"/>
      <c r="OY278" s="38"/>
      <c r="OZ278" s="38"/>
      <c r="PA278" s="38"/>
      <c r="PB278" s="38"/>
      <c r="PC278" s="38"/>
      <c r="PD278" s="38"/>
      <c r="PE278" s="38"/>
      <c r="PF278" s="38"/>
      <c r="PG278" s="38"/>
      <c r="PH278" s="38"/>
      <c r="PI278" s="38"/>
      <c r="PJ278" s="38"/>
      <c r="PK278" s="38"/>
      <c r="PL278" s="38"/>
      <c r="PM278" s="38"/>
      <c r="PN278" s="38"/>
      <c r="PO278" s="38"/>
      <c r="PP278" s="38"/>
      <c r="PQ278" s="38"/>
      <c r="PR278" s="38"/>
      <c r="PS278" s="38"/>
      <c r="PT278" s="38"/>
      <c r="PU278" s="38"/>
      <c r="PV278" s="38"/>
      <c r="PW278" s="38"/>
      <c r="PX278" s="38"/>
      <c r="PY278" s="38"/>
      <c r="PZ278" s="38"/>
      <c r="QA278" s="38"/>
      <c r="QB278" s="38"/>
      <c r="QC278" s="38"/>
      <c r="QD278" s="38"/>
      <c r="QE278" s="38"/>
      <c r="QF278" s="38"/>
      <c r="QG278" s="38"/>
      <c r="QH278" s="38"/>
      <c r="QI278" s="38"/>
      <c r="QJ278" s="38"/>
      <c r="QK278" s="38"/>
      <c r="QL278" s="38"/>
      <c r="QM278" s="38"/>
      <c r="QN278" s="38"/>
      <c r="QO278" s="38"/>
      <c r="QP278" s="38"/>
      <c r="QQ278" s="38"/>
      <c r="QR278" s="38"/>
      <c r="QS278" s="38"/>
      <c r="QT278" s="38"/>
      <c r="QU278" s="38"/>
      <c r="QV278" s="38"/>
      <c r="QW278" s="38"/>
      <c r="QX278" s="38"/>
      <c r="QY278" s="38"/>
      <c r="QZ278" s="38"/>
      <c r="RA278" s="38"/>
      <c r="RB278" s="38"/>
      <c r="RC278" s="38"/>
      <c r="RD278" s="38"/>
      <c r="RE278" s="38"/>
      <c r="RF278" s="38"/>
      <c r="RG278" s="38"/>
      <c r="RH278" s="38"/>
      <c r="RI278" s="38"/>
      <c r="RJ278" s="38"/>
      <c r="RK278" s="38"/>
      <c r="RL278" s="38"/>
      <c r="RM278" s="38"/>
      <c r="RN278" s="38"/>
      <c r="RO278" s="38"/>
      <c r="RP278" s="38"/>
      <c r="RQ278" s="38"/>
      <c r="RR278" s="38"/>
      <c r="RS278" s="38"/>
      <c r="RT278" s="38"/>
      <c r="RU278" s="38"/>
      <c r="RV278" s="38"/>
      <c r="RW278" s="38"/>
      <c r="RX278" s="38"/>
      <c r="RY278" s="38"/>
      <c r="RZ278" s="38"/>
      <c r="SA278" s="38"/>
      <c r="SB278" s="38"/>
      <c r="SC278" s="38"/>
      <c r="SD278" s="38"/>
      <c r="SE278" s="38"/>
      <c r="SF278" s="38"/>
      <c r="SG278" s="38"/>
      <c r="SH278" s="38"/>
      <c r="SI278" s="38"/>
      <c r="SJ278" s="38"/>
      <c r="SK278" s="38"/>
      <c r="SL278" s="38"/>
      <c r="SM278" s="38"/>
      <c r="SN278" s="38"/>
      <c r="SO278" s="38"/>
      <c r="SP278" s="38"/>
      <c r="SQ278" s="38"/>
      <c r="SR278" s="38"/>
      <c r="SS278" s="38"/>
      <c r="ST278" s="38"/>
      <c r="SU278" s="38"/>
      <c r="SV278" s="38"/>
      <c r="SW278" s="38"/>
      <c r="SX278" s="38"/>
      <c r="SY278" s="38"/>
      <c r="SZ278" s="38"/>
      <c r="TA278" s="38"/>
      <c r="TB278" s="38"/>
      <c r="TC278" s="38"/>
      <c r="TD278" s="38"/>
      <c r="TE278" s="38"/>
      <c r="TF278" s="38"/>
      <c r="TG278" s="38"/>
      <c r="TH278" s="38"/>
      <c r="TI278" s="38"/>
      <c r="TJ278" s="38"/>
      <c r="TK278" s="38"/>
      <c r="TL278" s="38"/>
      <c r="TM278" s="38"/>
      <c r="TN278" s="38"/>
      <c r="TO278" s="38"/>
      <c r="TP278" s="38"/>
      <c r="TQ278" s="38"/>
      <c r="TR278" s="38"/>
      <c r="TS278" s="38"/>
      <c r="TT278" s="38"/>
      <c r="TU278" s="38"/>
      <c r="TV278" s="38"/>
      <c r="TW278" s="38"/>
      <c r="TX278" s="38"/>
      <c r="TY278" s="38"/>
      <c r="TZ278" s="38"/>
      <c r="UA278" s="38"/>
      <c r="UB278" s="38"/>
      <c r="UC278" s="38"/>
      <c r="UD278" s="38"/>
      <c r="UE278" s="38"/>
      <c r="UF278" s="38"/>
      <c r="UG278" s="38"/>
      <c r="UH278" s="38"/>
      <c r="UI278" s="38"/>
      <c r="UJ278" s="38"/>
      <c r="UK278" s="38"/>
      <c r="UL278" s="38"/>
      <c r="UM278" s="38"/>
      <c r="UN278" s="38"/>
      <c r="UO278" s="38"/>
      <c r="UP278" s="38"/>
      <c r="UQ278" s="38"/>
      <c r="UR278" s="38"/>
      <c r="US278" s="38"/>
      <c r="UT278" s="38"/>
      <c r="UU278" s="38"/>
      <c r="UV278" s="38"/>
      <c r="UW278" s="38"/>
      <c r="UX278" s="38"/>
      <c r="UY278" s="38"/>
      <c r="UZ278" s="38"/>
      <c r="VA278" s="38"/>
      <c r="VB278" s="38"/>
      <c r="VC278" s="38"/>
      <c r="VD278" s="38"/>
      <c r="VE278" s="38"/>
      <c r="VF278" s="38"/>
      <c r="VG278" s="38"/>
      <c r="VH278" s="38"/>
      <c r="VI278" s="38"/>
      <c r="VJ278" s="38"/>
      <c r="VK278" s="38"/>
      <c r="VL278" s="38"/>
      <c r="VM278" s="38"/>
      <c r="VN278" s="38"/>
      <c r="VO278" s="38"/>
      <c r="VP278" s="38"/>
      <c r="VQ278" s="38"/>
      <c r="VR278" s="38"/>
      <c r="VS278" s="38"/>
      <c r="VT278" s="38"/>
      <c r="VU278" s="38"/>
      <c r="VV278" s="38"/>
      <c r="VW278" s="38"/>
      <c r="VX278" s="38"/>
      <c r="VY278" s="38"/>
      <c r="VZ278" s="38"/>
      <c r="WA278" s="38"/>
      <c r="WB278" s="38"/>
      <c r="WC278" s="38"/>
      <c r="WD278" s="38"/>
      <c r="WE278" s="38"/>
      <c r="WF278" s="38"/>
      <c r="WG278" s="38"/>
      <c r="WH278" s="38"/>
      <c r="WI278" s="38"/>
      <c r="WJ278" s="38"/>
      <c r="WK278" s="38"/>
      <c r="WL278" s="38"/>
      <c r="WM278" s="38"/>
      <c r="WN278" s="38"/>
      <c r="WO278" s="38"/>
      <c r="WP278" s="38"/>
      <c r="WQ278" s="38"/>
      <c r="WR278" s="38"/>
      <c r="WS278" s="38"/>
      <c r="WT278" s="38"/>
      <c r="WU278" s="38"/>
      <c r="WV278" s="38"/>
      <c r="WW278" s="38"/>
      <c r="WX278" s="38"/>
      <c r="WY278" s="38"/>
      <c r="WZ278" s="38"/>
      <c r="XA278" s="38"/>
      <c r="XB278" s="38"/>
      <c r="XC278" s="38"/>
      <c r="XD278" s="38"/>
      <c r="XE278" s="38"/>
      <c r="XF278" s="38"/>
      <c r="XG278" s="38"/>
      <c r="XH278" s="38"/>
      <c r="XI278" s="38"/>
      <c r="XJ278" s="38"/>
      <c r="XK278" s="38"/>
      <c r="XL278" s="38"/>
      <c r="XM278" s="38"/>
      <c r="XN278" s="38"/>
      <c r="XO278" s="38"/>
      <c r="XP278" s="38"/>
      <c r="XQ278" s="38"/>
      <c r="XR278" s="38"/>
      <c r="XS278" s="38"/>
      <c r="XT278" s="38"/>
      <c r="XU278" s="38"/>
      <c r="XV278" s="38"/>
      <c r="XW278" s="38"/>
      <c r="XX278" s="38"/>
      <c r="XY278" s="38"/>
      <c r="XZ278" s="38"/>
      <c r="YA278" s="38"/>
      <c r="YB278" s="38"/>
      <c r="YC278" s="38"/>
      <c r="YD278" s="38"/>
      <c r="YE278" s="38"/>
      <c r="YF278" s="38"/>
      <c r="YG278" s="38"/>
      <c r="YH278" s="38"/>
      <c r="YI278" s="38"/>
      <c r="YJ278" s="38"/>
      <c r="YK278" s="38"/>
      <c r="YL278" s="38"/>
      <c r="YM278" s="38"/>
      <c r="YN278" s="38"/>
      <c r="YO278" s="38"/>
      <c r="YP278" s="38"/>
      <c r="YQ278" s="38"/>
      <c r="YR278" s="38"/>
      <c r="YS278" s="38"/>
    </row>
    <row r="279" spans="1:669" s="50" customFormat="1" ht="15.75" x14ac:dyDescent="0.25">
      <c r="A279" s="38"/>
      <c r="B279" s="3"/>
      <c r="C279" s="3"/>
      <c r="D279" s="3"/>
      <c r="E279" s="38"/>
      <c r="F279" s="38"/>
      <c r="G279" s="130"/>
      <c r="H279" s="131"/>
      <c r="I279" s="130"/>
      <c r="J279" s="130"/>
      <c r="K279" s="130"/>
      <c r="L279" s="130"/>
      <c r="M279" s="131"/>
      <c r="O279" s="86"/>
      <c r="P279" s="45"/>
      <c r="Q279" s="45"/>
      <c r="R279" s="45"/>
      <c r="S279" s="45"/>
      <c r="T279" s="45"/>
      <c r="U279" s="45"/>
      <c r="V279" s="45"/>
      <c r="W279" s="45"/>
      <c r="X279" s="45"/>
      <c r="Y279" s="45"/>
      <c r="Z279" s="45"/>
      <c r="AA279" s="45"/>
      <c r="AB279" s="45"/>
      <c r="AC279" s="45"/>
      <c r="AD279" s="45"/>
      <c r="AE279" s="45"/>
      <c r="AF279" s="45"/>
      <c r="AG279" s="45"/>
      <c r="AH279" s="45"/>
      <c r="AI279" s="45"/>
      <c r="AJ279" s="45"/>
      <c r="AK279" s="45"/>
      <c r="AL279" s="45"/>
      <c r="AM279" s="45"/>
      <c r="AN279" s="45"/>
      <c r="AO279" s="45"/>
      <c r="AP279" s="45"/>
      <c r="AQ279" s="45"/>
      <c r="AR279" s="45"/>
      <c r="AS279" s="45"/>
      <c r="AT279" s="45"/>
      <c r="AU279" s="45"/>
      <c r="AV279" s="45"/>
      <c r="AW279" s="45"/>
      <c r="AX279" s="45"/>
      <c r="AY279" s="45"/>
      <c r="AZ279" s="45"/>
      <c r="BA279" s="45"/>
      <c r="BB279" s="45"/>
      <c r="BC279" s="45"/>
      <c r="BD279" s="45"/>
      <c r="BE279" s="45"/>
      <c r="BF279" s="45"/>
      <c r="BG279" s="45"/>
      <c r="BH279" s="45"/>
      <c r="BI279" s="45"/>
      <c r="BJ279" s="45"/>
      <c r="BK279" s="45"/>
      <c r="BL279" s="45"/>
      <c r="BM279" s="45"/>
      <c r="BN279" s="45"/>
      <c r="BO279" s="45"/>
      <c r="BP279" s="45"/>
      <c r="BQ279" s="45"/>
      <c r="BR279" s="45"/>
      <c r="BS279" s="45"/>
      <c r="BT279" s="45"/>
      <c r="BU279" s="45"/>
      <c r="BV279" s="45"/>
      <c r="BW279" s="45"/>
      <c r="BX279" s="45"/>
      <c r="BY279" s="45"/>
      <c r="BZ279" s="45"/>
      <c r="CA279" s="45"/>
      <c r="CB279" s="45"/>
      <c r="CC279" s="45"/>
      <c r="CD279" s="45"/>
      <c r="CE279" s="45"/>
      <c r="CF279" s="45"/>
      <c r="CG279" s="45"/>
      <c r="CH279" s="45"/>
      <c r="CI279" s="45"/>
      <c r="CJ279" s="45"/>
      <c r="CK279" s="45"/>
      <c r="CL279" s="45"/>
      <c r="CM279" s="45"/>
      <c r="CN279" s="45"/>
      <c r="CO279" s="45"/>
      <c r="CP279" s="45"/>
      <c r="CQ279" s="45"/>
      <c r="CR279" s="45"/>
      <c r="CS279" s="45"/>
      <c r="CT279" s="45"/>
      <c r="CU279" s="45"/>
      <c r="CV279" s="45"/>
      <c r="CW279" s="45"/>
      <c r="CX279" s="45"/>
      <c r="CY279" s="45"/>
      <c r="CZ279" s="45"/>
      <c r="DA279" s="45"/>
      <c r="DB279" s="45"/>
      <c r="DC279" s="45"/>
      <c r="DD279" s="45"/>
      <c r="DE279" s="45"/>
      <c r="DF279" s="45"/>
      <c r="DG279" s="45"/>
      <c r="DH279" s="45"/>
      <c r="DI279" s="45"/>
      <c r="DJ279" s="45"/>
      <c r="DK279" s="45"/>
      <c r="DL279" s="45"/>
      <c r="DM279" s="45"/>
      <c r="DN279" s="45"/>
      <c r="DO279" s="45"/>
      <c r="DP279" s="45"/>
      <c r="DQ279" s="45"/>
      <c r="DR279" s="45"/>
      <c r="DS279" s="45"/>
      <c r="DT279" s="45"/>
      <c r="DU279" s="45"/>
      <c r="DV279" s="45"/>
      <c r="DW279" s="45"/>
      <c r="DX279" s="45"/>
      <c r="DY279" s="45"/>
      <c r="DZ279" s="45"/>
      <c r="EA279" s="45"/>
      <c r="EB279" s="45"/>
      <c r="EC279" s="45"/>
      <c r="ED279" s="45"/>
      <c r="EE279" s="45"/>
      <c r="EF279" s="45"/>
      <c r="EG279" s="45"/>
      <c r="EH279" s="45"/>
      <c r="EI279" s="45"/>
      <c r="EJ279" s="45"/>
      <c r="EK279" s="45"/>
      <c r="EL279" s="45"/>
      <c r="EM279" s="45"/>
      <c r="EN279" s="45"/>
      <c r="EO279" s="45"/>
      <c r="EP279" s="45"/>
      <c r="EQ279" s="45"/>
      <c r="ER279" s="45"/>
      <c r="ES279" s="45"/>
      <c r="ET279" s="45"/>
      <c r="EU279" s="45"/>
      <c r="EV279" s="45"/>
      <c r="EW279" s="45"/>
      <c r="EX279" s="45"/>
      <c r="EY279" s="45"/>
      <c r="EZ279" s="45"/>
      <c r="FA279" s="45"/>
      <c r="FB279" s="45"/>
      <c r="FC279" s="45"/>
      <c r="FD279" s="45"/>
      <c r="FE279" s="45"/>
      <c r="FF279" s="45"/>
      <c r="FG279" s="45"/>
      <c r="FH279" s="45"/>
      <c r="FI279" s="45"/>
      <c r="FJ279" s="45"/>
      <c r="FK279" s="45"/>
      <c r="FL279" s="45"/>
      <c r="FM279" s="45"/>
      <c r="FN279" s="45"/>
      <c r="FO279" s="45"/>
      <c r="FP279" s="45"/>
      <c r="FQ279" s="45"/>
      <c r="FR279" s="45"/>
      <c r="FS279" s="45"/>
      <c r="FT279" s="38"/>
      <c r="FU279" s="38"/>
      <c r="FV279" s="38"/>
      <c r="FW279" s="38"/>
      <c r="FX279" s="38"/>
      <c r="FY279" s="38"/>
      <c r="FZ279" s="38"/>
      <c r="GA279" s="38"/>
      <c r="GB279" s="38"/>
      <c r="GC279" s="38"/>
      <c r="GD279" s="38"/>
      <c r="GE279" s="38"/>
      <c r="GF279" s="38"/>
      <c r="GG279" s="38"/>
      <c r="GH279" s="38"/>
      <c r="GI279" s="38"/>
      <c r="GJ279" s="38"/>
      <c r="GK279" s="38"/>
      <c r="GL279" s="38"/>
      <c r="GM279" s="38"/>
      <c r="GN279" s="38"/>
      <c r="GO279" s="38"/>
      <c r="GP279" s="38"/>
      <c r="GQ279" s="38"/>
      <c r="GR279" s="38"/>
      <c r="GS279" s="38"/>
      <c r="GT279" s="38"/>
      <c r="GU279" s="38"/>
      <c r="GV279" s="38"/>
      <c r="GW279" s="38"/>
      <c r="GX279" s="38"/>
      <c r="GY279" s="38"/>
      <c r="GZ279" s="38"/>
      <c r="HA279" s="38"/>
      <c r="HB279" s="38"/>
      <c r="HC279" s="38"/>
      <c r="HD279" s="38"/>
      <c r="HE279" s="38"/>
      <c r="HF279" s="38"/>
      <c r="HG279" s="38"/>
      <c r="HH279" s="38"/>
      <c r="HI279" s="38"/>
      <c r="HJ279" s="38"/>
      <c r="HK279" s="38"/>
      <c r="HL279" s="38"/>
      <c r="HM279" s="38"/>
      <c r="HN279" s="38"/>
      <c r="HO279" s="38"/>
      <c r="HP279" s="38"/>
      <c r="HQ279" s="38"/>
      <c r="HR279" s="38"/>
      <c r="HS279" s="38"/>
      <c r="HT279" s="38"/>
      <c r="HU279" s="38"/>
      <c r="HV279" s="38"/>
      <c r="HW279" s="38"/>
      <c r="HX279" s="38"/>
      <c r="HY279" s="38"/>
      <c r="HZ279" s="38"/>
      <c r="IA279" s="38"/>
      <c r="IB279" s="38"/>
      <c r="IC279" s="38"/>
      <c r="ID279" s="38"/>
      <c r="IE279" s="38"/>
      <c r="IF279" s="38"/>
      <c r="IG279" s="38"/>
      <c r="IH279" s="38"/>
      <c r="II279" s="38"/>
      <c r="IJ279" s="38"/>
      <c r="IK279" s="38"/>
      <c r="IL279" s="38"/>
      <c r="IM279" s="38"/>
      <c r="IN279" s="38"/>
      <c r="IO279" s="38"/>
      <c r="IP279" s="38"/>
      <c r="IQ279" s="38"/>
      <c r="IR279" s="38"/>
      <c r="IS279" s="38"/>
      <c r="IT279" s="38"/>
      <c r="IU279" s="38"/>
      <c r="IV279" s="38"/>
      <c r="IW279" s="38"/>
      <c r="IX279" s="38"/>
      <c r="IY279" s="38"/>
      <c r="IZ279" s="38"/>
      <c r="JA279" s="38"/>
      <c r="JB279" s="38"/>
      <c r="JC279" s="38"/>
      <c r="JD279" s="38"/>
      <c r="JE279" s="38"/>
      <c r="JF279" s="38"/>
      <c r="JG279" s="38"/>
      <c r="JH279" s="38"/>
      <c r="JI279" s="38"/>
      <c r="JJ279" s="38"/>
      <c r="JK279" s="38"/>
      <c r="JL279" s="38"/>
      <c r="JM279" s="38"/>
      <c r="JN279" s="38"/>
      <c r="JO279" s="38"/>
      <c r="JP279" s="38"/>
      <c r="JQ279" s="38"/>
      <c r="JR279" s="38"/>
      <c r="JS279" s="38"/>
      <c r="JT279" s="38"/>
      <c r="JU279" s="38"/>
      <c r="JV279" s="38"/>
      <c r="JW279" s="38"/>
      <c r="JX279" s="38"/>
      <c r="JY279" s="38"/>
      <c r="JZ279" s="38"/>
      <c r="KA279" s="38"/>
      <c r="KB279" s="38"/>
      <c r="KC279" s="38"/>
      <c r="KD279" s="38"/>
      <c r="KE279" s="38"/>
      <c r="KF279" s="38"/>
      <c r="KG279" s="38"/>
      <c r="KH279" s="38"/>
      <c r="KI279" s="38"/>
      <c r="KJ279" s="38"/>
      <c r="KK279" s="38"/>
      <c r="KL279" s="38"/>
      <c r="KM279" s="38"/>
      <c r="KN279" s="38"/>
      <c r="KO279" s="38"/>
      <c r="KP279" s="38"/>
      <c r="KQ279" s="38"/>
      <c r="KR279" s="38"/>
      <c r="KS279" s="38"/>
      <c r="KT279" s="38"/>
      <c r="KU279" s="38"/>
      <c r="KV279" s="38"/>
      <c r="KW279" s="38"/>
      <c r="KX279" s="38"/>
      <c r="KY279" s="38"/>
      <c r="KZ279" s="38"/>
      <c r="LA279" s="38"/>
      <c r="LB279" s="38"/>
      <c r="LC279" s="38"/>
      <c r="LD279" s="38"/>
      <c r="LE279" s="38"/>
      <c r="LF279" s="38"/>
      <c r="LG279" s="38"/>
      <c r="LH279" s="38"/>
      <c r="LI279" s="38"/>
      <c r="LJ279" s="38"/>
      <c r="LK279" s="38"/>
      <c r="LL279" s="38"/>
      <c r="LM279" s="38"/>
      <c r="LN279" s="38"/>
      <c r="LO279" s="38"/>
      <c r="LP279" s="38"/>
      <c r="LQ279" s="38"/>
      <c r="LR279" s="38"/>
      <c r="LS279" s="38"/>
      <c r="LT279" s="38"/>
      <c r="LU279" s="38"/>
      <c r="LV279" s="38"/>
      <c r="LW279" s="38"/>
      <c r="LX279" s="38"/>
      <c r="LY279" s="38"/>
      <c r="LZ279" s="38"/>
      <c r="MA279" s="38"/>
      <c r="MB279" s="38"/>
      <c r="MC279" s="38"/>
      <c r="MD279" s="38"/>
      <c r="ME279" s="38"/>
      <c r="MF279" s="38"/>
      <c r="MG279" s="38"/>
      <c r="MH279" s="38"/>
      <c r="MI279" s="38"/>
      <c r="MJ279" s="38"/>
      <c r="MK279" s="38"/>
      <c r="ML279" s="38"/>
      <c r="MM279" s="38"/>
      <c r="MN279" s="38"/>
      <c r="MO279" s="38"/>
      <c r="MP279" s="38"/>
      <c r="MQ279" s="38"/>
      <c r="MR279" s="38"/>
      <c r="MS279" s="38"/>
      <c r="MT279" s="38"/>
      <c r="MU279" s="38"/>
      <c r="MV279" s="38"/>
      <c r="MW279" s="38"/>
      <c r="MX279" s="38"/>
      <c r="MY279" s="38"/>
      <c r="MZ279" s="38"/>
      <c r="NA279" s="38"/>
      <c r="NB279" s="38"/>
      <c r="NC279" s="38"/>
      <c r="ND279" s="38"/>
      <c r="NE279" s="38"/>
      <c r="NF279" s="38"/>
      <c r="NG279" s="38"/>
      <c r="NH279" s="38"/>
      <c r="NI279" s="38"/>
      <c r="NJ279" s="38"/>
      <c r="NK279" s="38"/>
      <c r="NL279" s="38"/>
      <c r="NM279" s="38"/>
      <c r="NN279" s="38"/>
      <c r="NO279" s="38"/>
      <c r="NP279" s="38"/>
      <c r="NQ279" s="38"/>
      <c r="NR279" s="38"/>
      <c r="NS279" s="38"/>
      <c r="NT279" s="38"/>
      <c r="NU279" s="38"/>
      <c r="NV279" s="38"/>
      <c r="NW279" s="38"/>
      <c r="NX279" s="38"/>
      <c r="NY279" s="38"/>
      <c r="NZ279" s="38"/>
      <c r="OA279" s="38"/>
      <c r="OB279" s="38"/>
      <c r="OC279" s="38"/>
      <c r="OD279" s="38"/>
      <c r="OE279" s="38"/>
      <c r="OF279" s="38"/>
      <c r="OG279" s="38"/>
      <c r="OH279" s="38"/>
      <c r="OI279" s="38"/>
      <c r="OJ279" s="38"/>
      <c r="OK279" s="38"/>
      <c r="OL279" s="38"/>
      <c r="OM279" s="38"/>
      <c r="ON279" s="38"/>
      <c r="OO279" s="38"/>
      <c r="OP279" s="38"/>
      <c r="OQ279" s="38"/>
      <c r="OR279" s="38"/>
      <c r="OS279" s="38"/>
      <c r="OT279" s="38"/>
      <c r="OU279" s="38"/>
      <c r="OV279" s="38"/>
      <c r="OW279" s="38"/>
      <c r="OX279" s="38"/>
      <c r="OY279" s="38"/>
      <c r="OZ279" s="38"/>
      <c r="PA279" s="38"/>
      <c r="PB279" s="38"/>
      <c r="PC279" s="38"/>
      <c r="PD279" s="38"/>
      <c r="PE279" s="38"/>
      <c r="PF279" s="38"/>
      <c r="PG279" s="38"/>
      <c r="PH279" s="38"/>
      <c r="PI279" s="38"/>
      <c r="PJ279" s="38"/>
      <c r="PK279" s="38"/>
      <c r="PL279" s="38"/>
      <c r="PM279" s="38"/>
      <c r="PN279" s="38"/>
      <c r="PO279" s="38"/>
      <c r="PP279" s="38"/>
      <c r="PQ279" s="38"/>
      <c r="PR279" s="38"/>
      <c r="PS279" s="38"/>
      <c r="PT279" s="38"/>
      <c r="PU279" s="38"/>
      <c r="PV279" s="38"/>
      <c r="PW279" s="38"/>
      <c r="PX279" s="38"/>
      <c r="PY279" s="38"/>
      <c r="PZ279" s="38"/>
      <c r="QA279" s="38"/>
      <c r="QB279" s="38"/>
      <c r="QC279" s="38"/>
      <c r="QD279" s="38"/>
      <c r="QE279" s="38"/>
      <c r="QF279" s="38"/>
      <c r="QG279" s="38"/>
      <c r="QH279" s="38"/>
      <c r="QI279" s="38"/>
      <c r="QJ279" s="38"/>
      <c r="QK279" s="38"/>
      <c r="QL279" s="38"/>
      <c r="QM279" s="38"/>
      <c r="QN279" s="38"/>
      <c r="QO279" s="38"/>
      <c r="QP279" s="38"/>
      <c r="QQ279" s="38"/>
      <c r="QR279" s="38"/>
      <c r="QS279" s="38"/>
      <c r="QT279" s="38"/>
      <c r="QU279" s="38"/>
      <c r="QV279" s="38"/>
      <c r="QW279" s="38"/>
      <c r="QX279" s="38"/>
      <c r="QY279" s="38"/>
      <c r="QZ279" s="38"/>
      <c r="RA279" s="38"/>
      <c r="RB279" s="38"/>
      <c r="RC279" s="38"/>
      <c r="RD279" s="38"/>
      <c r="RE279" s="38"/>
      <c r="RF279" s="38"/>
      <c r="RG279" s="38"/>
      <c r="RH279" s="38"/>
      <c r="RI279" s="38"/>
      <c r="RJ279" s="38"/>
      <c r="RK279" s="38"/>
      <c r="RL279" s="38"/>
      <c r="RM279" s="38"/>
      <c r="RN279" s="38"/>
      <c r="RO279" s="38"/>
      <c r="RP279" s="38"/>
      <c r="RQ279" s="38"/>
      <c r="RR279" s="38"/>
      <c r="RS279" s="38"/>
      <c r="RT279" s="38"/>
      <c r="RU279" s="38"/>
      <c r="RV279" s="38"/>
      <c r="RW279" s="38"/>
      <c r="RX279" s="38"/>
      <c r="RY279" s="38"/>
      <c r="RZ279" s="38"/>
      <c r="SA279" s="38"/>
      <c r="SB279" s="38"/>
      <c r="SC279" s="38"/>
      <c r="SD279" s="38"/>
      <c r="SE279" s="38"/>
      <c r="SF279" s="38"/>
      <c r="SG279" s="38"/>
      <c r="SH279" s="38"/>
      <c r="SI279" s="38"/>
      <c r="SJ279" s="38"/>
      <c r="SK279" s="38"/>
      <c r="SL279" s="38"/>
      <c r="SM279" s="38"/>
      <c r="SN279" s="38"/>
      <c r="SO279" s="38"/>
      <c r="SP279" s="38"/>
      <c r="SQ279" s="38"/>
      <c r="SR279" s="38"/>
      <c r="SS279" s="38"/>
      <c r="ST279" s="38"/>
      <c r="SU279" s="38"/>
      <c r="SV279" s="38"/>
      <c r="SW279" s="38"/>
      <c r="SX279" s="38"/>
      <c r="SY279" s="38"/>
      <c r="SZ279" s="38"/>
      <c r="TA279" s="38"/>
      <c r="TB279" s="38"/>
      <c r="TC279" s="38"/>
      <c r="TD279" s="38"/>
      <c r="TE279" s="38"/>
      <c r="TF279" s="38"/>
      <c r="TG279" s="38"/>
      <c r="TH279" s="38"/>
      <c r="TI279" s="38"/>
      <c r="TJ279" s="38"/>
      <c r="TK279" s="38"/>
      <c r="TL279" s="38"/>
      <c r="TM279" s="38"/>
      <c r="TN279" s="38"/>
      <c r="TO279" s="38"/>
      <c r="TP279" s="38"/>
      <c r="TQ279" s="38"/>
      <c r="TR279" s="38"/>
      <c r="TS279" s="38"/>
      <c r="TT279" s="38"/>
      <c r="TU279" s="38"/>
      <c r="TV279" s="38"/>
      <c r="TW279" s="38"/>
      <c r="TX279" s="38"/>
      <c r="TY279" s="38"/>
      <c r="TZ279" s="38"/>
      <c r="UA279" s="38"/>
      <c r="UB279" s="38"/>
      <c r="UC279" s="38"/>
      <c r="UD279" s="38"/>
      <c r="UE279" s="38"/>
      <c r="UF279" s="38"/>
      <c r="UG279" s="38"/>
      <c r="UH279" s="38"/>
      <c r="UI279" s="38"/>
      <c r="UJ279" s="38"/>
      <c r="UK279" s="38"/>
      <c r="UL279" s="38"/>
      <c r="UM279" s="38"/>
      <c r="UN279" s="38"/>
      <c r="UO279" s="38"/>
      <c r="UP279" s="38"/>
      <c r="UQ279" s="38"/>
      <c r="UR279" s="38"/>
      <c r="US279" s="38"/>
      <c r="UT279" s="38"/>
      <c r="UU279" s="38"/>
      <c r="UV279" s="38"/>
      <c r="UW279" s="38"/>
      <c r="UX279" s="38"/>
      <c r="UY279" s="38"/>
      <c r="UZ279" s="38"/>
      <c r="VA279" s="38"/>
      <c r="VB279" s="38"/>
      <c r="VC279" s="38"/>
      <c r="VD279" s="38"/>
      <c r="VE279" s="38"/>
      <c r="VF279" s="38"/>
      <c r="VG279" s="38"/>
      <c r="VH279" s="38"/>
      <c r="VI279" s="38"/>
      <c r="VJ279" s="38"/>
      <c r="VK279" s="38"/>
      <c r="VL279" s="38"/>
      <c r="VM279" s="38"/>
      <c r="VN279" s="38"/>
      <c r="VO279" s="38"/>
      <c r="VP279" s="38"/>
      <c r="VQ279" s="38"/>
      <c r="VR279" s="38"/>
      <c r="VS279" s="38"/>
      <c r="VT279" s="38"/>
      <c r="VU279" s="38"/>
      <c r="VV279" s="38"/>
      <c r="VW279" s="38"/>
      <c r="VX279" s="38"/>
      <c r="VY279" s="38"/>
      <c r="VZ279" s="38"/>
      <c r="WA279" s="38"/>
      <c r="WB279" s="38"/>
      <c r="WC279" s="38"/>
      <c r="WD279" s="38"/>
      <c r="WE279" s="38"/>
      <c r="WF279" s="38"/>
      <c r="WG279" s="38"/>
      <c r="WH279" s="38"/>
      <c r="WI279" s="38"/>
      <c r="WJ279" s="38"/>
      <c r="WK279" s="38"/>
      <c r="WL279" s="38"/>
      <c r="WM279" s="38"/>
      <c r="WN279" s="38"/>
      <c r="WO279" s="38"/>
      <c r="WP279" s="38"/>
      <c r="WQ279" s="38"/>
      <c r="WR279" s="38"/>
      <c r="WS279" s="38"/>
      <c r="WT279" s="38"/>
      <c r="WU279" s="38"/>
      <c r="WV279" s="38"/>
      <c r="WW279" s="38"/>
      <c r="WX279" s="38"/>
      <c r="WY279" s="38"/>
      <c r="WZ279" s="38"/>
      <c r="XA279" s="38"/>
      <c r="XB279" s="38"/>
      <c r="XC279" s="38"/>
      <c r="XD279" s="38"/>
      <c r="XE279" s="38"/>
      <c r="XF279" s="38"/>
      <c r="XG279" s="38"/>
      <c r="XH279" s="38"/>
      <c r="XI279" s="38"/>
      <c r="XJ279" s="38"/>
      <c r="XK279" s="38"/>
      <c r="XL279" s="38"/>
      <c r="XM279" s="38"/>
      <c r="XN279" s="38"/>
      <c r="XO279" s="38"/>
      <c r="XP279" s="38"/>
      <c r="XQ279" s="38"/>
      <c r="XR279" s="38"/>
      <c r="XS279" s="38"/>
      <c r="XT279" s="38"/>
      <c r="XU279" s="38"/>
      <c r="XV279" s="38"/>
      <c r="XW279" s="38"/>
      <c r="XX279" s="38"/>
      <c r="XY279" s="38"/>
      <c r="XZ279" s="38"/>
      <c r="YA279" s="38"/>
      <c r="YB279" s="38"/>
      <c r="YC279" s="38"/>
      <c r="YD279" s="38"/>
      <c r="YE279" s="38"/>
      <c r="YF279" s="38"/>
      <c r="YG279" s="38"/>
      <c r="YH279" s="38"/>
      <c r="YI279" s="38"/>
      <c r="YJ279" s="38"/>
      <c r="YK279" s="38"/>
      <c r="YL279" s="38"/>
      <c r="YM279" s="38"/>
      <c r="YN279" s="38"/>
      <c r="YO279" s="38"/>
      <c r="YP279" s="38"/>
      <c r="YQ279" s="38"/>
      <c r="YR279" s="38"/>
      <c r="YS279" s="38"/>
    </row>
    <row r="280" spans="1:669" s="50" customFormat="1" ht="15.75" x14ac:dyDescent="0.25">
      <c r="A280" s="38"/>
      <c r="B280" s="3"/>
      <c r="C280" s="3"/>
      <c r="D280" s="3"/>
      <c r="E280" s="38"/>
      <c r="F280" s="38"/>
      <c r="G280" s="130"/>
      <c r="H280" s="131"/>
      <c r="I280" s="130"/>
      <c r="J280" s="130"/>
      <c r="K280" s="130"/>
      <c r="L280" s="130"/>
      <c r="M280" s="131"/>
      <c r="O280" s="86"/>
      <c r="P280" s="45"/>
      <c r="Q280" s="45"/>
      <c r="R280" s="45"/>
      <c r="S280" s="45"/>
      <c r="T280" s="45"/>
      <c r="U280" s="45"/>
      <c r="V280" s="45"/>
      <c r="W280" s="45"/>
      <c r="X280" s="45"/>
      <c r="Y280" s="45"/>
      <c r="Z280" s="45"/>
      <c r="AA280" s="45"/>
      <c r="AB280" s="45"/>
      <c r="AC280" s="45"/>
      <c r="AD280" s="45"/>
      <c r="AE280" s="45"/>
      <c r="AF280" s="45"/>
      <c r="AG280" s="45"/>
      <c r="AH280" s="45"/>
      <c r="AI280" s="45"/>
      <c r="AJ280" s="45"/>
      <c r="AK280" s="45"/>
      <c r="AL280" s="45"/>
      <c r="AM280" s="45"/>
      <c r="AN280" s="45"/>
      <c r="AO280" s="45"/>
      <c r="AP280" s="45"/>
      <c r="AQ280" s="45"/>
      <c r="AR280" s="45"/>
      <c r="AS280" s="45"/>
      <c r="AT280" s="45"/>
      <c r="AU280" s="45"/>
      <c r="AV280" s="45"/>
      <c r="AW280" s="45"/>
      <c r="AX280" s="45"/>
      <c r="AY280" s="45"/>
      <c r="AZ280" s="45"/>
      <c r="BA280" s="45"/>
      <c r="BB280" s="45"/>
      <c r="BC280" s="45"/>
      <c r="BD280" s="45"/>
      <c r="BE280" s="45"/>
      <c r="BF280" s="45"/>
      <c r="BG280" s="45"/>
      <c r="BH280" s="45"/>
      <c r="BI280" s="45"/>
      <c r="BJ280" s="45"/>
      <c r="BK280" s="45"/>
      <c r="BL280" s="45"/>
      <c r="BM280" s="45"/>
      <c r="BN280" s="45"/>
      <c r="BO280" s="45"/>
      <c r="BP280" s="45"/>
      <c r="BQ280" s="45"/>
      <c r="BR280" s="45"/>
      <c r="BS280" s="45"/>
      <c r="BT280" s="45"/>
      <c r="BU280" s="45"/>
      <c r="BV280" s="45"/>
      <c r="BW280" s="45"/>
      <c r="BX280" s="45"/>
      <c r="BY280" s="45"/>
      <c r="BZ280" s="45"/>
      <c r="CA280" s="45"/>
      <c r="CB280" s="45"/>
      <c r="CC280" s="45"/>
      <c r="CD280" s="45"/>
      <c r="CE280" s="45"/>
      <c r="CF280" s="45"/>
      <c r="CG280" s="45"/>
      <c r="CH280" s="45"/>
      <c r="CI280" s="45"/>
      <c r="CJ280" s="45"/>
      <c r="CK280" s="45"/>
      <c r="CL280" s="45"/>
      <c r="CM280" s="45"/>
      <c r="CN280" s="45"/>
      <c r="CO280" s="45"/>
      <c r="CP280" s="45"/>
      <c r="CQ280" s="45"/>
      <c r="CR280" s="45"/>
      <c r="CS280" s="45"/>
      <c r="CT280" s="45"/>
      <c r="CU280" s="45"/>
      <c r="CV280" s="45"/>
      <c r="CW280" s="45"/>
      <c r="CX280" s="45"/>
      <c r="CY280" s="45"/>
      <c r="CZ280" s="45"/>
      <c r="DA280" s="45"/>
      <c r="DB280" s="45"/>
      <c r="DC280" s="45"/>
      <c r="DD280" s="45"/>
      <c r="DE280" s="45"/>
      <c r="DF280" s="45"/>
      <c r="DG280" s="45"/>
      <c r="DH280" s="45"/>
      <c r="DI280" s="45"/>
      <c r="DJ280" s="45"/>
      <c r="DK280" s="45"/>
      <c r="DL280" s="45"/>
      <c r="DM280" s="45"/>
      <c r="DN280" s="45"/>
      <c r="DO280" s="45"/>
      <c r="DP280" s="45"/>
      <c r="DQ280" s="45"/>
      <c r="DR280" s="45"/>
      <c r="DS280" s="45"/>
      <c r="DT280" s="45"/>
      <c r="DU280" s="45"/>
      <c r="DV280" s="45"/>
      <c r="DW280" s="45"/>
      <c r="DX280" s="45"/>
      <c r="DY280" s="45"/>
      <c r="DZ280" s="45"/>
      <c r="EA280" s="45"/>
      <c r="EB280" s="45"/>
      <c r="EC280" s="45"/>
      <c r="ED280" s="45"/>
      <c r="EE280" s="45"/>
      <c r="EF280" s="45"/>
      <c r="EG280" s="45"/>
      <c r="EH280" s="45"/>
      <c r="EI280" s="45"/>
      <c r="EJ280" s="45"/>
      <c r="EK280" s="45"/>
      <c r="EL280" s="45"/>
      <c r="EM280" s="45"/>
      <c r="EN280" s="45"/>
      <c r="EO280" s="45"/>
      <c r="EP280" s="45"/>
      <c r="EQ280" s="45"/>
      <c r="ER280" s="45"/>
      <c r="ES280" s="45"/>
      <c r="ET280" s="45"/>
      <c r="EU280" s="45"/>
      <c r="EV280" s="45"/>
      <c r="EW280" s="45"/>
      <c r="EX280" s="45"/>
      <c r="EY280" s="45"/>
      <c r="EZ280" s="45"/>
      <c r="FA280" s="45"/>
      <c r="FB280" s="45"/>
      <c r="FC280" s="45"/>
      <c r="FD280" s="45"/>
      <c r="FE280" s="45"/>
      <c r="FF280" s="45"/>
      <c r="FG280" s="45"/>
      <c r="FH280" s="45"/>
      <c r="FI280" s="45"/>
      <c r="FJ280" s="45"/>
      <c r="FK280" s="45"/>
      <c r="FL280" s="45"/>
      <c r="FM280" s="45"/>
      <c r="FN280" s="45"/>
      <c r="FO280" s="45"/>
      <c r="FP280" s="45"/>
      <c r="FQ280" s="45"/>
      <c r="FR280" s="45"/>
      <c r="FS280" s="45"/>
      <c r="FT280" s="38"/>
      <c r="FU280" s="38"/>
      <c r="FV280" s="38"/>
      <c r="FW280" s="38"/>
      <c r="FX280" s="38"/>
      <c r="FY280" s="38"/>
      <c r="FZ280" s="38"/>
      <c r="GA280" s="38"/>
      <c r="GB280" s="38"/>
      <c r="GC280" s="38"/>
      <c r="GD280" s="38"/>
      <c r="GE280" s="38"/>
      <c r="GF280" s="38"/>
      <c r="GG280" s="38"/>
      <c r="GH280" s="38"/>
      <c r="GI280" s="38"/>
      <c r="GJ280" s="38"/>
      <c r="GK280" s="38"/>
      <c r="GL280" s="38"/>
      <c r="GM280" s="38"/>
      <c r="GN280" s="38"/>
      <c r="GO280" s="38"/>
      <c r="GP280" s="38"/>
      <c r="GQ280" s="38"/>
      <c r="GR280" s="38"/>
      <c r="GS280" s="38"/>
      <c r="GT280" s="38"/>
      <c r="GU280" s="38"/>
      <c r="GV280" s="38"/>
      <c r="GW280" s="38"/>
      <c r="GX280" s="38"/>
      <c r="GY280" s="38"/>
      <c r="GZ280" s="38"/>
      <c r="HA280" s="38"/>
      <c r="HB280" s="38"/>
      <c r="HC280" s="38"/>
      <c r="HD280" s="38"/>
      <c r="HE280" s="38"/>
      <c r="HF280" s="38"/>
      <c r="HG280" s="38"/>
      <c r="HH280" s="38"/>
      <c r="HI280" s="38"/>
      <c r="HJ280" s="38"/>
      <c r="HK280" s="38"/>
      <c r="HL280" s="38"/>
      <c r="HM280" s="38"/>
      <c r="HN280" s="38"/>
      <c r="HO280" s="38"/>
      <c r="HP280" s="38"/>
      <c r="HQ280" s="38"/>
      <c r="HR280" s="38"/>
      <c r="HS280" s="38"/>
      <c r="HT280" s="38"/>
      <c r="HU280" s="38"/>
      <c r="HV280" s="38"/>
      <c r="HW280" s="38"/>
      <c r="HX280" s="38"/>
      <c r="HY280" s="38"/>
      <c r="HZ280" s="38"/>
      <c r="IA280" s="38"/>
      <c r="IB280" s="38"/>
      <c r="IC280" s="38"/>
      <c r="ID280" s="38"/>
      <c r="IE280" s="38"/>
      <c r="IF280" s="38"/>
      <c r="IG280" s="38"/>
      <c r="IH280" s="38"/>
      <c r="II280" s="38"/>
      <c r="IJ280" s="38"/>
      <c r="IK280" s="38"/>
      <c r="IL280" s="38"/>
      <c r="IM280" s="38"/>
      <c r="IN280" s="38"/>
      <c r="IO280" s="38"/>
      <c r="IP280" s="38"/>
      <c r="IQ280" s="38"/>
      <c r="IR280" s="38"/>
      <c r="IS280" s="38"/>
      <c r="IT280" s="38"/>
      <c r="IU280" s="38"/>
      <c r="IV280" s="38"/>
      <c r="IW280" s="38"/>
      <c r="IX280" s="38"/>
      <c r="IY280" s="38"/>
      <c r="IZ280" s="38"/>
      <c r="JA280" s="38"/>
      <c r="JB280" s="38"/>
      <c r="JC280" s="38"/>
      <c r="JD280" s="38"/>
      <c r="JE280" s="38"/>
      <c r="JF280" s="38"/>
      <c r="JG280" s="38"/>
      <c r="JH280" s="38"/>
      <c r="JI280" s="38"/>
      <c r="JJ280" s="38"/>
      <c r="JK280" s="38"/>
      <c r="JL280" s="38"/>
      <c r="JM280" s="38"/>
      <c r="JN280" s="38"/>
      <c r="JO280" s="38"/>
      <c r="JP280" s="38"/>
      <c r="JQ280" s="38"/>
      <c r="JR280" s="38"/>
      <c r="JS280" s="38"/>
      <c r="JT280" s="38"/>
      <c r="JU280" s="38"/>
      <c r="JV280" s="38"/>
      <c r="JW280" s="38"/>
      <c r="JX280" s="38"/>
      <c r="JY280" s="38"/>
      <c r="JZ280" s="38"/>
      <c r="KA280" s="38"/>
      <c r="KB280" s="38"/>
      <c r="KC280" s="38"/>
      <c r="KD280" s="38"/>
      <c r="KE280" s="38"/>
      <c r="KF280" s="38"/>
      <c r="KG280" s="38"/>
      <c r="KH280" s="38"/>
      <c r="KI280" s="38"/>
      <c r="KJ280" s="38"/>
      <c r="KK280" s="38"/>
      <c r="KL280" s="38"/>
      <c r="KM280" s="38"/>
      <c r="KN280" s="38"/>
      <c r="KO280" s="38"/>
      <c r="KP280" s="38"/>
      <c r="KQ280" s="38"/>
      <c r="KR280" s="38"/>
      <c r="KS280" s="38"/>
      <c r="KT280" s="38"/>
      <c r="KU280" s="38"/>
      <c r="KV280" s="38"/>
      <c r="KW280" s="38"/>
      <c r="KX280" s="38"/>
      <c r="KY280" s="38"/>
      <c r="KZ280" s="38"/>
      <c r="LA280" s="38"/>
      <c r="LB280" s="38"/>
      <c r="LC280" s="38"/>
      <c r="LD280" s="38"/>
      <c r="LE280" s="38"/>
      <c r="LF280" s="38"/>
      <c r="LG280" s="38"/>
      <c r="LH280" s="38"/>
      <c r="LI280" s="38"/>
      <c r="LJ280" s="38"/>
      <c r="LK280" s="38"/>
      <c r="LL280" s="38"/>
      <c r="LM280" s="38"/>
      <c r="LN280" s="38"/>
      <c r="LO280" s="38"/>
      <c r="LP280" s="38"/>
      <c r="LQ280" s="38"/>
      <c r="LR280" s="38"/>
      <c r="LS280" s="38"/>
      <c r="LT280" s="38"/>
      <c r="LU280" s="38"/>
      <c r="LV280" s="38"/>
      <c r="LW280" s="38"/>
      <c r="LX280" s="38"/>
      <c r="LY280" s="38"/>
      <c r="LZ280" s="38"/>
      <c r="MA280" s="38"/>
      <c r="MB280" s="38"/>
      <c r="MC280" s="38"/>
      <c r="MD280" s="38"/>
      <c r="ME280" s="38"/>
      <c r="MF280" s="38"/>
      <c r="MG280" s="38"/>
      <c r="MH280" s="38"/>
      <c r="MI280" s="38"/>
      <c r="MJ280" s="38"/>
      <c r="MK280" s="38"/>
      <c r="ML280" s="38"/>
      <c r="MM280" s="38"/>
      <c r="MN280" s="38"/>
      <c r="MO280" s="38"/>
      <c r="MP280" s="38"/>
      <c r="MQ280" s="38"/>
      <c r="MR280" s="38"/>
      <c r="MS280" s="38"/>
      <c r="MT280" s="38"/>
      <c r="MU280" s="38"/>
      <c r="MV280" s="38"/>
      <c r="MW280" s="38"/>
      <c r="MX280" s="38"/>
      <c r="MY280" s="38"/>
      <c r="MZ280" s="38"/>
      <c r="NA280" s="38"/>
      <c r="NB280" s="38"/>
      <c r="NC280" s="38"/>
      <c r="ND280" s="38"/>
      <c r="NE280" s="38"/>
      <c r="NF280" s="38"/>
      <c r="NG280" s="38"/>
      <c r="NH280" s="38"/>
      <c r="NI280" s="38"/>
      <c r="NJ280" s="38"/>
      <c r="NK280" s="38"/>
      <c r="NL280" s="38"/>
      <c r="NM280" s="38"/>
      <c r="NN280" s="38"/>
      <c r="NO280" s="38"/>
      <c r="NP280" s="38"/>
      <c r="NQ280" s="38"/>
      <c r="NR280" s="38"/>
      <c r="NS280" s="38"/>
      <c r="NT280" s="38"/>
      <c r="NU280" s="38"/>
      <c r="NV280" s="38"/>
      <c r="NW280" s="38"/>
      <c r="NX280" s="38"/>
      <c r="NY280" s="38"/>
      <c r="NZ280" s="38"/>
      <c r="OA280" s="38"/>
      <c r="OB280" s="38"/>
      <c r="OC280" s="38"/>
      <c r="OD280" s="38"/>
      <c r="OE280" s="38"/>
      <c r="OF280" s="38"/>
      <c r="OG280" s="38"/>
      <c r="OH280" s="38"/>
      <c r="OI280" s="38"/>
      <c r="OJ280" s="38"/>
      <c r="OK280" s="38"/>
      <c r="OL280" s="38"/>
      <c r="OM280" s="38"/>
      <c r="ON280" s="38"/>
      <c r="OO280" s="38"/>
      <c r="OP280" s="38"/>
      <c r="OQ280" s="38"/>
      <c r="OR280" s="38"/>
      <c r="OS280" s="38"/>
      <c r="OT280" s="38"/>
      <c r="OU280" s="38"/>
      <c r="OV280" s="38"/>
      <c r="OW280" s="38"/>
      <c r="OX280" s="38"/>
      <c r="OY280" s="38"/>
      <c r="OZ280" s="38"/>
      <c r="PA280" s="38"/>
      <c r="PB280" s="38"/>
      <c r="PC280" s="38"/>
      <c r="PD280" s="38"/>
      <c r="PE280" s="38"/>
      <c r="PF280" s="38"/>
      <c r="PG280" s="38"/>
      <c r="PH280" s="38"/>
      <c r="PI280" s="38"/>
      <c r="PJ280" s="38"/>
      <c r="PK280" s="38"/>
      <c r="PL280" s="38"/>
      <c r="PM280" s="38"/>
      <c r="PN280" s="38"/>
      <c r="PO280" s="38"/>
      <c r="PP280" s="38"/>
      <c r="PQ280" s="38"/>
      <c r="PR280" s="38"/>
      <c r="PS280" s="38"/>
      <c r="PT280" s="38"/>
      <c r="PU280" s="38"/>
      <c r="PV280" s="38"/>
      <c r="PW280" s="38"/>
      <c r="PX280" s="38"/>
      <c r="PY280" s="38"/>
      <c r="PZ280" s="38"/>
      <c r="QA280" s="38"/>
      <c r="QB280" s="38"/>
      <c r="QC280" s="38"/>
      <c r="QD280" s="38"/>
      <c r="QE280" s="38"/>
      <c r="QF280" s="38"/>
      <c r="QG280" s="38"/>
      <c r="QH280" s="38"/>
      <c r="QI280" s="38"/>
      <c r="QJ280" s="38"/>
      <c r="QK280" s="38"/>
      <c r="QL280" s="38"/>
      <c r="QM280" s="38"/>
      <c r="QN280" s="38"/>
      <c r="QO280" s="38"/>
      <c r="QP280" s="38"/>
      <c r="QQ280" s="38"/>
      <c r="QR280" s="38"/>
      <c r="QS280" s="38"/>
      <c r="QT280" s="38"/>
      <c r="QU280" s="38"/>
      <c r="QV280" s="38"/>
      <c r="QW280" s="38"/>
      <c r="QX280" s="38"/>
      <c r="QY280" s="38"/>
      <c r="QZ280" s="38"/>
      <c r="RA280" s="38"/>
      <c r="RB280" s="38"/>
      <c r="RC280" s="38"/>
      <c r="RD280" s="38"/>
      <c r="RE280" s="38"/>
      <c r="RF280" s="38"/>
      <c r="RG280" s="38"/>
      <c r="RH280" s="38"/>
      <c r="RI280" s="38"/>
      <c r="RJ280" s="38"/>
      <c r="RK280" s="38"/>
      <c r="RL280" s="38"/>
      <c r="RM280" s="38"/>
      <c r="RN280" s="38"/>
      <c r="RO280" s="38"/>
      <c r="RP280" s="38"/>
      <c r="RQ280" s="38"/>
      <c r="RR280" s="38"/>
      <c r="RS280" s="38"/>
      <c r="RT280" s="38"/>
      <c r="RU280" s="38"/>
      <c r="RV280" s="38"/>
      <c r="RW280" s="38"/>
      <c r="RX280" s="38"/>
      <c r="RY280" s="38"/>
      <c r="RZ280" s="38"/>
      <c r="SA280" s="38"/>
      <c r="SB280" s="38"/>
      <c r="SC280" s="38"/>
      <c r="SD280" s="38"/>
      <c r="SE280" s="38"/>
      <c r="SF280" s="38"/>
      <c r="SG280" s="38"/>
      <c r="SH280" s="38"/>
      <c r="SI280" s="38"/>
      <c r="SJ280" s="38"/>
      <c r="SK280" s="38"/>
      <c r="SL280" s="38"/>
      <c r="SM280" s="38"/>
      <c r="SN280" s="38"/>
      <c r="SO280" s="38"/>
      <c r="SP280" s="38"/>
      <c r="SQ280" s="38"/>
      <c r="SR280" s="38"/>
      <c r="SS280" s="38"/>
      <c r="ST280" s="38"/>
      <c r="SU280" s="38"/>
      <c r="SV280" s="38"/>
      <c r="SW280" s="38"/>
      <c r="SX280" s="38"/>
      <c r="SY280" s="38"/>
      <c r="SZ280" s="38"/>
      <c r="TA280" s="38"/>
      <c r="TB280" s="38"/>
      <c r="TC280" s="38"/>
      <c r="TD280" s="38"/>
      <c r="TE280" s="38"/>
      <c r="TF280" s="38"/>
      <c r="TG280" s="38"/>
      <c r="TH280" s="38"/>
      <c r="TI280" s="38"/>
      <c r="TJ280" s="38"/>
      <c r="TK280" s="38"/>
      <c r="TL280" s="38"/>
      <c r="TM280" s="38"/>
      <c r="TN280" s="38"/>
      <c r="TO280" s="38"/>
      <c r="TP280" s="38"/>
      <c r="TQ280" s="38"/>
      <c r="TR280" s="38"/>
      <c r="TS280" s="38"/>
      <c r="TT280" s="38"/>
      <c r="TU280" s="38"/>
      <c r="TV280" s="38"/>
      <c r="TW280" s="38"/>
      <c r="TX280" s="38"/>
      <c r="TY280" s="38"/>
      <c r="TZ280" s="38"/>
      <c r="UA280" s="38"/>
      <c r="UB280" s="38"/>
      <c r="UC280" s="38"/>
      <c r="UD280" s="38"/>
      <c r="UE280" s="38"/>
      <c r="UF280" s="38"/>
      <c r="UG280" s="38"/>
      <c r="UH280" s="38"/>
      <c r="UI280" s="38"/>
      <c r="UJ280" s="38"/>
      <c r="UK280" s="38"/>
      <c r="UL280" s="38"/>
      <c r="UM280" s="38"/>
      <c r="UN280" s="38"/>
      <c r="UO280" s="38"/>
      <c r="UP280" s="38"/>
      <c r="UQ280" s="38"/>
      <c r="UR280" s="38"/>
      <c r="US280" s="38"/>
      <c r="UT280" s="38"/>
      <c r="UU280" s="38"/>
      <c r="UV280" s="38"/>
      <c r="UW280" s="38"/>
      <c r="UX280" s="38"/>
      <c r="UY280" s="38"/>
      <c r="UZ280" s="38"/>
      <c r="VA280" s="38"/>
      <c r="VB280" s="38"/>
      <c r="VC280" s="38"/>
      <c r="VD280" s="38"/>
      <c r="VE280" s="38"/>
      <c r="VF280" s="38"/>
      <c r="VG280" s="38"/>
      <c r="VH280" s="38"/>
      <c r="VI280" s="38"/>
      <c r="VJ280" s="38"/>
      <c r="VK280" s="38"/>
      <c r="VL280" s="38"/>
      <c r="VM280" s="38"/>
      <c r="VN280" s="38"/>
      <c r="VO280" s="38"/>
      <c r="VP280" s="38"/>
      <c r="VQ280" s="38"/>
      <c r="VR280" s="38"/>
      <c r="VS280" s="38"/>
      <c r="VT280" s="38"/>
      <c r="VU280" s="38"/>
      <c r="VV280" s="38"/>
      <c r="VW280" s="38"/>
      <c r="VX280" s="38"/>
      <c r="VY280" s="38"/>
      <c r="VZ280" s="38"/>
      <c r="WA280" s="38"/>
      <c r="WB280" s="38"/>
      <c r="WC280" s="38"/>
      <c r="WD280" s="38"/>
      <c r="WE280" s="38"/>
      <c r="WF280" s="38"/>
      <c r="WG280" s="38"/>
      <c r="WH280" s="38"/>
      <c r="WI280" s="38"/>
      <c r="WJ280" s="38"/>
      <c r="WK280" s="38"/>
      <c r="WL280" s="38"/>
      <c r="WM280" s="38"/>
      <c r="WN280" s="38"/>
      <c r="WO280" s="38"/>
      <c r="WP280" s="38"/>
      <c r="WQ280" s="38"/>
      <c r="WR280" s="38"/>
      <c r="WS280" s="38"/>
      <c r="WT280" s="38"/>
      <c r="WU280" s="38"/>
      <c r="WV280" s="38"/>
      <c r="WW280" s="38"/>
      <c r="WX280" s="38"/>
      <c r="WY280" s="38"/>
      <c r="WZ280" s="38"/>
      <c r="XA280" s="38"/>
      <c r="XB280" s="38"/>
      <c r="XC280" s="38"/>
      <c r="XD280" s="38"/>
      <c r="XE280" s="38"/>
      <c r="XF280" s="38"/>
      <c r="XG280" s="38"/>
      <c r="XH280" s="38"/>
      <c r="XI280" s="38"/>
      <c r="XJ280" s="38"/>
      <c r="XK280" s="38"/>
      <c r="XL280" s="38"/>
      <c r="XM280" s="38"/>
      <c r="XN280" s="38"/>
      <c r="XO280" s="38"/>
      <c r="XP280" s="38"/>
      <c r="XQ280" s="38"/>
      <c r="XR280" s="38"/>
      <c r="XS280" s="38"/>
      <c r="XT280" s="38"/>
      <c r="XU280" s="38"/>
      <c r="XV280" s="38"/>
      <c r="XW280" s="38"/>
      <c r="XX280" s="38"/>
      <c r="XY280" s="38"/>
      <c r="XZ280" s="38"/>
      <c r="YA280" s="38"/>
      <c r="YB280" s="38"/>
      <c r="YC280" s="38"/>
      <c r="YD280" s="38"/>
      <c r="YE280" s="38"/>
      <c r="YF280" s="38"/>
      <c r="YG280" s="38"/>
      <c r="YH280" s="38"/>
      <c r="YI280" s="38"/>
      <c r="YJ280" s="38"/>
      <c r="YK280" s="38"/>
      <c r="YL280" s="38"/>
      <c r="YM280" s="38"/>
      <c r="YN280" s="38"/>
      <c r="YO280" s="38"/>
      <c r="YP280" s="38"/>
      <c r="YQ280" s="38"/>
      <c r="YR280" s="38"/>
      <c r="YS280" s="38"/>
    </row>
    <row r="281" spans="1:669" s="50" customFormat="1" ht="15.75" x14ac:dyDescent="0.25">
      <c r="A281" s="38"/>
      <c r="B281" s="3"/>
      <c r="C281" s="3"/>
      <c r="D281" s="3"/>
      <c r="E281" s="38"/>
      <c r="F281" s="38"/>
      <c r="G281" s="130"/>
      <c r="H281" s="131"/>
      <c r="I281" s="130"/>
      <c r="J281" s="130"/>
      <c r="K281" s="130"/>
      <c r="L281" s="130"/>
      <c r="M281" s="131"/>
      <c r="O281" s="86"/>
      <c r="P281" s="45"/>
      <c r="Q281" s="45"/>
      <c r="R281" s="45"/>
      <c r="S281" s="45"/>
      <c r="T281" s="45"/>
      <c r="U281" s="45"/>
      <c r="V281" s="45"/>
      <c r="W281" s="45"/>
      <c r="X281" s="45"/>
      <c r="Y281" s="45"/>
      <c r="Z281" s="45"/>
      <c r="AA281" s="45"/>
      <c r="AB281" s="45"/>
      <c r="AC281" s="45"/>
      <c r="AD281" s="45"/>
      <c r="AE281" s="45"/>
      <c r="AF281" s="45"/>
      <c r="AG281" s="45"/>
      <c r="AH281" s="45"/>
      <c r="AI281" s="45"/>
      <c r="AJ281" s="45"/>
      <c r="AK281" s="45"/>
      <c r="AL281" s="45"/>
      <c r="AM281" s="45"/>
      <c r="AN281" s="45"/>
      <c r="AO281" s="45"/>
      <c r="AP281" s="45"/>
      <c r="AQ281" s="45"/>
      <c r="AR281" s="45"/>
      <c r="AS281" s="45"/>
      <c r="AT281" s="45"/>
      <c r="AU281" s="45"/>
      <c r="AV281" s="45"/>
      <c r="AW281" s="45"/>
      <c r="AX281" s="45"/>
      <c r="AY281" s="45"/>
      <c r="AZ281" s="45"/>
      <c r="BA281" s="45"/>
      <c r="BB281" s="45"/>
      <c r="BC281" s="45"/>
      <c r="BD281" s="45"/>
      <c r="BE281" s="45"/>
      <c r="BF281" s="45"/>
      <c r="BG281" s="45"/>
      <c r="BH281" s="45"/>
      <c r="BI281" s="45"/>
      <c r="BJ281" s="45"/>
      <c r="BK281" s="45"/>
      <c r="BL281" s="45"/>
      <c r="BM281" s="45"/>
      <c r="BN281" s="45"/>
      <c r="BO281" s="45"/>
      <c r="BP281" s="45"/>
      <c r="BQ281" s="45"/>
      <c r="BR281" s="45"/>
      <c r="BS281" s="45"/>
      <c r="BT281" s="45"/>
      <c r="BU281" s="45"/>
      <c r="BV281" s="45"/>
      <c r="BW281" s="45"/>
      <c r="BX281" s="45"/>
      <c r="BY281" s="45"/>
      <c r="BZ281" s="45"/>
      <c r="CA281" s="45"/>
      <c r="CB281" s="45"/>
      <c r="CC281" s="45"/>
      <c r="CD281" s="45"/>
      <c r="CE281" s="45"/>
      <c r="CF281" s="45"/>
      <c r="CG281" s="45"/>
      <c r="CH281" s="45"/>
      <c r="CI281" s="45"/>
      <c r="CJ281" s="45"/>
      <c r="CK281" s="45"/>
      <c r="CL281" s="45"/>
      <c r="CM281" s="45"/>
      <c r="CN281" s="45"/>
      <c r="CO281" s="45"/>
      <c r="CP281" s="45"/>
      <c r="CQ281" s="45"/>
      <c r="CR281" s="45"/>
      <c r="CS281" s="45"/>
      <c r="CT281" s="45"/>
      <c r="CU281" s="45"/>
      <c r="CV281" s="45"/>
      <c r="CW281" s="45"/>
      <c r="CX281" s="45"/>
      <c r="CY281" s="45"/>
      <c r="CZ281" s="45"/>
      <c r="DA281" s="45"/>
      <c r="DB281" s="45"/>
      <c r="DC281" s="45"/>
      <c r="DD281" s="45"/>
      <c r="DE281" s="45"/>
      <c r="DF281" s="45"/>
      <c r="DG281" s="45"/>
      <c r="DH281" s="45"/>
      <c r="DI281" s="45"/>
      <c r="DJ281" s="45"/>
      <c r="DK281" s="45"/>
      <c r="DL281" s="45"/>
      <c r="DM281" s="45"/>
      <c r="DN281" s="45"/>
      <c r="DO281" s="45"/>
      <c r="DP281" s="45"/>
      <c r="DQ281" s="45"/>
      <c r="DR281" s="45"/>
      <c r="DS281" s="45"/>
      <c r="DT281" s="45"/>
      <c r="DU281" s="45"/>
      <c r="DV281" s="45"/>
      <c r="DW281" s="45"/>
      <c r="DX281" s="45"/>
      <c r="DY281" s="45"/>
      <c r="DZ281" s="45"/>
      <c r="EA281" s="45"/>
      <c r="EB281" s="45"/>
      <c r="EC281" s="45"/>
      <c r="ED281" s="45"/>
      <c r="EE281" s="45"/>
      <c r="EF281" s="45"/>
      <c r="EG281" s="45"/>
      <c r="EH281" s="45"/>
      <c r="EI281" s="45"/>
      <c r="EJ281" s="45"/>
      <c r="EK281" s="45"/>
      <c r="EL281" s="45"/>
      <c r="EM281" s="45"/>
      <c r="EN281" s="45"/>
      <c r="EO281" s="45"/>
      <c r="EP281" s="45"/>
      <c r="EQ281" s="45"/>
      <c r="ER281" s="45"/>
      <c r="ES281" s="45"/>
      <c r="ET281" s="45"/>
      <c r="EU281" s="45"/>
      <c r="EV281" s="45"/>
      <c r="EW281" s="45"/>
      <c r="EX281" s="45"/>
      <c r="EY281" s="45"/>
      <c r="EZ281" s="45"/>
      <c r="FA281" s="45"/>
      <c r="FB281" s="45"/>
      <c r="FC281" s="45"/>
      <c r="FD281" s="45"/>
      <c r="FE281" s="45"/>
      <c r="FF281" s="45"/>
      <c r="FG281" s="45"/>
      <c r="FH281" s="45"/>
      <c r="FI281" s="45"/>
      <c r="FJ281" s="45"/>
      <c r="FK281" s="45"/>
      <c r="FL281" s="45"/>
      <c r="FM281" s="45"/>
      <c r="FN281" s="45"/>
      <c r="FO281" s="45"/>
      <c r="FP281" s="45"/>
      <c r="FQ281" s="45"/>
      <c r="FR281" s="45"/>
      <c r="FS281" s="45"/>
      <c r="FT281" s="38"/>
      <c r="FU281" s="38"/>
      <c r="FV281" s="38"/>
      <c r="FW281" s="38"/>
      <c r="FX281" s="38"/>
      <c r="FY281" s="38"/>
      <c r="FZ281" s="38"/>
      <c r="GA281" s="38"/>
      <c r="GB281" s="38"/>
      <c r="GC281" s="38"/>
      <c r="GD281" s="38"/>
      <c r="GE281" s="38"/>
      <c r="GF281" s="38"/>
      <c r="GG281" s="38"/>
      <c r="GH281" s="38"/>
      <c r="GI281" s="38"/>
      <c r="GJ281" s="38"/>
      <c r="GK281" s="38"/>
      <c r="GL281" s="38"/>
      <c r="GM281" s="38"/>
      <c r="GN281" s="38"/>
      <c r="GO281" s="38"/>
      <c r="GP281" s="38"/>
      <c r="GQ281" s="38"/>
      <c r="GR281" s="38"/>
      <c r="GS281" s="38"/>
      <c r="GT281" s="38"/>
      <c r="GU281" s="38"/>
      <c r="GV281" s="38"/>
      <c r="GW281" s="38"/>
      <c r="GX281" s="38"/>
      <c r="GY281" s="38"/>
      <c r="GZ281" s="38"/>
      <c r="HA281" s="38"/>
      <c r="HB281" s="38"/>
      <c r="HC281" s="38"/>
      <c r="HD281" s="38"/>
      <c r="HE281" s="38"/>
      <c r="HF281" s="38"/>
      <c r="HG281" s="38"/>
      <c r="HH281" s="38"/>
      <c r="HI281" s="38"/>
      <c r="HJ281" s="38"/>
      <c r="HK281" s="38"/>
      <c r="HL281" s="38"/>
      <c r="HM281" s="38"/>
      <c r="HN281" s="38"/>
      <c r="HO281" s="38"/>
      <c r="HP281" s="38"/>
      <c r="HQ281" s="38"/>
      <c r="HR281" s="38"/>
      <c r="HS281" s="38"/>
      <c r="HT281" s="38"/>
      <c r="HU281" s="38"/>
      <c r="HV281" s="38"/>
      <c r="HW281" s="38"/>
      <c r="HX281" s="38"/>
      <c r="HY281" s="38"/>
      <c r="HZ281" s="38"/>
      <c r="IA281" s="38"/>
      <c r="IB281" s="38"/>
      <c r="IC281" s="38"/>
      <c r="ID281" s="38"/>
      <c r="IE281" s="38"/>
      <c r="IF281" s="38"/>
      <c r="IG281" s="38"/>
      <c r="IH281" s="38"/>
      <c r="II281" s="38"/>
      <c r="IJ281" s="38"/>
      <c r="IK281" s="38"/>
      <c r="IL281" s="38"/>
      <c r="IM281" s="38"/>
      <c r="IN281" s="38"/>
      <c r="IO281" s="38"/>
      <c r="IP281" s="38"/>
      <c r="IQ281" s="38"/>
      <c r="IR281" s="38"/>
      <c r="IS281" s="38"/>
      <c r="IT281" s="38"/>
      <c r="IU281" s="38"/>
      <c r="IV281" s="38"/>
      <c r="IW281" s="38"/>
      <c r="IX281" s="38"/>
      <c r="IY281" s="38"/>
      <c r="IZ281" s="38"/>
      <c r="JA281" s="38"/>
      <c r="JB281" s="38"/>
      <c r="JC281" s="38"/>
      <c r="JD281" s="38"/>
      <c r="JE281" s="38"/>
      <c r="JF281" s="38"/>
      <c r="JG281" s="38"/>
      <c r="JH281" s="38"/>
      <c r="JI281" s="38"/>
      <c r="JJ281" s="38"/>
      <c r="JK281" s="38"/>
      <c r="JL281" s="38"/>
      <c r="JM281" s="38"/>
      <c r="JN281" s="38"/>
      <c r="JO281" s="38"/>
      <c r="JP281" s="38"/>
      <c r="JQ281" s="38"/>
      <c r="JR281" s="38"/>
      <c r="JS281" s="38"/>
      <c r="JT281" s="38"/>
      <c r="JU281" s="38"/>
      <c r="JV281" s="38"/>
      <c r="JW281" s="38"/>
      <c r="JX281" s="38"/>
      <c r="JY281" s="38"/>
      <c r="JZ281" s="38"/>
      <c r="KA281" s="38"/>
      <c r="KB281" s="38"/>
      <c r="KC281" s="38"/>
      <c r="KD281" s="38"/>
      <c r="KE281" s="38"/>
      <c r="KF281" s="38"/>
      <c r="KG281" s="38"/>
      <c r="KH281" s="38"/>
      <c r="KI281" s="38"/>
      <c r="KJ281" s="38"/>
      <c r="KK281" s="38"/>
      <c r="KL281" s="38"/>
      <c r="KM281" s="38"/>
      <c r="KN281" s="38"/>
      <c r="KO281" s="38"/>
      <c r="KP281" s="38"/>
      <c r="KQ281" s="38"/>
      <c r="KR281" s="38"/>
      <c r="KS281" s="38"/>
      <c r="KT281" s="38"/>
      <c r="KU281" s="38"/>
      <c r="KV281" s="38"/>
      <c r="KW281" s="38"/>
      <c r="KX281" s="38"/>
      <c r="KY281" s="38"/>
      <c r="KZ281" s="38"/>
      <c r="LA281" s="38"/>
      <c r="LB281" s="38"/>
      <c r="LC281" s="38"/>
      <c r="LD281" s="38"/>
      <c r="LE281" s="38"/>
      <c r="LF281" s="38"/>
      <c r="LG281" s="38"/>
      <c r="LH281" s="38"/>
      <c r="LI281" s="38"/>
      <c r="LJ281" s="38"/>
      <c r="LK281" s="38"/>
      <c r="LL281" s="38"/>
      <c r="LM281" s="38"/>
      <c r="LN281" s="38"/>
      <c r="LO281" s="38"/>
      <c r="LP281" s="38"/>
      <c r="LQ281" s="38"/>
      <c r="LR281" s="38"/>
      <c r="LS281" s="38"/>
      <c r="LT281" s="38"/>
      <c r="LU281" s="38"/>
      <c r="LV281" s="38"/>
      <c r="LW281" s="38"/>
      <c r="LX281" s="38"/>
      <c r="LY281" s="38"/>
      <c r="LZ281" s="38"/>
      <c r="MA281" s="38"/>
      <c r="MB281" s="38"/>
      <c r="MC281" s="38"/>
      <c r="MD281" s="38"/>
      <c r="ME281" s="38"/>
      <c r="MF281" s="38"/>
      <c r="MG281" s="38"/>
      <c r="MH281" s="38"/>
      <c r="MI281" s="38"/>
      <c r="MJ281" s="38"/>
      <c r="MK281" s="38"/>
      <c r="ML281" s="38"/>
      <c r="MM281" s="38"/>
      <c r="MN281" s="38"/>
      <c r="MO281" s="38"/>
      <c r="MP281" s="38"/>
      <c r="MQ281" s="38"/>
      <c r="MR281" s="38"/>
      <c r="MS281" s="38"/>
      <c r="MT281" s="38"/>
      <c r="MU281" s="38"/>
      <c r="MV281" s="38"/>
      <c r="MW281" s="38"/>
      <c r="MX281" s="38"/>
      <c r="MY281" s="38"/>
      <c r="MZ281" s="38"/>
      <c r="NA281" s="38"/>
      <c r="NB281" s="38"/>
      <c r="NC281" s="38"/>
      <c r="ND281" s="38"/>
      <c r="NE281" s="38"/>
      <c r="NF281" s="38"/>
      <c r="NG281" s="38"/>
      <c r="NH281" s="38"/>
      <c r="NI281" s="38"/>
      <c r="NJ281" s="38"/>
      <c r="NK281" s="38"/>
      <c r="NL281" s="38"/>
      <c r="NM281" s="38"/>
      <c r="NN281" s="38"/>
      <c r="NO281" s="38"/>
      <c r="NP281" s="38"/>
      <c r="NQ281" s="38"/>
      <c r="NR281" s="38"/>
      <c r="NS281" s="38"/>
      <c r="NT281" s="38"/>
      <c r="NU281" s="38"/>
      <c r="NV281" s="38"/>
      <c r="NW281" s="38"/>
      <c r="NX281" s="38"/>
      <c r="NY281" s="38"/>
      <c r="NZ281" s="38"/>
      <c r="OA281" s="38"/>
      <c r="OB281" s="38"/>
      <c r="OC281" s="38"/>
      <c r="OD281" s="38"/>
      <c r="OE281" s="38"/>
      <c r="OF281" s="38"/>
      <c r="OG281" s="38"/>
      <c r="OH281" s="38"/>
      <c r="OI281" s="38"/>
      <c r="OJ281" s="38"/>
      <c r="OK281" s="38"/>
      <c r="OL281" s="38"/>
      <c r="OM281" s="38"/>
      <c r="ON281" s="38"/>
      <c r="OO281" s="38"/>
      <c r="OP281" s="38"/>
      <c r="OQ281" s="38"/>
      <c r="OR281" s="38"/>
      <c r="OS281" s="38"/>
      <c r="OT281" s="38"/>
      <c r="OU281" s="38"/>
      <c r="OV281" s="38"/>
      <c r="OW281" s="38"/>
      <c r="OX281" s="38"/>
      <c r="OY281" s="38"/>
      <c r="OZ281" s="38"/>
      <c r="PA281" s="38"/>
      <c r="PB281" s="38"/>
      <c r="PC281" s="38"/>
      <c r="PD281" s="38"/>
      <c r="PE281" s="38"/>
      <c r="PF281" s="38"/>
      <c r="PG281" s="38"/>
      <c r="PH281" s="38"/>
      <c r="PI281" s="38"/>
      <c r="PJ281" s="38"/>
      <c r="PK281" s="38"/>
      <c r="PL281" s="38"/>
      <c r="PM281" s="38"/>
      <c r="PN281" s="38"/>
      <c r="PO281" s="38"/>
      <c r="PP281" s="38"/>
      <c r="PQ281" s="38"/>
      <c r="PR281" s="38"/>
      <c r="PS281" s="38"/>
      <c r="PT281" s="38"/>
      <c r="PU281" s="38"/>
      <c r="PV281" s="38"/>
      <c r="PW281" s="38"/>
      <c r="PX281" s="38"/>
      <c r="PY281" s="38"/>
      <c r="PZ281" s="38"/>
      <c r="QA281" s="38"/>
      <c r="QB281" s="38"/>
      <c r="QC281" s="38"/>
      <c r="QD281" s="38"/>
      <c r="QE281" s="38"/>
      <c r="QF281" s="38"/>
      <c r="QG281" s="38"/>
      <c r="QH281" s="38"/>
      <c r="QI281" s="38"/>
      <c r="QJ281" s="38"/>
      <c r="QK281" s="38"/>
      <c r="QL281" s="38"/>
      <c r="QM281" s="38"/>
      <c r="QN281" s="38"/>
      <c r="QO281" s="38"/>
      <c r="QP281" s="38"/>
      <c r="QQ281" s="38"/>
      <c r="QR281" s="38"/>
      <c r="QS281" s="38"/>
      <c r="QT281" s="38"/>
      <c r="QU281" s="38"/>
      <c r="QV281" s="38"/>
      <c r="QW281" s="38"/>
      <c r="QX281" s="38"/>
      <c r="QY281" s="38"/>
      <c r="QZ281" s="38"/>
      <c r="RA281" s="38"/>
      <c r="RB281" s="38"/>
      <c r="RC281" s="38"/>
      <c r="RD281" s="38"/>
      <c r="RE281" s="38"/>
      <c r="RF281" s="38"/>
      <c r="RG281" s="38"/>
      <c r="RH281" s="38"/>
      <c r="RI281" s="38"/>
      <c r="RJ281" s="38"/>
      <c r="RK281" s="38"/>
      <c r="RL281" s="38"/>
      <c r="RM281" s="38"/>
      <c r="RN281" s="38"/>
      <c r="RO281" s="38"/>
      <c r="RP281" s="38"/>
      <c r="RQ281" s="38"/>
      <c r="RR281" s="38"/>
      <c r="RS281" s="38"/>
      <c r="RT281" s="38"/>
      <c r="RU281" s="38"/>
      <c r="RV281" s="38"/>
      <c r="RW281" s="38"/>
      <c r="RX281" s="38"/>
      <c r="RY281" s="38"/>
      <c r="RZ281" s="38"/>
      <c r="SA281" s="38"/>
      <c r="SB281" s="38"/>
      <c r="SC281" s="38"/>
      <c r="SD281" s="38"/>
      <c r="SE281" s="38"/>
      <c r="SF281" s="38"/>
      <c r="SG281" s="38"/>
      <c r="SH281" s="38"/>
      <c r="SI281" s="38"/>
      <c r="SJ281" s="38"/>
      <c r="SK281" s="38"/>
      <c r="SL281" s="38"/>
      <c r="SM281" s="38"/>
      <c r="SN281" s="38"/>
      <c r="SO281" s="38"/>
      <c r="SP281" s="38"/>
      <c r="SQ281" s="38"/>
      <c r="SR281" s="38"/>
      <c r="SS281" s="38"/>
      <c r="ST281" s="38"/>
      <c r="SU281" s="38"/>
      <c r="SV281" s="38"/>
      <c r="SW281" s="38"/>
      <c r="SX281" s="38"/>
      <c r="SY281" s="38"/>
      <c r="SZ281" s="38"/>
      <c r="TA281" s="38"/>
      <c r="TB281" s="38"/>
      <c r="TC281" s="38"/>
      <c r="TD281" s="38"/>
      <c r="TE281" s="38"/>
      <c r="TF281" s="38"/>
      <c r="TG281" s="38"/>
      <c r="TH281" s="38"/>
      <c r="TI281" s="38"/>
      <c r="TJ281" s="38"/>
      <c r="TK281" s="38"/>
      <c r="TL281" s="38"/>
      <c r="TM281" s="38"/>
      <c r="TN281" s="38"/>
      <c r="TO281" s="38"/>
      <c r="TP281" s="38"/>
      <c r="TQ281" s="38"/>
      <c r="TR281" s="38"/>
      <c r="TS281" s="38"/>
      <c r="TT281" s="38"/>
      <c r="TU281" s="38"/>
      <c r="TV281" s="38"/>
      <c r="TW281" s="38"/>
      <c r="TX281" s="38"/>
      <c r="TY281" s="38"/>
      <c r="TZ281" s="38"/>
      <c r="UA281" s="38"/>
      <c r="UB281" s="38"/>
      <c r="UC281" s="38"/>
      <c r="UD281" s="38"/>
      <c r="UE281" s="38"/>
      <c r="UF281" s="38"/>
      <c r="UG281" s="38"/>
      <c r="UH281" s="38"/>
      <c r="UI281" s="38"/>
      <c r="UJ281" s="38"/>
      <c r="UK281" s="38"/>
      <c r="UL281" s="38"/>
      <c r="UM281" s="38"/>
      <c r="UN281" s="38"/>
      <c r="UO281" s="38"/>
      <c r="UP281" s="38"/>
      <c r="UQ281" s="38"/>
      <c r="UR281" s="38"/>
      <c r="US281" s="38"/>
      <c r="UT281" s="38"/>
      <c r="UU281" s="38"/>
      <c r="UV281" s="38"/>
      <c r="UW281" s="38"/>
      <c r="UX281" s="38"/>
      <c r="UY281" s="38"/>
      <c r="UZ281" s="38"/>
      <c r="VA281" s="38"/>
      <c r="VB281" s="38"/>
      <c r="VC281" s="38"/>
      <c r="VD281" s="38"/>
      <c r="VE281" s="38"/>
      <c r="VF281" s="38"/>
      <c r="VG281" s="38"/>
      <c r="VH281" s="38"/>
      <c r="VI281" s="38"/>
      <c r="VJ281" s="38"/>
      <c r="VK281" s="38"/>
      <c r="VL281" s="38"/>
      <c r="VM281" s="38"/>
      <c r="VN281" s="38"/>
      <c r="VO281" s="38"/>
      <c r="VP281" s="38"/>
      <c r="VQ281" s="38"/>
      <c r="VR281" s="38"/>
      <c r="VS281" s="38"/>
      <c r="VT281" s="38"/>
      <c r="VU281" s="38"/>
      <c r="VV281" s="38"/>
      <c r="VW281" s="38"/>
      <c r="VX281" s="38"/>
      <c r="VY281" s="38"/>
      <c r="VZ281" s="38"/>
      <c r="WA281" s="38"/>
      <c r="WB281" s="38"/>
      <c r="WC281" s="38"/>
      <c r="WD281" s="38"/>
      <c r="WE281" s="38"/>
      <c r="WF281" s="38"/>
      <c r="WG281" s="38"/>
      <c r="WH281" s="38"/>
      <c r="WI281" s="38"/>
      <c r="WJ281" s="38"/>
      <c r="WK281" s="38"/>
      <c r="WL281" s="38"/>
      <c r="WM281" s="38"/>
      <c r="WN281" s="38"/>
      <c r="WO281" s="38"/>
      <c r="WP281" s="38"/>
      <c r="WQ281" s="38"/>
      <c r="WR281" s="38"/>
      <c r="WS281" s="38"/>
      <c r="WT281" s="38"/>
      <c r="WU281" s="38"/>
      <c r="WV281" s="38"/>
      <c r="WW281" s="38"/>
      <c r="WX281" s="38"/>
      <c r="WY281" s="38"/>
      <c r="WZ281" s="38"/>
      <c r="XA281" s="38"/>
      <c r="XB281" s="38"/>
      <c r="XC281" s="38"/>
      <c r="XD281" s="38"/>
      <c r="XE281" s="38"/>
      <c r="XF281" s="38"/>
      <c r="XG281" s="38"/>
      <c r="XH281" s="38"/>
      <c r="XI281" s="38"/>
      <c r="XJ281" s="38"/>
      <c r="XK281" s="38"/>
      <c r="XL281" s="38"/>
      <c r="XM281" s="38"/>
      <c r="XN281" s="38"/>
      <c r="XO281" s="38"/>
      <c r="XP281" s="38"/>
      <c r="XQ281" s="38"/>
      <c r="XR281" s="38"/>
      <c r="XS281" s="38"/>
      <c r="XT281" s="38"/>
      <c r="XU281" s="38"/>
      <c r="XV281" s="38"/>
      <c r="XW281" s="38"/>
      <c r="XX281" s="38"/>
      <c r="XY281" s="38"/>
      <c r="XZ281" s="38"/>
      <c r="YA281" s="38"/>
      <c r="YB281" s="38"/>
      <c r="YC281" s="38"/>
      <c r="YD281" s="38"/>
      <c r="YE281" s="38"/>
      <c r="YF281" s="38"/>
      <c r="YG281" s="38"/>
      <c r="YH281" s="38"/>
      <c r="YI281" s="38"/>
      <c r="YJ281" s="38"/>
      <c r="YK281" s="38"/>
      <c r="YL281" s="38"/>
      <c r="YM281" s="38"/>
      <c r="YN281" s="38"/>
      <c r="YO281" s="38"/>
      <c r="YP281" s="38"/>
      <c r="YQ281" s="38"/>
      <c r="YR281" s="38"/>
      <c r="YS281" s="38"/>
    </row>
    <row r="282" spans="1:669" s="50" customFormat="1" ht="15.75" x14ac:dyDescent="0.25">
      <c r="A282" s="61"/>
      <c r="B282" s="3"/>
      <c r="C282" s="3"/>
      <c r="D282" s="3"/>
      <c r="E282" s="38"/>
      <c r="F282" s="38"/>
      <c r="G282" s="130"/>
      <c r="H282" s="131"/>
      <c r="I282" s="130"/>
      <c r="J282" s="130"/>
      <c r="K282" s="130"/>
      <c r="L282" s="130"/>
      <c r="M282" s="131"/>
      <c r="O282" s="86"/>
      <c r="P282" s="45"/>
      <c r="Q282" s="45"/>
      <c r="R282" s="45"/>
      <c r="S282" s="45"/>
      <c r="T282" s="45"/>
      <c r="U282" s="45"/>
      <c r="V282" s="45"/>
      <c r="W282" s="45"/>
      <c r="X282" s="45"/>
      <c r="Y282" s="45"/>
      <c r="Z282" s="45"/>
      <c r="AA282" s="45"/>
      <c r="AB282" s="45"/>
      <c r="AC282" s="45"/>
      <c r="AD282" s="45"/>
      <c r="AE282" s="45"/>
      <c r="AF282" s="45"/>
      <c r="AG282" s="45"/>
      <c r="AH282" s="45"/>
      <c r="AI282" s="45"/>
      <c r="AJ282" s="45"/>
      <c r="AK282" s="45"/>
      <c r="AL282" s="45"/>
      <c r="AM282" s="45"/>
      <c r="AN282" s="45"/>
      <c r="AO282" s="45"/>
      <c r="AP282" s="45"/>
      <c r="AQ282" s="45"/>
      <c r="AR282" s="45"/>
      <c r="AS282" s="45"/>
      <c r="AT282" s="45"/>
      <c r="AU282" s="45"/>
      <c r="AV282" s="45"/>
      <c r="AW282" s="45"/>
      <c r="AX282" s="45"/>
      <c r="AY282" s="45"/>
      <c r="AZ282" s="45"/>
      <c r="BA282" s="45"/>
      <c r="BB282" s="45"/>
      <c r="BC282" s="45"/>
      <c r="BD282" s="45"/>
      <c r="BE282" s="45"/>
      <c r="BF282" s="45"/>
      <c r="BG282" s="45"/>
      <c r="BH282" s="45"/>
      <c r="BI282" s="45"/>
      <c r="BJ282" s="45"/>
      <c r="BK282" s="45"/>
      <c r="BL282" s="45"/>
      <c r="BM282" s="45"/>
      <c r="BN282" s="45"/>
      <c r="BO282" s="45"/>
      <c r="BP282" s="45"/>
      <c r="BQ282" s="45"/>
      <c r="BR282" s="45"/>
      <c r="BS282" s="45"/>
      <c r="BT282" s="45"/>
      <c r="BU282" s="45"/>
      <c r="BV282" s="45"/>
      <c r="BW282" s="45"/>
      <c r="BX282" s="45"/>
      <c r="BY282" s="45"/>
      <c r="BZ282" s="45"/>
      <c r="CA282" s="45"/>
      <c r="CB282" s="45"/>
      <c r="CC282" s="45"/>
      <c r="CD282" s="45"/>
      <c r="CE282" s="45"/>
      <c r="CF282" s="45"/>
      <c r="CG282" s="45"/>
      <c r="CH282" s="45"/>
      <c r="CI282" s="45"/>
      <c r="CJ282" s="45"/>
      <c r="CK282" s="45"/>
      <c r="CL282" s="45"/>
      <c r="CM282" s="45"/>
      <c r="CN282" s="45"/>
      <c r="CO282" s="45"/>
      <c r="CP282" s="45"/>
      <c r="CQ282" s="45"/>
      <c r="CR282" s="45"/>
      <c r="CS282" s="45"/>
      <c r="CT282" s="45"/>
      <c r="CU282" s="45"/>
      <c r="CV282" s="45"/>
      <c r="CW282" s="45"/>
      <c r="CX282" s="45"/>
      <c r="CY282" s="45"/>
      <c r="CZ282" s="45"/>
      <c r="DA282" s="45"/>
      <c r="DB282" s="45"/>
      <c r="DC282" s="45"/>
      <c r="DD282" s="45"/>
      <c r="DE282" s="45"/>
      <c r="DF282" s="45"/>
      <c r="DG282" s="45"/>
      <c r="DH282" s="45"/>
      <c r="DI282" s="45"/>
      <c r="DJ282" s="45"/>
      <c r="DK282" s="45"/>
      <c r="DL282" s="45"/>
      <c r="DM282" s="45"/>
      <c r="DN282" s="45"/>
      <c r="DO282" s="45"/>
      <c r="DP282" s="45"/>
      <c r="DQ282" s="45"/>
      <c r="DR282" s="45"/>
      <c r="DS282" s="45"/>
      <c r="DT282" s="45"/>
      <c r="DU282" s="45"/>
      <c r="DV282" s="45"/>
      <c r="DW282" s="45"/>
      <c r="DX282" s="45"/>
      <c r="DY282" s="45"/>
      <c r="DZ282" s="45"/>
      <c r="EA282" s="45"/>
      <c r="EB282" s="45"/>
      <c r="EC282" s="45"/>
      <c r="ED282" s="45"/>
      <c r="EE282" s="45"/>
      <c r="EF282" s="45"/>
      <c r="EG282" s="45"/>
      <c r="EH282" s="45"/>
      <c r="EI282" s="45"/>
      <c r="EJ282" s="45"/>
      <c r="EK282" s="45"/>
      <c r="EL282" s="45"/>
      <c r="EM282" s="45"/>
      <c r="EN282" s="45"/>
      <c r="EO282" s="45"/>
      <c r="EP282" s="45"/>
      <c r="EQ282" s="45"/>
      <c r="ER282" s="45"/>
      <c r="ES282" s="45"/>
      <c r="ET282" s="45"/>
      <c r="EU282" s="45"/>
      <c r="EV282" s="45"/>
      <c r="EW282" s="45"/>
      <c r="EX282" s="45"/>
      <c r="EY282" s="45"/>
      <c r="EZ282" s="45"/>
      <c r="FA282" s="45"/>
      <c r="FB282" s="45"/>
      <c r="FC282" s="45"/>
      <c r="FD282" s="45"/>
      <c r="FE282" s="45"/>
      <c r="FF282" s="45"/>
      <c r="FG282" s="45"/>
      <c r="FH282" s="45"/>
      <c r="FI282" s="45"/>
      <c r="FJ282" s="45"/>
      <c r="FK282" s="45"/>
      <c r="FL282" s="45"/>
      <c r="FM282" s="45"/>
      <c r="FN282" s="45"/>
      <c r="FO282" s="45"/>
      <c r="FP282" s="45"/>
      <c r="FQ282" s="45"/>
      <c r="FR282" s="45"/>
      <c r="FS282" s="45"/>
      <c r="FT282" s="38"/>
      <c r="FU282" s="38"/>
      <c r="FV282" s="38"/>
      <c r="FW282" s="38"/>
      <c r="FX282" s="38"/>
      <c r="FY282" s="38"/>
      <c r="FZ282" s="38"/>
      <c r="GA282" s="38"/>
      <c r="GB282" s="38"/>
      <c r="GC282" s="38"/>
      <c r="GD282" s="38"/>
      <c r="GE282" s="38"/>
      <c r="GF282" s="38"/>
      <c r="GG282" s="38"/>
      <c r="GH282" s="38"/>
      <c r="GI282" s="38"/>
      <c r="GJ282" s="38"/>
      <c r="GK282" s="38"/>
      <c r="GL282" s="38"/>
      <c r="GM282" s="38"/>
      <c r="GN282" s="38"/>
      <c r="GO282" s="38"/>
      <c r="GP282" s="38"/>
      <c r="GQ282" s="38"/>
      <c r="GR282" s="38"/>
      <c r="GS282" s="38"/>
      <c r="GT282" s="38"/>
      <c r="GU282" s="38"/>
      <c r="GV282" s="38"/>
      <c r="GW282" s="38"/>
      <c r="GX282" s="38"/>
      <c r="GY282" s="38"/>
      <c r="GZ282" s="38"/>
      <c r="HA282" s="38"/>
      <c r="HB282" s="38"/>
      <c r="HC282" s="38"/>
      <c r="HD282" s="38"/>
      <c r="HE282" s="38"/>
      <c r="HF282" s="38"/>
      <c r="HG282" s="38"/>
      <c r="HH282" s="38"/>
      <c r="HI282" s="38"/>
      <c r="HJ282" s="38"/>
      <c r="HK282" s="38"/>
      <c r="HL282" s="38"/>
      <c r="HM282" s="38"/>
      <c r="HN282" s="38"/>
      <c r="HO282" s="38"/>
      <c r="HP282" s="38"/>
      <c r="HQ282" s="38"/>
      <c r="HR282" s="38"/>
      <c r="HS282" s="38"/>
      <c r="HT282" s="38"/>
      <c r="HU282" s="38"/>
      <c r="HV282" s="38"/>
      <c r="HW282" s="38"/>
      <c r="HX282" s="38"/>
      <c r="HY282" s="38"/>
      <c r="HZ282" s="38"/>
      <c r="IA282" s="38"/>
      <c r="IB282" s="38"/>
      <c r="IC282" s="38"/>
      <c r="ID282" s="38"/>
      <c r="IE282" s="38"/>
      <c r="IF282" s="38"/>
      <c r="IG282" s="38"/>
      <c r="IH282" s="38"/>
      <c r="II282" s="38"/>
      <c r="IJ282" s="38"/>
      <c r="IK282" s="38"/>
      <c r="IL282" s="38"/>
      <c r="IM282" s="38"/>
      <c r="IN282" s="38"/>
      <c r="IO282" s="38"/>
      <c r="IP282" s="38"/>
      <c r="IQ282" s="38"/>
      <c r="IR282" s="38"/>
      <c r="IS282" s="38"/>
      <c r="IT282" s="38"/>
      <c r="IU282" s="38"/>
      <c r="IV282" s="38"/>
      <c r="IW282" s="38"/>
      <c r="IX282" s="38"/>
      <c r="IY282" s="38"/>
      <c r="IZ282" s="38"/>
      <c r="JA282" s="38"/>
      <c r="JB282" s="38"/>
      <c r="JC282" s="38"/>
      <c r="JD282" s="38"/>
      <c r="JE282" s="38"/>
      <c r="JF282" s="38"/>
      <c r="JG282" s="38"/>
      <c r="JH282" s="38"/>
      <c r="JI282" s="38"/>
      <c r="JJ282" s="38"/>
      <c r="JK282" s="38"/>
      <c r="JL282" s="38"/>
      <c r="JM282" s="38"/>
      <c r="JN282" s="38"/>
      <c r="JO282" s="38"/>
      <c r="JP282" s="38"/>
      <c r="JQ282" s="38"/>
      <c r="JR282" s="38"/>
      <c r="JS282" s="38"/>
      <c r="JT282" s="38"/>
      <c r="JU282" s="38"/>
      <c r="JV282" s="38"/>
      <c r="JW282" s="38"/>
      <c r="JX282" s="38"/>
      <c r="JY282" s="38"/>
      <c r="JZ282" s="38"/>
      <c r="KA282" s="38"/>
      <c r="KB282" s="38"/>
      <c r="KC282" s="38"/>
      <c r="KD282" s="38"/>
      <c r="KE282" s="38"/>
      <c r="KF282" s="38"/>
      <c r="KG282" s="38"/>
      <c r="KH282" s="38"/>
      <c r="KI282" s="38"/>
      <c r="KJ282" s="38"/>
      <c r="KK282" s="38"/>
      <c r="KL282" s="38"/>
      <c r="KM282" s="38"/>
      <c r="KN282" s="38"/>
      <c r="KO282" s="38"/>
      <c r="KP282" s="38"/>
      <c r="KQ282" s="38"/>
      <c r="KR282" s="38"/>
      <c r="KS282" s="38"/>
      <c r="KT282" s="38"/>
      <c r="KU282" s="38"/>
      <c r="KV282" s="38"/>
      <c r="KW282" s="38"/>
      <c r="KX282" s="38"/>
      <c r="KY282" s="38"/>
      <c r="KZ282" s="38"/>
      <c r="LA282" s="38"/>
      <c r="LB282" s="38"/>
      <c r="LC282" s="38"/>
      <c r="LD282" s="38"/>
      <c r="LE282" s="38"/>
      <c r="LF282" s="38"/>
      <c r="LG282" s="38"/>
      <c r="LH282" s="38"/>
      <c r="LI282" s="38"/>
      <c r="LJ282" s="38"/>
      <c r="LK282" s="38"/>
      <c r="LL282" s="38"/>
      <c r="LM282" s="38"/>
      <c r="LN282" s="38"/>
      <c r="LO282" s="38"/>
      <c r="LP282" s="38"/>
      <c r="LQ282" s="38"/>
      <c r="LR282" s="38"/>
      <c r="LS282" s="38"/>
      <c r="LT282" s="38"/>
      <c r="LU282" s="38"/>
      <c r="LV282" s="38"/>
      <c r="LW282" s="38"/>
      <c r="LX282" s="38"/>
      <c r="LY282" s="38"/>
      <c r="LZ282" s="38"/>
      <c r="MA282" s="38"/>
      <c r="MB282" s="38"/>
      <c r="MC282" s="38"/>
      <c r="MD282" s="38"/>
      <c r="ME282" s="38"/>
      <c r="MF282" s="38"/>
      <c r="MG282" s="38"/>
      <c r="MH282" s="38"/>
      <c r="MI282" s="38"/>
      <c r="MJ282" s="38"/>
      <c r="MK282" s="38"/>
      <c r="ML282" s="38"/>
      <c r="MM282" s="38"/>
      <c r="MN282" s="38"/>
      <c r="MO282" s="38"/>
      <c r="MP282" s="38"/>
      <c r="MQ282" s="38"/>
      <c r="MR282" s="38"/>
      <c r="MS282" s="38"/>
      <c r="MT282" s="38"/>
      <c r="MU282" s="38"/>
      <c r="MV282" s="38"/>
      <c r="MW282" s="38"/>
      <c r="MX282" s="38"/>
      <c r="MY282" s="38"/>
      <c r="MZ282" s="38"/>
      <c r="NA282" s="38"/>
      <c r="NB282" s="38"/>
      <c r="NC282" s="38"/>
      <c r="ND282" s="38"/>
      <c r="NE282" s="38"/>
      <c r="NF282" s="38"/>
      <c r="NG282" s="38"/>
      <c r="NH282" s="38"/>
      <c r="NI282" s="38"/>
      <c r="NJ282" s="38"/>
      <c r="NK282" s="38"/>
      <c r="NL282" s="38"/>
      <c r="NM282" s="38"/>
      <c r="NN282" s="38"/>
      <c r="NO282" s="38"/>
      <c r="NP282" s="38"/>
      <c r="NQ282" s="38"/>
      <c r="NR282" s="38"/>
      <c r="NS282" s="38"/>
      <c r="NT282" s="38"/>
      <c r="NU282" s="38"/>
      <c r="NV282" s="38"/>
      <c r="NW282" s="38"/>
      <c r="NX282" s="38"/>
      <c r="NY282" s="38"/>
      <c r="NZ282" s="38"/>
      <c r="OA282" s="38"/>
      <c r="OB282" s="38"/>
      <c r="OC282" s="38"/>
      <c r="OD282" s="38"/>
      <c r="OE282" s="38"/>
      <c r="OF282" s="38"/>
      <c r="OG282" s="38"/>
      <c r="OH282" s="38"/>
      <c r="OI282" s="38"/>
      <c r="OJ282" s="38"/>
      <c r="OK282" s="38"/>
      <c r="OL282" s="38"/>
      <c r="OM282" s="38"/>
      <c r="ON282" s="38"/>
      <c r="OO282" s="38"/>
      <c r="OP282" s="38"/>
      <c r="OQ282" s="38"/>
      <c r="OR282" s="38"/>
      <c r="OS282" s="38"/>
      <c r="OT282" s="38"/>
      <c r="OU282" s="38"/>
      <c r="OV282" s="38"/>
      <c r="OW282" s="38"/>
      <c r="OX282" s="38"/>
      <c r="OY282" s="38"/>
      <c r="OZ282" s="38"/>
      <c r="PA282" s="38"/>
      <c r="PB282" s="38"/>
      <c r="PC282" s="38"/>
      <c r="PD282" s="38"/>
      <c r="PE282" s="38"/>
      <c r="PF282" s="38"/>
      <c r="PG282" s="38"/>
      <c r="PH282" s="38"/>
      <c r="PI282" s="38"/>
      <c r="PJ282" s="38"/>
      <c r="PK282" s="38"/>
      <c r="PL282" s="38"/>
      <c r="PM282" s="38"/>
      <c r="PN282" s="38"/>
      <c r="PO282" s="38"/>
      <c r="PP282" s="38"/>
      <c r="PQ282" s="38"/>
      <c r="PR282" s="38"/>
      <c r="PS282" s="38"/>
      <c r="PT282" s="38"/>
      <c r="PU282" s="38"/>
      <c r="PV282" s="38"/>
      <c r="PW282" s="38"/>
      <c r="PX282" s="38"/>
      <c r="PY282" s="38"/>
      <c r="PZ282" s="38"/>
      <c r="QA282" s="38"/>
      <c r="QB282" s="38"/>
      <c r="QC282" s="38"/>
      <c r="QD282" s="38"/>
      <c r="QE282" s="38"/>
      <c r="QF282" s="38"/>
      <c r="QG282" s="38"/>
      <c r="QH282" s="38"/>
      <c r="QI282" s="38"/>
      <c r="QJ282" s="38"/>
      <c r="QK282" s="38"/>
      <c r="QL282" s="38"/>
      <c r="QM282" s="38"/>
      <c r="QN282" s="38"/>
      <c r="QO282" s="38"/>
      <c r="QP282" s="38"/>
      <c r="QQ282" s="38"/>
      <c r="QR282" s="38"/>
      <c r="QS282" s="38"/>
      <c r="QT282" s="38"/>
      <c r="QU282" s="38"/>
      <c r="QV282" s="38"/>
      <c r="QW282" s="38"/>
      <c r="QX282" s="38"/>
      <c r="QY282" s="38"/>
      <c r="QZ282" s="38"/>
      <c r="RA282" s="38"/>
      <c r="RB282" s="38"/>
      <c r="RC282" s="38"/>
      <c r="RD282" s="38"/>
      <c r="RE282" s="38"/>
      <c r="RF282" s="38"/>
      <c r="RG282" s="38"/>
      <c r="RH282" s="38"/>
      <c r="RI282" s="38"/>
      <c r="RJ282" s="38"/>
      <c r="RK282" s="38"/>
      <c r="RL282" s="38"/>
      <c r="RM282" s="38"/>
      <c r="RN282" s="38"/>
      <c r="RO282" s="38"/>
      <c r="RP282" s="38"/>
      <c r="RQ282" s="38"/>
      <c r="RR282" s="38"/>
      <c r="RS282" s="38"/>
      <c r="RT282" s="38"/>
      <c r="RU282" s="38"/>
      <c r="RV282" s="38"/>
      <c r="RW282" s="38"/>
      <c r="RX282" s="38"/>
      <c r="RY282" s="38"/>
      <c r="RZ282" s="38"/>
      <c r="SA282" s="38"/>
      <c r="SB282" s="38"/>
      <c r="SC282" s="38"/>
      <c r="SD282" s="38"/>
      <c r="SE282" s="38"/>
      <c r="SF282" s="38"/>
      <c r="SG282" s="38"/>
      <c r="SH282" s="38"/>
      <c r="SI282" s="38"/>
      <c r="SJ282" s="38"/>
      <c r="SK282" s="38"/>
      <c r="SL282" s="38"/>
      <c r="SM282" s="38"/>
      <c r="SN282" s="38"/>
      <c r="SO282" s="38"/>
      <c r="SP282" s="38"/>
      <c r="SQ282" s="38"/>
      <c r="SR282" s="38"/>
      <c r="SS282" s="38"/>
      <c r="ST282" s="38"/>
      <c r="SU282" s="38"/>
      <c r="SV282" s="38"/>
      <c r="SW282" s="38"/>
      <c r="SX282" s="38"/>
      <c r="SY282" s="38"/>
      <c r="SZ282" s="38"/>
      <c r="TA282" s="38"/>
      <c r="TB282" s="38"/>
      <c r="TC282" s="38"/>
      <c r="TD282" s="38"/>
      <c r="TE282" s="38"/>
      <c r="TF282" s="38"/>
      <c r="TG282" s="38"/>
      <c r="TH282" s="38"/>
      <c r="TI282" s="38"/>
      <c r="TJ282" s="38"/>
      <c r="TK282" s="38"/>
      <c r="TL282" s="38"/>
      <c r="TM282" s="38"/>
      <c r="TN282" s="38"/>
      <c r="TO282" s="38"/>
      <c r="TP282" s="38"/>
      <c r="TQ282" s="38"/>
      <c r="TR282" s="38"/>
      <c r="TS282" s="38"/>
      <c r="TT282" s="38"/>
      <c r="TU282" s="38"/>
      <c r="TV282" s="38"/>
      <c r="TW282" s="38"/>
      <c r="TX282" s="38"/>
      <c r="TY282" s="38"/>
      <c r="TZ282" s="38"/>
      <c r="UA282" s="38"/>
      <c r="UB282" s="38"/>
      <c r="UC282" s="38"/>
      <c r="UD282" s="38"/>
      <c r="UE282" s="38"/>
      <c r="UF282" s="38"/>
      <c r="UG282" s="38"/>
      <c r="UH282" s="38"/>
      <c r="UI282" s="38"/>
      <c r="UJ282" s="38"/>
      <c r="UK282" s="38"/>
      <c r="UL282" s="38"/>
      <c r="UM282" s="38"/>
      <c r="UN282" s="38"/>
      <c r="UO282" s="38"/>
      <c r="UP282" s="38"/>
      <c r="UQ282" s="38"/>
      <c r="UR282" s="38"/>
      <c r="US282" s="38"/>
      <c r="UT282" s="38"/>
      <c r="UU282" s="38"/>
      <c r="UV282" s="38"/>
      <c r="UW282" s="38"/>
      <c r="UX282" s="38"/>
      <c r="UY282" s="38"/>
      <c r="UZ282" s="38"/>
      <c r="VA282" s="38"/>
      <c r="VB282" s="38"/>
      <c r="VC282" s="38"/>
      <c r="VD282" s="38"/>
      <c r="VE282" s="38"/>
      <c r="VF282" s="38"/>
      <c r="VG282" s="38"/>
      <c r="VH282" s="38"/>
      <c r="VI282" s="38"/>
      <c r="VJ282" s="38"/>
      <c r="VK282" s="38"/>
      <c r="VL282" s="38"/>
      <c r="VM282" s="38"/>
      <c r="VN282" s="38"/>
      <c r="VO282" s="38"/>
      <c r="VP282" s="38"/>
      <c r="VQ282" s="38"/>
      <c r="VR282" s="38"/>
      <c r="VS282" s="38"/>
      <c r="VT282" s="38"/>
      <c r="VU282" s="38"/>
      <c r="VV282" s="38"/>
      <c r="VW282" s="38"/>
      <c r="VX282" s="38"/>
      <c r="VY282" s="38"/>
      <c r="VZ282" s="38"/>
      <c r="WA282" s="38"/>
      <c r="WB282" s="38"/>
      <c r="WC282" s="38"/>
      <c r="WD282" s="38"/>
      <c r="WE282" s="38"/>
      <c r="WF282" s="38"/>
      <c r="WG282" s="38"/>
      <c r="WH282" s="38"/>
      <c r="WI282" s="38"/>
      <c r="WJ282" s="38"/>
      <c r="WK282" s="38"/>
      <c r="WL282" s="38"/>
      <c r="WM282" s="38"/>
      <c r="WN282" s="38"/>
      <c r="WO282" s="38"/>
      <c r="WP282" s="38"/>
      <c r="WQ282" s="38"/>
      <c r="WR282" s="38"/>
      <c r="WS282" s="38"/>
      <c r="WT282" s="38"/>
      <c r="WU282" s="38"/>
      <c r="WV282" s="38"/>
      <c r="WW282" s="38"/>
      <c r="WX282" s="38"/>
      <c r="WY282" s="38"/>
      <c r="WZ282" s="38"/>
      <c r="XA282" s="38"/>
      <c r="XB282" s="38"/>
      <c r="XC282" s="38"/>
      <c r="XD282" s="38"/>
      <c r="XE282" s="38"/>
      <c r="XF282" s="38"/>
      <c r="XG282" s="38"/>
      <c r="XH282" s="38"/>
      <c r="XI282" s="38"/>
      <c r="XJ282" s="38"/>
      <c r="XK282" s="38"/>
      <c r="XL282" s="38"/>
      <c r="XM282" s="38"/>
      <c r="XN282" s="38"/>
      <c r="XO282" s="38"/>
      <c r="XP282" s="38"/>
      <c r="XQ282" s="38"/>
      <c r="XR282" s="38"/>
      <c r="XS282" s="38"/>
      <c r="XT282" s="38"/>
      <c r="XU282" s="38"/>
      <c r="XV282" s="38"/>
      <c r="XW282" s="38"/>
      <c r="XX282" s="38"/>
      <c r="XY282" s="38"/>
      <c r="XZ282" s="38"/>
      <c r="YA282" s="38"/>
      <c r="YB282" s="38"/>
      <c r="YC282" s="38"/>
      <c r="YD282" s="38"/>
      <c r="YE282" s="38"/>
      <c r="YF282" s="38"/>
      <c r="YG282" s="38"/>
      <c r="YH282" s="38"/>
      <c r="YI282" s="38"/>
      <c r="YJ282" s="38"/>
      <c r="YK282" s="38"/>
      <c r="YL282" s="38"/>
      <c r="YM282" s="38"/>
      <c r="YN282" s="38"/>
      <c r="YO282" s="38"/>
      <c r="YP282" s="38"/>
      <c r="YQ282" s="38"/>
      <c r="YR282" s="38"/>
      <c r="YS282" s="38"/>
    </row>
    <row r="283" spans="1:669" s="50" customFormat="1" ht="15.75" x14ac:dyDescent="0.25">
      <c r="A283" s="38"/>
      <c r="B283" s="61"/>
      <c r="C283" s="61"/>
      <c r="D283" s="203"/>
      <c r="E283" s="61"/>
      <c r="F283" s="61"/>
      <c r="G283" s="148"/>
      <c r="H283" s="162"/>
      <c r="I283" s="148"/>
      <c r="J283" s="148"/>
      <c r="K283" s="148"/>
      <c r="L283" s="148"/>
      <c r="M283" s="148"/>
      <c r="N283" s="53"/>
      <c r="O283" s="86"/>
      <c r="P283" s="45"/>
      <c r="Q283" s="45"/>
      <c r="R283" s="45"/>
      <c r="S283" s="45"/>
      <c r="T283" s="45"/>
      <c r="U283" s="45"/>
      <c r="V283" s="45"/>
      <c r="W283" s="45"/>
      <c r="X283" s="45"/>
      <c r="Y283" s="45"/>
      <c r="Z283" s="45"/>
      <c r="AA283" s="45"/>
      <c r="AB283" s="45"/>
      <c r="AC283" s="45"/>
      <c r="AD283" s="45"/>
      <c r="AE283" s="45"/>
      <c r="AF283" s="45"/>
      <c r="AG283" s="45"/>
      <c r="AH283" s="45"/>
      <c r="AI283" s="45"/>
      <c r="AJ283" s="45"/>
      <c r="AK283" s="45"/>
      <c r="AL283" s="45"/>
      <c r="AM283" s="45"/>
      <c r="AN283" s="45"/>
      <c r="AO283" s="45"/>
      <c r="AP283" s="45"/>
      <c r="AQ283" s="45"/>
      <c r="AR283" s="45"/>
      <c r="AS283" s="45"/>
      <c r="AT283" s="45"/>
      <c r="AU283" s="45"/>
      <c r="AV283" s="45"/>
      <c r="AW283" s="45"/>
      <c r="AX283" s="45"/>
      <c r="AY283" s="45"/>
      <c r="AZ283" s="45"/>
      <c r="BA283" s="45"/>
      <c r="BB283" s="45"/>
      <c r="BC283" s="45"/>
      <c r="BD283" s="45"/>
      <c r="BE283" s="45"/>
      <c r="BF283" s="45"/>
      <c r="BG283" s="45"/>
      <c r="BH283" s="45"/>
      <c r="BI283" s="45"/>
      <c r="BJ283" s="45"/>
      <c r="BK283" s="45"/>
      <c r="BL283" s="45"/>
      <c r="BM283" s="45"/>
      <c r="BN283" s="45"/>
      <c r="BO283" s="45"/>
      <c r="BP283" s="45"/>
      <c r="BQ283" s="45"/>
      <c r="BR283" s="45"/>
      <c r="BS283" s="45"/>
      <c r="BT283" s="45"/>
      <c r="BU283" s="45"/>
      <c r="BV283" s="45"/>
      <c r="BW283" s="45"/>
      <c r="BX283" s="45"/>
      <c r="BY283" s="45"/>
      <c r="BZ283" s="45"/>
      <c r="CA283" s="45"/>
      <c r="CB283" s="45"/>
      <c r="CC283" s="45"/>
      <c r="CD283" s="45"/>
      <c r="CE283" s="45"/>
      <c r="CF283" s="45"/>
      <c r="CG283" s="45"/>
      <c r="CH283" s="45"/>
      <c r="CI283" s="45"/>
      <c r="CJ283" s="45"/>
      <c r="CK283" s="45"/>
      <c r="CL283" s="45"/>
      <c r="CM283" s="45"/>
      <c r="CN283" s="45"/>
      <c r="CO283" s="45"/>
      <c r="CP283" s="45"/>
      <c r="CQ283" s="45"/>
      <c r="CR283" s="45"/>
      <c r="CS283" s="45"/>
      <c r="CT283" s="45"/>
      <c r="CU283" s="45"/>
      <c r="CV283" s="45"/>
      <c r="CW283" s="45"/>
      <c r="CX283" s="45"/>
      <c r="CY283" s="45"/>
      <c r="CZ283" s="45"/>
      <c r="DA283" s="45"/>
      <c r="DB283" s="45"/>
      <c r="DC283" s="45"/>
      <c r="DD283" s="45"/>
      <c r="DE283" s="45"/>
      <c r="DF283" s="45"/>
      <c r="DG283" s="45"/>
      <c r="DH283" s="45"/>
      <c r="DI283" s="45"/>
      <c r="DJ283" s="45"/>
      <c r="DK283" s="45"/>
      <c r="DL283" s="45"/>
      <c r="DM283" s="45"/>
      <c r="DN283" s="45"/>
      <c r="DO283" s="45"/>
      <c r="DP283" s="45"/>
      <c r="DQ283" s="45"/>
      <c r="DR283" s="45"/>
      <c r="DS283" s="45"/>
      <c r="DT283" s="45"/>
      <c r="DU283" s="45"/>
      <c r="DV283" s="45"/>
      <c r="DW283" s="45"/>
      <c r="DX283" s="45"/>
      <c r="DY283" s="45"/>
      <c r="DZ283" s="45"/>
      <c r="EA283" s="45"/>
      <c r="EB283" s="45"/>
      <c r="EC283" s="45"/>
      <c r="ED283" s="45"/>
      <c r="EE283" s="45"/>
      <c r="EF283" s="45"/>
      <c r="EG283" s="45"/>
      <c r="EH283" s="45"/>
      <c r="EI283" s="45"/>
      <c r="EJ283" s="45"/>
      <c r="EK283" s="45"/>
      <c r="EL283" s="45"/>
      <c r="EM283" s="45"/>
      <c r="EN283" s="45"/>
      <c r="EO283" s="45"/>
      <c r="EP283" s="45"/>
      <c r="EQ283" s="45"/>
      <c r="ER283" s="45"/>
      <c r="ES283" s="45"/>
      <c r="ET283" s="45"/>
      <c r="EU283" s="45"/>
      <c r="EV283" s="45"/>
      <c r="EW283" s="45"/>
      <c r="EX283" s="45"/>
      <c r="EY283" s="45"/>
      <c r="EZ283" s="45"/>
      <c r="FA283" s="45"/>
      <c r="FB283" s="45"/>
      <c r="FC283" s="45"/>
      <c r="FD283" s="45"/>
      <c r="FE283" s="45"/>
      <c r="FF283" s="45"/>
      <c r="FG283" s="45"/>
      <c r="FH283" s="45"/>
      <c r="FI283" s="45"/>
      <c r="FJ283" s="45"/>
      <c r="FK283" s="45"/>
      <c r="FL283" s="45"/>
      <c r="FM283" s="45"/>
      <c r="FN283" s="45"/>
      <c r="FO283" s="45"/>
      <c r="FP283" s="45"/>
      <c r="FQ283" s="45"/>
      <c r="FR283" s="45"/>
      <c r="FS283" s="45"/>
      <c r="FT283" s="38"/>
      <c r="FU283" s="38"/>
      <c r="FV283" s="38"/>
      <c r="FW283" s="38"/>
      <c r="FX283" s="38"/>
      <c r="FY283" s="38"/>
      <c r="FZ283" s="38"/>
      <c r="GA283" s="38"/>
      <c r="GB283" s="38"/>
      <c r="GC283" s="38"/>
      <c r="GD283" s="38"/>
      <c r="GE283" s="38"/>
      <c r="GF283" s="38"/>
      <c r="GG283" s="38"/>
      <c r="GH283" s="38"/>
      <c r="GI283" s="38"/>
      <c r="GJ283" s="38"/>
      <c r="GK283" s="38"/>
      <c r="GL283" s="38"/>
      <c r="GM283" s="38"/>
      <c r="GN283" s="38"/>
      <c r="GO283" s="38"/>
      <c r="GP283" s="38"/>
      <c r="GQ283" s="38"/>
      <c r="GR283" s="38"/>
      <c r="GS283" s="38"/>
      <c r="GT283" s="38"/>
      <c r="GU283" s="38"/>
      <c r="GV283" s="38"/>
      <c r="GW283" s="38"/>
      <c r="GX283" s="38"/>
      <c r="GY283" s="38"/>
      <c r="GZ283" s="38"/>
      <c r="HA283" s="38"/>
      <c r="HB283" s="38"/>
      <c r="HC283" s="38"/>
      <c r="HD283" s="38"/>
      <c r="HE283" s="38"/>
      <c r="HF283" s="38"/>
      <c r="HG283" s="38"/>
      <c r="HH283" s="38"/>
      <c r="HI283" s="38"/>
      <c r="HJ283" s="38"/>
      <c r="HK283" s="38"/>
      <c r="HL283" s="38"/>
      <c r="HM283" s="38"/>
      <c r="HN283" s="38"/>
      <c r="HO283" s="38"/>
      <c r="HP283" s="38"/>
      <c r="HQ283" s="38"/>
      <c r="HR283" s="38"/>
      <c r="HS283" s="38"/>
      <c r="HT283" s="38"/>
      <c r="HU283" s="38"/>
      <c r="HV283" s="38"/>
      <c r="HW283" s="38"/>
      <c r="HX283" s="38"/>
      <c r="HY283" s="38"/>
      <c r="HZ283" s="38"/>
      <c r="IA283" s="38"/>
      <c r="IB283" s="38"/>
      <c r="IC283" s="38"/>
      <c r="ID283" s="38"/>
      <c r="IE283" s="38"/>
      <c r="IF283" s="38"/>
      <c r="IG283" s="38"/>
      <c r="IH283" s="38"/>
      <c r="II283" s="38"/>
      <c r="IJ283" s="38"/>
      <c r="IK283" s="38"/>
      <c r="IL283" s="38"/>
      <c r="IM283" s="38"/>
      <c r="IN283" s="38"/>
      <c r="IO283" s="38"/>
      <c r="IP283" s="38"/>
      <c r="IQ283" s="38"/>
      <c r="IR283" s="38"/>
      <c r="IS283" s="38"/>
      <c r="IT283" s="38"/>
      <c r="IU283" s="38"/>
      <c r="IV283" s="38"/>
      <c r="IW283" s="38"/>
      <c r="IX283" s="38"/>
      <c r="IY283" s="38"/>
      <c r="IZ283" s="38"/>
      <c r="JA283" s="38"/>
      <c r="JB283" s="38"/>
      <c r="JC283" s="38"/>
      <c r="JD283" s="38"/>
      <c r="JE283" s="38"/>
      <c r="JF283" s="38"/>
      <c r="JG283" s="38"/>
      <c r="JH283" s="38"/>
      <c r="JI283" s="38"/>
      <c r="JJ283" s="38"/>
      <c r="JK283" s="38"/>
      <c r="JL283" s="38"/>
      <c r="JM283" s="38"/>
      <c r="JN283" s="38"/>
      <c r="JO283" s="38"/>
      <c r="JP283" s="38"/>
      <c r="JQ283" s="38"/>
      <c r="JR283" s="38"/>
      <c r="JS283" s="38"/>
      <c r="JT283" s="38"/>
      <c r="JU283" s="38"/>
      <c r="JV283" s="38"/>
      <c r="JW283" s="38"/>
      <c r="JX283" s="38"/>
      <c r="JY283" s="38"/>
      <c r="JZ283" s="38"/>
      <c r="KA283" s="38"/>
      <c r="KB283" s="38"/>
      <c r="KC283" s="38"/>
      <c r="KD283" s="38"/>
      <c r="KE283" s="38"/>
      <c r="KF283" s="38"/>
      <c r="KG283" s="38"/>
      <c r="KH283" s="38"/>
      <c r="KI283" s="38"/>
      <c r="KJ283" s="38"/>
      <c r="KK283" s="38"/>
      <c r="KL283" s="38"/>
      <c r="KM283" s="38"/>
      <c r="KN283" s="38"/>
      <c r="KO283" s="38"/>
      <c r="KP283" s="38"/>
      <c r="KQ283" s="38"/>
      <c r="KR283" s="38"/>
      <c r="KS283" s="38"/>
      <c r="KT283" s="38"/>
      <c r="KU283" s="38"/>
      <c r="KV283" s="38"/>
      <c r="KW283" s="38"/>
      <c r="KX283" s="38"/>
      <c r="KY283" s="38"/>
      <c r="KZ283" s="38"/>
      <c r="LA283" s="38"/>
      <c r="LB283" s="38"/>
      <c r="LC283" s="38"/>
      <c r="LD283" s="38"/>
      <c r="LE283" s="38"/>
      <c r="LF283" s="38"/>
      <c r="LG283" s="38"/>
      <c r="LH283" s="38"/>
      <c r="LI283" s="38"/>
      <c r="LJ283" s="38"/>
      <c r="LK283" s="38"/>
      <c r="LL283" s="38"/>
      <c r="LM283" s="38"/>
      <c r="LN283" s="38"/>
      <c r="LO283" s="38"/>
      <c r="LP283" s="38"/>
      <c r="LQ283" s="38"/>
      <c r="LR283" s="38"/>
      <c r="LS283" s="38"/>
      <c r="LT283" s="38"/>
      <c r="LU283" s="38"/>
      <c r="LV283" s="38"/>
      <c r="LW283" s="38"/>
      <c r="LX283" s="38"/>
      <c r="LY283" s="38"/>
      <c r="LZ283" s="38"/>
      <c r="MA283" s="38"/>
      <c r="MB283" s="38"/>
      <c r="MC283" s="38"/>
      <c r="MD283" s="38"/>
      <c r="ME283" s="38"/>
      <c r="MF283" s="38"/>
      <c r="MG283" s="38"/>
      <c r="MH283" s="38"/>
      <c r="MI283" s="38"/>
      <c r="MJ283" s="38"/>
      <c r="MK283" s="38"/>
      <c r="ML283" s="38"/>
      <c r="MM283" s="38"/>
      <c r="MN283" s="38"/>
      <c r="MO283" s="38"/>
      <c r="MP283" s="38"/>
      <c r="MQ283" s="38"/>
      <c r="MR283" s="38"/>
      <c r="MS283" s="38"/>
      <c r="MT283" s="38"/>
      <c r="MU283" s="38"/>
      <c r="MV283" s="38"/>
      <c r="MW283" s="38"/>
      <c r="MX283" s="38"/>
      <c r="MY283" s="38"/>
      <c r="MZ283" s="38"/>
      <c r="NA283" s="38"/>
      <c r="NB283" s="38"/>
      <c r="NC283" s="38"/>
      <c r="ND283" s="38"/>
      <c r="NE283" s="38"/>
      <c r="NF283" s="38"/>
      <c r="NG283" s="38"/>
      <c r="NH283" s="38"/>
      <c r="NI283" s="38"/>
      <c r="NJ283" s="38"/>
      <c r="NK283" s="38"/>
      <c r="NL283" s="38"/>
      <c r="NM283" s="38"/>
      <c r="NN283" s="38"/>
      <c r="NO283" s="38"/>
      <c r="NP283" s="38"/>
      <c r="NQ283" s="38"/>
      <c r="NR283" s="38"/>
      <c r="NS283" s="38"/>
      <c r="NT283" s="38"/>
      <c r="NU283" s="38"/>
      <c r="NV283" s="38"/>
      <c r="NW283" s="38"/>
      <c r="NX283" s="38"/>
      <c r="NY283" s="38"/>
      <c r="NZ283" s="38"/>
      <c r="OA283" s="38"/>
      <c r="OB283" s="38"/>
      <c r="OC283" s="38"/>
      <c r="OD283" s="38"/>
      <c r="OE283" s="38"/>
      <c r="OF283" s="38"/>
      <c r="OG283" s="38"/>
      <c r="OH283" s="38"/>
      <c r="OI283" s="38"/>
      <c r="OJ283" s="38"/>
      <c r="OK283" s="38"/>
      <c r="OL283" s="38"/>
      <c r="OM283" s="38"/>
      <c r="ON283" s="38"/>
      <c r="OO283" s="38"/>
      <c r="OP283" s="38"/>
      <c r="OQ283" s="38"/>
      <c r="OR283" s="38"/>
      <c r="OS283" s="38"/>
      <c r="OT283" s="38"/>
      <c r="OU283" s="38"/>
      <c r="OV283" s="38"/>
      <c r="OW283" s="38"/>
      <c r="OX283" s="38"/>
      <c r="OY283" s="38"/>
      <c r="OZ283" s="38"/>
      <c r="PA283" s="38"/>
      <c r="PB283" s="38"/>
      <c r="PC283" s="38"/>
      <c r="PD283" s="38"/>
      <c r="PE283" s="38"/>
      <c r="PF283" s="38"/>
      <c r="PG283" s="38"/>
      <c r="PH283" s="38"/>
      <c r="PI283" s="38"/>
      <c r="PJ283" s="38"/>
      <c r="PK283" s="38"/>
      <c r="PL283" s="38"/>
      <c r="PM283" s="38"/>
      <c r="PN283" s="38"/>
      <c r="PO283" s="38"/>
      <c r="PP283" s="38"/>
      <c r="PQ283" s="38"/>
      <c r="PR283" s="38"/>
      <c r="PS283" s="38"/>
      <c r="PT283" s="38"/>
      <c r="PU283" s="38"/>
      <c r="PV283" s="38"/>
      <c r="PW283" s="38"/>
      <c r="PX283" s="38"/>
      <c r="PY283" s="38"/>
      <c r="PZ283" s="38"/>
      <c r="QA283" s="38"/>
      <c r="QB283" s="38"/>
      <c r="QC283" s="38"/>
      <c r="QD283" s="38"/>
      <c r="QE283" s="38"/>
      <c r="QF283" s="38"/>
      <c r="QG283" s="38"/>
      <c r="QH283" s="38"/>
      <c r="QI283" s="38"/>
      <c r="QJ283" s="38"/>
      <c r="QK283" s="38"/>
      <c r="QL283" s="38"/>
      <c r="QM283" s="38"/>
      <c r="QN283" s="38"/>
      <c r="QO283" s="38"/>
      <c r="QP283" s="38"/>
      <c r="QQ283" s="38"/>
      <c r="QR283" s="38"/>
      <c r="QS283" s="38"/>
      <c r="QT283" s="38"/>
      <c r="QU283" s="38"/>
      <c r="QV283" s="38"/>
      <c r="QW283" s="38"/>
      <c r="QX283" s="38"/>
      <c r="QY283" s="38"/>
      <c r="QZ283" s="38"/>
      <c r="RA283" s="38"/>
      <c r="RB283" s="38"/>
      <c r="RC283" s="38"/>
      <c r="RD283" s="38"/>
      <c r="RE283" s="38"/>
      <c r="RF283" s="38"/>
      <c r="RG283" s="38"/>
      <c r="RH283" s="38"/>
      <c r="RI283" s="38"/>
      <c r="RJ283" s="38"/>
      <c r="RK283" s="38"/>
      <c r="RL283" s="38"/>
      <c r="RM283" s="38"/>
      <c r="RN283" s="38"/>
      <c r="RO283" s="38"/>
      <c r="RP283" s="38"/>
      <c r="RQ283" s="38"/>
      <c r="RR283" s="38"/>
      <c r="RS283" s="38"/>
      <c r="RT283" s="38"/>
      <c r="RU283" s="38"/>
      <c r="RV283" s="38"/>
      <c r="RW283" s="38"/>
      <c r="RX283" s="38"/>
      <c r="RY283" s="38"/>
      <c r="RZ283" s="38"/>
      <c r="SA283" s="38"/>
      <c r="SB283" s="38"/>
      <c r="SC283" s="38"/>
      <c r="SD283" s="38"/>
      <c r="SE283" s="38"/>
      <c r="SF283" s="38"/>
      <c r="SG283" s="38"/>
      <c r="SH283" s="38"/>
      <c r="SI283" s="38"/>
      <c r="SJ283" s="38"/>
      <c r="SK283" s="38"/>
      <c r="SL283" s="38"/>
      <c r="SM283" s="38"/>
      <c r="SN283" s="38"/>
      <c r="SO283" s="38"/>
      <c r="SP283" s="38"/>
      <c r="SQ283" s="38"/>
      <c r="SR283" s="38"/>
      <c r="SS283" s="38"/>
      <c r="ST283" s="38"/>
      <c r="SU283" s="38"/>
      <c r="SV283" s="38"/>
      <c r="SW283" s="38"/>
      <c r="SX283" s="38"/>
      <c r="SY283" s="38"/>
      <c r="SZ283" s="38"/>
      <c r="TA283" s="38"/>
      <c r="TB283" s="38"/>
      <c r="TC283" s="38"/>
      <c r="TD283" s="38"/>
      <c r="TE283" s="38"/>
      <c r="TF283" s="38"/>
      <c r="TG283" s="38"/>
      <c r="TH283" s="38"/>
      <c r="TI283" s="38"/>
      <c r="TJ283" s="38"/>
      <c r="TK283" s="38"/>
      <c r="TL283" s="38"/>
      <c r="TM283" s="38"/>
      <c r="TN283" s="38"/>
      <c r="TO283" s="38"/>
      <c r="TP283" s="38"/>
      <c r="TQ283" s="38"/>
      <c r="TR283" s="38"/>
      <c r="TS283" s="38"/>
      <c r="TT283" s="38"/>
      <c r="TU283" s="38"/>
      <c r="TV283" s="38"/>
      <c r="TW283" s="38"/>
      <c r="TX283" s="38"/>
      <c r="TY283" s="38"/>
      <c r="TZ283" s="38"/>
      <c r="UA283" s="38"/>
      <c r="UB283" s="38"/>
      <c r="UC283" s="38"/>
      <c r="UD283" s="38"/>
      <c r="UE283" s="38"/>
      <c r="UF283" s="38"/>
      <c r="UG283" s="38"/>
      <c r="UH283" s="38"/>
      <c r="UI283" s="38"/>
      <c r="UJ283" s="38"/>
      <c r="UK283" s="38"/>
      <c r="UL283" s="38"/>
      <c r="UM283" s="38"/>
      <c r="UN283" s="38"/>
      <c r="UO283" s="38"/>
      <c r="UP283" s="38"/>
      <c r="UQ283" s="38"/>
      <c r="UR283" s="38"/>
      <c r="US283" s="38"/>
      <c r="UT283" s="38"/>
      <c r="UU283" s="38"/>
      <c r="UV283" s="38"/>
      <c r="UW283" s="38"/>
      <c r="UX283" s="38"/>
      <c r="UY283" s="38"/>
      <c r="UZ283" s="38"/>
      <c r="VA283" s="38"/>
      <c r="VB283" s="38"/>
      <c r="VC283" s="38"/>
      <c r="VD283" s="38"/>
      <c r="VE283" s="38"/>
      <c r="VF283" s="38"/>
      <c r="VG283" s="38"/>
      <c r="VH283" s="38"/>
      <c r="VI283" s="38"/>
      <c r="VJ283" s="38"/>
      <c r="VK283" s="38"/>
      <c r="VL283" s="38"/>
      <c r="VM283" s="38"/>
      <c r="VN283" s="38"/>
      <c r="VO283" s="38"/>
      <c r="VP283" s="38"/>
      <c r="VQ283" s="38"/>
      <c r="VR283" s="38"/>
      <c r="VS283" s="38"/>
      <c r="VT283" s="38"/>
      <c r="VU283" s="38"/>
      <c r="VV283" s="38"/>
      <c r="VW283" s="38"/>
      <c r="VX283" s="38"/>
      <c r="VY283" s="38"/>
      <c r="VZ283" s="38"/>
      <c r="WA283" s="38"/>
      <c r="WB283" s="38"/>
      <c r="WC283" s="38"/>
      <c r="WD283" s="38"/>
      <c r="WE283" s="38"/>
      <c r="WF283" s="38"/>
      <c r="WG283" s="38"/>
      <c r="WH283" s="38"/>
      <c r="WI283" s="38"/>
      <c r="WJ283" s="38"/>
      <c r="WK283" s="38"/>
      <c r="WL283" s="38"/>
      <c r="WM283" s="38"/>
      <c r="WN283" s="38"/>
      <c r="WO283" s="38"/>
      <c r="WP283" s="38"/>
      <c r="WQ283" s="38"/>
      <c r="WR283" s="38"/>
      <c r="WS283" s="38"/>
      <c r="WT283" s="38"/>
      <c r="WU283" s="38"/>
      <c r="WV283" s="38"/>
      <c r="WW283" s="38"/>
      <c r="WX283" s="38"/>
      <c r="WY283" s="38"/>
      <c r="WZ283" s="38"/>
      <c r="XA283" s="38"/>
      <c r="XB283" s="38"/>
      <c r="XC283" s="38"/>
      <c r="XD283" s="38"/>
      <c r="XE283" s="38"/>
      <c r="XF283" s="38"/>
      <c r="XG283" s="38"/>
      <c r="XH283" s="38"/>
      <c r="XI283" s="38"/>
      <c r="XJ283" s="38"/>
      <c r="XK283" s="38"/>
      <c r="XL283" s="38"/>
      <c r="XM283" s="38"/>
      <c r="XN283" s="38"/>
      <c r="XO283" s="38"/>
      <c r="XP283" s="38"/>
      <c r="XQ283" s="38"/>
      <c r="XR283" s="38"/>
      <c r="XS283" s="38"/>
      <c r="XT283" s="38"/>
      <c r="XU283" s="38"/>
      <c r="XV283" s="38"/>
      <c r="XW283" s="38"/>
      <c r="XX283" s="38"/>
      <c r="XY283" s="38"/>
      <c r="XZ283" s="38"/>
      <c r="YA283" s="38"/>
      <c r="YB283" s="38"/>
      <c r="YC283" s="38"/>
      <c r="YD283" s="38"/>
      <c r="YE283" s="38"/>
      <c r="YF283" s="38"/>
      <c r="YG283" s="38"/>
      <c r="YH283" s="38"/>
      <c r="YI283" s="38"/>
      <c r="YJ283" s="38"/>
      <c r="YK283" s="38"/>
      <c r="YL283" s="38"/>
      <c r="YM283" s="38"/>
      <c r="YN283" s="38"/>
      <c r="YO283" s="38"/>
      <c r="YP283" s="38"/>
      <c r="YQ283" s="38"/>
      <c r="YR283" s="38"/>
      <c r="YS283" s="38"/>
    </row>
    <row r="284" spans="1:669" s="50" customFormat="1" ht="15.75" x14ac:dyDescent="0.25">
      <c r="A284" s="38"/>
      <c r="B284" s="2"/>
      <c r="C284" s="2"/>
      <c r="D284" s="2"/>
      <c r="E284" s="1"/>
      <c r="F284" s="1"/>
      <c r="G284" s="130"/>
      <c r="H284" s="131"/>
      <c r="I284" s="130"/>
      <c r="J284" s="130"/>
      <c r="K284" s="130"/>
      <c r="L284" s="130"/>
      <c r="M284" s="131"/>
      <c r="O284" s="86"/>
      <c r="P284" s="45"/>
      <c r="Q284" s="45"/>
      <c r="R284" s="45"/>
      <c r="S284" s="45"/>
      <c r="T284" s="45"/>
      <c r="U284" s="45"/>
      <c r="V284" s="45"/>
      <c r="W284" s="45"/>
      <c r="X284" s="45"/>
      <c r="Y284" s="45"/>
      <c r="Z284" s="45"/>
      <c r="AA284" s="45"/>
      <c r="AB284" s="45"/>
      <c r="AC284" s="45"/>
      <c r="AD284" s="45"/>
      <c r="AE284" s="45"/>
      <c r="AF284" s="45"/>
      <c r="AG284" s="45"/>
      <c r="AH284" s="45"/>
      <c r="AI284" s="45"/>
      <c r="AJ284" s="45"/>
      <c r="AK284" s="45"/>
      <c r="AL284" s="45"/>
      <c r="AM284" s="45"/>
      <c r="AN284" s="45"/>
      <c r="AO284" s="45"/>
      <c r="AP284" s="45"/>
      <c r="AQ284" s="45"/>
      <c r="AR284" s="45"/>
      <c r="AS284" s="45"/>
      <c r="AT284" s="45"/>
      <c r="AU284" s="45"/>
      <c r="AV284" s="45"/>
      <c r="AW284" s="45"/>
      <c r="AX284" s="45"/>
      <c r="AY284" s="45"/>
      <c r="AZ284" s="45"/>
      <c r="BA284" s="45"/>
      <c r="BB284" s="45"/>
      <c r="BC284" s="45"/>
      <c r="BD284" s="45"/>
      <c r="BE284" s="45"/>
      <c r="BF284" s="45"/>
      <c r="BG284" s="45"/>
      <c r="BH284" s="45"/>
      <c r="BI284" s="45"/>
      <c r="BJ284" s="45"/>
      <c r="BK284" s="45"/>
      <c r="BL284" s="45"/>
      <c r="BM284" s="45"/>
      <c r="BN284" s="45"/>
      <c r="BO284" s="45"/>
      <c r="BP284" s="45"/>
      <c r="BQ284" s="45"/>
      <c r="BR284" s="45"/>
      <c r="BS284" s="45"/>
      <c r="BT284" s="45"/>
      <c r="BU284" s="45"/>
      <c r="BV284" s="45"/>
      <c r="BW284" s="45"/>
      <c r="BX284" s="45"/>
      <c r="BY284" s="45"/>
      <c r="BZ284" s="45"/>
      <c r="CA284" s="45"/>
      <c r="CB284" s="45"/>
      <c r="CC284" s="45"/>
      <c r="CD284" s="45"/>
      <c r="CE284" s="45"/>
      <c r="CF284" s="45"/>
      <c r="CG284" s="45"/>
      <c r="CH284" s="45"/>
      <c r="CI284" s="45"/>
      <c r="CJ284" s="45"/>
      <c r="CK284" s="45"/>
      <c r="CL284" s="45"/>
      <c r="CM284" s="45"/>
      <c r="CN284" s="45"/>
      <c r="CO284" s="45"/>
      <c r="CP284" s="45"/>
      <c r="CQ284" s="45"/>
      <c r="CR284" s="45"/>
      <c r="CS284" s="45"/>
      <c r="CT284" s="45"/>
      <c r="CU284" s="45"/>
      <c r="CV284" s="45"/>
      <c r="CW284" s="45"/>
      <c r="CX284" s="45"/>
      <c r="CY284" s="45"/>
      <c r="CZ284" s="45"/>
      <c r="DA284" s="45"/>
      <c r="DB284" s="45"/>
      <c r="DC284" s="45"/>
      <c r="DD284" s="45"/>
      <c r="DE284" s="45"/>
      <c r="DF284" s="45"/>
      <c r="DG284" s="45"/>
      <c r="DH284" s="45"/>
      <c r="DI284" s="45"/>
      <c r="DJ284" s="45"/>
      <c r="DK284" s="45"/>
      <c r="DL284" s="45"/>
      <c r="DM284" s="45"/>
      <c r="DN284" s="45"/>
      <c r="DO284" s="45"/>
      <c r="DP284" s="45"/>
      <c r="DQ284" s="45"/>
      <c r="DR284" s="45"/>
      <c r="DS284" s="45"/>
      <c r="DT284" s="45"/>
      <c r="DU284" s="45"/>
      <c r="DV284" s="45"/>
      <c r="DW284" s="45"/>
      <c r="DX284" s="45"/>
      <c r="DY284" s="45"/>
      <c r="DZ284" s="45"/>
      <c r="EA284" s="45"/>
      <c r="EB284" s="45"/>
      <c r="EC284" s="45"/>
      <c r="ED284" s="45"/>
      <c r="EE284" s="45"/>
      <c r="EF284" s="45"/>
      <c r="EG284" s="45"/>
      <c r="EH284" s="45"/>
      <c r="EI284" s="45"/>
      <c r="EJ284" s="45"/>
      <c r="EK284" s="45"/>
      <c r="EL284" s="45"/>
      <c r="EM284" s="45"/>
      <c r="EN284" s="45"/>
      <c r="EO284" s="45"/>
      <c r="EP284" s="45"/>
      <c r="EQ284" s="45"/>
      <c r="ER284" s="45"/>
      <c r="ES284" s="45"/>
      <c r="ET284" s="45"/>
      <c r="EU284" s="45"/>
      <c r="EV284" s="45"/>
      <c r="EW284" s="45"/>
      <c r="EX284" s="45"/>
      <c r="EY284" s="45"/>
      <c r="EZ284" s="45"/>
      <c r="FA284" s="45"/>
      <c r="FB284" s="45"/>
      <c r="FC284" s="45"/>
      <c r="FD284" s="45"/>
      <c r="FE284" s="45"/>
      <c r="FF284" s="45"/>
      <c r="FG284" s="45"/>
      <c r="FH284" s="45"/>
      <c r="FI284" s="45"/>
      <c r="FJ284" s="45"/>
      <c r="FK284" s="45"/>
      <c r="FL284" s="45"/>
      <c r="FM284" s="45"/>
      <c r="FN284" s="45"/>
      <c r="FO284" s="45"/>
      <c r="FP284" s="45"/>
      <c r="FQ284" s="45"/>
      <c r="FR284" s="45"/>
      <c r="FS284" s="45"/>
      <c r="FT284" s="38"/>
      <c r="FU284" s="38"/>
      <c r="FV284" s="38"/>
      <c r="FW284" s="38"/>
      <c r="FX284" s="38"/>
      <c r="FY284" s="38"/>
      <c r="FZ284" s="38"/>
      <c r="GA284" s="38"/>
      <c r="GB284" s="38"/>
      <c r="GC284" s="38"/>
      <c r="GD284" s="38"/>
      <c r="GE284" s="38"/>
      <c r="GF284" s="38"/>
      <c r="GG284" s="38"/>
      <c r="GH284" s="38"/>
      <c r="GI284" s="38"/>
      <c r="GJ284" s="38"/>
      <c r="GK284" s="38"/>
      <c r="GL284" s="38"/>
      <c r="GM284" s="38"/>
      <c r="GN284" s="38"/>
      <c r="GO284" s="38"/>
      <c r="GP284" s="38"/>
      <c r="GQ284" s="38"/>
      <c r="GR284" s="38"/>
      <c r="GS284" s="38"/>
      <c r="GT284" s="38"/>
      <c r="GU284" s="38"/>
      <c r="GV284" s="38"/>
      <c r="GW284" s="38"/>
      <c r="GX284" s="38"/>
      <c r="GY284" s="38"/>
      <c r="GZ284" s="38"/>
      <c r="HA284" s="38"/>
      <c r="HB284" s="38"/>
      <c r="HC284" s="38"/>
      <c r="HD284" s="38"/>
      <c r="HE284" s="38"/>
      <c r="HF284" s="38"/>
      <c r="HG284" s="38"/>
      <c r="HH284" s="38"/>
      <c r="HI284" s="38"/>
      <c r="HJ284" s="38"/>
      <c r="HK284" s="38"/>
      <c r="HL284" s="38"/>
      <c r="HM284" s="38"/>
      <c r="HN284" s="38"/>
      <c r="HO284" s="38"/>
      <c r="HP284" s="38"/>
      <c r="HQ284" s="38"/>
      <c r="HR284" s="38"/>
      <c r="HS284" s="38"/>
      <c r="HT284" s="38"/>
      <c r="HU284" s="38"/>
      <c r="HV284" s="38"/>
      <c r="HW284" s="38"/>
      <c r="HX284" s="38"/>
      <c r="HY284" s="38"/>
      <c r="HZ284" s="38"/>
      <c r="IA284" s="38"/>
      <c r="IB284" s="38"/>
      <c r="IC284" s="38"/>
      <c r="ID284" s="38"/>
      <c r="IE284" s="38"/>
      <c r="IF284" s="38"/>
      <c r="IG284" s="38"/>
      <c r="IH284" s="38"/>
      <c r="II284" s="38"/>
      <c r="IJ284" s="38"/>
      <c r="IK284" s="38"/>
      <c r="IL284" s="38"/>
      <c r="IM284" s="38"/>
      <c r="IN284" s="38"/>
      <c r="IO284" s="38"/>
      <c r="IP284" s="38"/>
      <c r="IQ284" s="38"/>
      <c r="IR284" s="38"/>
      <c r="IS284" s="38"/>
      <c r="IT284" s="38"/>
      <c r="IU284" s="38"/>
      <c r="IV284" s="38"/>
      <c r="IW284" s="38"/>
      <c r="IX284" s="38"/>
      <c r="IY284" s="38"/>
      <c r="IZ284" s="38"/>
      <c r="JA284" s="38"/>
      <c r="JB284" s="38"/>
      <c r="JC284" s="38"/>
      <c r="JD284" s="38"/>
      <c r="JE284" s="38"/>
      <c r="JF284" s="38"/>
      <c r="JG284" s="38"/>
      <c r="JH284" s="38"/>
      <c r="JI284" s="38"/>
      <c r="JJ284" s="38"/>
      <c r="JK284" s="38"/>
      <c r="JL284" s="38"/>
      <c r="JM284" s="38"/>
      <c r="JN284" s="38"/>
      <c r="JO284" s="38"/>
      <c r="JP284" s="38"/>
      <c r="JQ284" s="38"/>
      <c r="JR284" s="38"/>
      <c r="JS284" s="38"/>
      <c r="JT284" s="38"/>
      <c r="JU284" s="38"/>
      <c r="JV284" s="38"/>
      <c r="JW284" s="38"/>
      <c r="JX284" s="38"/>
      <c r="JY284" s="38"/>
      <c r="JZ284" s="38"/>
      <c r="KA284" s="38"/>
      <c r="KB284" s="38"/>
      <c r="KC284" s="38"/>
      <c r="KD284" s="38"/>
      <c r="KE284" s="38"/>
      <c r="KF284" s="38"/>
      <c r="KG284" s="38"/>
      <c r="KH284" s="38"/>
      <c r="KI284" s="38"/>
      <c r="KJ284" s="38"/>
      <c r="KK284" s="38"/>
      <c r="KL284" s="38"/>
      <c r="KM284" s="38"/>
      <c r="KN284" s="38"/>
      <c r="KO284" s="38"/>
      <c r="KP284" s="38"/>
      <c r="KQ284" s="38"/>
      <c r="KR284" s="38"/>
      <c r="KS284" s="38"/>
      <c r="KT284" s="38"/>
      <c r="KU284" s="38"/>
      <c r="KV284" s="38"/>
      <c r="KW284" s="38"/>
      <c r="KX284" s="38"/>
      <c r="KY284" s="38"/>
      <c r="KZ284" s="38"/>
      <c r="LA284" s="38"/>
      <c r="LB284" s="38"/>
      <c r="LC284" s="38"/>
      <c r="LD284" s="38"/>
      <c r="LE284" s="38"/>
      <c r="LF284" s="38"/>
      <c r="LG284" s="38"/>
      <c r="LH284" s="38"/>
      <c r="LI284" s="38"/>
      <c r="LJ284" s="38"/>
      <c r="LK284" s="38"/>
      <c r="LL284" s="38"/>
      <c r="LM284" s="38"/>
      <c r="LN284" s="38"/>
      <c r="LO284" s="38"/>
      <c r="LP284" s="38"/>
      <c r="LQ284" s="38"/>
      <c r="LR284" s="38"/>
      <c r="LS284" s="38"/>
      <c r="LT284" s="38"/>
      <c r="LU284" s="38"/>
      <c r="LV284" s="38"/>
      <c r="LW284" s="38"/>
      <c r="LX284" s="38"/>
      <c r="LY284" s="38"/>
      <c r="LZ284" s="38"/>
      <c r="MA284" s="38"/>
      <c r="MB284" s="38"/>
      <c r="MC284" s="38"/>
      <c r="MD284" s="38"/>
      <c r="ME284" s="38"/>
      <c r="MF284" s="38"/>
      <c r="MG284" s="38"/>
      <c r="MH284" s="38"/>
      <c r="MI284" s="38"/>
      <c r="MJ284" s="38"/>
      <c r="MK284" s="38"/>
      <c r="ML284" s="38"/>
      <c r="MM284" s="38"/>
      <c r="MN284" s="38"/>
      <c r="MO284" s="38"/>
      <c r="MP284" s="38"/>
      <c r="MQ284" s="38"/>
      <c r="MR284" s="38"/>
      <c r="MS284" s="38"/>
      <c r="MT284" s="38"/>
      <c r="MU284" s="38"/>
      <c r="MV284" s="38"/>
      <c r="MW284" s="38"/>
      <c r="MX284" s="38"/>
      <c r="MY284" s="38"/>
      <c r="MZ284" s="38"/>
      <c r="NA284" s="38"/>
      <c r="NB284" s="38"/>
      <c r="NC284" s="38"/>
      <c r="ND284" s="38"/>
      <c r="NE284" s="38"/>
      <c r="NF284" s="38"/>
      <c r="NG284" s="38"/>
      <c r="NH284" s="38"/>
      <c r="NI284" s="38"/>
      <c r="NJ284" s="38"/>
      <c r="NK284" s="38"/>
      <c r="NL284" s="38"/>
      <c r="NM284" s="38"/>
      <c r="NN284" s="38"/>
      <c r="NO284" s="38"/>
      <c r="NP284" s="38"/>
      <c r="NQ284" s="38"/>
      <c r="NR284" s="38"/>
      <c r="NS284" s="38"/>
      <c r="NT284" s="38"/>
      <c r="NU284" s="38"/>
      <c r="NV284" s="38"/>
      <c r="NW284" s="38"/>
      <c r="NX284" s="38"/>
      <c r="NY284" s="38"/>
      <c r="NZ284" s="38"/>
      <c r="OA284" s="38"/>
      <c r="OB284" s="38"/>
      <c r="OC284" s="38"/>
      <c r="OD284" s="38"/>
      <c r="OE284" s="38"/>
      <c r="OF284" s="38"/>
      <c r="OG284" s="38"/>
      <c r="OH284" s="38"/>
      <c r="OI284" s="38"/>
      <c r="OJ284" s="38"/>
      <c r="OK284" s="38"/>
      <c r="OL284" s="38"/>
      <c r="OM284" s="38"/>
      <c r="ON284" s="38"/>
      <c r="OO284" s="38"/>
      <c r="OP284" s="38"/>
      <c r="OQ284" s="38"/>
      <c r="OR284" s="38"/>
      <c r="OS284" s="38"/>
      <c r="OT284" s="38"/>
      <c r="OU284" s="38"/>
      <c r="OV284" s="38"/>
      <c r="OW284" s="38"/>
      <c r="OX284" s="38"/>
      <c r="OY284" s="38"/>
      <c r="OZ284" s="38"/>
      <c r="PA284" s="38"/>
      <c r="PB284" s="38"/>
      <c r="PC284" s="38"/>
      <c r="PD284" s="38"/>
      <c r="PE284" s="38"/>
      <c r="PF284" s="38"/>
      <c r="PG284" s="38"/>
      <c r="PH284" s="38"/>
      <c r="PI284" s="38"/>
      <c r="PJ284" s="38"/>
      <c r="PK284" s="38"/>
      <c r="PL284" s="38"/>
      <c r="PM284" s="38"/>
      <c r="PN284" s="38"/>
      <c r="PO284" s="38"/>
      <c r="PP284" s="38"/>
      <c r="PQ284" s="38"/>
      <c r="PR284" s="38"/>
      <c r="PS284" s="38"/>
      <c r="PT284" s="38"/>
      <c r="PU284" s="38"/>
      <c r="PV284" s="38"/>
      <c r="PW284" s="38"/>
      <c r="PX284" s="38"/>
      <c r="PY284" s="38"/>
      <c r="PZ284" s="38"/>
      <c r="QA284" s="38"/>
      <c r="QB284" s="38"/>
      <c r="QC284" s="38"/>
      <c r="QD284" s="38"/>
      <c r="QE284" s="38"/>
      <c r="QF284" s="38"/>
      <c r="QG284" s="38"/>
      <c r="QH284" s="38"/>
      <c r="QI284" s="38"/>
      <c r="QJ284" s="38"/>
      <c r="QK284" s="38"/>
      <c r="QL284" s="38"/>
      <c r="QM284" s="38"/>
      <c r="QN284" s="38"/>
      <c r="QO284" s="38"/>
      <c r="QP284" s="38"/>
      <c r="QQ284" s="38"/>
      <c r="QR284" s="38"/>
      <c r="QS284" s="38"/>
      <c r="QT284" s="38"/>
      <c r="QU284" s="38"/>
      <c r="QV284" s="38"/>
      <c r="QW284" s="38"/>
      <c r="QX284" s="38"/>
      <c r="QY284" s="38"/>
      <c r="QZ284" s="38"/>
      <c r="RA284" s="38"/>
      <c r="RB284" s="38"/>
      <c r="RC284" s="38"/>
      <c r="RD284" s="38"/>
      <c r="RE284" s="38"/>
      <c r="RF284" s="38"/>
      <c r="RG284" s="38"/>
      <c r="RH284" s="38"/>
      <c r="RI284" s="38"/>
      <c r="RJ284" s="38"/>
      <c r="RK284" s="38"/>
      <c r="RL284" s="38"/>
      <c r="RM284" s="38"/>
      <c r="RN284" s="38"/>
      <c r="RO284" s="38"/>
      <c r="RP284" s="38"/>
      <c r="RQ284" s="38"/>
      <c r="RR284" s="38"/>
      <c r="RS284" s="38"/>
      <c r="RT284" s="38"/>
      <c r="RU284" s="38"/>
      <c r="RV284" s="38"/>
      <c r="RW284" s="38"/>
      <c r="RX284" s="38"/>
      <c r="RY284" s="38"/>
      <c r="RZ284" s="38"/>
      <c r="SA284" s="38"/>
      <c r="SB284" s="38"/>
      <c r="SC284" s="38"/>
      <c r="SD284" s="38"/>
      <c r="SE284" s="38"/>
      <c r="SF284" s="38"/>
      <c r="SG284" s="38"/>
      <c r="SH284" s="38"/>
      <c r="SI284" s="38"/>
      <c r="SJ284" s="38"/>
      <c r="SK284" s="38"/>
      <c r="SL284" s="38"/>
      <c r="SM284" s="38"/>
      <c r="SN284" s="38"/>
      <c r="SO284" s="38"/>
      <c r="SP284" s="38"/>
      <c r="SQ284" s="38"/>
      <c r="SR284" s="38"/>
      <c r="SS284" s="38"/>
      <c r="ST284" s="38"/>
      <c r="SU284" s="38"/>
      <c r="SV284" s="38"/>
      <c r="SW284" s="38"/>
      <c r="SX284" s="38"/>
      <c r="SY284" s="38"/>
      <c r="SZ284" s="38"/>
      <c r="TA284" s="38"/>
      <c r="TB284" s="38"/>
      <c r="TC284" s="38"/>
      <c r="TD284" s="38"/>
      <c r="TE284" s="38"/>
      <c r="TF284" s="38"/>
      <c r="TG284" s="38"/>
      <c r="TH284" s="38"/>
      <c r="TI284" s="38"/>
      <c r="TJ284" s="38"/>
      <c r="TK284" s="38"/>
      <c r="TL284" s="38"/>
      <c r="TM284" s="38"/>
      <c r="TN284" s="38"/>
      <c r="TO284" s="38"/>
      <c r="TP284" s="38"/>
      <c r="TQ284" s="38"/>
      <c r="TR284" s="38"/>
      <c r="TS284" s="38"/>
      <c r="TT284" s="38"/>
      <c r="TU284" s="38"/>
      <c r="TV284" s="38"/>
      <c r="TW284" s="38"/>
      <c r="TX284" s="38"/>
      <c r="TY284" s="38"/>
      <c r="TZ284" s="38"/>
      <c r="UA284" s="38"/>
      <c r="UB284" s="38"/>
      <c r="UC284" s="38"/>
      <c r="UD284" s="38"/>
      <c r="UE284" s="38"/>
      <c r="UF284" s="38"/>
      <c r="UG284" s="38"/>
      <c r="UH284" s="38"/>
      <c r="UI284" s="38"/>
      <c r="UJ284" s="38"/>
      <c r="UK284" s="38"/>
      <c r="UL284" s="38"/>
      <c r="UM284" s="38"/>
      <c r="UN284" s="38"/>
      <c r="UO284" s="38"/>
      <c r="UP284" s="38"/>
      <c r="UQ284" s="38"/>
      <c r="UR284" s="38"/>
      <c r="US284" s="38"/>
      <c r="UT284" s="38"/>
      <c r="UU284" s="38"/>
      <c r="UV284" s="38"/>
      <c r="UW284" s="38"/>
      <c r="UX284" s="38"/>
      <c r="UY284" s="38"/>
      <c r="UZ284" s="38"/>
      <c r="VA284" s="38"/>
      <c r="VB284" s="38"/>
      <c r="VC284" s="38"/>
      <c r="VD284" s="38"/>
      <c r="VE284" s="38"/>
      <c r="VF284" s="38"/>
      <c r="VG284" s="38"/>
      <c r="VH284" s="38"/>
      <c r="VI284" s="38"/>
      <c r="VJ284" s="38"/>
      <c r="VK284" s="38"/>
      <c r="VL284" s="38"/>
      <c r="VM284" s="38"/>
      <c r="VN284" s="38"/>
      <c r="VO284" s="38"/>
      <c r="VP284" s="38"/>
      <c r="VQ284" s="38"/>
      <c r="VR284" s="38"/>
      <c r="VS284" s="38"/>
      <c r="VT284" s="38"/>
      <c r="VU284" s="38"/>
      <c r="VV284" s="38"/>
      <c r="VW284" s="38"/>
      <c r="VX284" s="38"/>
      <c r="VY284" s="38"/>
      <c r="VZ284" s="38"/>
      <c r="WA284" s="38"/>
      <c r="WB284" s="38"/>
      <c r="WC284" s="38"/>
      <c r="WD284" s="38"/>
      <c r="WE284" s="38"/>
      <c r="WF284" s="38"/>
      <c r="WG284" s="38"/>
      <c r="WH284" s="38"/>
      <c r="WI284" s="38"/>
      <c r="WJ284" s="38"/>
      <c r="WK284" s="38"/>
      <c r="WL284" s="38"/>
      <c r="WM284" s="38"/>
      <c r="WN284" s="38"/>
      <c r="WO284" s="38"/>
      <c r="WP284" s="38"/>
      <c r="WQ284" s="38"/>
      <c r="WR284" s="38"/>
      <c r="WS284" s="38"/>
      <c r="WT284" s="38"/>
      <c r="WU284" s="38"/>
      <c r="WV284" s="38"/>
      <c r="WW284" s="38"/>
      <c r="WX284" s="38"/>
      <c r="WY284" s="38"/>
      <c r="WZ284" s="38"/>
      <c r="XA284" s="38"/>
      <c r="XB284" s="38"/>
      <c r="XC284" s="38"/>
      <c r="XD284" s="38"/>
      <c r="XE284" s="38"/>
      <c r="XF284" s="38"/>
      <c r="XG284" s="38"/>
      <c r="XH284" s="38"/>
      <c r="XI284" s="38"/>
      <c r="XJ284" s="38"/>
      <c r="XK284" s="38"/>
      <c r="XL284" s="38"/>
      <c r="XM284" s="38"/>
      <c r="XN284" s="38"/>
      <c r="XO284" s="38"/>
      <c r="XP284" s="38"/>
      <c r="XQ284" s="38"/>
      <c r="XR284" s="38"/>
      <c r="XS284" s="38"/>
      <c r="XT284" s="38"/>
      <c r="XU284" s="38"/>
      <c r="XV284" s="38"/>
      <c r="XW284" s="38"/>
      <c r="XX284" s="38"/>
      <c r="XY284" s="38"/>
      <c r="XZ284" s="38"/>
      <c r="YA284" s="38"/>
      <c r="YB284" s="38"/>
      <c r="YC284" s="38"/>
      <c r="YD284" s="38"/>
      <c r="YE284" s="38"/>
      <c r="YF284" s="38"/>
      <c r="YG284" s="38"/>
      <c r="YH284" s="38"/>
      <c r="YI284" s="38"/>
      <c r="YJ284" s="38"/>
      <c r="YK284" s="38"/>
      <c r="YL284" s="38"/>
      <c r="YM284" s="38"/>
      <c r="YN284" s="38"/>
      <c r="YO284" s="38"/>
      <c r="YP284" s="38"/>
      <c r="YQ284" s="38"/>
      <c r="YR284" s="38"/>
      <c r="YS284" s="38"/>
    </row>
    <row r="285" spans="1:669" s="50" customFormat="1" ht="15.75" x14ac:dyDescent="0.25">
      <c r="A285" s="38"/>
      <c r="B285" s="2"/>
      <c r="C285" s="2"/>
      <c r="D285" s="2"/>
      <c r="E285" s="1"/>
      <c r="F285" s="1"/>
      <c r="G285" s="130"/>
      <c r="H285" s="131"/>
      <c r="I285" s="130"/>
      <c r="J285" s="130"/>
      <c r="K285" s="130"/>
      <c r="L285" s="130"/>
      <c r="M285" s="131"/>
      <c r="O285" s="86"/>
      <c r="P285" s="45"/>
      <c r="Q285" s="45"/>
      <c r="R285" s="45"/>
      <c r="S285" s="45"/>
      <c r="T285" s="45"/>
      <c r="U285" s="45"/>
      <c r="V285" s="45"/>
      <c r="W285" s="45"/>
      <c r="X285" s="45"/>
      <c r="Y285" s="45"/>
      <c r="Z285" s="45"/>
      <c r="AA285" s="45"/>
      <c r="AB285" s="45"/>
      <c r="AC285" s="45"/>
      <c r="AD285" s="45"/>
      <c r="AE285" s="45"/>
      <c r="AF285" s="45"/>
      <c r="AG285" s="45"/>
      <c r="AH285" s="45"/>
      <c r="AI285" s="45"/>
      <c r="AJ285" s="45"/>
      <c r="AK285" s="45"/>
      <c r="AL285" s="45"/>
      <c r="AM285" s="45"/>
      <c r="AN285" s="45"/>
      <c r="AO285" s="45"/>
      <c r="AP285" s="45"/>
      <c r="AQ285" s="45"/>
      <c r="AR285" s="45"/>
      <c r="AS285" s="45"/>
      <c r="AT285" s="45"/>
      <c r="AU285" s="45"/>
      <c r="AV285" s="45"/>
      <c r="AW285" s="45"/>
      <c r="AX285" s="45"/>
      <c r="AY285" s="45"/>
      <c r="AZ285" s="45"/>
      <c r="BA285" s="45"/>
      <c r="BB285" s="45"/>
      <c r="BC285" s="45"/>
      <c r="BD285" s="45"/>
      <c r="BE285" s="45"/>
      <c r="BF285" s="45"/>
      <c r="BG285" s="45"/>
      <c r="BH285" s="45"/>
      <c r="BI285" s="45"/>
      <c r="BJ285" s="45"/>
      <c r="BK285" s="45"/>
      <c r="BL285" s="45"/>
      <c r="BM285" s="45"/>
      <c r="BN285" s="45"/>
      <c r="BO285" s="45"/>
      <c r="BP285" s="45"/>
      <c r="BQ285" s="45"/>
      <c r="BR285" s="45"/>
      <c r="BS285" s="45"/>
      <c r="BT285" s="45"/>
      <c r="BU285" s="45"/>
      <c r="BV285" s="45"/>
      <c r="BW285" s="45"/>
      <c r="BX285" s="45"/>
      <c r="BY285" s="45"/>
      <c r="BZ285" s="45"/>
      <c r="CA285" s="45"/>
      <c r="CB285" s="45"/>
      <c r="CC285" s="45"/>
      <c r="CD285" s="45"/>
      <c r="CE285" s="45"/>
      <c r="CF285" s="45"/>
      <c r="CG285" s="45"/>
      <c r="CH285" s="45"/>
      <c r="CI285" s="45"/>
      <c r="CJ285" s="45"/>
      <c r="CK285" s="45"/>
      <c r="CL285" s="45"/>
      <c r="CM285" s="45"/>
      <c r="CN285" s="45"/>
      <c r="CO285" s="45"/>
      <c r="CP285" s="45"/>
      <c r="CQ285" s="45"/>
      <c r="CR285" s="45"/>
      <c r="CS285" s="45"/>
      <c r="CT285" s="45"/>
      <c r="CU285" s="45"/>
      <c r="CV285" s="45"/>
      <c r="CW285" s="45"/>
      <c r="CX285" s="45"/>
      <c r="CY285" s="45"/>
      <c r="CZ285" s="45"/>
      <c r="DA285" s="45"/>
      <c r="DB285" s="45"/>
      <c r="DC285" s="45"/>
      <c r="DD285" s="45"/>
      <c r="DE285" s="45"/>
      <c r="DF285" s="45"/>
      <c r="DG285" s="45"/>
      <c r="DH285" s="45"/>
      <c r="DI285" s="45"/>
      <c r="DJ285" s="45"/>
      <c r="DK285" s="45"/>
      <c r="DL285" s="45"/>
      <c r="DM285" s="45"/>
      <c r="DN285" s="45"/>
      <c r="DO285" s="45"/>
      <c r="DP285" s="45"/>
      <c r="DQ285" s="45"/>
      <c r="DR285" s="45"/>
      <c r="DS285" s="45"/>
      <c r="DT285" s="45"/>
      <c r="DU285" s="45"/>
      <c r="DV285" s="45"/>
      <c r="DW285" s="45"/>
      <c r="DX285" s="45"/>
      <c r="DY285" s="45"/>
      <c r="DZ285" s="45"/>
      <c r="EA285" s="45"/>
      <c r="EB285" s="45"/>
      <c r="EC285" s="45"/>
      <c r="ED285" s="45"/>
      <c r="EE285" s="45"/>
      <c r="EF285" s="45"/>
      <c r="EG285" s="45"/>
      <c r="EH285" s="45"/>
      <c r="EI285" s="45"/>
      <c r="EJ285" s="45"/>
      <c r="EK285" s="45"/>
      <c r="EL285" s="45"/>
      <c r="EM285" s="45"/>
      <c r="EN285" s="45"/>
      <c r="EO285" s="45"/>
      <c r="EP285" s="45"/>
      <c r="EQ285" s="45"/>
      <c r="ER285" s="45"/>
      <c r="ES285" s="45"/>
      <c r="ET285" s="45"/>
      <c r="EU285" s="45"/>
      <c r="EV285" s="45"/>
      <c r="EW285" s="45"/>
      <c r="EX285" s="45"/>
      <c r="EY285" s="45"/>
      <c r="EZ285" s="45"/>
      <c r="FA285" s="45"/>
      <c r="FB285" s="45"/>
      <c r="FC285" s="45"/>
      <c r="FD285" s="45"/>
      <c r="FE285" s="45"/>
      <c r="FF285" s="45"/>
      <c r="FG285" s="45"/>
      <c r="FH285" s="45"/>
      <c r="FI285" s="45"/>
      <c r="FJ285" s="45"/>
      <c r="FK285" s="45"/>
      <c r="FL285" s="45"/>
      <c r="FM285" s="45"/>
      <c r="FN285" s="45"/>
      <c r="FO285" s="45"/>
      <c r="FP285" s="45"/>
      <c r="FQ285" s="45"/>
      <c r="FR285" s="45"/>
      <c r="FS285" s="45"/>
      <c r="FT285" s="38"/>
      <c r="FU285" s="38"/>
      <c r="FV285" s="38"/>
      <c r="FW285" s="38"/>
      <c r="FX285" s="38"/>
      <c r="FY285" s="38"/>
      <c r="FZ285" s="38"/>
      <c r="GA285" s="38"/>
      <c r="GB285" s="38"/>
      <c r="GC285" s="38"/>
      <c r="GD285" s="38"/>
      <c r="GE285" s="38"/>
      <c r="GF285" s="38"/>
      <c r="GG285" s="38"/>
      <c r="GH285" s="38"/>
      <c r="GI285" s="38"/>
      <c r="GJ285" s="38"/>
      <c r="GK285" s="38"/>
      <c r="GL285" s="38"/>
      <c r="GM285" s="38"/>
      <c r="GN285" s="38"/>
      <c r="GO285" s="38"/>
      <c r="GP285" s="38"/>
      <c r="GQ285" s="38"/>
      <c r="GR285" s="38"/>
      <c r="GS285" s="38"/>
      <c r="GT285" s="38"/>
      <c r="GU285" s="38"/>
      <c r="GV285" s="38"/>
      <c r="GW285" s="38"/>
      <c r="GX285" s="38"/>
      <c r="GY285" s="38"/>
      <c r="GZ285" s="38"/>
      <c r="HA285" s="38"/>
      <c r="HB285" s="38"/>
      <c r="HC285" s="38"/>
      <c r="HD285" s="38"/>
      <c r="HE285" s="38"/>
      <c r="HF285" s="38"/>
      <c r="HG285" s="38"/>
      <c r="HH285" s="38"/>
      <c r="HI285" s="38"/>
      <c r="HJ285" s="38"/>
      <c r="HK285" s="38"/>
      <c r="HL285" s="38"/>
      <c r="HM285" s="38"/>
      <c r="HN285" s="38"/>
      <c r="HO285" s="38"/>
      <c r="HP285" s="38"/>
      <c r="HQ285" s="38"/>
      <c r="HR285" s="38"/>
      <c r="HS285" s="38"/>
      <c r="HT285" s="38"/>
      <c r="HU285" s="38"/>
      <c r="HV285" s="38"/>
      <c r="HW285" s="38"/>
      <c r="HX285" s="38"/>
      <c r="HY285" s="38"/>
      <c r="HZ285" s="38"/>
      <c r="IA285" s="38"/>
      <c r="IB285" s="38"/>
      <c r="IC285" s="38"/>
      <c r="ID285" s="38"/>
      <c r="IE285" s="38"/>
      <c r="IF285" s="38"/>
      <c r="IG285" s="38"/>
      <c r="IH285" s="38"/>
      <c r="II285" s="38"/>
      <c r="IJ285" s="38"/>
      <c r="IK285" s="38"/>
      <c r="IL285" s="38"/>
      <c r="IM285" s="38"/>
      <c r="IN285" s="38"/>
      <c r="IO285" s="38"/>
      <c r="IP285" s="38"/>
      <c r="IQ285" s="38"/>
      <c r="IR285" s="38"/>
      <c r="IS285" s="38"/>
      <c r="IT285" s="38"/>
      <c r="IU285" s="38"/>
      <c r="IV285" s="38"/>
      <c r="IW285" s="38"/>
      <c r="IX285" s="38"/>
      <c r="IY285" s="38"/>
      <c r="IZ285" s="38"/>
      <c r="JA285" s="38"/>
      <c r="JB285" s="38"/>
      <c r="JC285" s="38"/>
      <c r="JD285" s="38"/>
      <c r="JE285" s="38"/>
      <c r="JF285" s="38"/>
      <c r="JG285" s="38"/>
      <c r="JH285" s="38"/>
      <c r="JI285" s="38"/>
      <c r="JJ285" s="38"/>
      <c r="JK285" s="38"/>
      <c r="JL285" s="38"/>
      <c r="JM285" s="38"/>
      <c r="JN285" s="38"/>
      <c r="JO285" s="38"/>
      <c r="JP285" s="38"/>
      <c r="JQ285" s="38"/>
      <c r="JR285" s="38"/>
      <c r="JS285" s="38"/>
      <c r="JT285" s="38"/>
      <c r="JU285" s="38"/>
      <c r="JV285" s="38"/>
      <c r="JW285" s="38"/>
      <c r="JX285" s="38"/>
      <c r="JY285" s="38"/>
      <c r="JZ285" s="38"/>
      <c r="KA285" s="38"/>
      <c r="KB285" s="38"/>
      <c r="KC285" s="38"/>
      <c r="KD285" s="38"/>
      <c r="KE285" s="38"/>
      <c r="KF285" s="38"/>
      <c r="KG285" s="38"/>
      <c r="KH285" s="38"/>
      <c r="KI285" s="38"/>
      <c r="KJ285" s="38"/>
      <c r="KK285" s="38"/>
      <c r="KL285" s="38"/>
      <c r="KM285" s="38"/>
      <c r="KN285" s="38"/>
      <c r="KO285" s="38"/>
      <c r="KP285" s="38"/>
      <c r="KQ285" s="38"/>
      <c r="KR285" s="38"/>
      <c r="KS285" s="38"/>
      <c r="KT285" s="38"/>
      <c r="KU285" s="38"/>
      <c r="KV285" s="38"/>
      <c r="KW285" s="38"/>
      <c r="KX285" s="38"/>
      <c r="KY285" s="38"/>
      <c r="KZ285" s="38"/>
      <c r="LA285" s="38"/>
      <c r="LB285" s="38"/>
      <c r="LC285" s="38"/>
      <c r="LD285" s="38"/>
      <c r="LE285" s="38"/>
      <c r="LF285" s="38"/>
      <c r="LG285" s="38"/>
      <c r="LH285" s="38"/>
      <c r="LI285" s="38"/>
      <c r="LJ285" s="38"/>
      <c r="LK285" s="38"/>
      <c r="LL285" s="38"/>
      <c r="LM285" s="38"/>
      <c r="LN285" s="38"/>
      <c r="LO285" s="38"/>
      <c r="LP285" s="38"/>
      <c r="LQ285" s="38"/>
      <c r="LR285" s="38"/>
      <c r="LS285" s="38"/>
      <c r="LT285" s="38"/>
      <c r="LU285" s="38"/>
      <c r="LV285" s="38"/>
      <c r="LW285" s="38"/>
      <c r="LX285" s="38"/>
      <c r="LY285" s="38"/>
      <c r="LZ285" s="38"/>
      <c r="MA285" s="38"/>
      <c r="MB285" s="38"/>
      <c r="MC285" s="38"/>
      <c r="MD285" s="38"/>
      <c r="ME285" s="38"/>
      <c r="MF285" s="38"/>
      <c r="MG285" s="38"/>
      <c r="MH285" s="38"/>
      <c r="MI285" s="38"/>
      <c r="MJ285" s="38"/>
      <c r="MK285" s="38"/>
      <c r="ML285" s="38"/>
      <c r="MM285" s="38"/>
      <c r="MN285" s="38"/>
      <c r="MO285" s="38"/>
      <c r="MP285" s="38"/>
      <c r="MQ285" s="38"/>
      <c r="MR285" s="38"/>
      <c r="MS285" s="38"/>
      <c r="MT285" s="38"/>
      <c r="MU285" s="38"/>
      <c r="MV285" s="38"/>
      <c r="MW285" s="38"/>
      <c r="MX285" s="38"/>
      <c r="MY285" s="38"/>
      <c r="MZ285" s="38"/>
      <c r="NA285" s="38"/>
      <c r="NB285" s="38"/>
      <c r="NC285" s="38"/>
      <c r="ND285" s="38"/>
      <c r="NE285" s="38"/>
      <c r="NF285" s="38"/>
      <c r="NG285" s="38"/>
      <c r="NH285" s="38"/>
      <c r="NI285" s="38"/>
      <c r="NJ285" s="38"/>
      <c r="NK285" s="38"/>
      <c r="NL285" s="38"/>
      <c r="NM285" s="38"/>
      <c r="NN285" s="38"/>
      <c r="NO285" s="38"/>
      <c r="NP285" s="38"/>
      <c r="NQ285" s="38"/>
      <c r="NR285" s="38"/>
      <c r="NS285" s="38"/>
      <c r="NT285" s="38"/>
      <c r="NU285" s="38"/>
      <c r="NV285" s="38"/>
      <c r="NW285" s="38"/>
      <c r="NX285" s="38"/>
      <c r="NY285" s="38"/>
      <c r="NZ285" s="38"/>
      <c r="OA285" s="38"/>
      <c r="OB285" s="38"/>
      <c r="OC285" s="38"/>
      <c r="OD285" s="38"/>
      <c r="OE285" s="38"/>
      <c r="OF285" s="38"/>
      <c r="OG285" s="38"/>
      <c r="OH285" s="38"/>
      <c r="OI285" s="38"/>
      <c r="OJ285" s="38"/>
      <c r="OK285" s="38"/>
      <c r="OL285" s="38"/>
      <c r="OM285" s="38"/>
      <c r="ON285" s="38"/>
      <c r="OO285" s="38"/>
      <c r="OP285" s="38"/>
      <c r="OQ285" s="38"/>
      <c r="OR285" s="38"/>
      <c r="OS285" s="38"/>
      <c r="OT285" s="38"/>
      <c r="OU285" s="38"/>
      <c r="OV285" s="38"/>
      <c r="OW285" s="38"/>
      <c r="OX285" s="38"/>
      <c r="OY285" s="38"/>
      <c r="OZ285" s="38"/>
      <c r="PA285" s="38"/>
      <c r="PB285" s="38"/>
      <c r="PC285" s="38"/>
      <c r="PD285" s="38"/>
      <c r="PE285" s="38"/>
      <c r="PF285" s="38"/>
      <c r="PG285" s="38"/>
      <c r="PH285" s="38"/>
      <c r="PI285" s="38"/>
      <c r="PJ285" s="38"/>
      <c r="PK285" s="38"/>
      <c r="PL285" s="38"/>
      <c r="PM285" s="38"/>
      <c r="PN285" s="38"/>
      <c r="PO285" s="38"/>
      <c r="PP285" s="38"/>
      <c r="PQ285" s="38"/>
      <c r="PR285" s="38"/>
      <c r="PS285" s="38"/>
      <c r="PT285" s="38"/>
      <c r="PU285" s="38"/>
      <c r="PV285" s="38"/>
      <c r="PW285" s="38"/>
      <c r="PX285" s="38"/>
      <c r="PY285" s="38"/>
      <c r="PZ285" s="38"/>
      <c r="QA285" s="38"/>
      <c r="QB285" s="38"/>
      <c r="QC285" s="38"/>
      <c r="QD285" s="38"/>
      <c r="QE285" s="38"/>
      <c r="QF285" s="38"/>
      <c r="QG285" s="38"/>
      <c r="QH285" s="38"/>
      <c r="QI285" s="38"/>
      <c r="QJ285" s="38"/>
      <c r="QK285" s="38"/>
      <c r="QL285" s="38"/>
      <c r="QM285" s="38"/>
      <c r="QN285" s="38"/>
      <c r="QO285" s="38"/>
      <c r="QP285" s="38"/>
      <c r="QQ285" s="38"/>
      <c r="QR285" s="38"/>
      <c r="QS285" s="38"/>
      <c r="QT285" s="38"/>
      <c r="QU285" s="38"/>
      <c r="QV285" s="38"/>
      <c r="QW285" s="38"/>
      <c r="QX285" s="38"/>
      <c r="QY285" s="38"/>
      <c r="QZ285" s="38"/>
      <c r="RA285" s="38"/>
      <c r="RB285" s="38"/>
      <c r="RC285" s="38"/>
      <c r="RD285" s="38"/>
      <c r="RE285" s="38"/>
      <c r="RF285" s="38"/>
      <c r="RG285" s="38"/>
      <c r="RH285" s="38"/>
      <c r="RI285" s="38"/>
      <c r="RJ285" s="38"/>
      <c r="RK285" s="38"/>
      <c r="RL285" s="38"/>
      <c r="RM285" s="38"/>
      <c r="RN285" s="38"/>
      <c r="RO285" s="38"/>
      <c r="RP285" s="38"/>
      <c r="RQ285" s="38"/>
      <c r="RR285" s="38"/>
      <c r="RS285" s="38"/>
      <c r="RT285" s="38"/>
      <c r="RU285" s="38"/>
      <c r="RV285" s="38"/>
      <c r="RW285" s="38"/>
      <c r="RX285" s="38"/>
      <c r="RY285" s="38"/>
      <c r="RZ285" s="38"/>
      <c r="SA285" s="38"/>
      <c r="SB285" s="38"/>
      <c r="SC285" s="38"/>
      <c r="SD285" s="38"/>
      <c r="SE285" s="38"/>
      <c r="SF285" s="38"/>
      <c r="SG285" s="38"/>
      <c r="SH285" s="38"/>
      <c r="SI285" s="38"/>
      <c r="SJ285" s="38"/>
      <c r="SK285" s="38"/>
      <c r="SL285" s="38"/>
      <c r="SM285" s="38"/>
      <c r="SN285" s="38"/>
      <c r="SO285" s="38"/>
      <c r="SP285" s="38"/>
      <c r="SQ285" s="38"/>
      <c r="SR285" s="38"/>
      <c r="SS285" s="38"/>
      <c r="ST285" s="38"/>
      <c r="SU285" s="38"/>
      <c r="SV285" s="38"/>
      <c r="SW285" s="38"/>
      <c r="SX285" s="38"/>
      <c r="SY285" s="38"/>
      <c r="SZ285" s="38"/>
      <c r="TA285" s="38"/>
      <c r="TB285" s="38"/>
      <c r="TC285" s="38"/>
      <c r="TD285" s="38"/>
      <c r="TE285" s="38"/>
      <c r="TF285" s="38"/>
      <c r="TG285" s="38"/>
      <c r="TH285" s="38"/>
      <c r="TI285" s="38"/>
      <c r="TJ285" s="38"/>
      <c r="TK285" s="38"/>
      <c r="TL285" s="38"/>
      <c r="TM285" s="38"/>
      <c r="TN285" s="38"/>
      <c r="TO285" s="38"/>
      <c r="TP285" s="38"/>
      <c r="TQ285" s="38"/>
      <c r="TR285" s="38"/>
      <c r="TS285" s="38"/>
      <c r="TT285" s="38"/>
      <c r="TU285" s="38"/>
      <c r="TV285" s="38"/>
      <c r="TW285" s="38"/>
      <c r="TX285" s="38"/>
      <c r="TY285" s="38"/>
      <c r="TZ285" s="38"/>
      <c r="UA285" s="38"/>
      <c r="UB285" s="38"/>
      <c r="UC285" s="38"/>
      <c r="UD285" s="38"/>
      <c r="UE285" s="38"/>
      <c r="UF285" s="38"/>
      <c r="UG285" s="38"/>
      <c r="UH285" s="38"/>
      <c r="UI285" s="38"/>
      <c r="UJ285" s="38"/>
      <c r="UK285" s="38"/>
      <c r="UL285" s="38"/>
      <c r="UM285" s="38"/>
      <c r="UN285" s="38"/>
      <c r="UO285" s="38"/>
      <c r="UP285" s="38"/>
      <c r="UQ285" s="38"/>
      <c r="UR285" s="38"/>
      <c r="US285" s="38"/>
      <c r="UT285" s="38"/>
      <c r="UU285" s="38"/>
      <c r="UV285" s="38"/>
      <c r="UW285" s="38"/>
      <c r="UX285" s="38"/>
      <c r="UY285" s="38"/>
      <c r="UZ285" s="38"/>
      <c r="VA285" s="38"/>
      <c r="VB285" s="38"/>
      <c r="VC285" s="38"/>
      <c r="VD285" s="38"/>
      <c r="VE285" s="38"/>
      <c r="VF285" s="38"/>
      <c r="VG285" s="38"/>
      <c r="VH285" s="38"/>
      <c r="VI285" s="38"/>
      <c r="VJ285" s="38"/>
      <c r="VK285" s="38"/>
      <c r="VL285" s="38"/>
      <c r="VM285" s="38"/>
      <c r="VN285" s="38"/>
      <c r="VO285" s="38"/>
      <c r="VP285" s="38"/>
      <c r="VQ285" s="38"/>
      <c r="VR285" s="38"/>
      <c r="VS285" s="38"/>
      <c r="VT285" s="38"/>
      <c r="VU285" s="38"/>
      <c r="VV285" s="38"/>
      <c r="VW285" s="38"/>
      <c r="VX285" s="38"/>
      <c r="VY285" s="38"/>
      <c r="VZ285" s="38"/>
      <c r="WA285" s="38"/>
      <c r="WB285" s="38"/>
      <c r="WC285" s="38"/>
      <c r="WD285" s="38"/>
      <c r="WE285" s="38"/>
      <c r="WF285" s="38"/>
      <c r="WG285" s="38"/>
      <c r="WH285" s="38"/>
      <c r="WI285" s="38"/>
      <c r="WJ285" s="38"/>
      <c r="WK285" s="38"/>
      <c r="WL285" s="38"/>
      <c r="WM285" s="38"/>
      <c r="WN285" s="38"/>
      <c r="WO285" s="38"/>
      <c r="WP285" s="38"/>
      <c r="WQ285" s="38"/>
      <c r="WR285" s="38"/>
      <c r="WS285" s="38"/>
      <c r="WT285" s="38"/>
      <c r="WU285" s="38"/>
      <c r="WV285" s="38"/>
      <c r="WW285" s="38"/>
      <c r="WX285" s="38"/>
      <c r="WY285" s="38"/>
      <c r="WZ285" s="38"/>
      <c r="XA285" s="38"/>
      <c r="XB285" s="38"/>
      <c r="XC285" s="38"/>
      <c r="XD285" s="38"/>
      <c r="XE285" s="38"/>
      <c r="XF285" s="38"/>
      <c r="XG285" s="38"/>
      <c r="XH285" s="38"/>
      <c r="XI285" s="38"/>
      <c r="XJ285" s="38"/>
      <c r="XK285" s="38"/>
      <c r="XL285" s="38"/>
      <c r="XM285" s="38"/>
      <c r="XN285" s="38"/>
      <c r="XO285" s="38"/>
      <c r="XP285" s="38"/>
      <c r="XQ285" s="38"/>
      <c r="XR285" s="38"/>
      <c r="XS285" s="38"/>
      <c r="XT285" s="38"/>
      <c r="XU285" s="38"/>
      <c r="XV285" s="38"/>
      <c r="XW285" s="38"/>
      <c r="XX285" s="38"/>
      <c r="XY285" s="38"/>
      <c r="XZ285" s="38"/>
      <c r="YA285" s="38"/>
      <c r="YB285" s="38"/>
      <c r="YC285" s="38"/>
      <c r="YD285" s="38"/>
      <c r="YE285" s="38"/>
      <c r="YF285" s="38"/>
      <c r="YG285" s="38"/>
      <c r="YH285" s="38"/>
      <c r="YI285" s="38"/>
      <c r="YJ285" s="38"/>
      <c r="YK285" s="38"/>
      <c r="YL285" s="38"/>
      <c r="YM285" s="38"/>
      <c r="YN285" s="38"/>
      <c r="YO285" s="38"/>
      <c r="YP285" s="38"/>
      <c r="YQ285" s="38"/>
      <c r="YR285" s="38"/>
      <c r="YS285" s="38"/>
    </row>
    <row r="286" spans="1:669" s="50" customFormat="1" ht="15.75" x14ac:dyDescent="0.25">
      <c r="A286" s="38"/>
      <c r="B286" s="2"/>
      <c r="C286" s="2"/>
      <c r="D286" s="2"/>
      <c r="E286" s="1"/>
      <c r="F286" s="1"/>
      <c r="G286" s="130"/>
      <c r="H286" s="131"/>
      <c r="I286" s="130"/>
      <c r="J286" s="130"/>
      <c r="K286" s="130"/>
      <c r="L286" s="130"/>
      <c r="M286" s="131"/>
      <c r="O286" s="86"/>
      <c r="P286" s="45"/>
      <c r="Q286" s="45"/>
      <c r="R286" s="45"/>
      <c r="S286" s="45"/>
      <c r="T286" s="45"/>
      <c r="U286" s="45"/>
      <c r="V286" s="45"/>
      <c r="W286" s="45"/>
      <c r="X286" s="45"/>
      <c r="Y286" s="45"/>
      <c r="Z286" s="45"/>
      <c r="AA286" s="45"/>
      <c r="AB286" s="45"/>
      <c r="AC286" s="45"/>
      <c r="AD286" s="45"/>
      <c r="AE286" s="45"/>
      <c r="AF286" s="45"/>
      <c r="AG286" s="45"/>
      <c r="AH286" s="45"/>
      <c r="AI286" s="45"/>
      <c r="AJ286" s="45"/>
      <c r="AK286" s="45"/>
      <c r="AL286" s="45"/>
      <c r="AM286" s="45"/>
      <c r="AN286" s="45"/>
      <c r="AO286" s="45"/>
      <c r="AP286" s="45"/>
      <c r="AQ286" s="45"/>
      <c r="AR286" s="45"/>
      <c r="AS286" s="45"/>
      <c r="AT286" s="45"/>
      <c r="AU286" s="45"/>
      <c r="AV286" s="45"/>
      <c r="AW286" s="45"/>
      <c r="AX286" s="45"/>
      <c r="AY286" s="45"/>
      <c r="AZ286" s="45"/>
      <c r="BA286" s="45"/>
      <c r="BB286" s="45"/>
      <c r="BC286" s="45"/>
      <c r="BD286" s="45"/>
      <c r="BE286" s="45"/>
      <c r="BF286" s="45"/>
      <c r="BG286" s="45"/>
      <c r="BH286" s="45"/>
      <c r="BI286" s="45"/>
      <c r="BJ286" s="45"/>
      <c r="BK286" s="45"/>
      <c r="BL286" s="45"/>
      <c r="BM286" s="45"/>
      <c r="BN286" s="45"/>
      <c r="BO286" s="45"/>
      <c r="BP286" s="45"/>
      <c r="BQ286" s="45"/>
      <c r="BR286" s="45"/>
      <c r="BS286" s="45"/>
      <c r="BT286" s="45"/>
      <c r="BU286" s="45"/>
      <c r="BV286" s="45"/>
      <c r="BW286" s="45"/>
      <c r="BX286" s="45"/>
      <c r="BY286" s="45"/>
      <c r="BZ286" s="45"/>
      <c r="CA286" s="45"/>
      <c r="CB286" s="45"/>
      <c r="CC286" s="45"/>
      <c r="CD286" s="45"/>
      <c r="CE286" s="45"/>
      <c r="CF286" s="45"/>
      <c r="CG286" s="45"/>
      <c r="CH286" s="45"/>
      <c r="CI286" s="45"/>
      <c r="CJ286" s="45"/>
      <c r="CK286" s="45"/>
      <c r="CL286" s="45"/>
      <c r="CM286" s="45"/>
      <c r="CN286" s="45"/>
      <c r="CO286" s="45"/>
      <c r="CP286" s="45"/>
      <c r="CQ286" s="45"/>
      <c r="CR286" s="45"/>
      <c r="CS286" s="45"/>
      <c r="CT286" s="45"/>
      <c r="CU286" s="45"/>
      <c r="CV286" s="45"/>
      <c r="CW286" s="45"/>
      <c r="CX286" s="45"/>
      <c r="CY286" s="45"/>
      <c r="CZ286" s="45"/>
      <c r="DA286" s="45"/>
      <c r="DB286" s="45"/>
      <c r="DC286" s="45"/>
      <c r="DD286" s="45"/>
      <c r="DE286" s="45"/>
      <c r="DF286" s="45"/>
      <c r="DG286" s="45"/>
      <c r="DH286" s="45"/>
      <c r="DI286" s="45"/>
      <c r="DJ286" s="45"/>
      <c r="DK286" s="45"/>
      <c r="DL286" s="45"/>
      <c r="DM286" s="45"/>
      <c r="DN286" s="45"/>
      <c r="DO286" s="45"/>
      <c r="DP286" s="45"/>
      <c r="DQ286" s="45"/>
      <c r="DR286" s="45"/>
      <c r="DS286" s="45"/>
      <c r="DT286" s="45"/>
      <c r="DU286" s="45"/>
      <c r="DV286" s="45"/>
      <c r="DW286" s="45"/>
      <c r="DX286" s="45"/>
      <c r="DY286" s="45"/>
      <c r="DZ286" s="45"/>
      <c r="EA286" s="45"/>
      <c r="EB286" s="45"/>
      <c r="EC286" s="45"/>
      <c r="ED286" s="45"/>
      <c r="EE286" s="45"/>
      <c r="EF286" s="45"/>
      <c r="EG286" s="45"/>
      <c r="EH286" s="45"/>
      <c r="EI286" s="45"/>
      <c r="EJ286" s="45"/>
      <c r="EK286" s="45"/>
      <c r="EL286" s="45"/>
      <c r="EM286" s="45"/>
      <c r="EN286" s="45"/>
      <c r="EO286" s="45"/>
      <c r="EP286" s="45"/>
      <c r="EQ286" s="45"/>
      <c r="ER286" s="45"/>
      <c r="ES286" s="45"/>
      <c r="ET286" s="45"/>
      <c r="EU286" s="45"/>
      <c r="EV286" s="45"/>
      <c r="EW286" s="45"/>
      <c r="EX286" s="45"/>
      <c r="EY286" s="45"/>
      <c r="EZ286" s="45"/>
      <c r="FA286" s="45"/>
      <c r="FB286" s="45"/>
      <c r="FC286" s="45"/>
      <c r="FD286" s="45"/>
      <c r="FE286" s="45"/>
      <c r="FF286" s="45"/>
      <c r="FG286" s="45"/>
      <c r="FH286" s="45"/>
      <c r="FI286" s="45"/>
      <c r="FJ286" s="45"/>
      <c r="FK286" s="45"/>
      <c r="FL286" s="45"/>
      <c r="FM286" s="45"/>
      <c r="FN286" s="45"/>
      <c r="FO286" s="45"/>
      <c r="FP286" s="45"/>
      <c r="FQ286" s="45"/>
      <c r="FR286" s="45"/>
      <c r="FS286" s="45"/>
      <c r="FT286" s="38"/>
      <c r="FU286" s="38"/>
      <c r="FV286" s="38"/>
      <c r="FW286" s="38"/>
      <c r="FX286" s="38"/>
      <c r="FY286" s="38"/>
      <c r="FZ286" s="38"/>
      <c r="GA286" s="38"/>
      <c r="GB286" s="38"/>
      <c r="GC286" s="38"/>
      <c r="GD286" s="38"/>
      <c r="GE286" s="38"/>
      <c r="GF286" s="38"/>
      <c r="GG286" s="38"/>
      <c r="GH286" s="38"/>
      <c r="GI286" s="38"/>
      <c r="GJ286" s="38"/>
      <c r="GK286" s="38"/>
      <c r="GL286" s="38"/>
      <c r="GM286" s="38"/>
      <c r="GN286" s="38"/>
      <c r="GO286" s="38"/>
      <c r="GP286" s="38"/>
      <c r="GQ286" s="38"/>
      <c r="GR286" s="38"/>
      <c r="GS286" s="38"/>
      <c r="GT286" s="38"/>
      <c r="GU286" s="38"/>
      <c r="GV286" s="38"/>
      <c r="GW286" s="38"/>
      <c r="GX286" s="38"/>
      <c r="GY286" s="38"/>
      <c r="GZ286" s="38"/>
      <c r="HA286" s="38"/>
      <c r="HB286" s="38"/>
      <c r="HC286" s="38"/>
      <c r="HD286" s="38"/>
      <c r="HE286" s="38"/>
      <c r="HF286" s="38"/>
      <c r="HG286" s="38"/>
      <c r="HH286" s="38"/>
      <c r="HI286" s="38"/>
      <c r="HJ286" s="38"/>
      <c r="HK286" s="38"/>
      <c r="HL286" s="38"/>
      <c r="HM286" s="38"/>
      <c r="HN286" s="38"/>
      <c r="HO286" s="38"/>
      <c r="HP286" s="38"/>
      <c r="HQ286" s="38"/>
      <c r="HR286" s="38"/>
      <c r="HS286" s="38"/>
      <c r="HT286" s="38"/>
      <c r="HU286" s="38"/>
      <c r="HV286" s="38"/>
      <c r="HW286" s="38"/>
      <c r="HX286" s="38"/>
      <c r="HY286" s="38"/>
      <c r="HZ286" s="38"/>
      <c r="IA286" s="38"/>
      <c r="IB286" s="38"/>
      <c r="IC286" s="38"/>
      <c r="ID286" s="38"/>
      <c r="IE286" s="38"/>
      <c r="IF286" s="38"/>
      <c r="IG286" s="38"/>
      <c r="IH286" s="38"/>
      <c r="II286" s="38"/>
      <c r="IJ286" s="38"/>
      <c r="IK286" s="38"/>
      <c r="IL286" s="38"/>
      <c r="IM286" s="38"/>
      <c r="IN286" s="38"/>
      <c r="IO286" s="38"/>
      <c r="IP286" s="38"/>
      <c r="IQ286" s="38"/>
      <c r="IR286" s="38"/>
      <c r="IS286" s="38"/>
      <c r="IT286" s="38"/>
      <c r="IU286" s="38"/>
      <c r="IV286" s="38"/>
      <c r="IW286" s="38"/>
      <c r="IX286" s="38"/>
      <c r="IY286" s="38"/>
      <c r="IZ286" s="38"/>
      <c r="JA286" s="38"/>
      <c r="JB286" s="38"/>
      <c r="JC286" s="38"/>
      <c r="JD286" s="38"/>
      <c r="JE286" s="38"/>
      <c r="JF286" s="38"/>
      <c r="JG286" s="38"/>
      <c r="JH286" s="38"/>
      <c r="JI286" s="38"/>
      <c r="JJ286" s="38"/>
      <c r="JK286" s="38"/>
      <c r="JL286" s="38"/>
      <c r="JM286" s="38"/>
      <c r="JN286" s="38"/>
      <c r="JO286" s="38"/>
      <c r="JP286" s="38"/>
      <c r="JQ286" s="38"/>
      <c r="JR286" s="38"/>
      <c r="JS286" s="38"/>
      <c r="JT286" s="38"/>
      <c r="JU286" s="38"/>
      <c r="JV286" s="38"/>
      <c r="JW286" s="38"/>
      <c r="JX286" s="38"/>
      <c r="JY286" s="38"/>
      <c r="JZ286" s="38"/>
      <c r="KA286" s="38"/>
      <c r="KB286" s="38"/>
      <c r="KC286" s="38"/>
      <c r="KD286" s="38"/>
      <c r="KE286" s="38"/>
      <c r="KF286" s="38"/>
      <c r="KG286" s="38"/>
      <c r="KH286" s="38"/>
      <c r="KI286" s="38"/>
      <c r="KJ286" s="38"/>
      <c r="KK286" s="38"/>
      <c r="KL286" s="38"/>
      <c r="KM286" s="38"/>
      <c r="KN286" s="38"/>
      <c r="KO286" s="38"/>
      <c r="KP286" s="38"/>
      <c r="KQ286" s="38"/>
      <c r="KR286" s="38"/>
      <c r="KS286" s="38"/>
      <c r="KT286" s="38"/>
      <c r="KU286" s="38"/>
      <c r="KV286" s="38"/>
      <c r="KW286" s="38"/>
      <c r="KX286" s="38"/>
      <c r="KY286" s="38"/>
      <c r="KZ286" s="38"/>
      <c r="LA286" s="38"/>
      <c r="LB286" s="38"/>
      <c r="LC286" s="38"/>
      <c r="LD286" s="38"/>
      <c r="LE286" s="38"/>
      <c r="LF286" s="38"/>
      <c r="LG286" s="38"/>
      <c r="LH286" s="38"/>
      <c r="LI286" s="38"/>
      <c r="LJ286" s="38"/>
      <c r="LK286" s="38"/>
      <c r="LL286" s="38"/>
      <c r="LM286" s="38"/>
      <c r="LN286" s="38"/>
      <c r="LO286" s="38"/>
      <c r="LP286" s="38"/>
      <c r="LQ286" s="38"/>
      <c r="LR286" s="38"/>
      <c r="LS286" s="38"/>
      <c r="LT286" s="38"/>
      <c r="LU286" s="38"/>
      <c r="LV286" s="38"/>
      <c r="LW286" s="38"/>
      <c r="LX286" s="38"/>
      <c r="LY286" s="38"/>
      <c r="LZ286" s="38"/>
      <c r="MA286" s="38"/>
      <c r="MB286" s="38"/>
      <c r="MC286" s="38"/>
      <c r="MD286" s="38"/>
      <c r="ME286" s="38"/>
      <c r="MF286" s="38"/>
      <c r="MG286" s="38"/>
      <c r="MH286" s="38"/>
      <c r="MI286" s="38"/>
      <c r="MJ286" s="38"/>
      <c r="MK286" s="38"/>
      <c r="ML286" s="38"/>
      <c r="MM286" s="38"/>
      <c r="MN286" s="38"/>
      <c r="MO286" s="38"/>
      <c r="MP286" s="38"/>
      <c r="MQ286" s="38"/>
      <c r="MR286" s="38"/>
      <c r="MS286" s="38"/>
      <c r="MT286" s="38"/>
      <c r="MU286" s="38"/>
      <c r="MV286" s="38"/>
      <c r="MW286" s="38"/>
      <c r="MX286" s="38"/>
      <c r="MY286" s="38"/>
      <c r="MZ286" s="38"/>
      <c r="NA286" s="38"/>
      <c r="NB286" s="38"/>
      <c r="NC286" s="38"/>
      <c r="ND286" s="38"/>
      <c r="NE286" s="38"/>
      <c r="NF286" s="38"/>
      <c r="NG286" s="38"/>
      <c r="NH286" s="38"/>
      <c r="NI286" s="38"/>
      <c r="NJ286" s="38"/>
      <c r="NK286" s="38"/>
      <c r="NL286" s="38"/>
      <c r="NM286" s="38"/>
      <c r="NN286" s="38"/>
      <c r="NO286" s="38"/>
      <c r="NP286" s="38"/>
      <c r="NQ286" s="38"/>
      <c r="NR286" s="38"/>
      <c r="NS286" s="38"/>
      <c r="NT286" s="38"/>
      <c r="NU286" s="38"/>
      <c r="NV286" s="38"/>
      <c r="NW286" s="38"/>
      <c r="NX286" s="38"/>
      <c r="NY286" s="38"/>
      <c r="NZ286" s="38"/>
      <c r="OA286" s="38"/>
      <c r="OB286" s="38"/>
      <c r="OC286" s="38"/>
      <c r="OD286" s="38"/>
      <c r="OE286" s="38"/>
      <c r="OF286" s="38"/>
      <c r="OG286" s="38"/>
      <c r="OH286" s="38"/>
      <c r="OI286" s="38"/>
      <c r="OJ286" s="38"/>
      <c r="OK286" s="38"/>
      <c r="OL286" s="38"/>
      <c r="OM286" s="38"/>
      <c r="ON286" s="38"/>
      <c r="OO286" s="38"/>
      <c r="OP286" s="38"/>
      <c r="OQ286" s="38"/>
      <c r="OR286" s="38"/>
      <c r="OS286" s="38"/>
      <c r="OT286" s="38"/>
      <c r="OU286" s="38"/>
      <c r="OV286" s="38"/>
      <c r="OW286" s="38"/>
      <c r="OX286" s="38"/>
      <c r="OY286" s="38"/>
      <c r="OZ286" s="38"/>
      <c r="PA286" s="38"/>
      <c r="PB286" s="38"/>
      <c r="PC286" s="38"/>
      <c r="PD286" s="38"/>
      <c r="PE286" s="38"/>
      <c r="PF286" s="38"/>
      <c r="PG286" s="38"/>
      <c r="PH286" s="38"/>
      <c r="PI286" s="38"/>
      <c r="PJ286" s="38"/>
      <c r="PK286" s="38"/>
      <c r="PL286" s="38"/>
      <c r="PM286" s="38"/>
      <c r="PN286" s="38"/>
      <c r="PO286" s="38"/>
      <c r="PP286" s="38"/>
      <c r="PQ286" s="38"/>
      <c r="PR286" s="38"/>
      <c r="PS286" s="38"/>
      <c r="PT286" s="38"/>
      <c r="PU286" s="38"/>
      <c r="PV286" s="38"/>
      <c r="PW286" s="38"/>
      <c r="PX286" s="38"/>
      <c r="PY286" s="38"/>
      <c r="PZ286" s="38"/>
      <c r="QA286" s="38"/>
      <c r="QB286" s="38"/>
      <c r="QC286" s="38"/>
      <c r="QD286" s="38"/>
      <c r="QE286" s="38"/>
      <c r="QF286" s="38"/>
      <c r="QG286" s="38"/>
      <c r="QH286" s="38"/>
      <c r="QI286" s="38"/>
      <c r="QJ286" s="38"/>
      <c r="QK286" s="38"/>
      <c r="QL286" s="38"/>
      <c r="QM286" s="38"/>
      <c r="QN286" s="38"/>
      <c r="QO286" s="38"/>
      <c r="QP286" s="38"/>
      <c r="QQ286" s="38"/>
      <c r="QR286" s="38"/>
      <c r="QS286" s="38"/>
      <c r="QT286" s="38"/>
      <c r="QU286" s="38"/>
      <c r="QV286" s="38"/>
      <c r="QW286" s="38"/>
      <c r="QX286" s="38"/>
      <c r="QY286" s="38"/>
      <c r="QZ286" s="38"/>
      <c r="RA286" s="38"/>
      <c r="RB286" s="38"/>
      <c r="RC286" s="38"/>
      <c r="RD286" s="38"/>
      <c r="RE286" s="38"/>
      <c r="RF286" s="38"/>
      <c r="RG286" s="38"/>
      <c r="RH286" s="38"/>
      <c r="RI286" s="38"/>
      <c r="RJ286" s="38"/>
      <c r="RK286" s="38"/>
      <c r="RL286" s="38"/>
      <c r="RM286" s="38"/>
      <c r="RN286" s="38"/>
      <c r="RO286" s="38"/>
      <c r="RP286" s="38"/>
      <c r="RQ286" s="38"/>
      <c r="RR286" s="38"/>
      <c r="RS286" s="38"/>
      <c r="RT286" s="38"/>
      <c r="RU286" s="38"/>
      <c r="RV286" s="38"/>
      <c r="RW286" s="38"/>
      <c r="RX286" s="38"/>
      <c r="RY286" s="38"/>
      <c r="RZ286" s="38"/>
      <c r="SA286" s="38"/>
      <c r="SB286" s="38"/>
      <c r="SC286" s="38"/>
      <c r="SD286" s="38"/>
      <c r="SE286" s="38"/>
      <c r="SF286" s="38"/>
      <c r="SG286" s="38"/>
      <c r="SH286" s="38"/>
      <c r="SI286" s="38"/>
      <c r="SJ286" s="38"/>
      <c r="SK286" s="38"/>
      <c r="SL286" s="38"/>
      <c r="SM286" s="38"/>
      <c r="SN286" s="38"/>
      <c r="SO286" s="38"/>
      <c r="SP286" s="38"/>
      <c r="SQ286" s="38"/>
      <c r="SR286" s="38"/>
      <c r="SS286" s="38"/>
      <c r="ST286" s="38"/>
      <c r="SU286" s="38"/>
      <c r="SV286" s="38"/>
      <c r="SW286" s="38"/>
      <c r="SX286" s="38"/>
      <c r="SY286" s="38"/>
      <c r="SZ286" s="38"/>
      <c r="TA286" s="38"/>
      <c r="TB286" s="38"/>
      <c r="TC286" s="38"/>
      <c r="TD286" s="38"/>
      <c r="TE286" s="38"/>
      <c r="TF286" s="38"/>
      <c r="TG286" s="38"/>
      <c r="TH286" s="38"/>
      <c r="TI286" s="38"/>
      <c r="TJ286" s="38"/>
      <c r="TK286" s="38"/>
      <c r="TL286" s="38"/>
      <c r="TM286" s="38"/>
      <c r="TN286" s="38"/>
      <c r="TO286" s="38"/>
      <c r="TP286" s="38"/>
      <c r="TQ286" s="38"/>
      <c r="TR286" s="38"/>
      <c r="TS286" s="38"/>
      <c r="TT286" s="38"/>
      <c r="TU286" s="38"/>
      <c r="TV286" s="38"/>
      <c r="TW286" s="38"/>
      <c r="TX286" s="38"/>
      <c r="TY286" s="38"/>
      <c r="TZ286" s="38"/>
      <c r="UA286" s="38"/>
      <c r="UB286" s="38"/>
      <c r="UC286" s="38"/>
      <c r="UD286" s="38"/>
      <c r="UE286" s="38"/>
      <c r="UF286" s="38"/>
      <c r="UG286" s="38"/>
      <c r="UH286" s="38"/>
      <c r="UI286" s="38"/>
      <c r="UJ286" s="38"/>
      <c r="UK286" s="38"/>
      <c r="UL286" s="38"/>
      <c r="UM286" s="38"/>
      <c r="UN286" s="38"/>
      <c r="UO286" s="38"/>
      <c r="UP286" s="38"/>
      <c r="UQ286" s="38"/>
      <c r="UR286" s="38"/>
      <c r="US286" s="38"/>
      <c r="UT286" s="38"/>
      <c r="UU286" s="38"/>
      <c r="UV286" s="38"/>
      <c r="UW286" s="38"/>
      <c r="UX286" s="38"/>
      <c r="UY286" s="38"/>
      <c r="UZ286" s="38"/>
      <c r="VA286" s="38"/>
      <c r="VB286" s="38"/>
      <c r="VC286" s="38"/>
      <c r="VD286" s="38"/>
      <c r="VE286" s="38"/>
      <c r="VF286" s="38"/>
      <c r="VG286" s="38"/>
      <c r="VH286" s="38"/>
      <c r="VI286" s="38"/>
      <c r="VJ286" s="38"/>
      <c r="VK286" s="38"/>
      <c r="VL286" s="38"/>
      <c r="VM286" s="38"/>
      <c r="VN286" s="38"/>
      <c r="VO286" s="38"/>
      <c r="VP286" s="38"/>
      <c r="VQ286" s="38"/>
      <c r="VR286" s="38"/>
      <c r="VS286" s="38"/>
      <c r="VT286" s="38"/>
      <c r="VU286" s="38"/>
      <c r="VV286" s="38"/>
      <c r="VW286" s="38"/>
      <c r="VX286" s="38"/>
      <c r="VY286" s="38"/>
      <c r="VZ286" s="38"/>
      <c r="WA286" s="38"/>
      <c r="WB286" s="38"/>
      <c r="WC286" s="38"/>
      <c r="WD286" s="38"/>
      <c r="WE286" s="38"/>
      <c r="WF286" s="38"/>
      <c r="WG286" s="38"/>
      <c r="WH286" s="38"/>
      <c r="WI286" s="38"/>
      <c r="WJ286" s="38"/>
      <c r="WK286" s="38"/>
      <c r="WL286" s="38"/>
      <c r="WM286" s="38"/>
      <c r="WN286" s="38"/>
      <c r="WO286" s="38"/>
      <c r="WP286" s="38"/>
      <c r="WQ286" s="38"/>
      <c r="WR286" s="38"/>
      <c r="WS286" s="38"/>
      <c r="WT286" s="38"/>
      <c r="WU286" s="38"/>
      <c r="WV286" s="38"/>
      <c r="WW286" s="38"/>
      <c r="WX286" s="38"/>
      <c r="WY286" s="38"/>
      <c r="WZ286" s="38"/>
      <c r="XA286" s="38"/>
      <c r="XB286" s="38"/>
      <c r="XC286" s="38"/>
      <c r="XD286" s="38"/>
      <c r="XE286" s="38"/>
      <c r="XF286" s="38"/>
      <c r="XG286" s="38"/>
      <c r="XH286" s="38"/>
      <c r="XI286" s="38"/>
      <c r="XJ286" s="38"/>
      <c r="XK286" s="38"/>
      <c r="XL286" s="38"/>
      <c r="XM286" s="38"/>
      <c r="XN286" s="38"/>
      <c r="XO286" s="38"/>
      <c r="XP286" s="38"/>
      <c r="XQ286" s="38"/>
      <c r="XR286" s="38"/>
      <c r="XS286" s="38"/>
      <c r="XT286" s="38"/>
      <c r="XU286" s="38"/>
      <c r="XV286" s="38"/>
      <c r="XW286" s="38"/>
      <c r="XX286" s="38"/>
      <c r="XY286" s="38"/>
      <c r="XZ286" s="38"/>
      <c r="YA286" s="38"/>
      <c r="YB286" s="38"/>
      <c r="YC286" s="38"/>
      <c r="YD286" s="38"/>
      <c r="YE286" s="38"/>
      <c r="YF286" s="38"/>
      <c r="YG286" s="38"/>
      <c r="YH286" s="38"/>
      <c r="YI286" s="38"/>
      <c r="YJ286" s="38"/>
      <c r="YK286" s="38"/>
      <c r="YL286" s="38"/>
      <c r="YM286" s="38"/>
      <c r="YN286" s="38"/>
      <c r="YO286" s="38"/>
      <c r="YP286" s="38"/>
      <c r="YQ286" s="38"/>
      <c r="YR286" s="38"/>
      <c r="YS286" s="38"/>
    </row>
    <row r="287" spans="1:669" s="50" customFormat="1" ht="15.75" x14ac:dyDescent="0.25">
      <c r="A287" s="38"/>
      <c r="B287" s="2"/>
      <c r="C287" s="2"/>
      <c r="D287" s="2"/>
      <c r="E287" s="1"/>
      <c r="F287" s="1"/>
      <c r="G287" s="130"/>
      <c r="H287" s="131"/>
      <c r="I287" s="130"/>
      <c r="J287" s="130"/>
      <c r="K287" s="130"/>
      <c r="L287" s="130"/>
      <c r="M287" s="131"/>
      <c r="O287" s="86"/>
      <c r="P287" s="45"/>
      <c r="Q287" s="45"/>
      <c r="R287" s="45"/>
      <c r="S287" s="45"/>
      <c r="T287" s="45"/>
      <c r="U287" s="45"/>
      <c r="V287" s="45"/>
      <c r="W287" s="45"/>
      <c r="X287" s="45"/>
      <c r="Y287" s="45"/>
      <c r="Z287" s="45"/>
      <c r="AA287" s="45"/>
      <c r="AB287" s="45"/>
      <c r="AC287" s="45"/>
      <c r="AD287" s="45"/>
      <c r="AE287" s="45"/>
      <c r="AF287" s="45"/>
      <c r="AG287" s="45"/>
      <c r="AH287" s="45"/>
      <c r="AI287" s="45"/>
      <c r="AJ287" s="45"/>
      <c r="AK287" s="45"/>
      <c r="AL287" s="45"/>
      <c r="AM287" s="45"/>
      <c r="AN287" s="45"/>
      <c r="AO287" s="45"/>
      <c r="AP287" s="45"/>
      <c r="AQ287" s="45"/>
      <c r="AR287" s="45"/>
      <c r="AS287" s="45"/>
      <c r="AT287" s="45"/>
      <c r="AU287" s="45"/>
      <c r="AV287" s="45"/>
      <c r="AW287" s="45"/>
      <c r="AX287" s="45"/>
      <c r="AY287" s="45"/>
      <c r="AZ287" s="45"/>
      <c r="BA287" s="45"/>
      <c r="BB287" s="45"/>
      <c r="BC287" s="45"/>
      <c r="BD287" s="45"/>
      <c r="BE287" s="45"/>
      <c r="BF287" s="45"/>
      <c r="BG287" s="45"/>
      <c r="BH287" s="45"/>
      <c r="BI287" s="45"/>
      <c r="BJ287" s="45"/>
      <c r="BK287" s="45"/>
      <c r="BL287" s="45"/>
      <c r="BM287" s="45"/>
      <c r="BN287" s="45"/>
      <c r="BO287" s="45"/>
      <c r="BP287" s="45"/>
      <c r="BQ287" s="45"/>
      <c r="BR287" s="45"/>
      <c r="BS287" s="45"/>
      <c r="BT287" s="45"/>
      <c r="BU287" s="45"/>
      <c r="BV287" s="45"/>
      <c r="BW287" s="45"/>
      <c r="BX287" s="45"/>
      <c r="BY287" s="45"/>
      <c r="BZ287" s="45"/>
      <c r="CA287" s="45"/>
      <c r="CB287" s="45"/>
      <c r="CC287" s="45"/>
      <c r="CD287" s="45"/>
      <c r="CE287" s="45"/>
      <c r="CF287" s="45"/>
      <c r="CG287" s="45"/>
      <c r="CH287" s="45"/>
      <c r="CI287" s="45"/>
      <c r="CJ287" s="45"/>
      <c r="CK287" s="45"/>
      <c r="CL287" s="45"/>
      <c r="CM287" s="45"/>
      <c r="CN287" s="45"/>
      <c r="CO287" s="45"/>
      <c r="CP287" s="45"/>
      <c r="CQ287" s="45"/>
      <c r="CR287" s="45"/>
      <c r="CS287" s="45"/>
      <c r="CT287" s="45"/>
      <c r="CU287" s="45"/>
      <c r="CV287" s="45"/>
      <c r="CW287" s="45"/>
      <c r="CX287" s="45"/>
      <c r="CY287" s="45"/>
      <c r="CZ287" s="45"/>
      <c r="DA287" s="45"/>
      <c r="DB287" s="45"/>
      <c r="DC287" s="45"/>
      <c r="DD287" s="45"/>
      <c r="DE287" s="45"/>
      <c r="DF287" s="45"/>
      <c r="DG287" s="45"/>
      <c r="DH287" s="45"/>
      <c r="DI287" s="45"/>
      <c r="DJ287" s="45"/>
      <c r="DK287" s="45"/>
      <c r="DL287" s="45"/>
      <c r="DM287" s="45"/>
      <c r="DN287" s="45"/>
      <c r="DO287" s="45"/>
      <c r="DP287" s="45"/>
      <c r="DQ287" s="45"/>
      <c r="DR287" s="45"/>
      <c r="DS287" s="45"/>
      <c r="DT287" s="45"/>
      <c r="DU287" s="45"/>
      <c r="DV287" s="45"/>
      <c r="DW287" s="45"/>
      <c r="DX287" s="45"/>
      <c r="DY287" s="45"/>
      <c r="DZ287" s="45"/>
      <c r="EA287" s="45"/>
      <c r="EB287" s="45"/>
      <c r="EC287" s="45"/>
      <c r="ED287" s="45"/>
      <c r="EE287" s="45"/>
      <c r="EF287" s="45"/>
      <c r="EG287" s="45"/>
      <c r="EH287" s="45"/>
      <c r="EI287" s="45"/>
      <c r="EJ287" s="45"/>
      <c r="EK287" s="45"/>
      <c r="EL287" s="45"/>
      <c r="EM287" s="45"/>
      <c r="EN287" s="45"/>
      <c r="EO287" s="45"/>
      <c r="EP287" s="45"/>
      <c r="EQ287" s="45"/>
      <c r="ER287" s="45"/>
      <c r="ES287" s="45"/>
      <c r="ET287" s="45"/>
      <c r="EU287" s="45"/>
      <c r="EV287" s="45"/>
      <c r="EW287" s="45"/>
      <c r="EX287" s="45"/>
      <c r="EY287" s="45"/>
      <c r="EZ287" s="45"/>
      <c r="FA287" s="45"/>
      <c r="FB287" s="45"/>
      <c r="FC287" s="45"/>
      <c r="FD287" s="45"/>
      <c r="FE287" s="45"/>
      <c r="FF287" s="45"/>
      <c r="FG287" s="45"/>
      <c r="FH287" s="45"/>
      <c r="FI287" s="45"/>
      <c r="FJ287" s="45"/>
      <c r="FK287" s="45"/>
      <c r="FL287" s="45"/>
      <c r="FM287" s="45"/>
      <c r="FN287" s="45"/>
      <c r="FO287" s="45"/>
      <c r="FP287" s="45"/>
      <c r="FQ287" s="45"/>
      <c r="FR287" s="45"/>
      <c r="FS287" s="45"/>
      <c r="FT287" s="38"/>
      <c r="FU287" s="38"/>
      <c r="FV287" s="38"/>
      <c r="FW287" s="38"/>
      <c r="FX287" s="38"/>
      <c r="FY287" s="38"/>
      <c r="FZ287" s="38"/>
      <c r="GA287" s="38"/>
      <c r="GB287" s="38"/>
      <c r="GC287" s="38"/>
      <c r="GD287" s="38"/>
      <c r="GE287" s="38"/>
      <c r="GF287" s="38"/>
      <c r="GG287" s="38"/>
      <c r="GH287" s="38"/>
      <c r="GI287" s="38"/>
      <c r="GJ287" s="38"/>
      <c r="GK287" s="38"/>
      <c r="GL287" s="38"/>
      <c r="GM287" s="38"/>
      <c r="GN287" s="38"/>
      <c r="GO287" s="38"/>
      <c r="GP287" s="38"/>
      <c r="GQ287" s="38"/>
      <c r="GR287" s="38"/>
      <c r="GS287" s="38"/>
      <c r="GT287" s="38"/>
      <c r="GU287" s="38"/>
      <c r="GV287" s="38"/>
      <c r="GW287" s="38"/>
      <c r="GX287" s="38"/>
      <c r="GY287" s="38"/>
      <c r="GZ287" s="38"/>
      <c r="HA287" s="38"/>
      <c r="HB287" s="38"/>
      <c r="HC287" s="38"/>
      <c r="HD287" s="38"/>
      <c r="HE287" s="38"/>
      <c r="HF287" s="38"/>
      <c r="HG287" s="38"/>
      <c r="HH287" s="38"/>
      <c r="HI287" s="38"/>
      <c r="HJ287" s="38"/>
      <c r="HK287" s="38"/>
      <c r="HL287" s="38"/>
      <c r="HM287" s="38"/>
      <c r="HN287" s="38"/>
      <c r="HO287" s="38"/>
      <c r="HP287" s="38"/>
      <c r="HQ287" s="38"/>
      <c r="HR287" s="38"/>
      <c r="HS287" s="38"/>
      <c r="HT287" s="38"/>
      <c r="HU287" s="38"/>
      <c r="HV287" s="38"/>
      <c r="HW287" s="38"/>
      <c r="HX287" s="38"/>
      <c r="HY287" s="38"/>
      <c r="HZ287" s="38"/>
      <c r="IA287" s="38"/>
      <c r="IB287" s="38"/>
      <c r="IC287" s="38"/>
      <c r="ID287" s="38"/>
      <c r="IE287" s="38"/>
      <c r="IF287" s="38"/>
      <c r="IG287" s="38"/>
      <c r="IH287" s="38"/>
      <c r="II287" s="38"/>
      <c r="IJ287" s="38"/>
      <c r="IK287" s="38"/>
      <c r="IL287" s="38"/>
      <c r="IM287" s="38"/>
      <c r="IN287" s="38"/>
      <c r="IO287" s="38"/>
      <c r="IP287" s="38"/>
      <c r="IQ287" s="38"/>
      <c r="IR287" s="38"/>
      <c r="IS287" s="38"/>
      <c r="IT287" s="38"/>
      <c r="IU287" s="38"/>
      <c r="IV287" s="38"/>
      <c r="IW287" s="38"/>
      <c r="IX287" s="38"/>
      <c r="IY287" s="38"/>
      <c r="IZ287" s="38"/>
      <c r="JA287" s="38"/>
      <c r="JB287" s="38"/>
      <c r="JC287" s="38"/>
      <c r="JD287" s="38"/>
      <c r="JE287" s="38"/>
      <c r="JF287" s="38"/>
      <c r="JG287" s="38"/>
      <c r="JH287" s="38"/>
      <c r="JI287" s="38"/>
      <c r="JJ287" s="38"/>
      <c r="JK287" s="38"/>
      <c r="JL287" s="38"/>
      <c r="JM287" s="38"/>
      <c r="JN287" s="38"/>
      <c r="JO287" s="38"/>
      <c r="JP287" s="38"/>
      <c r="JQ287" s="38"/>
      <c r="JR287" s="38"/>
      <c r="JS287" s="38"/>
      <c r="JT287" s="38"/>
      <c r="JU287" s="38"/>
      <c r="JV287" s="38"/>
      <c r="JW287" s="38"/>
      <c r="JX287" s="38"/>
      <c r="JY287" s="38"/>
      <c r="JZ287" s="38"/>
      <c r="KA287" s="38"/>
      <c r="KB287" s="38"/>
      <c r="KC287" s="38"/>
      <c r="KD287" s="38"/>
      <c r="KE287" s="38"/>
      <c r="KF287" s="38"/>
      <c r="KG287" s="38"/>
      <c r="KH287" s="38"/>
      <c r="KI287" s="38"/>
      <c r="KJ287" s="38"/>
      <c r="KK287" s="38"/>
      <c r="KL287" s="38"/>
      <c r="KM287" s="38"/>
      <c r="KN287" s="38"/>
      <c r="KO287" s="38"/>
      <c r="KP287" s="38"/>
      <c r="KQ287" s="38"/>
      <c r="KR287" s="38"/>
      <c r="KS287" s="38"/>
      <c r="KT287" s="38"/>
      <c r="KU287" s="38"/>
      <c r="KV287" s="38"/>
      <c r="KW287" s="38"/>
      <c r="KX287" s="38"/>
      <c r="KY287" s="38"/>
      <c r="KZ287" s="38"/>
      <c r="LA287" s="38"/>
      <c r="LB287" s="38"/>
      <c r="LC287" s="38"/>
      <c r="LD287" s="38"/>
      <c r="LE287" s="38"/>
      <c r="LF287" s="38"/>
      <c r="LG287" s="38"/>
      <c r="LH287" s="38"/>
      <c r="LI287" s="38"/>
      <c r="LJ287" s="38"/>
      <c r="LK287" s="38"/>
      <c r="LL287" s="38"/>
      <c r="LM287" s="38"/>
      <c r="LN287" s="38"/>
      <c r="LO287" s="38"/>
      <c r="LP287" s="38"/>
      <c r="LQ287" s="38"/>
      <c r="LR287" s="38"/>
      <c r="LS287" s="38"/>
      <c r="LT287" s="38"/>
      <c r="LU287" s="38"/>
      <c r="LV287" s="38"/>
      <c r="LW287" s="38"/>
      <c r="LX287" s="38"/>
      <c r="LY287" s="38"/>
      <c r="LZ287" s="38"/>
      <c r="MA287" s="38"/>
      <c r="MB287" s="38"/>
      <c r="MC287" s="38"/>
      <c r="MD287" s="38"/>
      <c r="ME287" s="38"/>
      <c r="MF287" s="38"/>
      <c r="MG287" s="38"/>
      <c r="MH287" s="38"/>
      <c r="MI287" s="38"/>
      <c r="MJ287" s="38"/>
      <c r="MK287" s="38"/>
      <c r="ML287" s="38"/>
      <c r="MM287" s="38"/>
      <c r="MN287" s="38"/>
      <c r="MO287" s="38"/>
      <c r="MP287" s="38"/>
      <c r="MQ287" s="38"/>
      <c r="MR287" s="38"/>
      <c r="MS287" s="38"/>
      <c r="MT287" s="38"/>
      <c r="MU287" s="38"/>
      <c r="MV287" s="38"/>
      <c r="MW287" s="38"/>
      <c r="MX287" s="38"/>
      <c r="MY287" s="38"/>
      <c r="MZ287" s="38"/>
      <c r="NA287" s="38"/>
      <c r="NB287" s="38"/>
      <c r="NC287" s="38"/>
      <c r="ND287" s="38"/>
      <c r="NE287" s="38"/>
      <c r="NF287" s="38"/>
      <c r="NG287" s="38"/>
      <c r="NH287" s="38"/>
      <c r="NI287" s="38"/>
      <c r="NJ287" s="38"/>
      <c r="NK287" s="38"/>
      <c r="NL287" s="38"/>
      <c r="NM287" s="38"/>
      <c r="NN287" s="38"/>
      <c r="NO287" s="38"/>
      <c r="NP287" s="38"/>
      <c r="NQ287" s="38"/>
      <c r="NR287" s="38"/>
      <c r="NS287" s="38"/>
      <c r="NT287" s="38"/>
      <c r="NU287" s="38"/>
      <c r="NV287" s="38"/>
      <c r="NW287" s="38"/>
      <c r="NX287" s="38"/>
      <c r="NY287" s="38"/>
      <c r="NZ287" s="38"/>
      <c r="OA287" s="38"/>
      <c r="OB287" s="38"/>
      <c r="OC287" s="38"/>
      <c r="OD287" s="38"/>
      <c r="OE287" s="38"/>
      <c r="OF287" s="38"/>
      <c r="OG287" s="38"/>
      <c r="OH287" s="38"/>
      <c r="OI287" s="38"/>
      <c r="OJ287" s="38"/>
      <c r="OK287" s="38"/>
      <c r="OL287" s="38"/>
      <c r="OM287" s="38"/>
      <c r="ON287" s="38"/>
      <c r="OO287" s="38"/>
      <c r="OP287" s="38"/>
      <c r="OQ287" s="38"/>
      <c r="OR287" s="38"/>
      <c r="OS287" s="38"/>
      <c r="OT287" s="38"/>
      <c r="OU287" s="38"/>
      <c r="OV287" s="38"/>
      <c r="OW287" s="38"/>
      <c r="OX287" s="38"/>
      <c r="OY287" s="38"/>
      <c r="OZ287" s="38"/>
      <c r="PA287" s="38"/>
      <c r="PB287" s="38"/>
      <c r="PC287" s="38"/>
      <c r="PD287" s="38"/>
      <c r="PE287" s="38"/>
      <c r="PF287" s="38"/>
      <c r="PG287" s="38"/>
      <c r="PH287" s="38"/>
      <c r="PI287" s="38"/>
      <c r="PJ287" s="38"/>
      <c r="PK287" s="38"/>
      <c r="PL287" s="38"/>
      <c r="PM287" s="38"/>
      <c r="PN287" s="38"/>
      <c r="PO287" s="38"/>
      <c r="PP287" s="38"/>
      <c r="PQ287" s="38"/>
      <c r="PR287" s="38"/>
      <c r="PS287" s="38"/>
      <c r="PT287" s="38"/>
      <c r="PU287" s="38"/>
      <c r="PV287" s="38"/>
      <c r="PW287" s="38"/>
      <c r="PX287" s="38"/>
      <c r="PY287" s="38"/>
      <c r="PZ287" s="38"/>
      <c r="QA287" s="38"/>
      <c r="QB287" s="38"/>
      <c r="QC287" s="38"/>
      <c r="QD287" s="38"/>
      <c r="QE287" s="38"/>
      <c r="QF287" s="38"/>
      <c r="QG287" s="38"/>
      <c r="QH287" s="38"/>
      <c r="QI287" s="38"/>
      <c r="QJ287" s="38"/>
      <c r="QK287" s="38"/>
      <c r="QL287" s="38"/>
      <c r="QM287" s="38"/>
      <c r="QN287" s="38"/>
      <c r="QO287" s="38"/>
      <c r="QP287" s="38"/>
      <c r="QQ287" s="38"/>
      <c r="QR287" s="38"/>
      <c r="QS287" s="38"/>
      <c r="QT287" s="38"/>
      <c r="QU287" s="38"/>
      <c r="QV287" s="38"/>
      <c r="QW287" s="38"/>
      <c r="QX287" s="38"/>
      <c r="QY287" s="38"/>
      <c r="QZ287" s="38"/>
      <c r="RA287" s="38"/>
      <c r="RB287" s="38"/>
      <c r="RC287" s="38"/>
      <c r="RD287" s="38"/>
      <c r="RE287" s="38"/>
      <c r="RF287" s="38"/>
      <c r="RG287" s="38"/>
      <c r="RH287" s="38"/>
      <c r="RI287" s="38"/>
      <c r="RJ287" s="38"/>
      <c r="RK287" s="38"/>
      <c r="RL287" s="38"/>
      <c r="RM287" s="38"/>
      <c r="RN287" s="38"/>
      <c r="RO287" s="38"/>
      <c r="RP287" s="38"/>
      <c r="RQ287" s="38"/>
      <c r="RR287" s="38"/>
      <c r="RS287" s="38"/>
      <c r="RT287" s="38"/>
      <c r="RU287" s="38"/>
      <c r="RV287" s="38"/>
      <c r="RW287" s="38"/>
      <c r="RX287" s="38"/>
      <c r="RY287" s="38"/>
      <c r="RZ287" s="38"/>
      <c r="SA287" s="38"/>
      <c r="SB287" s="38"/>
      <c r="SC287" s="38"/>
      <c r="SD287" s="38"/>
      <c r="SE287" s="38"/>
      <c r="SF287" s="38"/>
      <c r="SG287" s="38"/>
      <c r="SH287" s="38"/>
      <c r="SI287" s="38"/>
      <c r="SJ287" s="38"/>
      <c r="SK287" s="38"/>
      <c r="SL287" s="38"/>
      <c r="SM287" s="38"/>
      <c r="SN287" s="38"/>
      <c r="SO287" s="38"/>
      <c r="SP287" s="38"/>
      <c r="SQ287" s="38"/>
      <c r="SR287" s="38"/>
      <c r="SS287" s="38"/>
      <c r="ST287" s="38"/>
      <c r="SU287" s="38"/>
      <c r="SV287" s="38"/>
      <c r="SW287" s="38"/>
      <c r="SX287" s="38"/>
      <c r="SY287" s="38"/>
      <c r="SZ287" s="38"/>
      <c r="TA287" s="38"/>
      <c r="TB287" s="38"/>
      <c r="TC287" s="38"/>
      <c r="TD287" s="38"/>
      <c r="TE287" s="38"/>
      <c r="TF287" s="38"/>
      <c r="TG287" s="38"/>
      <c r="TH287" s="38"/>
      <c r="TI287" s="38"/>
      <c r="TJ287" s="38"/>
      <c r="TK287" s="38"/>
      <c r="TL287" s="38"/>
      <c r="TM287" s="38"/>
      <c r="TN287" s="38"/>
      <c r="TO287" s="38"/>
      <c r="TP287" s="38"/>
      <c r="TQ287" s="38"/>
      <c r="TR287" s="38"/>
      <c r="TS287" s="38"/>
      <c r="TT287" s="38"/>
      <c r="TU287" s="38"/>
      <c r="TV287" s="38"/>
      <c r="TW287" s="38"/>
      <c r="TX287" s="38"/>
      <c r="TY287" s="38"/>
      <c r="TZ287" s="38"/>
      <c r="UA287" s="38"/>
      <c r="UB287" s="38"/>
      <c r="UC287" s="38"/>
      <c r="UD287" s="38"/>
      <c r="UE287" s="38"/>
      <c r="UF287" s="38"/>
      <c r="UG287" s="38"/>
      <c r="UH287" s="38"/>
      <c r="UI287" s="38"/>
      <c r="UJ287" s="38"/>
      <c r="UK287" s="38"/>
      <c r="UL287" s="38"/>
      <c r="UM287" s="38"/>
      <c r="UN287" s="38"/>
      <c r="UO287" s="38"/>
      <c r="UP287" s="38"/>
      <c r="UQ287" s="38"/>
      <c r="UR287" s="38"/>
      <c r="US287" s="38"/>
      <c r="UT287" s="38"/>
      <c r="UU287" s="38"/>
      <c r="UV287" s="38"/>
      <c r="UW287" s="38"/>
      <c r="UX287" s="38"/>
      <c r="UY287" s="38"/>
      <c r="UZ287" s="38"/>
      <c r="VA287" s="38"/>
      <c r="VB287" s="38"/>
      <c r="VC287" s="38"/>
      <c r="VD287" s="38"/>
      <c r="VE287" s="38"/>
      <c r="VF287" s="38"/>
      <c r="VG287" s="38"/>
      <c r="VH287" s="38"/>
      <c r="VI287" s="38"/>
      <c r="VJ287" s="38"/>
      <c r="VK287" s="38"/>
      <c r="VL287" s="38"/>
      <c r="VM287" s="38"/>
      <c r="VN287" s="38"/>
      <c r="VO287" s="38"/>
      <c r="VP287" s="38"/>
      <c r="VQ287" s="38"/>
      <c r="VR287" s="38"/>
      <c r="VS287" s="38"/>
      <c r="VT287" s="38"/>
      <c r="VU287" s="38"/>
      <c r="VV287" s="38"/>
      <c r="VW287" s="38"/>
      <c r="VX287" s="38"/>
      <c r="VY287" s="38"/>
      <c r="VZ287" s="38"/>
      <c r="WA287" s="38"/>
      <c r="WB287" s="38"/>
      <c r="WC287" s="38"/>
      <c r="WD287" s="38"/>
      <c r="WE287" s="38"/>
      <c r="WF287" s="38"/>
      <c r="WG287" s="38"/>
      <c r="WH287" s="38"/>
      <c r="WI287" s="38"/>
      <c r="WJ287" s="38"/>
      <c r="WK287" s="38"/>
      <c r="WL287" s="38"/>
      <c r="WM287" s="38"/>
      <c r="WN287" s="38"/>
      <c r="WO287" s="38"/>
      <c r="WP287" s="38"/>
      <c r="WQ287" s="38"/>
      <c r="WR287" s="38"/>
      <c r="WS287" s="38"/>
      <c r="WT287" s="38"/>
      <c r="WU287" s="38"/>
      <c r="WV287" s="38"/>
      <c r="WW287" s="38"/>
      <c r="WX287" s="38"/>
      <c r="WY287" s="38"/>
      <c r="WZ287" s="38"/>
      <c r="XA287" s="38"/>
      <c r="XB287" s="38"/>
      <c r="XC287" s="38"/>
      <c r="XD287" s="38"/>
      <c r="XE287" s="38"/>
      <c r="XF287" s="38"/>
      <c r="XG287" s="38"/>
      <c r="XH287" s="38"/>
      <c r="XI287" s="38"/>
      <c r="XJ287" s="38"/>
      <c r="XK287" s="38"/>
      <c r="XL287" s="38"/>
      <c r="XM287" s="38"/>
      <c r="XN287" s="38"/>
      <c r="XO287" s="38"/>
      <c r="XP287" s="38"/>
      <c r="XQ287" s="38"/>
      <c r="XR287" s="38"/>
      <c r="XS287" s="38"/>
      <c r="XT287" s="38"/>
      <c r="XU287" s="38"/>
      <c r="XV287" s="38"/>
      <c r="XW287" s="38"/>
      <c r="XX287" s="38"/>
      <c r="XY287" s="38"/>
      <c r="XZ287" s="38"/>
      <c r="YA287" s="38"/>
      <c r="YB287" s="38"/>
      <c r="YC287" s="38"/>
      <c r="YD287" s="38"/>
      <c r="YE287" s="38"/>
      <c r="YF287" s="38"/>
      <c r="YG287" s="38"/>
      <c r="YH287" s="38"/>
      <c r="YI287" s="38"/>
      <c r="YJ287" s="38"/>
      <c r="YK287" s="38"/>
      <c r="YL287" s="38"/>
      <c r="YM287" s="38"/>
      <c r="YN287" s="38"/>
      <c r="YO287" s="38"/>
      <c r="YP287" s="38"/>
      <c r="YQ287" s="38"/>
      <c r="YR287" s="38"/>
      <c r="YS287" s="38"/>
    </row>
    <row r="288" spans="1:669" s="50" customFormat="1" ht="15.75" x14ac:dyDescent="0.25">
      <c r="A288" s="38"/>
      <c r="B288" s="2"/>
      <c r="C288" s="2"/>
      <c r="D288" s="2"/>
      <c r="E288" s="1"/>
      <c r="F288" s="1"/>
      <c r="G288" s="130"/>
      <c r="H288" s="131"/>
      <c r="I288" s="130"/>
      <c r="J288" s="130"/>
      <c r="K288" s="130"/>
      <c r="L288" s="130"/>
      <c r="M288" s="131"/>
      <c r="O288" s="86"/>
      <c r="P288" s="45"/>
      <c r="Q288" s="45"/>
      <c r="R288" s="45"/>
      <c r="S288" s="45"/>
      <c r="T288" s="45"/>
      <c r="U288" s="45"/>
      <c r="V288" s="45"/>
      <c r="W288" s="45"/>
      <c r="X288" s="45"/>
      <c r="Y288" s="45"/>
      <c r="Z288" s="45"/>
      <c r="AA288" s="45"/>
      <c r="AB288" s="45"/>
      <c r="AC288" s="45"/>
      <c r="AD288" s="45"/>
      <c r="AE288" s="45"/>
      <c r="AF288" s="45"/>
      <c r="AG288" s="45"/>
      <c r="AH288" s="45"/>
      <c r="AI288" s="45"/>
      <c r="AJ288" s="45"/>
      <c r="AK288" s="45"/>
      <c r="AL288" s="45"/>
      <c r="AM288" s="45"/>
      <c r="AN288" s="45"/>
      <c r="AO288" s="45"/>
      <c r="AP288" s="45"/>
      <c r="AQ288" s="45"/>
      <c r="AR288" s="45"/>
      <c r="AS288" s="45"/>
      <c r="AT288" s="45"/>
      <c r="AU288" s="45"/>
      <c r="AV288" s="45"/>
      <c r="AW288" s="45"/>
      <c r="AX288" s="45"/>
      <c r="AY288" s="45"/>
      <c r="AZ288" s="45"/>
      <c r="BA288" s="45"/>
      <c r="BB288" s="45"/>
      <c r="BC288" s="45"/>
      <c r="BD288" s="45"/>
      <c r="BE288" s="45"/>
      <c r="BF288" s="45"/>
      <c r="BG288" s="45"/>
      <c r="BH288" s="45"/>
      <c r="BI288" s="45"/>
      <c r="BJ288" s="45"/>
      <c r="BK288" s="45"/>
      <c r="BL288" s="45"/>
      <c r="BM288" s="45"/>
      <c r="BN288" s="45"/>
      <c r="BO288" s="45"/>
      <c r="BP288" s="45"/>
      <c r="BQ288" s="45"/>
      <c r="BR288" s="45"/>
      <c r="BS288" s="45"/>
      <c r="BT288" s="45"/>
      <c r="BU288" s="45"/>
      <c r="BV288" s="45"/>
      <c r="BW288" s="45"/>
      <c r="BX288" s="45"/>
      <c r="BY288" s="45"/>
      <c r="BZ288" s="45"/>
      <c r="CA288" s="45"/>
      <c r="CB288" s="45"/>
      <c r="CC288" s="45"/>
      <c r="CD288" s="45"/>
      <c r="CE288" s="45"/>
      <c r="CF288" s="45"/>
      <c r="CG288" s="45"/>
      <c r="CH288" s="45"/>
      <c r="CI288" s="45"/>
      <c r="CJ288" s="45"/>
      <c r="CK288" s="45"/>
      <c r="CL288" s="45"/>
      <c r="CM288" s="45"/>
      <c r="CN288" s="45"/>
      <c r="CO288" s="45"/>
      <c r="CP288" s="45"/>
      <c r="CQ288" s="45"/>
      <c r="CR288" s="45"/>
      <c r="CS288" s="45"/>
      <c r="CT288" s="45"/>
      <c r="CU288" s="45"/>
      <c r="CV288" s="45"/>
      <c r="CW288" s="45"/>
      <c r="CX288" s="45"/>
      <c r="CY288" s="45"/>
      <c r="CZ288" s="45"/>
      <c r="DA288" s="45"/>
      <c r="DB288" s="45"/>
      <c r="DC288" s="45"/>
      <c r="DD288" s="45"/>
      <c r="DE288" s="45"/>
      <c r="DF288" s="45"/>
      <c r="DG288" s="45"/>
      <c r="DH288" s="45"/>
      <c r="DI288" s="45"/>
      <c r="DJ288" s="45"/>
      <c r="DK288" s="45"/>
      <c r="DL288" s="45"/>
      <c r="DM288" s="45"/>
      <c r="DN288" s="45"/>
      <c r="DO288" s="45"/>
      <c r="DP288" s="45"/>
      <c r="DQ288" s="45"/>
      <c r="DR288" s="45"/>
      <c r="DS288" s="45"/>
      <c r="DT288" s="45"/>
      <c r="DU288" s="45"/>
      <c r="DV288" s="45"/>
      <c r="DW288" s="45"/>
      <c r="DX288" s="45"/>
      <c r="DY288" s="45"/>
      <c r="DZ288" s="45"/>
      <c r="EA288" s="45"/>
      <c r="EB288" s="45"/>
      <c r="EC288" s="45"/>
      <c r="ED288" s="45"/>
      <c r="EE288" s="45"/>
      <c r="EF288" s="45"/>
      <c r="EG288" s="45"/>
      <c r="EH288" s="45"/>
      <c r="EI288" s="45"/>
      <c r="EJ288" s="45"/>
      <c r="EK288" s="45"/>
      <c r="EL288" s="45"/>
      <c r="EM288" s="45"/>
      <c r="EN288" s="45"/>
      <c r="EO288" s="45"/>
      <c r="EP288" s="45"/>
      <c r="EQ288" s="45"/>
      <c r="ER288" s="45"/>
      <c r="ES288" s="45"/>
      <c r="ET288" s="45"/>
      <c r="EU288" s="45"/>
      <c r="EV288" s="45"/>
      <c r="EW288" s="45"/>
      <c r="EX288" s="45"/>
      <c r="EY288" s="45"/>
      <c r="EZ288" s="45"/>
      <c r="FA288" s="45"/>
      <c r="FB288" s="45"/>
      <c r="FC288" s="45"/>
      <c r="FD288" s="45"/>
      <c r="FE288" s="45"/>
      <c r="FF288" s="45"/>
      <c r="FG288" s="45"/>
      <c r="FH288" s="45"/>
      <c r="FI288" s="45"/>
      <c r="FJ288" s="45"/>
      <c r="FK288" s="45"/>
      <c r="FL288" s="45"/>
      <c r="FM288" s="45"/>
      <c r="FN288" s="45"/>
      <c r="FO288" s="45"/>
      <c r="FP288" s="45"/>
      <c r="FQ288" s="45"/>
      <c r="FR288" s="45"/>
      <c r="FS288" s="45"/>
      <c r="FT288" s="38"/>
      <c r="FU288" s="38"/>
      <c r="FV288" s="38"/>
      <c r="FW288" s="38"/>
      <c r="FX288" s="38"/>
      <c r="FY288" s="38"/>
      <c r="FZ288" s="38"/>
      <c r="GA288" s="38"/>
      <c r="GB288" s="38"/>
      <c r="GC288" s="38"/>
      <c r="GD288" s="38"/>
      <c r="GE288" s="38"/>
      <c r="GF288" s="38"/>
      <c r="GG288" s="38"/>
      <c r="GH288" s="38"/>
      <c r="GI288" s="38"/>
      <c r="GJ288" s="38"/>
      <c r="GK288" s="38"/>
      <c r="GL288" s="38"/>
      <c r="GM288" s="38"/>
      <c r="GN288" s="38"/>
      <c r="GO288" s="38"/>
      <c r="GP288" s="38"/>
      <c r="GQ288" s="38"/>
      <c r="GR288" s="38"/>
      <c r="GS288" s="38"/>
      <c r="GT288" s="38"/>
      <c r="GU288" s="38"/>
      <c r="GV288" s="38"/>
      <c r="GW288" s="38"/>
      <c r="GX288" s="38"/>
      <c r="GY288" s="38"/>
      <c r="GZ288" s="38"/>
      <c r="HA288" s="38"/>
      <c r="HB288" s="38"/>
      <c r="HC288" s="38"/>
      <c r="HD288" s="38"/>
      <c r="HE288" s="38"/>
      <c r="HF288" s="38"/>
      <c r="HG288" s="38"/>
      <c r="HH288" s="38"/>
      <c r="HI288" s="38"/>
      <c r="HJ288" s="38"/>
      <c r="HK288" s="38"/>
      <c r="HL288" s="38"/>
      <c r="HM288" s="38"/>
      <c r="HN288" s="38"/>
      <c r="HO288" s="38"/>
      <c r="HP288" s="38"/>
      <c r="HQ288" s="38"/>
      <c r="HR288" s="38"/>
      <c r="HS288" s="38"/>
      <c r="HT288" s="38"/>
      <c r="HU288" s="38"/>
      <c r="HV288" s="38"/>
      <c r="HW288" s="38"/>
      <c r="HX288" s="38"/>
      <c r="HY288" s="38"/>
      <c r="HZ288" s="38"/>
      <c r="IA288" s="38"/>
      <c r="IB288" s="38"/>
      <c r="IC288" s="38"/>
      <c r="ID288" s="38"/>
      <c r="IE288" s="38"/>
      <c r="IF288" s="38"/>
      <c r="IG288" s="38"/>
      <c r="IH288" s="38"/>
      <c r="II288" s="38"/>
      <c r="IJ288" s="38"/>
      <c r="IK288" s="38"/>
      <c r="IL288" s="38"/>
      <c r="IM288" s="38"/>
      <c r="IN288" s="38"/>
      <c r="IO288" s="38"/>
      <c r="IP288" s="38"/>
      <c r="IQ288" s="38"/>
      <c r="IR288" s="38"/>
      <c r="IS288" s="38"/>
      <c r="IT288" s="38"/>
      <c r="IU288" s="38"/>
      <c r="IV288" s="38"/>
      <c r="IW288" s="38"/>
      <c r="IX288" s="38"/>
      <c r="IY288" s="38"/>
      <c r="IZ288" s="38"/>
      <c r="JA288" s="38"/>
      <c r="JB288" s="38"/>
      <c r="JC288" s="38"/>
      <c r="JD288" s="38"/>
      <c r="JE288" s="38"/>
      <c r="JF288" s="38"/>
      <c r="JG288" s="38"/>
      <c r="JH288" s="38"/>
      <c r="JI288" s="38"/>
      <c r="JJ288" s="38"/>
      <c r="JK288" s="38"/>
      <c r="JL288" s="38"/>
      <c r="JM288" s="38"/>
      <c r="JN288" s="38"/>
      <c r="JO288" s="38"/>
      <c r="JP288" s="38"/>
      <c r="JQ288" s="38"/>
      <c r="JR288" s="38"/>
      <c r="JS288" s="38"/>
      <c r="JT288" s="38"/>
      <c r="JU288" s="38"/>
      <c r="JV288" s="38"/>
      <c r="JW288" s="38"/>
      <c r="JX288" s="38"/>
      <c r="JY288" s="38"/>
      <c r="JZ288" s="38"/>
      <c r="KA288" s="38"/>
      <c r="KB288" s="38"/>
      <c r="KC288" s="38"/>
      <c r="KD288" s="38"/>
      <c r="KE288" s="38"/>
      <c r="KF288" s="38"/>
      <c r="KG288" s="38"/>
      <c r="KH288" s="38"/>
      <c r="KI288" s="38"/>
      <c r="KJ288" s="38"/>
      <c r="KK288" s="38"/>
      <c r="KL288" s="38"/>
      <c r="KM288" s="38"/>
      <c r="KN288" s="38"/>
      <c r="KO288" s="38"/>
      <c r="KP288" s="38"/>
      <c r="KQ288" s="38"/>
      <c r="KR288" s="38"/>
      <c r="KS288" s="38"/>
      <c r="KT288" s="38"/>
      <c r="KU288" s="38"/>
      <c r="KV288" s="38"/>
      <c r="KW288" s="38"/>
      <c r="KX288" s="38"/>
      <c r="KY288" s="38"/>
      <c r="KZ288" s="38"/>
      <c r="LA288" s="38"/>
      <c r="LB288" s="38"/>
      <c r="LC288" s="38"/>
      <c r="LD288" s="38"/>
      <c r="LE288" s="38"/>
      <c r="LF288" s="38"/>
      <c r="LG288" s="38"/>
      <c r="LH288" s="38"/>
      <c r="LI288" s="38"/>
      <c r="LJ288" s="38"/>
      <c r="LK288" s="38"/>
      <c r="LL288" s="38"/>
      <c r="LM288" s="38"/>
      <c r="LN288" s="38"/>
      <c r="LO288" s="38"/>
      <c r="LP288" s="38"/>
      <c r="LQ288" s="38"/>
      <c r="LR288" s="38"/>
      <c r="LS288" s="38"/>
      <c r="LT288" s="38"/>
      <c r="LU288" s="38"/>
      <c r="LV288" s="38"/>
      <c r="LW288" s="38"/>
      <c r="LX288" s="38"/>
      <c r="LY288" s="38"/>
      <c r="LZ288" s="38"/>
      <c r="MA288" s="38"/>
      <c r="MB288" s="38"/>
      <c r="MC288" s="38"/>
      <c r="MD288" s="38"/>
      <c r="ME288" s="38"/>
      <c r="MF288" s="38"/>
      <c r="MG288" s="38"/>
      <c r="MH288" s="38"/>
      <c r="MI288" s="38"/>
      <c r="MJ288" s="38"/>
      <c r="MK288" s="38"/>
      <c r="ML288" s="38"/>
      <c r="MM288" s="38"/>
      <c r="MN288" s="38"/>
      <c r="MO288" s="38"/>
      <c r="MP288" s="38"/>
      <c r="MQ288" s="38"/>
      <c r="MR288" s="38"/>
      <c r="MS288" s="38"/>
      <c r="MT288" s="38"/>
      <c r="MU288" s="38"/>
      <c r="MV288" s="38"/>
      <c r="MW288" s="38"/>
      <c r="MX288" s="38"/>
      <c r="MY288" s="38"/>
      <c r="MZ288" s="38"/>
      <c r="NA288" s="38"/>
      <c r="NB288" s="38"/>
      <c r="NC288" s="38"/>
      <c r="ND288" s="38"/>
      <c r="NE288" s="38"/>
      <c r="NF288" s="38"/>
      <c r="NG288" s="38"/>
      <c r="NH288" s="38"/>
      <c r="NI288" s="38"/>
      <c r="NJ288" s="38"/>
      <c r="NK288" s="38"/>
      <c r="NL288" s="38"/>
      <c r="NM288" s="38"/>
      <c r="NN288" s="38"/>
      <c r="NO288" s="38"/>
      <c r="NP288" s="38"/>
      <c r="NQ288" s="38"/>
      <c r="NR288" s="38"/>
      <c r="NS288" s="38"/>
      <c r="NT288" s="38"/>
      <c r="NU288" s="38"/>
      <c r="NV288" s="38"/>
      <c r="NW288" s="38"/>
      <c r="NX288" s="38"/>
      <c r="NY288" s="38"/>
      <c r="NZ288" s="38"/>
      <c r="OA288" s="38"/>
      <c r="OB288" s="38"/>
      <c r="OC288" s="38"/>
      <c r="OD288" s="38"/>
      <c r="OE288" s="38"/>
      <c r="OF288" s="38"/>
      <c r="OG288" s="38"/>
      <c r="OH288" s="38"/>
      <c r="OI288" s="38"/>
      <c r="OJ288" s="38"/>
      <c r="OK288" s="38"/>
      <c r="OL288" s="38"/>
      <c r="OM288" s="38"/>
      <c r="ON288" s="38"/>
      <c r="OO288" s="38"/>
      <c r="OP288" s="38"/>
      <c r="OQ288" s="38"/>
      <c r="OR288" s="38"/>
      <c r="OS288" s="38"/>
      <c r="OT288" s="38"/>
      <c r="OU288" s="38"/>
      <c r="OV288" s="38"/>
      <c r="OW288" s="38"/>
      <c r="OX288" s="38"/>
      <c r="OY288" s="38"/>
      <c r="OZ288" s="38"/>
      <c r="PA288" s="38"/>
      <c r="PB288" s="38"/>
      <c r="PC288" s="38"/>
      <c r="PD288" s="38"/>
      <c r="PE288" s="38"/>
      <c r="PF288" s="38"/>
      <c r="PG288" s="38"/>
      <c r="PH288" s="38"/>
      <c r="PI288" s="38"/>
      <c r="PJ288" s="38"/>
      <c r="PK288" s="38"/>
      <c r="PL288" s="38"/>
      <c r="PM288" s="38"/>
      <c r="PN288" s="38"/>
      <c r="PO288" s="38"/>
      <c r="PP288" s="38"/>
      <c r="PQ288" s="38"/>
      <c r="PR288" s="38"/>
      <c r="PS288" s="38"/>
      <c r="PT288" s="38"/>
      <c r="PU288" s="38"/>
      <c r="PV288" s="38"/>
      <c r="PW288" s="38"/>
      <c r="PX288" s="38"/>
      <c r="PY288" s="38"/>
      <c r="PZ288" s="38"/>
      <c r="QA288" s="38"/>
      <c r="QB288" s="38"/>
      <c r="QC288" s="38"/>
      <c r="QD288" s="38"/>
      <c r="QE288" s="38"/>
      <c r="QF288" s="38"/>
      <c r="QG288" s="38"/>
      <c r="QH288" s="38"/>
      <c r="QI288" s="38"/>
      <c r="QJ288" s="38"/>
      <c r="QK288" s="38"/>
      <c r="QL288" s="38"/>
      <c r="QM288" s="38"/>
      <c r="QN288" s="38"/>
      <c r="QO288" s="38"/>
      <c r="QP288" s="38"/>
      <c r="QQ288" s="38"/>
      <c r="QR288" s="38"/>
      <c r="QS288" s="38"/>
      <c r="QT288" s="38"/>
      <c r="QU288" s="38"/>
      <c r="QV288" s="38"/>
      <c r="QW288" s="38"/>
      <c r="QX288" s="38"/>
      <c r="QY288" s="38"/>
      <c r="QZ288" s="38"/>
      <c r="RA288" s="38"/>
      <c r="RB288" s="38"/>
      <c r="RC288" s="38"/>
      <c r="RD288" s="38"/>
      <c r="RE288" s="38"/>
      <c r="RF288" s="38"/>
      <c r="RG288" s="38"/>
      <c r="RH288" s="38"/>
      <c r="RI288" s="38"/>
      <c r="RJ288" s="38"/>
      <c r="RK288" s="38"/>
      <c r="RL288" s="38"/>
      <c r="RM288" s="38"/>
      <c r="RN288" s="38"/>
      <c r="RO288" s="38"/>
      <c r="RP288" s="38"/>
      <c r="RQ288" s="38"/>
      <c r="RR288" s="38"/>
      <c r="RS288" s="38"/>
      <c r="RT288" s="38"/>
      <c r="RU288" s="38"/>
      <c r="RV288" s="38"/>
      <c r="RW288" s="38"/>
      <c r="RX288" s="38"/>
      <c r="RY288" s="38"/>
      <c r="RZ288" s="38"/>
      <c r="SA288" s="38"/>
      <c r="SB288" s="38"/>
      <c r="SC288" s="38"/>
      <c r="SD288" s="38"/>
      <c r="SE288" s="38"/>
      <c r="SF288" s="38"/>
      <c r="SG288" s="38"/>
      <c r="SH288" s="38"/>
      <c r="SI288" s="38"/>
      <c r="SJ288" s="38"/>
      <c r="SK288" s="38"/>
      <c r="SL288" s="38"/>
      <c r="SM288" s="38"/>
      <c r="SN288" s="38"/>
      <c r="SO288" s="38"/>
      <c r="SP288" s="38"/>
      <c r="SQ288" s="38"/>
      <c r="SR288" s="38"/>
      <c r="SS288" s="38"/>
      <c r="ST288" s="38"/>
      <c r="SU288" s="38"/>
      <c r="SV288" s="38"/>
      <c r="SW288" s="38"/>
      <c r="SX288" s="38"/>
      <c r="SY288" s="38"/>
      <c r="SZ288" s="38"/>
      <c r="TA288" s="38"/>
      <c r="TB288" s="38"/>
      <c r="TC288" s="38"/>
      <c r="TD288" s="38"/>
      <c r="TE288" s="38"/>
      <c r="TF288" s="38"/>
      <c r="TG288" s="38"/>
      <c r="TH288" s="38"/>
      <c r="TI288" s="38"/>
      <c r="TJ288" s="38"/>
      <c r="TK288" s="38"/>
      <c r="TL288" s="38"/>
      <c r="TM288" s="38"/>
      <c r="TN288" s="38"/>
      <c r="TO288" s="38"/>
      <c r="TP288" s="38"/>
      <c r="TQ288" s="38"/>
      <c r="TR288" s="38"/>
      <c r="TS288" s="38"/>
      <c r="TT288" s="38"/>
      <c r="TU288" s="38"/>
      <c r="TV288" s="38"/>
      <c r="TW288" s="38"/>
      <c r="TX288" s="38"/>
      <c r="TY288" s="38"/>
      <c r="TZ288" s="38"/>
      <c r="UA288" s="38"/>
      <c r="UB288" s="38"/>
      <c r="UC288" s="38"/>
      <c r="UD288" s="38"/>
      <c r="UE288" s="38"/>
      <c r="UF288" s="38"/>
      <c r="UG288" s="38"/>
      <c r="UH288" s="38"/>
      <c r="UI288" s="38"/>
      <c r="UJ288" s="38"/>
      <c r="UK288" s="38"/>
      <c r="UL288" s="38"/>
      <c r="UM288" s="38"/>
      <c r="UN288" s="38"/>
      <c r="UO288" s="38"/>
      <c r="UP288" s="38"/>
      <c r="UQ288" s="38"/>
      <c r="UR288" s="38"/>
      <c r="US288" s="38"/>
      <c r="UT288" s="38"/>
      <c r="UU288" s="38"/>
      <c r="UV288" s="38"/>
      <c r="UW288" s="38"/>
      <c r="UX288" s="38"/>
      <c r="UY288" s="38"/>
      <c r="UZ288" s="38"/>
      <c r="VA288" s="38"/>
      <c r="VB288" s="38"/>
      <c r="VC288" s="38"/>
      <c r="VD288" s="38"/>
      <c r="VE288" s="38"/>
      <c r="VF288" s="38"/>
      <c r="VG288" s="38"/>
      <c r="VH288" s="38"/>
      <c r="VI288" s="38"/>
      <c r="VJ288" s="38"/>
      <c r="VK288" s="38"/>
      <c r="VL288" s="38"/>
      <c r="VM288" s="38"/>
      <c r="VN288" s="38"/>
      <c r="VO288" s="38"/>
      <c r="VP288" s="38"/>
      <c r="VQ288" s="38"/>
      <c r="VR288" s="38"/>
      <c r="VS288" s="38"/>
      <c r="VT288" s="38"/>
      <c r="VU288" s="38"/>
      <c r="VV288" s="38"/>
      <c r="VW288" s="38"/>
      <c r="VX288" s="38"/>
      <c r="VY288" s="38"/>
      <c r="VZ288" s="38"/>
      <c r="WA288" s="38"/>
      <c r="WB288" s="38"/>
      <c r="WC288" s="38"/>
      <c r="WD288" s="38"/>
      <c r="WE288" s="38"/>
      <c r="WF288" s="38"/>
      <c r="WG288" s="38"/>
      <c r="WH288" s="38"/>
      <c r="WI288" s="38"/>
      <c r="WJ288" s="38"/>
      <c r="WK288" s="38"/>
      <c r="WL288" s="38"/>
      <c r="WM288" s="38"/>
      <c r="WN288" s="38"/>
      <c r="WO288" s="38"/>
      <c r="WP288" s="38"/>
      <c r="WQ288" s="38"/>
      <c r="WR288" s="38"/>
      <c r="WS288" s="38"/>
      <c r="WT288" s="38"/>
      <c r="WU288" s="38"/>
      <c r="WV288" s="38"/>
      <c r="WW288" s="38"/>
      <c r="WX288" s="38"/>
      <c r="WY288" s="38"/>
      <c r="WZ288" s="38"/>
      <c r="XA288" s="38"/>
      <c r="XB288" s="38"/>
      <c r="XC288" s="38"/>
      <c r="XD288" s="38"/>
      <c r="XE288" s="38"/>
      <c r="XF288" s="38"/>
      <c r="XG288" s="38"/>
      <c r="XH288" s="38"/>
      <c r="XI288" s="38"/>
      <c r="XJ288" s="38"/>
      <c r="XK288" s="38"/>
      <c r="XL288" s="38"/>
      <c r="XM288" s="38"/>
      <c r="XN288" s="38"/>
      <c r="XO288" s="38"/>
      <c r="XP288" s="38"/>
      <c r="XQ288" s="38"/>
      <c r="XR288" s="38"/>
      <c r="XS288" s="38"/>
      <c r="XT288" s="38"/>
      <c r="XU288" s="38"/>
      <c r="XV288" s="38"/>
      <c r="XW288" s="38"/>
      <c r="XX288" s="38"/>
      <c r="XY288" s="38"/>
      <c r="XZ288" s="38"/>
      <c r="YA288" s="38"/>
      <c r="YB288" s="38"/>
      <c r="YC288" s="38"/>
      <c r="YD288" s="38"/>
      <c r="YE288" s="38"/>
      <c r="YF288" s="38"/>
      <c r="YG288" s="38"/>
      <c r="YH288" s="38"/>
      <c r="YI288" s="38"/>
      <c r="YJ288" s="38"/>
      <c r="YK288" s="38"/>
      <c r="YL288" s="38"/>
      <c r="YM288" s="38"/>
      <c r="YN288" s="38"/>
      <c r="YO288" s="38"/>
      <c r="YP288" s="38"/>
      <c r="YQ288" s="38"/>
      <c r="YR288" s="38"/>
      <c r="YS288" s="38"/>
    </row>
    <row r="289" spans="1:669" s="50" customFormat="1" ht="15.75" x14ac:dyDescent="0.25">
      <c r="A289" s="38"/>
      <c r="B289" s="2"/>
      <c r="C289" s="2"/>
      <c r="D289" s="2"/>
      <c r="E289" s="1"/>
      <c r="F289" s="1"/>
      <c r="G289" s="130"/>
      <c r="H289" s="131"/>
      <c r="I289" s="130"/>
      <c r="J289" s="130"/>
      <c r="K289" s="130"/>
      <c r="L289" s="130"/>
      <c r="M289" s="131"/>
      <c r="O289" s="86"/>
      <c r="P289" s="45"/>
      <c r="Q289" s="45"/>
      <c r="R289" s="45"/>
      <c r="S289" s="45"/>
      <c r="T289" s="45"/>
      <c r="U289" s="45"/>
      <c r="V289" s="45"/>
      <c r="W289" s="45"/>
      <c r="X289" s="45"/>
      <c r="Y289" s="45"/>
      <c r="Z289" s="45"/>
      <c r="AA289" s="45"/>
      <c r="AB289" s="45"/>
      <c r="AC289" s="45"/>
      <c r="AD289" s="45"/>
      <c r="AE289" s="45"/>
      <c r="AF289" s="45"/>
      <c r="AG289" s="45"/>
      <c r="AH289" s="45"/>
      <c r="AI289" s="45"/>
      <c r="AJ289" s="45"/>
      <c r="AK289" s="45"/>
      <c r="AL289" s="45"/>
      <c r="AM289" s="45"/>
      <c r="AN289" s="45"/>
      <c r="AO289" s="45"/>
      <c r="AP289" s="45"/>
      <c r="AQ289" s="45"/>
      <c r="AR289" s="45"/>
      <c r="AS289" s="45"/>
      <c r="AT289" s="45"/>
      <c r="AU289" s="45"/>
      <c r="AV289" s="45"/>
      <c r="AW289" s="45"/>
      <c r="AX289" s="45"/>
      <c r="AY289" s="45"/>
      <c r="AZ289" s="45"/>
      <c r="BA289" s="45"/>
      <c r="BB289" s="45"/>
      <c r="BC289" s="45"/>
      <c r="BD289" s="45"/>
      <c r="BE289" s="45"/>
      <c r="BF289" s="45"/>
      <c r="BG289" s="45"/>
      <c r="BH289" s="45"/>
      <c r="BI289" s="45"/>
      <c r="BJ289" s="45"/>
      <c r="BK289" s="45"/>
      <c r="BL289" s="45"/>
      <c r="BM289" s="45"/>
      <c r="BN289" s="45"/>
      <c r="BO289" s="45"/>
      <c r="BP289" s="45"/>
      <c r="BQ289" s="45"/>
      <c r="BR289" s="45"/>
      <c r="BS289" s="45"/>
      <c r="BT289" s="45"/>
      <c r="BU289" s="45"/>
      <c r="BV289" s="45"/>
      <c r="BW289" s="45"/>
      <c r="BX289" s="45"/>
      <c r="BY289" s="45"/>
      <c r="BZ289" s="45"/>
      <c r="CA289" s="45"/>
      <c r="CB289" s="45"/>
      <c r="CC289" s="45"/>
      <c r="CD289" s="45"/>
      <c r="CE289" s="45"/>
      <c r="CF289" s="45"/>
      <c r="CG289" s="45"/>
      <c r="CH289" s="45"/>
      <c r="CI289" s="45"/>
      <c r="CJ289" s="45"/>
      <c r="CK289" s="45"/>
      <c r="CL289" s="45"/>
      <c r="CM289" s="45"/>
      <c r="CN289" s="45"/>
      <c r="CO289" s="45"/>
      <c r="CP289" s="45"/>
      <c r="CQ289" s="45"/>
      <c r="CR289" s="45"/>
      <c r="CS289" s="45"/>
      <c r="CT289" s="45"/>
      <c r="CU289" s="45"/>
      <c r="CV289" s="45"/>
      <c r="CW289" s="45"/>
      <c r="CX289" s="45"/>
      <c r="CY289" s="45"/>
      <c r="CZ289" s="45"/>
      <c r="DA289" s="45"/>
      <c r="DB289" s="45"/>
      <c r="DC289" s="45"/>
      <c r="DD289" s="45"/>
      <c r="DE289" s="45"/>
      <c r="DF289" s="45"/>
      <c r="DG289" s="45"/>
      <c r="DH289" s="45"/>
      <c r="DI289" s="45"/>
      <c r="DJ289" s="45"/>
      <c r="DK289" s="45"/>
      <c r="DL289" s="45"/>
      <c r="DM289" s="45"/>
      <c r="DN289" s="45"/>
      <c r="DO289" s="45"/>
      <c r="DP289" s="45"/>
      <c r="DQ289" s="45"/>
      <c r="DR289" s="45"/>
      <c r="DS289" s="45"/>
      <c r="DT289" s="45"/>
      <c r="DU289" s="45"/>
      <c r="DV289" s="45"/>
      <c r="DW289" s="45"/>
      <c r="DX289" s="45"/>
      <c r="DY289" s="45"/>
      <c r="DZ289" s="45"/>
      <c r="EA289" s="45"/>
      <c r="EB289" s="45"/>
      <c r="EC289" s="45"/>
      <c r="ED289" s="45"/>
      <c r="EE289" s="45"/>
      <c r="EF289" s="45"/>
      <c r="EG289" s="45"/>
      <c r="EH289" s="45"/>
      <c r="EI289" s="45"/>
      <c r="EJ289" s="45"/>
      <c r="EK289" s="45"/>
      <c r="EL289" s="45"/>
      <c r="EM289" s="45"/>
      <c r="EN289" s="45"/>
      <c r="EO289" s="45"/>
      <c r="EP289" s="45"/>
      <c r="EQ289" s="45"/>
      <c r="ER289" s="45"/>
      <c r="ES289" s="45"/>
      <c r="ET289" s="45"/>
      <c r="EU289" s="45"/>
      <c r="EV289" s="45"/>
      <c r="EW289" s="45"/>
      <c r="EX289" s="45"/>
      <c r="EY289" s="45"/>
      <c r="EZ289" s="45"/>
      <c r="FA289" s="45"/>
      <c r="FB289" s="45"/>
      <c r="FC289" s="45"/>
      <c r="FD289" s="45"/>
      <c r="FE289" s="45"/>
      <c r="FF289" s="45"/>
      <c r="FG289" s="45"/>
      <c r="FH289" s="45"/>
      <c r="FI289" s="45"/>
      <c r="FJ289" s="45"/>
      <c r="FK289" s="45"/>
      <c r="FL289" s="45"/>
      <c r="FM289" s="45"/>
      <c r="FN289" s="45"/>
      <c r="FO289" s="45"/>
      <c r="FP289" s="45"/>
      <c r="FQ289" s="45"/>
      <c r="FR289" s="45"/>
      <c r="FS289" s="45"/>
      <c r="FT289" s="38"/>
      <c r="FU289" s="38"/>
      <c r="FV289" s="38"/>
      <c r="FW289" s="38"/>
      <c r="FX289" s="38"/>
      <c r="FY289" s="38"/>
      <c r="FZ289" s="38"/>
      <c r="GA289" s="38"/>
      <c r="GB289" s="38"/>
      <c r="GC289" s="38"/>
      <c r="GD289" s="38"/>
      <c r="GE289" s="38"/>
      <c r="GF289" s="38"/>
      <c r="GG289" s="38"/>
      <c r="GH289" s="38"/>
      <c r="GI289" s="38"/>
      <c r="GJ289" s="38"/>
      <c r="GK289" s="38"/>
      <c r="GL289" s="38"/>
      <c r="GM289" s="38"/>
      <c r="GN289" s="38"/>
      <c r="GO289" s="38"/>
      <c r="GP289" s="38"/>
      <c r="GQ289" s="38"/>
      <c r="GR289" s="38"/>
      <c r="GS289" s="38"/>
      <c r="GT289" s="38"/>
      <c r="GU289" s="38"/>
      <c r="GV289" s="38"/>
      <c r="GW289" s="38"/>
      <c r="GX289" s="38"/>
      <c r="GY289" s="38"/>
      <c r="GZ289" s="38"/>
      <c r="HA289" s="38"/>
      <c r="HB289" s="38"/>
      <c r="HC289" s="38"/>
      <c r="HD289" s="38"/>
      <c r="HE289" s="38"/>
      <c r="HF289" s="38"/>
      <c r="HG289" s="38"/>
      <c r="HH289" s="38"/>
      <c r="HI289" s="38"/>
      <c r="HJ289" s="38"/>
      <c r="HK289" s="38"/>
      <c r="HL289" s="38"/>
      <c r="HM289" s="38"/>
      <c r="HN289" s="38"/>
      <c r="HO289" s="38"/>
      <c r="HP289" s="38"/>
      <c r="HQ289" s="38"/>
      <c r="HR289" s="38"/>
      <c r="HS289" s="38"/>
      <c r="HT289" s="38"/>
      <c r="HU289" s="38"/>
      <c r="HV289" s="38"/>
      <c r="HW289" s="38"/>
      <c r="HX289" s="38"/>
      <c r="HY289" s="38"/>
      <c r="HZ289" s="38"/>
      <c r="IA289" s="38"/>
      <c r="IB289" s="38"/>
      <c r="IC289" s="38"/>
      <c r="ID289" s="38"/>
      <c r="IE289" s="38"/>
      <c r="IF289" s="38"/>
      <c r="IG289" s="38"/>
      <c r="IH289" s="38"/>
      <c r="II289" s="38"/>
      <c r="IJ289" s="38"/>
      <c r="IK289" s="38"/>
      <c r="IL289" s="38"/>
      <c r="IM289" s="38"/>
      <c r="IN289" s="38"/>
      <c r="IO289" s="38"/>
      <c r="IP289" s="38"/>
      <c r="IQ289" s="38"/>
      <c r="IR289" s="38"/>
      <c r="IS289" s="38"/>
      <c r="IT289" s="38"/>
      <c r="IU289" s="38"/>
      <c r="IV289" s="38"/>
      <c r="IW289" s="38"/>
      <c r="IX289" s="38"/>
      <c r="IY289" s="38"/>
      <c r="IZ289" s="38"/>
      <c r="JA289" s="38"/>
      <c r="JB289" s="38"/>
      <c r="JC289" s="38"/>
      <c r="JD289" s="38"/>
      <c r="JE289" s="38"/>
      <c r="JF289" s="38"/>
      <c r="JG289" s="38"/>
      <c r="JH289" s="38"/>
      <c r="JI289" s="38"/>
      <c r="JJ289" s="38"/>
      <c r="JK289" s="38"/>
      <c r="JL289" s="38"/>
      <c r="JM289" s="38"/>
      <c r="JN289" s="38"/>
      <c r="JO289" s="38"/>
      <c r="JP289" s="38"/>
      <c r="JQ289" s="38"/>
      <c r="JR289" s="38"/>
      <c r="JS289" s="38"/>
      <c r="JT289" s="38"/>
      <c r="JU289" s="38"/>
      <c r="JV289" s="38"/>
      <c r="JW289" s="38"/>
      <c r="JX289" s="38"/>
      <c r="JY289" s="38"/>
      <c r="JZ289" s="38"/>
      <c r="KA289" s="38"/>
      <c r="KB289" s="38"/>
      <c r="KC289" s="38"/>
      <c r="KD289" s="38"/>
      <c r="KE289" s="38"/>
      <c r="KF289" s="38"/>
      <c r="KG289" s="38"/>
      <c r="KH289" s="38"/>
      <c r="KI289" s="38"/>
      <c r="KJ289" s="38"/>
      <c r="KK289" s="38"/>
      <c r="KL289" s="38"/>
      <c r="KM289" s="38"/>
      <c r="KN289" s="38"/>
      <c r="KO289" s="38"/>
      <c r="KP289" s="38"/>
      <c r="KQ289" s="38"/>
      <c r="KR289" s="38"/>
      <c r="KS289" s="38"/>
      <c r="KT289" s="38"/>
      <c r="KU289" s="38"/>
      <c r="KV289" s="38"/>
      <c r="KW289" s="38"/>
      <c r="KX289" s="38"/>
      <c r="KY289" s="38"/>
      <c r="KZ289" s="38"/>
      <c r="LA289" s="38"/>
      <c r="LB289" s="38"/>
      <c r="LC289" s="38"/>
      <c r="LD289" s="38"/>
      <c r="LE289" s="38"/>
      <c r="LF289" s="38"/>
      <c r="LG289" s="38"/>
      <c r="LH289" s="38"/>
      <c r="LI289" s="38"/>
      <c r="LJ289" s="38"/>
      <c r="LK289" s="38"/>
      <c r="LL289" s="38"/>
      <c r="LM289" s="38"/>
      <c r="LN289" s="38"/>
      <c r="LO289" s="38"/>
      <c r="LP289" s="38"/>
      <c r="LQ289" s="38"/>
      <c r="LR289" s="38"/>
      <c r="LS289" s="38"/>
      <c r="LT289" s="38"/>
      <c r="LU289" s="38"/>
      <c r="LV289" s="38"/>
      <c r="LW289" s="38"/>
      <c r="LX289" s="38"/>
      <c r="LY289" s="38"/>
      <c r="LZ289" s="38"/>
      <c r="MA289" s="38"/>
      <c r="MB289" s="38"/>
      <c r="MC289" s="38"/>
      <c r="MD289" s="38"/>
      <c r="ME289" s="38"/>
      <c r="MF289" s="38"/>
      <c r="MG289" s="38"/>
      <c r="MH289" s="38"/>
      <c r="MI289" s="38"/>
      <c r="MJ289" s="38"/>
      <c r="MK289" s="38"/>
      <c r="ML289" s="38"/>
      <c r="MM289" s="38"/>
      <c r="MN289" s="38"/>
      <c r="MO289" s="38"/>
      <c r="MP289" s="38"/>
      <c r="MQ289" s="38"/>
      <c r="MR289" s="38"/>
      <c r="MS289" s="38"/>
      <c r="MT289" s="38"/>
      <c r="MU289" s="38"/>
      <c r="MV289" s="38"/>
      <c r="MW289" s="38"/>
      <c r="MX289" s="38"/>
      <c r="MY289" s="38"/>
      <c r="MZ289" s="38"/>
      <c r="NA289" s="38"/>
      <c r="NB289" s="38"/>
      <c r="NC289" s="38"/>
      <c r="ND289" s="38"/>
      <c r="NE289" s="38"/>
      <c r="NF289" s="38"/>
      <c r="NG289" s="38"/>
      <c r="NH289" s="38"/>
      <c r="NI289" s="38"/>
      <c r="NJ289" s="38"/>
      <c r="NK289" s="38"/>
      <c r="NL289" s="38"/>
      <c r="NM289" s="38"/>
      <c r="NN289" s="38"/>
      <c r="NO289" s="38"/>
      <c r="NP289" s="38"/>
      <c r="NQ289" s="38"/>
      <c r="NR289" s="38"/>
      <c r="NS289" s="38"/>
      <c r="NT289" s="38"/>
      <c r="NU289" s="38"/>
      <c r="NV289" s="38"/>
      <c r="NW289" s="38"/>
      <c r="NX289" s="38"/>
      <c r="NY289" s="38"/>
      <c r="NZ289" s="38"/>
      <c r="OA289" s="38"/>
      <c r="OB289" s="38"/>
      <c r="OC289" s="38"/>
      <c r="OD289" s="38"/>
      <c r="OE289" s="38"/>
      <c r="OF289" s="38"/>
      <c r="OG289" s="38"/>
      <c r="OH289" s="38"/>
      <c r="OI289" s="38"/>
      <c r="OJ289" s="38"/>
      <c r="OK289" s="38"/>
      <c r="OL289" s="38"/>
      <c r="OM289" s="38"/>
      <c r="ON289" s="38"/>
      <c r="OO289" s="38"/>
      <c r="OP289" s="38"/>
      <c r="OQ289" s="38"/>
      <c r="OR289" s="38"/>
      <c r="OS289" s="38"/>
      <c r="OT289" s="38"/>
      <c r="OU289" s="38"/>
      <c r="OV289" s="38"/>
      <c r="OW289" s="38"/>
      <c r="OX289" s="38"/>
      <c r="OY289" s="38"/>
      <c r="OZ289" s="38"/>
      <c r="PA289" s="38"/>
      <c r="PB289" s="38"/>
      <c r="PC289" s="38"/>
      <c r="PD289" s="38"/>
      <c r="PE289" s="38"/>
      <c r="PF289" s="38"/>
      <c r="PG289" s="38"/>
      <c r="PH289" s="38"/>
      <c r="PI289" s="38"/>
      <c r="PJ289" s="38"/>
      <c r="PK289" s="38"/>
      <c r="PL289" s="38"/>
      <c r="PM289" s="38"/>
      <c r="PN289" s="38"/>
      <c r="PO289" s="38"/>
      <c r="PP289" s="38"/>
      <c r="PQ289" s="38"/>
      <c r="PR289" s="38"/>
      <c r="PS289" s="38"/>
      <c r="PT289" s="38"/>
      <c r="PU289" s="38"/>
      <c r="PV289" s="38"/>
      <c r="PW289" s="38"/>
      <c r="PX289" s="38"/>
      <c r="PY289" s="38"/>
      <c r="PZ289" s="38"/>
      <c r="QA289" s="38"/>
      <c r="QB289" s="38"/>
      <c r="QC289" s="38"/>
      <c r="QD289" s="38"/>
      <c r="QE289" s="38"/>
      <c r="QF289" s="38"/>
      <c r="QG289" s="38"/>
      <c r="QH289" s="38"/>
      <c r="QI289" s="38"/>
      <c r="QJ289" s="38"/>
      <c r="QK289" s="38"/>
      <c r="QL289" s="38"/>
      <c r="QM289" s="38"/>
      <c r="QN289" s="38"/>
      <c r="QO289" s="38"/>
      <c r="QP289" s="38"/>
      <c r="QQ289" s="38"/>
      <c r="QR289" s="38"/>
      <c r="QS289" s="38"/>
      <c r="QT289" s="38"/>
      <c r="QU289" s="38"/>
      <c r="QV289" s="38"/>
      <c r="QW289" s="38"/>
      <c r="QX289" s="38"/>
      <c r="QY289" s="38"/>
      <c r="QZ289" s="38"/>
      <c r="RA289" s="38"/>
      <c r="RB289" s="38"/>
      <c r="RC289" s="38"/>
      <c r="RD289" s="38"/>
      <c r="RE289" s="38"/>
      <c r="RF289" s="38"/>
      <c r="RG289" s="38"/>
      <c r="RH289" s="38"/>
      <c r="RI289" s="38"/>
      <c r="RJ289" s="38"/>
      <c r="RK289" s="38"/>
      <c r="RL289" s="38"/>
      <c r="RM289" s="38"/>
      <c r="RN289" s="38"/>
      <c r="RO289" s="38"/>
      <c r="RP289" s="38"/>
      <c r="RQ289" s="38"/>
      <c r="RR289" s="38"/>
      <c r="RS289" s="38"/>
      <c r="RT289" s="38"/>
      <c r="RU289" s="38"/>
      <c r="RV289" s="38"/>
      <c r="RW289" s="38"/>
      <c r="RX289" s="38"/>
      <c r="RY289" s="38"/>
      <c r="RZ289" s="38"/>
      <c r="SA289" s="38"/>
      <c r="SB289" s="38"/>
      <c r="SC289" s="38"/>
      <c r="SD289" s="38"/>
      <c r="SE289" s="38"/>
      <c r="SF289" s="38"/>
      <c r="SG289" s="38"/>
      <c r="SH289" s="38"/>
      <c r="SI289" s="38"/>
      <c r="SJ289" s="38"/>
      <c r="SK289" s="38"/>
      <c r="SL289" s="38"/>
      <c r="SM289" s="38"/>
      <c r="SN289" s="38"/>
      <c r="SO289" s="38"/>
      <c r="SP289" s="38"/>
      <c r="SQ289" s="38"/>
      <c r="SR289" s="38"/>
      <c r="SS289" s="38"/>
      <c r="ST289" s="38"/>
      <c r="SU289" s="38"/>
      <c r="SV289" s="38"/>
      <c r="SW289" s="38"/>
      <c r="SX289" s="38"/>
      <c r="SY289" s="38"/>
      <c r="SZ289" s="38"/>
      <c r="TA289" s="38"/>
      <c r="TB289" s="38"/>
      <c r="TC289" s="38"/>
      <c r="TD289" s="38"/>
      <c r="TE289" s="38"/>
      <c r="TF289" s="38"/>
      <c r="TG289" s="38"/>
      <c r="TH289" s="38"/>
      <c r="TI289" s="38"/>
      <c r="TJ289" s="38"/>
      <c r="TK289" s="38"/>
      <c r="TL289" s="38"/>
      <c r="TM289" s="38"/>
      <c r="TN289" s="38"/>
      <c r="TO289" s="38"/>
      <c r="TP289" s="38"/>
      <c r="TQ289" s="38"/>
      <c r="TR289" s="38"/>
      <c r="TS289" s="38"/>
      <c r="TT289" s="38"/>
      <c r="TU289" s="38"/>
      <c r="TV289" s="38"/>
      <c r="TW289" s="38"/>
      <c r="TX289" s="38"/>
      <c r="TY289" s="38"/>
      <c r="TZ289" s="38"/>
      <c r="UA289" s="38"/>
      <c r="UB289" s="38"/>
      <c r="UC289" s="38"/>
      <c r="UD289" s="38"/>
      <c r="UE289" s="38"/>
      <c r="UF289" s="38"/>
      <c r="UG289" s="38"/>
      <c r="UH289" s="38"/>
      <c r="UI289" s="38"/>
      <c r="UJ289" s="38"/>
      <c r="UK289" s="38"/>
      <c r="UL289" s="38"/>
      <c r="UM289" s="38"/>
      <c r="UN289" s="38"/>
      <c r="UO289" s="38"/>
      <c r="UP289" s="38"/>
      <c r="UQ289" s="38"/>
      <c r="UR289" s="38"/>
      <c r="US289" s="38"/>
      <c r="UT289" s="38"/>
      <c r="UU289" s="38"/>
      <c r="UV289" s="38"/>
      <c r="UW289" s="38"/>
      <c r="UX289" s="38"/>
      <c r="UY289" s="38"/>
      <c r="UZ289" s="38"/>
      <c r="VA289" s="38"/>
      <c r="VB289" s="38"/>
      <c r="VC289" s="38"/>
      <c r="VD289" s="38"/>
      <c r="VE289" s="38"/>
      <c r="VF289" s="38"/>
      <c r="VG289" s="38"/>
      <c r="VH289" s="38"/>
      <c r="VI289" s="38"/>
      <c r="VJ289" s="38"/>
      <c r="VK289" s="38"/>
      <c r="VL289" s="38"/>
      <c r="VM289" s="38"/>
      <c r="VN289" s="38"/>
      <c r="VO289" s="38"/>
      <c r="VP289" s="38"/>
      <c r="VQ289" s="38"/>
      <c r="VR289" s="38"/>
      <c r="VS289" s="38"/>
      <c r="VT289" s="38"/>
      <c r="VU289" s="38"/>
      <c r="VV289" s="38"/>
      <c r="VW289" s="38"/>
      <c r="VX289" s="38"/>
      <c r="VY289" s="38"/>
      <c r="VZ289" s="38"/>
      <c r="WA289" s="38"/>
      <c r="WB289" s="38"/>
      <c r="WC289" s="38"/>
      <c r="WD289" s="38"/>
      <c r="WE289" s="38"/>
      <c r="WF289" s="38"/>
      <c r="WG289" s="38"/>
      <c r="WH289" s="38"/>
      <c r="WI289" s="38"/>
      <c r="WJ289" s="38"/>
      <c r="WK289" s="38"/>
      <c r="WL289" s="38"/>
      <c r="WM289" s="38"/>
      <c r="WN289" s="38"/>
      <c r="WO289" s="38"/>
      <c r="WP289" s="38"/>
      <c r="WQ289" s="38"/>
      <c r="WR289" s="38"/>
      <c r="WS289" s="38"/>
      <c r="WT289" s="38"/>
      <c r="WU289" s="38"/>
      <c r="WV289" s="38"/>
      <c r="WW289" s="38"/>
      <c r="WX289" s="38"/>
      <c r="WY289" s="38"/>
      <c r="WZ289" s="38"/>
      <c r="XA289" s="38"/>
      <c r="XB289" s="38"/>
      <c r="XC289" s="38"/>
      <c r="XD289" s="38"/>
      <c r="XE289" s="38"/>
      <c r="XF289" s="38"/>
      <c r="XG289" s="38"/>
      <c r="XH289" s="38"/>
      <c r="XI289" s="38"/>
      <c r="XJ289" s="38"/>
      <c r="XK289" s="38"/>
      <c r="XL289" s="38"/>
      <c r="XM289" s="38"/>
      <c r="XN289" s="38"/>
      <c r="XO289" s="38"/>
      <c r="XP289" s="38"/>
      <c r="XQ289" s="38"/>
      <c r="XR289" s="38"/>
      <c r="XS289" s="38"/>
      <c r="XT289" s="38"/>
      <c r="XU289" s="38"/>
      <c r="XV289" s="38"/>
      <c r="XW289" s="38"/>
      <c r="XX289" s="38"/>
      <c r="XY289" s="38"/>
      <c r="XZ289" s="38"/>
      <c r="YA289" s="38"/>
      <c r="YB289" s="38"/>
      <c r="YC289" s="38"/>
      <c r="YD289" s="38"/>
      <c r="YE289" s="38"/>
      <c r="YF289" s="38"/>
      <c r="YG289" s="38"/>
      <c r="YH289" s="38"/>
      <c r="YI289" s="38"/>
      <c r="YJ289" s="38"/>
      <c r="YK289" s="38"/>
      <c r="YL289" s="38"/>
      <c r="YM289" s="38"/>
      <c r="YN289" s="38"/>
      <c r="YO289" s="38"/>
      <c r="YP289" s="38"/>
      <c r="YQ289" s="38"/>
      <c r="YR289" s="38"/>
      <c r="YS289" s="38"/>
    </row>
    <row r="290" spans="1:669" s="50" customFormat="1" ht="15.75" x14ac:dyDescent="0.25">
      <c r="A290" s="38"/>
      <c r="B290" s="2"/>
      <c r="C290" s="2"/>
      <c r="D290" s="2"/>
      <c r="E290" s="1"/>
      <c r="F290" s="1"/>
      <c r="G290" s="130"/>
      <c r="H290" s="131"/>
      <c r="I290" s="130"/>
      <c r="J290" s="130"/>
      <c r="K290" s="130"/>
      <c r="L290" s="130"/>
      <c r="M290" s="131"/>
      <c r="O290" s="86"/>
      <c r="P290" s="45"/>
      <c r="Q290" s="45"/>
      <c r="R290" s="45"/>
      <c r="S290" s="45"/>
      <c r="T290" s="45"/>
      <c r="U290" s="45"/>
      <c r="V290" s="45"/>
      <c r="W290" s="45"/>
      <c r="X290" s="45"/>
      <c r="Y290" s="45"/>
      <c r="Z290" s="45"/>
      <c r="AA290" s="45"/>
      <c r="AB290" s="45"/>
      <c r="AC290" s="45"/>
      <c r="AD290" s="45"/>
      <c r="AE290" s="45"/>
      <c r="AF290" s="45"/>
      <c r="AG290" s="45"/>
      <c r="AH290" s="45"/>
      <c r="AI290" s="45"/>
      <c r="AJ290" s="45"/>
      <c r="AK290" s="45"/>
      <c r="AL290" s="45"/>
      <c r="AM290" s="45"/>
      <c r="AN290" s="45"/>
      <c r="AO290" s="45"/>
      <c r="AP290" s="45"/>
      <c r="AQ290" s="45"/>
      <c r="AR290" s="45"/>
      <c r="AS290" s="45"/>
      <c r="AT290" s="45"/>
      <c r="AU290" s="45"/>
      <c r="AV290" s="45"/>
      <c r="AW290" s="45"/>
      <c r="AX290" s="45"/>
      <c r="AY290" s="45"/>
      <c r="AZ290" s="45"/>
      <c r="BA290" s="45"/>
      <c r="BB290" s="45"/>
      <c r="BC290" s="45"/>
      <c r="BD290" s="45"/>
      <c r="BE290" s="45"/>
      <c r="BF290" s="45"/>
      <c r="BG290" s="45"/>
      <c r="BH290" s="45"/>
      <c r="BI290" s="45"/>
      <c r="BJ290" s="45"/>
      <c r="BK290" s="45"/>
      <c r="BL290" s="45"/>
      <c r="BM290" s="45"/>
      <c r="BN290" s="45"/>
      <c r="BO290" s="45"/>
      <c r="BP290" s="45"/>
      <c r="BQ290" s="45"/>
      <c r="BR290" s="45"/>
      <c r="BS290" s="45"/>
      <c r="BT290" s="45"/>
      <c r="BU290" s="45"/>
      <c r="BV290" s="45"/>
      <c r="BW290" s="45"/>
      <c r="BX290" s="45"/>
      <c r="BY290" s="45"/>
      <c r="BZ290" s="45"/>
      <c r="CA290" s="45"/>
      <c r="CB290" s="45"/>
      <c r="CC290" s="45"/>
      <c r="CD290" s="45"/>
      <c r="CE290" s="45"/>
      <c r="CF290" s="45"/>
      <c r="CG290" s="45"/>
      <c r="CH290" s="45"/>
      <c r="CI290" s="45"/>
      <c r="CJ290" s="45"/>
      <c r="CK290" s="45"/>
      <c r="CL290" s="45"/>
      <c r="CM290" s="45"/>
      <c r="CN290" s="45"/>
      <c r="CO290" s="45"/>
      <c r="CP290" s="45"/>
      <c r="CQ290" s="45"/>
      <c r="CR290" s="45"/>
      <c r="CS290" s="45"/>
      <c r="CT290" s="45"/>
      <c r="CU290" s="45"/>
      <c r="CV290" s="45"/>
      <c r="CW290" s="45"/>
      <c r="CX290" s="45"/>
      <c r="CY290" s="45"/>
      <c r="CZ290" s="45"/>
      <c r="DA290" s="45"/>
      <c r="DB290" s="45"/>
      <c r="DC290" s="45"/>
      <c r="DD290" s="45"/>
      <c r="DE290" s="45"/>
      <c r="DF290" s="45"/>
      <c r="DG290" s="45"/>
      <c r="DH290" s="45"/>
      <c r="DI290" s="45"/>
      <c r="DJ290" s="45"/>
      <c r="DK290" s="45"/>
      <c r="DL290" s="45"/>
      <c r="DM290" s="45"/>
      <c r="DN290" s="45"/>
      <c r="DO290" s="45"/>
      <c r="DP290" s="45"/>
      <c r="DQ290" s="45"/>
      <c r="DR290" s="45"/>
      <c r="DS290" s="45"/>
      <c r="DT290" s="45"/>
      <c r="DU290" s="45"/>
      <c r="DV290" s="45"/>
      <c r="DW290" s="45"/>
      <c r="DX290" s="45"/>
      <c r="DY290" s="45"/>
      <c r="DZ290" s="45"/>
      <c r="EA290" s="45"/>
      <c r="EB290" s="45"/>
      <c r="EC290" s="45"/>
      <c r="ED290" s="45"/>
      <c r="EE290" s="45"/>
      <c r="EF290" s="45"/>
      <c r="EG290" s="45"/>
      <c r="EH290" s="45"/>
      <c r="EI290" s="45"/>
      <c r="EJ290" s="45"/>
      <c r="EK290" s="45"/>
      <c r="EL290" s="45"/>
      <c r="EM290" s="45"/>
      <c r="EN290" s="45"/>
      <c r="EO290" s="45"/>
      <c r="EP290" s="45"/>
      <c r="EQ290" s="45"/>
      <c r="ER290" s="45"/>
      <c r="ES290" s="45"/>
      <c r="ET290" s="45"/>
      <c r="EU290" s="45"/>
      <c r="EV290" s="45"/>
      <c r="EW290" s="45"/>
      <c r="EX290" s="45"/>
      <c r="EY290" s="45"/>
      <c r="EZ290" s="45"/>
      <c r="FA290" s="45"/>
      <c r="FB290" s="45"/>
      <c r="FC290" s="45"/>
      <c r="FD290" s="45"/>
      <c r="FE290" s="45"/>
      <c r="FF290" s="45"/>
      <c r="FG290" s="45"/>
      <c r="FH290" s="45"/>
      <c r="FI290" s="45"/>
      <c r="FJ290" s="45"/>
      <c r="FK290" s="45"/>
      <c r="FL290" s="45"/>
      <c r="FM290" s="45"/>
      <c r="FN290" s="45"/>
      <c r="FO290" s="45"/>
      <c r="FP290" s="45"/>
      <c r="FQ290" s="45"/>
      <c r="FR290" s="45"/>
      <c r="FS290" s="45"/>
      <c r="FT290" s="38"/>
      <c r="FU290" s="38"/>
      <c r="FV290" s="38"/>
      <c r="FW290" s="38"/>
      <c r="FX290" s="38"/>
      <c r="FY290" s="38"/>
      <c r="FZ290" s="38"/>
      <c r="GA290" s="38"/>
      <c r="GB290" s="38"/>
      <c r="GC290" s="38"/>
      <c r="GD290" s="38"/>
      <c r="GE290" s="38"/>
      <c r="GF290" s="38"/>
      <c r="GG290" s="38"/>
      <c r="GH290" s="38"/>
      <c r="GI290" s="38"/>
      <c r="GJ290" s="38"/>
      <c r="GK290" s="38"/>
      <c r="GL290" s="38"/>
      <c r="GM290" s="38"/>
      <c r="GN290" s="38"/>
      <c r="GO290" s="38"/>
      <c r="GP290" s="38"/>
      <c r="GQ290" s="38"/>
      <c r="GR290" s="38"/>
      <c r="GS290" s="38"/>
      <c r="GT290" s="38"/>
      <c r="GU290" s="38"/>
      <c r="GV290" s="38"/>
      <c r="GW290" s="38"/>
      <c r="GX290" s="38"/>
      <c r="GY290" s="38"/>
      <c r="GZ290" s="38"/>
      <c r="HA290" s="38"/>
      <c r="HB290" s="38"/>
      <c r="HC290" s="38"/>
      <c r="HD290" s="38"/>
      <c r="HE290" s="38"/>
      <c r="HF290" s="38"/>
      <c r="HG290" s="38"/>
      <c r="HH290" s="38"/>
      <c r="HI290" s="38"/>
      <c r="HJ290" s="38"/>
      <c r="HK290" s="38"/>
      <c r="HL290" s="38"/>
      <c r="HM290" s="38"/>
      <c r="HN290" s="38"/>
      <c r="HO290" s="38"/>
      <c r="HP290" s="38"/>
      <c r="HQ290" s="38"/>
      <c r="HR290" s="38"/>
      <c r="HS290" s="38"/>
      <c r="HT290" s="38"/>
      <c r="HU290" s="38"/>
      <c r="HV290" s="38"/>
      <c r="HW290" s="38"/>
      <c r="HX290" s="38"/>
      <c r="HY290" s="38"/>
      <c r="HZ290" s="38"/>
      <c r="IA290" s="38"/>
      <c r="IB290" s="38"/>
      <c r="IC290" s="38"/>
      <c r="ID290" s="38"/>
      <c r="IE290" s="38"/>
      <c r="IF290" s="38"/>
      <c r="IG290" s="38"/>
      <c r="IH290" s="38"/>
      <c r="II290" s="38"/>
      <c r="IJ290" s="38"/>
      <c r="IK290" s="38"/>
      <c r="IL290" s="38"/>
      <c r="IM290" s="38"/>
      <c r="IN290" s="38"/>
      <c r="IO290" s="38"/>
      <c r="IP290" s="38"/>
      <c r="IQ290" s="38"/>
      <c r="IR290" s="38"/>
      <c r="IS290" s="38"/>
      <c r="IT290" s="38"/>
      <c r="IU290" s="38"/>
      <c r="IV290" s="38"/>
      <c r="IW290" s="38"/>
      <c r="IX290" s="38"/>
      <c r="IY290" s="38"/>
      <c r="IZ290" s="38"/>
      <c r="JA290" s="38"/>
      <c r="JB290" s="38"/>
      <c r="JC290" s="38"/>
      <c r="JD290" s="38"/>
      <c r="JE290" s="38"/>
      <c r="JF290" s="38"/>
      <c r="JG290" s="38"/>
      <c r="JH290" s="38"/>
      <c r="JI290" s="38"/>
      <c r="JJ290" s="38"/>
      <c r="JK290" s="38"/>
      <c r="JL290" s="38"/>
      <c r="JM290" s="38"/>
      <c r="JN290" s="38"/>
      <c r="JO290" s="38"/>
      <c r="JP290" s="38"/>
      <c r="JQ290" s="38"/>
      <c r="JR290" s="38"/>
      <c r="JS290" s="38"/>
      <c r="JT290" s="38"/>
      <c r="JU290" s="38"/>
      <c r="JV290" s="38"/>
      <c r="JW290" s="38"/>
      <c r="JX290" s="38"/>
      <c r="JY290" s="38"/>
      <c r="JZ290" s="38"/>
      <c r="KA290" s="38"/>
      <c r="KB290" s="38"/>
      <c r="KC290" s="38"/>
      <c r="KD290" s="38"/>
      <c r="KE290" s="38"/>
      <c r="KF290" s="38"/>
      <c r="KG290" s="38"/>
      <c r="KH290" s="38"/>
      <c r="KI290" s="38"/>
      <c r="KJ290" s="38"/>
      <c r="KK290" s="38"/>
      <c r="KL290" s="38"/>
      <c r="KM290" s="38"/>
      <c r="KN290" s="38"/>
      <c r="KO290" s="38"/>
      <c r="KP290" s="38"/>
      <c r="KQ290" s="38"/>
      <c r="KR290" s="38"/>
      <c r="KS290" s="38"/>
      <c r="KT290" s="38"/>
      <c r="KU290" s="38"/>
      <c r="KV290" s="38"/>
      <c r="KW290" s="38"/>
      <c r="KX290" s="38"/>
      <c r="KY290" s="38"/>
      <c r="KZ290" s="38"/>
      <c r="LA290" s="38"/>
      <c r="LB290" s="38"/>
      <c r="LC290" s="38"/>
      <c r="LD290" s="38"/>
      <c r="LE290" s="38"/>
      <c r="LF290" s="38"/>
      <c r="LG290" s="38"/>
      <c r="LH290" s="38"/>
      <c r="LI290" s="38"/>
      <c r="LJ290" s="38"/>
      <c r="LK290" s="38"/>
      <c r="LL290" s="38"/>
      <c r="LM290" s="38"/>
      <c r="LN290" s="38"/>
      <c r="LO290" s="38"/>
      <c r="LP290" s="38"/>
      <c r="LQ290" s="38"/>
      <c r="LR290" s="38"/>
      <c r="LS290" s="38"/>
      <c r="LT290" s="38"/>
      <c r="LU290" s="38"/>
      <c r="LV290" s="38"/>
      <c r="LW290" s="38"/>
      <c r="LX290" s="38"/>
      <c r="LY290" s="38"/>
      <c r="LZ290" s="38"/>
      <c r="MA290" s="38"/>
      <c r="MB290" s="38"/>
      <c r="MC290" s="38"/>
      <c r="MD290" s="38"/>
      <c r="ME290" s="38"/>
      <c r="MF290" s="38"/>
      <c r="MG290" s="38"/>
      <c r="MH290" s="38"/>
      <c r="MI290" s="38"/>
      <c r="MJ290" s="38"/>
      <c r="MK290" s="38"/>
      <c r="ML290" s="38"/>
      <c r="MM290" s="38"/>
      <c r="MN290" s="38"/>
      <c r="MO290" s="38"/>
      <c r="MP290" s="38"/>
      <c r="MQ290" s="38"/>
      <c r="MR290" s="38"/>
      <c r="MS290" s="38"/>
      <c r="MT290" s="38"/>
      <c r="MU290" s="38"/>
      <c r="MV290" s="38"/>
      <c r="MW290" s="38"/>
      <c r="MX290" s="38"/>
      <c r="MY290" s="38"/>
      <c r="MZ290" s="38"/>
      <c r="NA290" s="38"/>
      <c r="NB290" s="38"/>
      <c r="NC290" s="38"/>
      <c r="ND290" s="38"/>
      <c r="NE290" s="38"/>
      <c r="NF290" s="38"/>
      <c r="NG290" s="38"/>
      <c r="NH290" s="38"/>
      <c r="NI290" s="38"/>
      <c r="NJ290" s="38"/>
      <c r="NK290" s="38"/>
      <c r="NL290" s="38"/>
      <c r="NM290" s="38"/>
      <c r="NN290" s="38"/>
      <c r="NO290" s="38"/>
      <c r="NP290" s="38"/>
      <c r="NQ290" s="38"/>
      <c r="NR290" s="38"/>
      <c r="NS290" s="38"/>
      <c r="NT290" s="38"/>
      <c r="NU290" s="38"/>
      <c r="NV290" s="38"/>
      <c r="NW290" s="38"/>
      <c r="NX290" s="38"/>
      <c r="NY290" s="38"/>
      <c r="NZ290" s="38"/>
      <c r="OA290" s="38"/>
      <c r="OB290" s="38"/>
      <c r="OC290" s="38"/>
      <c r="OD290" s="38"/>
      <c r="OE290" s="38"/>
      <c r="OF290" s="38"/>
      <c r="OG290" s="38"/>
      <c r="OH290" s="38"/>
      <c r="OI290" s="38"/>
      <c r="OJ290" s="38"/>
      <c r="OK290" s="38"/>
      <c r="OL290" s="38"/>
      <c r="OM290" s="38"/>
      <c r="ON290" s="38"/>
      <c r="OO290" s="38"/>
      <c r="OP290" s="38"/>
      <c r="OQ290" s="38"/>
      <c r="OR290" s="38"/>
      <c r="OS290" s="38"/>
      <c r="OT290" s="38"/>
      <c r="OU290" s="38"/>
      <c r="OV290" s="38"/>
      <c r="OW290" s="38"/>
      <c r="OX290" s="38"/>
      <c r="OY290" s="38"/>
      <c r="OZ290" s="38"/>
      <c r="PA290" s="38"/>
      <c r="PB290" s="38"/>
      <c r="PC290" s="38"/>
      <c r="PD290" s="38"/>
      <c r="PE290" s="38"/>
      <c r="PF290" s="38"/>
      <c r="PG290" s="38"/>
      <c r="PH290" s="38"/>
      <c r="PI290" s="38"/>
      <c r="PJ290" s="38"/>
      <c r="PK290" s="38"/>
      <c r="PL290" s="38"/>
      <c r="PM290" s="38"/>
      <c r="PN290" s="38"/>
      <c r="PO290" s="38"/>
      <c r="PP290" s="38"/>
      <c r="PQ290" s="38"/>
      <c r="PR290" s="38"/>
      <c r="PS290" s="38"/>
      <c r="PT290" s="38"/>
      <c r="PU290" s="38"/>
      <c r="PV290" s="38"/>
      <c r="PW290" s="38"/>
      <c r="PX290" s="38"/>
      <c r="PY290" s="38"/>
      <c r="PZ290" s="38"/>
      <c r="QA290" s="38"/>
      <c r="QB290" s="38"/>
      <c r="QC290" s="38"/>
      <c r="QD290" s="38"/>
      <c r="QE290" s="38"/>
      <c r="QF290" s="38"/>
      <c r="QG290" s="38"/>
      <c r="QH290" s="38"/>
      <c r="QI290" s="38"/>
      <c r="QJ290" s="38"/>
      <c r="QK290" s="38"/>
      <c r="QL290" s="38"/>
      <c r="QM290" s="38"/>
      <c r="QN290" s="38"/>
      <c r="QO290" s="38"/>
      <c r="QP290" s="38"/>
      <c r="QQ290" s="38"/>
      <c r="QR290" s="38"/>
      <c r="QS290" s="38"/>
      <c r="QT290" s="38"/>
      <c r="QU290" s="38"/>
      <c r="QV290" s="38"/>
      <c r="QW290" s="38"/>
      <c r="QX290" s="38"/>
      <c r="QY290" s="38"/>
      <c r="QZ290" s="38"/>
      <c r="RA290" s="38"/>
      <c r="RB290" s="38"/>
      <c r="RC290" s="38"/>
      <c r="RD290" s="38"/>
      <c r="RE290" s="38"/>
      <c r="RF290" s="38"/>
      <c r="RG290" s="38"/>
      <c r="RH290" s="38"/>
      <c r="RI290" s="38"/>
      <c r="RJ290" s="38"/>
      <c r="RK290" s="38"/>
      <c r="RL290" s="38"/>
      <c r="RM290" s="38"/>
      <c r="RN290" s="38"/>
      <c r="RO290" s="38"/>
      <c r="RP290" s="38"/>
      <c r="RQ290" s="38"/>
      <c r="RR290" s="38"/>
      <c r="RS290" s="38"/>
      <c r="RT290" s="38"/>
      <c r="RU290" s="38"/>
      <c r="RV290" s="38"/>
      <c r="RW290" s="38"/>
      <c r="RX290" s="38"/>
      <c r="RY290" s="38"/>
      <c r="RZ290" s="38"/>
      <c r="SA290" s="38"/>
      <c r="SB290" s="38"/>
      <c r="SC290" s="38"/>
      <c r="SD290" s="38"/>
      <c r="SE290" s="38"/>
      <c r="SF290" s="38"/>
      <c r="SG290" s="38"/>
      <c r="SH290" s="38"/>
      <c r="SI290" s="38"/>
      <c r="SJ290" s="38"/>
      <c r="SK290" s="38"/>
      <c r="SL290" s="38"/>
      <c r="SM290" s="38"/>
      <c r="SN290" s="38"/>
      <c r="SO290" s="38"/>
      <c r="SP290" s="38"/>
      <c r="SQ290" s="38"/>
      <c r="SR290" s="38"/>
      <c r="SS290" s="38"/>
      <c r="ST290" s="38"/>
      <c r="SU290" s="38"/>
      <c r="SV290" s="38"/>
      <c r="SW290" s="38"/>
      <c r="SX290" s="38"/>
      <c r="SY290" s="38"/>
      <c r="SZ290" s="38"/>
      <c r="TA290" s="38"/>
      <c r="TB290" s="38"/>
      <c r="TC290" s="38"/>
      <c r="TD290" s="38"/>
      <c r="TE290" s="38"/>
      <c r="TF290" s="38"/>
      <c r="TG290" s="38"/>
      <c r="TH290" s="38"/>
      <c r="TI290" s="38"/>
      <c r="TJ290" s="38"/>
      <c r="TK290" s="38"/>
      <c r="TL290" s="38"/>
      <c r="TM290" s="38"/>
      <c r="TN290" s="38"/>
      <c r="TO290" s="38"/>
      <c r="TP290" s="38"/>
      <c r="TQ290" s="38"/>
      <c r="TR290" s="38"/>
      <c r="TS290" s="38"/>
      <c r="TT290" s="38"/>
      <c r="TU290" s="38"/>
      <c r="TV290" s="38"/>
      <c r="TW290" s="38"/>
      <c r="TX290" s="38"/>
      <c r="TY290" s="38"/>
      <c r="TZ290" s="38"/>
      <c r="UA290" s="38"/>
      <c r="UB290" s="38"/>
      <c r="UC290" s="38"/>
      <c r="UD290" s="38"/>
      <c r="UE290" s="38"/>
      <c r="UF290" s="38"/>
      <c r="UG290" s="38"/>
      <c r="UH290" s="38"/>
      <c r="UI290" s="38"/>
      <c r="UJ290" s="38"/>
      <c r="UK290" s="38"/>
      <c r="UL290" s="38"/>
      <c r="UM290" s="38"/>
      <c r="UN290" s="38"/>
      <c r="UO290" s="38"/>
      <c r="UP290" s="38"/>
      <c r="UQ290" s="38"/>
      <c r="UR290" s="38"/>
      <c r="US290" s="38"/>
      <c r="UT290" s="38"/>
      <c r="UU290" s="38"/>
      <c r="UV290" s="38"/>
      <c r="UW290" s="38"/>
      <c r="UX290" s="38"/>
      <c r="UY290" s="38"/>
      <c r="UZ290" s="38"/>
      <c r="VA290" s="38"/>
      <c r="VB290" s="38"/>
      <c r="VC290" s="38"/>
      <c r="VD290" s="38"/>
      <c r="VE290" s="38"/>
      <c r="VF290" s="38"/>
      <c r="VG290" s="38"/>
      <c r="VH290" s="38"/>
      <c r="VI290" s="38"/>
      <c r="VJ290" s="38"/>
      <c r="VK290" s="38"/>
      <c r="VL290" s="38"/>
      <c r="VM290" s="38"/>
      <c r="VN290" s="38"/>
      <c r="VO290" s="38"/>
      <c r="VP290" s="38"/>
      <c r="VQ290" s="38"/>
      <c r="VR290" s="38"/>
      <c r="VS290" s="38"/>
      <c r="VT290" s="38"/>
      <c r="VU290" s="38"/>
      <c r="VV290" s="38"/>
      <c r="VW290" s="38"/>
      <c r="VX290" s="38"/>
      <c r="VY290" s="38"/>
      <c r="VZ290" s="38"/>
      <c r="WA290" s="38"/>
      <c r="WB290" s="38"/>
      <c r="WC290" s="38"/>
      <c r="WD290" s="38"/>
      <c r="WE290" s="38"/>
      <c r="WF290" s="38"/>
      <c r="WG290" s="38"/>
      <c r="WH290" s="38"/>
      <c r="WI290" s="38"/>
      <c r="WJ290" s="38"/>
      <c r="WK290" s="38"/>
      <c r="WL290" s="38"/>
      <c r="WM290" s="38"/>
      <c r="WN290" s="38"/>
      <c r="WO290" s="38"/>
      <c r="WP290" s="38"/>
      <c r="WQ290" s="38"/>
      <c r="WR290" s="38"/>
      <c r="WS290" s="38"/>
      <c r="WT290" s="38"/>
      <c r="WU290" s="38"/>
      <c r="WV290" s="38"/>
      <c r="WW290" s="38"/>
      <c r="WX290" s="38"/>
      <c r="WY290" s="38"/>
      <c r="WZ290" s="38"/>
      <c r="XA290" s="38"/>
      <c r="XB290" s="38"/>
      <c r="XC290" s="38"/>
      <c r="XD290" s="38"/>
      <c r="XE290" s="38"/>
      <c r="XF290" s="38"/>
      <c r="XG290" s="38"/>
      <c r="XH290" s="38"/>
      <c r="XI290" s="38"/>
      <c r="XJ290" s="38"/>
      <c r="XK290" s="38"/>
      <c r="XL290" s="38"/>
      <c r="XM290" s="38"/>
      <c r="XN290" s="38"/>
      <c r="XO290" s="38"/>
      <c r="XP290" s="38"/>
      <c r="XQ290" s="38"/>
      <c r="XR290" s="38"/>
      <c r="XS290" s="38"/>
      <c r="XT290" s="38"/>
      <c r="XU290" s="38"/>
      <c r="XV290" s="38"/>
      <c r="XW290" s="38"/>
      <c r="XX290" s="38"/>
      <c r="XY290" s="38"/>
      <c r="XZ290" s="38"/>
      <c r="YA290" s="38"/>
      <c r="YB290" s="38"/>
      <c r="YC290" s="38"/>
      <c r="YD290" s="38"/>
      <c r="YE290" s="38"/>
      <c r="YF290" s="38"/>
      <c r="YG290" s="38"/>
      <c r="YH290" s="38"/>
      <c r="YI290" s="38"/>
      <c r="YJ290" s="38"/>
      <c r="YK290" s="38"/>
      <c r="YL290" s="38"/>
      <c r="YM290" s="38"/>
      <c r="YN290" s="38"/>
      <c r="YO290" s="38"/>
      <c r="YP290" s="38"/>
      <c r="YQ290" s="38"/>
      <c r="YR290" s="38"/>
      <c r="YS290" s="38"/>
    </row>
    <row r="291" spans="1:669" x14ac:dyDescent="0.25">
      <c r="B291" s="2"/>
      <c r="C291" s="2"/>
      <c r="D291" s="2"/>
      <c r="E291" s="1"/>
      <c r="F291" s="1"/>
      <c r="O291" s="45"/>
      <c r="P291" s="45"/>
      <c r="Q291" s="45"/>
      <c r="R291" s="45"/>
      <c r="S291" s="45"/>
      <c r="T291" s="45"/>
      <c r="U291" s="45"/>
      <c r="V291" s="45"/>
      <c r="W291" s="45"/>
      <c r="X291" s="45"/>
      <c r="Y291" s="45"/>
      <c r="Z291" s="45"/>
      <c r="AA291" s="45"/>
      <c r="AB291" s="45"/>
      <c r="AC291" s="45"/>
      <c r="AD291" s="45"/>
      <c r="AE291" s="45"/>
      <c r="AF291" s="45"/>
      <c r="AG291" s="45"/>
      <c r="AH291" s="45"/>
      <c r="AI291" s="45"/>
      <c r="AJ291" s="45"/>
      <c r="AK291" s="45"/>
      <c r="AL291" s="45"/>
      <c r="AM291" s="45"/>
      <c r="AN291" s="45"/>
      <c r="AO291" s="45"/>
      <c r="AP291" s="45"/>
      <c r="AQ291" s="45"/>
      <c r="AR291" s="45"/>
      <c r="AS291" s="45"/>
      <c r="AT291" s="45"/>
      <c r="AU291" s="45"/>
      <c r="AV291" s="45"/>
      <c r="AW291" s="45"/>
      <c r="AX291" s="45"/>
      <c r="AY291" s="45"/>
      <c r="AZ291" s="45"/>
      <c r="BA291" s="45"/>
      <c r="BB291" s="45"/>
      <c r="BC291" s="45"/>
      <c r="BD291" s="45"/>
      <c r="BE291" s="45"/>
      <c r="BF291" s="45"/>
      <c r="BG291" s="45"/>
      <c r="BH291" s="45"/>
      <c r="BI291" s="45"/>
      <c r="BJ291" s="45"/>
      <c r="BK291" s="45"/>
      <c r="BL291" s="45"/>
      <c r="BM291" s="45"/>
      <c r="BN291" s="45"/>
      <c r="BO291" s="45"/>
      <c r="BP291" s="45"/>
      <c r="BQ291" s="45"/>
      <c r="BR291" s="45"/>
      <c r="BS291" s="45"/>
      <c r="BT291" s="45"/>
      <c r="BU291" s="45"/>
      <c r="BV291" s="45"/>
      <c r="BW291" s="45"/>
      <c r="BX291" s="45"/>
      <c r="BY291" s="45"/>
      <c r="BZ291" s="45"/>
      <c r="CA291" s="45"/>
      <c r="CB291" s="45"/>
      <c r="CC291" s="45"/>
      <c r="CD291" s="45"/>
      <c r="CE291" s="45"/>
      <c r="CF291" s="45"/>
      <c r="CG291" s="45"/>
      <c r="CH291" s="45"/>
      <c r="CI291" s="45"/>
      <c r="CJ291" s="45"/>
      <c r="CK291" s="45"/>
      <c r="CL291" s="45"/>
      <c r="CM291" s="45"/>
      <c r="CN291" s="45"/>
      <c r="CO291" s="45"/>
      <c r="CP291" s="45"/>
      <c r="CQ291" s="45"/>
      <c r="CR291" s="45"/>
      <c r="CS291" s="45"/>
      <c r="CT291" s="45"/>
      <c r="CU291" s="45"/>
      <c r="CV291" s="45"/>
      <c r="CW291" s="45"/>
      <c r="CX291" s="45"/>
      <c r="CY291" s="45"/>
      <c r="CZ291" s="45"/>
      <c r="DA291" s="45"/>
      <c r="DB291" s="45"/>
      <c r="DC291" s="45"/>
      <c r="DD291" s="45"/>
      <c r="DE291" s="45"/>
      <c r="DF291" s="45"/>
      <c r="DG291" s="45"/>
      <c r="DH291" s="45"/>
      <c r="DI291" s="45"/>
      <c r="DJ291" s="45"/>
      <c r="DK291" s="45"/>
      <c r="DL291" s="45"/>
      <c r="DM291" s="45"/>
      <c r="DN291" s="45"/>
      <c r="DO291" s="45"/>
      <c r="DP291" s="45"/>
      <c r="DQ291" s="45"/>
      <c r="DR291" s="45"/>
      <c r="DS291" s="45"/>
      <c r="DT291" s="45"/>
      <c r="DU291" s="45"/>
      <c r="DV291" s="45"/>
      <c r="DW291" s="45"/>
      <c r="DX291" s="45"/>
      <c r="DY291" s="45"/>
      <c r="DZ291" s="45"/>
      <c r="EA291" s="45"/>
      <c r="EB291" s="45"/>
      <c r="EC291" s="45"/>
      <c r="ED291" s="45"/>
      <c r="EE291" s="45"/>
      <c r="EF291" s="45"/>
      <c r="EG291" s="45"/>
      <c r="EH291" s="45"/>
      <c r="EI291" s="45"/>
      <c r="EJ291" s="45"/>
      <c r="EK291" s="45"/>
      <c r="EL291" s="45"/>
      <c r="EM291" s="45"/>
      <c r="EN291" s="45"/>
      <c r="EO291" s="45"/>
      <c r="EP291" s="45"/>
      <c r="EQ291" s="45"/>
      <c r="ER291" s="45"/>
      <c r="ES291" s="45"/>
      <c r="ET291" s="45"/>
      <c r="EU291" s="45"/>
      <c r="EV291" s="45"/>
      <c r="EW291" s="45"/>
      <c r="EX291" s="45"/>
      <c r="EY291" s="45"/>
      <c r="EZ291" s="45"/>
      <c r="FA291" s="45"/>
      <c r="FB291" s="45"/>
      <c r="FC291" s="45"/>
      <c r="FD291" s="45"/>
      <c r="FE291" s="45"/>
      <c r="FF291" s="45"/>
      <c r="FG291" s="45"/>
      <c r="FH291" s="45"/>
      <c r="FI291" s="45"/>
      <c r="FJ291" s="45"/>
      <c r="FK291" s="45"/>
      <c r="FL291" s="45"/>
      <c r="FM291" s="45"/>
      <c r="FN291" s="45"/>
      <c r="FO291" s="45"/>
      <c r="FP291" s="45"/>
      <c r="FQ291" s="45"/>
      <c r="FR291" s="45"/>
      <c r="FS291" s="45"/>
    </row>
    <row r="292" spans="1:669" x14ac:dyDescent="0.25">
      <c r="B292" s="2"/>
      <c r="C292" s="2"/>
      <c r="D292" s="2"/>
      <c r="E292" s="1"/>
      <c r="F292" s="1"/>
      <c r="O292" s="45"/>
      <c r="P292" s="45"/>
      <c r="Q292" s="45"/>
      <c r="R292" s="45"/>
      <c r="S292" s="45"/>
      <c r="T292" s="45"/>
      <c r="U292" s="45"/>
      <c r="V292" s="45"/>
      <c r="W292" s="45"/>
      <c r="X292" s="45"/>
      <c r="Y292" s="45"/>
      <c r="Z292" s="45"/>
      <c r="AA292" s="45"/>
      <c r="AB292" s="45"/>
      <c r="AC292" s="45"/>
      <c r="AD292" s="45"/>
      <c r="AE292" s="45"/>
      <c r="AF292" s="45"/>
      <c r="AG292" s="45"/>
      <c r="AH292" s="45"/>
      <c r="AI292" s="45"/>
      <c r="AJ292" s="45"/>
      <c r="AK292" s="45"/>
      <c r="AL292" s="45"/>
      <c r="AM292" s="45"/>
      <c r="AN292" s="45"/>
      <c r="AO292" s="45"/>
      <c r="AP292" s="45"/>
      <c r="AQ292" s="45"/>
      <c r="AR292" s="45"/>
      <c r="AS292" s="45"/>
      <c r="AT292" s="45"/>
      <c r="AU292" s="45"/>
      <c r="AV292" s="45"/>
      <c r="AW292" s="45"/>
      <c r="AX292" s="45"/>
      <c r="AY292" s="45"/>
      <c r="AZ292" s="45"/>
      <c r="BA292" s="45"/>
      <c r="BB292" s="45"/>
      <c r="BC292" s="45"/>
      <c r="BD292" s="45"/>
      <c r="BE292" s="45"/>
      <c r="BF292" s="45"/>
      <c r="BG292" s="45"/>
      <c r="BH292" s="45"/>
      <c r="BI292" s="45"/>
      <c r="BJ292" s="45"/>
      <c r="BK292" s="45"/>
      <c r="BL292" s="45"/>
      <c r="BM292" s="45"/>
      <c r="BN292" s="45"/>
      <c r="BO292" s="45"/>
      <c r="BP292" s="45"/>
      <c r="BQ292" s="45"/>
      <c r="BR292" s="45"/>
      <c r="BS292" s="45"/>
      <c r="BT292" s="45"/>
      <c r="BU292" s="45"/>
      <c r="BV292" s="45"/>
      <c r="BW292" s="45"/>
      <c r="BX292" s="45"/>
      <c r="BY292" s="45"/>
      <c r="BZ292" s="45"/>
      <c r="CA292" s="45"/>
      <c r="CB292" s="45"/>
      <c r="CC292" s="45"/>
      <c r="CD292" s="45"/>
      <c r="CE292" s="45"/>
      <c r="CF292" s="45"/>
      <c r="CG292" s="45"/>
      <c r="CH292" s="45"/>
      <c r="CI292" s="45"/>
      <c r="CJ292" s="45"/>
      <c r="CK292" s="45"/>
      <c r="CL292" s="45"/>
      <c r="CM292" s="45"/>
      <c r="CN292" s="45"/>
      <c r="CO292" s="45"/>
      <c r="CP292" s="45"/>
      <c r="CQ292" s="45"/>
      <c r="CR292" s="45"/>
      <c r="CS292" s="45"/>
      <c r="CT292" s="45"/>
      <c r="CU292" s="45"/>
      <c r="CV292" s="45"/>
      <c r="CW292" s="45"/>
      <c r="CX292" s="45"/>
      <c r="CY292" s="45"/>
      <c r="CZ292" s="45"/>
      <c r="DA292" s="45"/>
      <c r="DB292" s="45"/>
      <c r="DC292" s="45"/>
      <c r="DD292" s="45"/>
      <c r="DE292" s="45"/>
      <c r="DF292" s="45"/>
      <c r="DG292" s="45"/>
      <c r="DH292" s="45"/>
      <c r="DI292" s="45"/>
      <c r="DJ292" s="45"/>
      <c r="DK292" s="45"/>
      <c r="DL292" s="45"/>
      <c r="DM292" s="45"/>
      <c r="DN292" s="45"/>
      <c r="DO292" s="45"/>
      <c r="DP292" s="45"/>
      <c r="DQ292" s="45"/>
      <c r="DR292" s="45"/>
      <c r="DS292" s="45"/>
      <c r="DT292" s="45"/>
      <c r="DU292" s="45"/>
      <c r="DV292" s="45"/>
      <c r="DW292" s="45"/>
      <c r="DX292" s="45"/>
      <c r="DY292" s="45"/>
      <c r="DZ292" s="45"/>
      <c r="EA292" s="45"/>
      <c r="EB292" s="45"/>
      <c r="EC292" s="45"/>
      <c r="ED292" s="45"/>
      <c r="EE292" s="45"/>
      <c r="EF292" s="45"/>
      <c r="EG292" s="45"/>
      <c r="EH292" s="45"/>
      <c r="EI292" s="45"/>
      <c r="EJ292" s="45"/>
      <c r="EK292" s="45"/>
      <c r="EL292" s="45"/>
      <c r="EM292" s="45"/>
      <c r="EN292" s="45"/>
      <c r="EO292" s="45"/>
      <c r="EP292" s="45"/>
      <c r="EQ292" s="45"/>
      <c r="ER292" s="45"/>
      <c r="ES292" s="45"/>
      <c r="ET292" s="45"/>
      <c r="EU292" s="45"/>
      <c r="EV292" s="45"/>
      <c r="EW292" s="45"/>
      <c r="EX292" s="45"/>
      <c r="EY292" s="45"/>
      <c r="EZ292" s="45"/>
      <c r="FA292" s="45"/>
      <c r="FB292" s="45"/>
      <c r="FC292" s="45"/>
      <c r="FD292" s="45"/>
      <c r="FE292" s="45"/>
      <c r="FF292" s="45"/>
      <c r="FG292" s="45"/>
      <c r="FH292" s="45"/>
      <c r="FI292" s="45"/>
      <c r="FJ292" s="45"/>
      <c r="FK292" s="45"/>
      <c r="FL292" s="45"/>
      <c r="FM292" s="45"/>
      <c r="FN292" s="45"/>
      <c r="FO292" s="45"/>
      <c r="FP292" s="45"/>
      <c r="FQ292" s="45"/>
      <c r="FR292" s="45"/>
      <c r="FS292" s="45"/>
    </row>
    <row r="293" spans="1:669" x14ac:dyDescent="0.25">
      <c r="B293" s="2"/>
      <c r="C293" s="2"/>
      <c r="D293" s="2"/>
      <c r="E293" s="1"/>
      <c r="F293" s="1"/>
      <c r="O293" s="45"/>
      <c r="P293" s="45"/>
      <c r="Q293" s="45"/>
      <c r="R293" s="45"/>
      <c r="S293" s="45"/>
      <c r="T293" s="45"/>
      <c r="U293" s="45"/>
      <c r="V293" s="45"/>
      <c r="W293" s="45"/>
      <c r="X293" s="45"/>
      <c r="Y293" s="45"/>
      <c r="Z293" s="45"/>
      <c r="AA293" s="45"/>
      <c r="AB293" s="45"/>
      <c r="AC293" s="45"/>
      <c r="AD293" s="45"/>
      <c r="AE293" s="45"/>
      <c r="AF293" s="45"/>
      <c r="AG293" s="45"/>
      <c r="AH293" s="45"/>
      <c r="AI293" s="45"/>
      <c r="AJ293" s="45"/>
      <c r="AK293" s="45"/>
      <c r="AL293" s="45"/>
      <c r="AM293" s="45"/>
      <c r="AN293" s="45"/>
      <c r="AO293" s="45"/>
      <c r="AP293" s="45"/>
      <c r="AQ293" s="45"/>
      <c r="AR293" s="45"/>
      <c r="AS293" s="45"/>
      <c r="AT293" s="45"/>
      <c r="AU293" s="45"/>
      <c r="AV293" s="45"/>
      <c r="AW293" s="45"/>
      <c r="AX293" s="45"/>
      <c r="AY293" s="45"/>
      <c r="AZ293" s="45"/>
      <c r="BA293" s="45"/>
      <c r="BB293" s="45"/>
      <c r="BC293" s="45"/>
      <c r="BD293" s="45"/>
      <c r="BE293" s="45"/>
      <c r="BF293" s="45"/>
      <c r="BG293" s="45"/>
      <c r="BH293" s="45"/>
      <c r="BI293" s="45"/>
      <c r="BJ293" s="45"/>
      <c r="BK293" s="45"/>
      <c r="BL293" s="45"/>
      <c r="BM293" s="45"/>
      <c r="BN293" s="45"/>
      <c r="BO293" s="45"/>
      <c r="BP293" s="45"/>
      <c r="BQ293" s="45"/>
      <c r="BR293" s="45"/>
      <c r="BS293" s="45"/>
      <c r="BT293" s="45"/>
      <c r="BU293" s="45"/>
      <c r="BV293" s="45"/>
      <c r="BW293" s="45"/>
      <c r="BX293" s="45"/>
      <c r="BY293" s="45"/>
      <c r="BZ293" s="45"/>
      <c r="CA293" s="45"/>
      <c r="CB293" s="45"/>
      <c r="CC293" s="45"/>
      <c r="CD293" s="45"/>
      <c r="CE293" s="45"/>
      <c r="CF293" s="45"/>
      <c r="CG293" s="45"/>
      <c r="CH293" s="45"/>
      <c r="CI293" s="45"/>
      <c r="CJ293" s="45"/>
      <c r="CK293" s="45"/>
      <c r="CL293" s="45"/>
      <c r="CM293" s="45"/>
      <c r="CN293" s="45"/>
      <c r="CO293" s="45"/>
      <c r="CP293" s="45"/>
      <c r="CQ293" s="45"/>
      <c r="CR293" s="45"/>
      <c r="CS293" s="45"/>
      <c r="CT293" s="45"/>
      <c r="CU293" s="45"/>
      <c r="CV293" s="45"/>
      <c r="CW293" s="45"/>
      <c r="CX293" s="45"/>
      <c r="CY293" s="45"/>
      <c r="CZ293" s="45"/>
      <c r="DA293" s="45"/>
      <c r="DB293" s="45"/>
      <c r="DC293" s="45"/>
      <c r="DD293" s="45"/>
      <c r="DE293" s="45"/>
      <c r="DF293" s="45"/>
      <c r="DG293" s="45"/>
      <c r="DH293" s="45"/>
      <c r="DI293" s="45"/>
      <c r="DJ293" s="45"/>
      <c r="DK293" s="45"/>
      <c r="DL293" s="45"/>
      <c r="DM293" s="45"/>
      <c r="DN293" s="45"/>
      <c r="DO293" s="45"/>
      <c r="DP293" s="45"/>
      <c r="DQ293" s="45"/>
      <c r="DR293" s="45"/>
      <c r="DS293" s="45"/>
      <c r="DT293" s="45"/>
      <c r="DU293" s="45"/>
      <c r="DV293" s="45"/>
      <c r="DW293" s="45"/>
      <c r="DX293" s="45"/>
      <c r="DY293" s="45"/>
      <c r="DZ293" s="45"/>
      <c r="EA293" s="45"/>
      <c r="EB293" s="45"/>
      <c r="EC293" s="45"/>
      <c r="ED293" s="45"/>
      <c r="EE293" s="45"/>
      <c r="EF293" s="45"/>
      <c r="EG293" s="45"/>
      <c r="EH293" s="45"/>
      <c r="EI293" s="45"/>
      <c r="EJ293" s="45"/>
      <c r="EK293" s="45"/>
      <c r="EL293" s="45"/>
      <c r="EM293" s="45"/>
      <c r="EN293" s="45"/>
      <c r="EO293" s="45"/>
      <c r="EP293" s="45"/>
      <c r="EQ293" s="45"/>
      <c r="ER293" s="45"/>
      <c r="ES293" s="45"/>
      <c r="ET293" s="45"/>
      <c r="EU293" s="45"/>
      <c r="EV293" s="45"/>
      <c r="EW293" s="45"/>
      <c r="EX293" s="45"/>
      <c r="EY293" s="45"/>
      <c r="EZ293" s="45"/>
      <c r="FA293" s="45"/>
      <c r="FB293" s="45"/>
      <c r="FC293" s="45"/>
      <c r="FD293" s="45"/>
      <c r="FE293" s="45"/>
      <c r="FF293" s="45"/>
      <c r="FG293" s="45"/>
      <c r="FH293" s="45"/>
      <c r="FI293" s="45"/>
      <c r="FJ293" s="45"/>
      <c r="FK293" s="45"/>
      <c r="FL293" s="45"/>
      <c r="FM293" s="45"/>
      <c r="FN293" s="45"/>
      <c r="FO293" s="45"/>
      <c r="FP293" s="45"/>
      <c r="FQ293" s="45"/>
      <c r="FR293" s="45"/>
      <c r="FS293" s="45"/>
    </row>
    <row r="294" spans="1:669" x14ac:dyDescent="0.25">
      <c r="B294" s="2"/>
      <c r="C294" s="2"/>
      <c r="D294" s="2"/>
      <c r="E294" s="1"/>
      <c r="F294" s="1"/>
      <c r="O294" s="45"/>
      <c r="P294" s="45"/>
      <c r="Q294" s="45"/>
      <c r="R294" s="45"/>
      <c r="S294" s="45"/>
      <c r="T294" s="45"/>
      <c r="U294" s="45"/>
      <c r="V294" s="45"/>
      <c r="W294" s="45"/>
      <c r="X294" s="45"/>
      <c r="Y294" s="45"/>
      <c r="Z294" s="45"/>
      <c r="AA294" s="45"/>
      <c r="AB294" s="45"/>
      <c r="AC294" s="45"/>
      <c r="AD294" s="45"/>
      <c r="AE294" s="45"/>
      <c r="AF294" s="45"/>
      <c r="AG294" s="45"/>
      <c r="AH294" s="45"/>
      <c r="AI294" s="45"/>
      <c r="AJ294" s="45"/>
      <c r="AK294" s="45"/>
      <c r="AL294" s="45"/>
      <c r="AM294" s="45"/>
      <c r="AN294" s="45"/>
      <c r="AO294" s="45"/>
      <c r="AP294" s="45"/>
      <c r="AQ294" s="45"/>
      <c r="AR294" s="45"/>
      <c r="AS294" s="45"/>
      <c r="AT294" s="45"/>
      <c r="AU294" s="45"/>
      <c r="AV294" s="45"/>
      <c r="AW294" s="45"/>
      <c r="AX294" s="45"/>
      <c r="AY294" s="45"/>
      <c r="AZ294" s="45"/>
      <c r="BA294" s="45"/>
      <c r="BB294" s="45"/>
      <c r="BC294" s="45"/>
      <c r="BD294" s="45"/>
      <c r="BE294" s="45"/>
      <c r="BF294" s="45"/>
      <c r="BG294" s="45"/>
      <c r="BH294" s="45"/>
      <c r="BI294" s="45"/>
      <c r="BJ294" s="45"/>
      <c r="BK294" s="45"/>
      <c r="BL294" s="45"/>
      <c r="BM294" s="45"/>
      <c r="BN294" s="45"/>
      <c r="BO294" s="45"/>
      <c r="BP294" s="45"/>
      <c r="BQ294" s="45"/>
      <c r="BR294" s="45"/>
      <c r="BS294" s="45"/>
      <c r="BT294" s="45"/>
      <c r="BU294" s="45"/>
      <c r="BV294" s="45"/>
      <c r="BW294" s="45"/>
      <c r="BX294" s="45"/>
      <c r="BY294" s="45"/>
      <c r="BZ294" s="45"/>
      <c r="CA294" s="45"/>
      <c r="CB294" s="45"/>
      <c r="CC294" s="45"/>
      <c r="CD294" s="45"/>
      <c r="CE294" s="45"/>
      <c r="CF294" s="45"/>
      <c r="CG294" s="45"/>
      <c r="CH294" s="45"/>
      <c r="CI294" s="45"/>
      <c r="CJ294" s="45"/>
      <c r="CK294" s="45"/>
      <c r="CL294" s="45"/>
      <c r="CM294" s="45"/>
      <c r="CN294" s="45"/>
      <c r="CO294" s="45"/>
      <c r="CP294" s="45"/>
      <c r="CQ294" s="45"/>
      <c r="CR294" s="45"/>
      <c r="CS294" s="45"/>
      <c r="CT294" s="45"/>
      <c r="CU294" s="45"/>
      <c r="CV294" s="45"/>
      <c r="CW294" s="45"/>
      <c r="CX294" s="45"/>
      <c r="CY294" s="45"/>
      <c r="CZ294" s="45"/>
      <c r="DA294" s="45"/>
      <c r="DB294" s="45"/>
      <c r="DC294" s="45"/>
      <c r="DD294" s="45"/>
      <c r="DE294" s="45"/>
      <c r="DF294" s="45"/>
      <c r="DG294" s="45"/>
      <c r="DH294" s="45"/>
      <c r="DI294" s="45"/>
      <c r="DJ294" s="45"/>
      <c r="DK294" s="45"/>
      <c r="DL294" s="45"/>
      <c r="DM294" s="45"/>
      <c r="DN294" s="45"/>
      <c r="DO294" s="45"/>
      <c r="DP294" s="45"/>
      <c r="DQ294" s="45"/>
      <c r="DR294" s="45"/>
      <c r="DS294" s="45"/>
      <c r="DT294" s="45"/>
      <c r="DU294" s="45"/>
      <c r="DV294" s="45"/>
      <c r="DW294" s="45"/>
      <c r="DX294" s="45"/>
      <c r="DY294" s="45"/>
      <c r="DZ294" s="45"/>
      <c r="EA294" s="45"/>
      <c r="EB294" s="45"/>
      <c r="EC294" s="45"/>
      <c r="ED294" s="45"/>
      <c r="EE294" s="45"/>
      <c r="EF294" s="45"/>
      <c r="EG294" s="45"/>
      <c r="EH294" s="45"/>
      <c r="EI294" s="45"/>
      <c r="EJ294" s="45"/>
      <c r="EK294" s="45"/>
      <c r="EL294" s="45"/>
      <c r="EM294" s="45"/>
      <c r="EN294" s="45"/>
      <c r="EO294" s="45"/>
      <c r="EP294" s="45"/>
      <c r="EQ294" s="45"/>
      <c r="ER294" s="45"/>
      <c r="ES294" s="45"/>
      <c r="ET294" s="45"/>
      <c r="EU294" s="45"/>
      <c r="EV294" s="45"/>
      <c r="EW294" s="45"/>
      <c r="EX294" s="45"/>
      <c r="EY294" s="45"/>
      <c r="EZ294" s="45"/>
      <c r="FA294" s="45"/>
      <c r="FB294" s="45"/>
      <c r="FC294" s="45"/>
      <c r="FD294" s="45"/>
      <c r="FE294" s="45"/>
      <c r="FF294" s="45"/>
      <c r="FG294" s="45"/>
      <c r="FH294" s="45"/>
      <c r="FI294" s="45"/>
      <c r="FJ294" s="45"/>
      <c r="FK294" s="45"/>
      <c r="FL294" s="45"/>
      <c r="FM294" s="45"/>
      <c r="FN294" s="45"/>
      <c r="FO294" s="45"/>
      <c r="FP294" s="45"/>
      <c r="FQ294" s="45"/>
      <c r="FR294" s="45"/>
      <c r="FS294" s="45"/>
    </row>
    <row r="295" spans="1:669" x14ac:dyDescent="0.25">
      <c r="B295" s="2"/>
      <c r="C295" s="2"/>
      <c r="D295" s="2"/>
      <c r="E295" s="1"/>
      <c r="F295" s="1"/>
      <c r="O295" s="45"/>
      <c r="P295" s="45"/>
      <c r="Q295" s="45"/>
      <c r="R295" s="45"/>
      <c r="S295" s="45"/>
      <c r="T295" s="45"/>
      <c r="U295" s="45"/>
      <c r="V295" s="45"/>
      <c r="W295" s="45"/>
      <c r="X295" s="45"/>
      <c r="Y295" s="45"/>
      <c r="Z295" s="45"/>
      <c r="AA295" s="45"/>
      <c r="AB295" s="45"/>
      <c r="AC295" s="45"/>
      <c r="AD295" s="45"/>
      <c r="AE295" s="45"/>
      <c r="AF295" s="45"/>
      <c r="AG295" s="45"/>
      <c r="AH295" s="45"/>
      <c r="AI295" s="45"/>
      <c r="AJ295" s="45"/>
      <c r="AK295" s="45"/>
      <c r="AL295" s="45"/>
      <c r="AM295" s="45"/>
      <c r="AN295" s="45"/>
      <c r="AO295" s="45"/>
      <c r="AP295" s="45"/>
      <c r="AQ295" s="45"/>
      <c r="AR295" s="45"/>
      <c r="AS295" s="45"/>
      <c r="AT295" s="45"/>
      <c r="AU295" s="45"/>
      <c r="AV295" s="45"/>
      <c r="AW295" s="45"/>
      <c r="AX295" s="45"/>
      <c r="AY295" s="45"/>
      <c r="AZ295" s="45"/>
      <c r="BA295" s="45"/>
      <c r="BB295" s="45"/>
      <c r="BC295" s="45"/>
      <c r="BD295" s="45"/>
      <c r="BE295" s="45"/>
      <c r="BF295" s="45"/>
      <c r="BG295" s="45"/>
      <c r="BH295" s="45"/>
      <c r="BI295" s="45"/>
      <c r="BJ295" s="45"/>
      <c r="BK295" s="45"/>
      <c r="BL295" s="45"/>
      <c r="BM295" s="45"/>
      <c r="BN295" s="45"/>
      <c r="BO295" s="45"/>
      <c r="BP295" s="45"/>
      <c r="BQ295" s="45"/>
      <c r="BR295" s="45"/>
      <c r="BS295" s="45"/>
      <c r="BT295" s="45"/>
      <c r="BU295" s="45"/>
      <c r="BV295" s="45"/>
      <c r="BW295" s="45"/>
      <c r="BX295" s="45"/>
      <c r="BY295" s="45"/>
      <c r="BZ295" s="45"/>
      <c r="CA295" s="45"/>
      <c r="CB295" s="45"/>
      <c r="CC295" s="45"/>
      <c r="CD295" s="45"/>
      <c r="CE295" s="45"/>
      <c r="CF295" s="45"/>
      <c r="CG295" s="45"/>
      <c r="CH295" s="45"/>
      <c r="CI295" s="45"/>
      <c r="CJ295" s="45"/>
      <c r="CK295" s="45"/>
      <c r="CL295" s="45"/>
      <c r="CM295" s="45"/>
      <c r="CN295" s="45"/>
      <c r="CO295" s="45"/>
      <c r="CP295" s="45"/>
      <c r="CQ295" s="45"/>
      <c r="CR295" s="45"/>
      <c r="CS295" s="45"/>
      <c r="CT295" s="45"/>
      <c r="CU295" s="45"/>
      <c r="CV295" s="45"/>
      <c r="CW295" s="45"/>
      <c r="CX295" s="45"/>
      <c r="CY295" s="45"/>
      <c r="CZ295" s="45"/>
      <c r="DA295" s="45"/>
      <c r="DB295" s="45"/>
      <c r="DC295" s="45"/>
      <c r="DD295" s="45"/>
      <c r="DE295" s="45"/>
      <c r="DF295" s="45"/>
      <c r="DG295" s="45"/>
      <c r="DH295" s="45"/>
      <c r="DI295" s="45"/>
      <c r="DJ295" s="45"/>
      <c r="DK295" s="45"/>
      <c r="DL295" s="45"/>
      <c r="DM295" s="45"/>
      <c r="DN295" s="45"/>
      <c r="DO295" s="45"/>
      <c r="DP295" s="45"/>
      <c r="DQ295" s="45"/>
      <c r="DR295" s="45"/>
      <c r="DS295" s="45"/>
      <c r="DT295" s="45"/>
      <c r="DU295" s="45"/>
      <c r="DV295" s="45"/>
      <c r="DW295" s="45"/>
      <c r="DX295" s="45"/>
      <c r="DY295" s="45"/>
      <c r="DZ295" s="45"/>
      <c r="EA295" s="45"/>
      <c r="EB295" s="45"/>
      <c r="EC295" s="45"/>
      <c r="ED295" s="45"/>
      <c r="EE295" s="45"/>
      <c r="EF295" s="45"/>
      <c r="EG295" s="45"/>
      <c r="EH295" s="45"/>
      <c r="EI295" s="45"/>
      <c r="EJ295" s="45"/>
      <c r="EK295" s="45"/>
      <c r="EL295" s="45"/>
      <c r="EM295" s="45"/>
      <c r="EN295" s="45"/>
      <c r="EO295" s="45"/>
      <c r="EP295" s="45"/>
      <c r="EQ295" s="45"/>
      <c r="ER295" s="45"/>
      <c r="ES295" s="45"/>
      <c r="ET295" s="45"/>
      <c r="EU295" s="45"/>
      <c r="EV295" s="45"/>
      <c r="EW295" s="45"/>
      <c r="EX295" s="45"/>
      <c r="EY295" s="45"/>
      <c r="EZ295" s="45"/>
      <c r="FA295" s="45"/>
      <c r="FB295" s="45"/>
      <c r="FC295" s="45"/>
      <c r="FD295" s="45"/>
      <c r="FE295" s="45"/>
      <c r="FF295" s="45"/>
      <c r="FG295" s="45"/>
      <c r="FH295" s="45"/>
      <c r="FI295" s="45"/>
      <c r="FJ295" s="45"/>
      <c r="FK295" s="45"/>
      <c r="FL295" s="45"/>
      <c r="FM295" s="45"/>
      <c r="FN295" s="45"/>
      <c r="FO295" s="45"/>
      <c r="FP295" s="45"/>
      <c r="FQ295" s="45"/>
      <c r="FR295" s="45"/>
      <c r="FS295" s="45"/>
    </row>
    <row r="296" spans="1:669" x14ac:dyDescent="0.25">
      <c r="B296" s="2"/>
      <c r="C296" s="2"/>
      <c r="D296" s="2"/>
      <c r="E296" s="1"/>
      <c r="F296" s="1"/>
      <c r="O296" s="45"/>
      <c r="P296" s="45"/>
      <c r="Q296" s="45"/>
      <c r="R296" s="45"/>
      <c r="S296" s="45"/>
      <c r="T296" s="45"/>
      <c r="U296" s="45"/>
      <c r="V296" s="45"/>
      <c r="W296" s="45"/>
      <c r="X296" s="45"/>
      <c r="Y296" s="45"/>
      <c r="Z296" s="45"/>
      <c r="AA296" s="45"/>
      <c r="AB296" s="45"/>
      <c r="AC296" s="45"/>
      <c r="AD296" s="45"/>
      <c r="AE296" s="45"/>
      <c r="AF296" s="45"/>
      <c r="AG296" s="45"/>
      <c r="AH296" s="45"/>
      <c r="AI296" s="45"/>
      <c r="AJ296" s="45"/>
      <c r="AK296" s="45"/>
      <c r="AL296" s="45"/>
      <c r="AM296" s="45"/>
      <c r="AN296" s="45"/>
      <c r="AO296" s="45"/>
      <c r="AP296" s="45"/>
      <c r="AQ296" s="45"/>
      <c r="AR296" s="45"/>
      <c r="AS296" s="45"/>
      <c r="AT296" s="45"/>
      <c r="AU296" s="45"/>
      <c r="AV296" s="45"/>
      <c r="AW296" s="45"/>
      <c r="AX296" s="45"/>
      <c r="AY296" s="45"/>
      <c r="AZ296" s="45"/>
      <c r="BA296" s="45"/>
      <c r="BB296" s="45"/>
      <c r="BC296" s="45"/>
      <c r="BD296" s="45"/>
      <c r="BE296" s="45"/>
      <c r="BF296" s="45"/>
      <c r="BG296" s="45"/>
      <c r="BH296" s="45"/>
      <c r="BI296" s="45"/>
      <c r="BJ296" s="45"/>
      <c r="BK296" s="45"/>
      <c r="BL296" s="45"/>
      <c r="BM296" s="45"/>
      <c r="BN296" s="45"/>
      <c r="BO296" s="45"/>
      <c r="BP296" s="45"/>
      <c r="BQ296" s="45"/>
      <c r="BR296" s="45"/>
      <c r="BS296" s="45"/>
      <c r="BT296" s="45"/>
      <c r="BU296" s="45"/>
      <c r="BV296" s="45"/>
      <c r="BW296" s="45"/>
      <c r="BX296" s="45"/>
      <c r="BY296" s="45"/>
      <c r="BZ296" s="45"/>
      <c r="CA296" s="45"/>
      <c r="CB296" s="45"/>
      <c r="CC296" s="45"/>
      <c r="CD296" s="45"/>
      <c r="CE296" s="45"/>
      <c r="CF296" s="45"/>
      <c r="CG296" s="45"/>
      <c r="CH296" s="45"/>
      <c r="CI296" s="45"/>
      <c r="CJ296" s="45"/>
      <c r="CK296" s="45"/>
      <c r="CL296" s="45"/>
      <c r="CM296" s="45"/>
      <c r="CN296" s="45"/>
      <c r="CO296" s="45"/>
      <c r="CP296" s="45"/>
      <c r="CQ296" s="45"/>
      <c r="CR296" s="45"/>
      <c r="CS296" s="45"/>
      <c r="CT296" s="45"/>
      <c r="CU296" s="45"/>
      <c r="CV296" s="45"/>
      <c r="CW296" s="45"/>
      <c r="CX296" s="45"/>
      <c r="CY296" s="45"/>
      <c r="CZ296" s="45"/>
      <c r="DA296" s="45"/>
      <c r="DB296" s="45"/>
      <c r="DC296" s="45"/>
      <c r="DD296" s="45"/>
      <c r="DE296" s="45"/>
      <c r="DF296" s="45"/>
      <c r="DG296" s="45"/>
      <c r="DH296" s="45"/>
      <c r="DI296" s="45"/>
      <c r="DJ296" s="45"/>
      <c r="DK296" s="45"/>
      <c r="DL296" s="45"/>
      <c r="DM296" s="45"/>
      <c r="DN296" s="45"/>
      <c r="DO296" s="45"/>
      <c r="DP296" s="45"/>
      <c r="DQ296" s="45"/>
      <c r="DR296" s="45"/>
      <c r="DS296" s="45"/>
      <c r="DT296" s="45"/>
      <c r="DU296" s="45"/>
      <c r="DV296" s="45"/>
      <c r="DW296" s="45"/>
      <c r="DX296" s="45"/>
      <c r="DY296" s="45"/>
      <c r="DZ296" s="45"/>
      <c r="EA296" s="45"/>
      <c r="EB296" s="45"/>
      <c r="EC296" s="45"/>
      <c r="ED296" s="45"/>
      <c r="EE296" s="45"/>
      <c r="EF296" s="45"/>
      <c r="EG296" s="45"/>
      <c r="EH296" s="45"/>
      <c r="EI296" s="45"/>
      <c r="EJ296" s="45"/>
      <c r="EK296" s="45"/>
      <c r="EL296" s="45"/>
      <c r="EM296" s="45"/>
      <c r="EN296" s="45"/>
      <c r="EO296" s="45"/>
      <c r="EP296" s="45"/>
      <c r="EQ296" s="45"/>
      <c r="ER296" s="45"/>
      <c r="ES296" s="45"/>
      <c r="ET296" s="45"/>
      <c r="EU296" s="45"/>
      <c r="EV296" s="45"/>
      <c r="EW296" s="45"/>
      <c r="EX296" s="45"/>
      <c r="EY296" s="45"/>
      <c r="EZ296" s="45"/>
      <c r="FA296" s="45"/>
      <c r="FB296" s="45"/>
      <c r="FC296" s="45"/>
      <c r="FD296" s="45"/>
      <c r="FE296" s="45"/>
      <c r="FF296" s="45"/>
      <c r="FG296" s="45"/>
      <c r="FH296" s="45"/>
      <c r="FI296" s="45"/>
      <c r="FJ296" s="45"/>
      <c r="FK296" s="45"/>
      <c r="FL296" s="45"/>
      <c r="FM296" s="45"/>
      <c r="FN296" s="45"/>
      <c r="FO296" s="45"/>
      <c r="FP296" s="45"/>
      <c r="FQ296" s="45"/>
      <c r="FR296" s="45"/>
      <c r="FS296" s="45"/>
    </row>
    <row r="297" spans="1:669" x14ac:dyDescent="0.25">
      <c r="B297" s="2"/>
      <c r="C297" s="2"/>
      <c r="D297" s="2"/>
      <c r="E297" s="1"/>
      <c r="F297" s="1"/>
      <c r="O297" s="45"/>
      <c r="P297" s="45"/>
      <c r="Q297" s="45"/>
      <c r="R297" s="45"/>
      <c r="S297" s="45"/>
      <c r="T297" s="45"/>
      <c r="U297" s="45"/>
      <c r="V297" s="45"/>
      <c r="W297" s="45"/>
      <c r="X297" s="45"/>
      <c r="Y297" s="45"/>
      <c r="Z297" s="45"/>
      <c r="AA297" s="45"/>
      <c r="AB297" s="45"/>
      <c r="AC297" s="45"/>
      <c r="AD297" s="45"/>
      <c r="AE297" s="45"/>
      <c r="AF297" s="45"/>
      <c r="AG297" s="45"/>
      <c r="AH297" s="45"/>
      <c r="AI297" s="45"/>
      <c r="AJ297" s="45"/>
      <c r="AK297" s="45"/>
      <c r="AL297" s="45"/>
      <c r="AM297" s="45"/>
      <c r="AN297" s="45"/>
      <c r="AO297" s="45"/>
      <c r="AP297" s="45"/>
      <c r="AQ297" s="45"/>
      <c r="AR297" s="45"/>
      <c r="AS297" s="45"/>
      <c r="AT297" s="45"/>
      <c r="AU297" s="45"/>
      <c r="AV297" s="45"/>
      <c r="AW297" s="45"/>
      <c r="AX297" s="45"/>
      <c r="AY297" s="45"/>
      <c r="AZ297" s="45"/>
      <c r="BA297" s="45"/>
      <c r="BB297" s="45"/>
      <c r="BC297" s="45"/>
      <c r="BD297" s="45"/>
      <c r="BE297" s="45"/>
      <c r="BF297" s="45"/>
      <c r="BG297" s="45"/>
      <c r="BH297" s="45"/>
      <c r="BI297" s="45"/>
      <c r="BJ297" s="45"/>
      <c r="BK297" s="45"/>
      <c r="BL297" s="45"/>
      <c r="BM297" s="45"/>
      <c r="BN297" s="45"/>
      <c r="BO297" s="45"/>
      <c r="BP297" s="45"/>
      <c r="BQ297" s="45"/>
      <c r="BR297" s="45"/>
      <c r="BS297" s="45"/>
      <c r="BT297" s="45"/>
      <c r="BU297" s="45"/>
      <c r="BV297" s="45"/>
      <c r="BW297" s="45"/>
      <c r="BX297" s="45"/>
      <c r="BY297" s="45"/>
      <c r="BZ297" s="45"/>
      <c r="CA297" s="45"/>
      <c r="CB297" s="45"/>
      <c r="CC297" s="45"/>
      <c r="CD297" s="45"/>
      <c r="CE297" s="45"/>
      <c r="CF297" s="45"/>
      <c r="CG297" s="45"/>
      <c r="CH297" s="45"/>
      <c r="CI297" s="45"/>
      <c r="CJ297" s="45"/>
      <c r="CK297" s="45"/>
      <c r="CL297" s="45"/>
      <c r="CM297" s="45"/>
      <c r="CN297" s="45"/>
      <c r="CO297" s="45"/>
      <c r="CP297" s="45"/>
      <c r="CQ297" s="45"/>
      <c r="CR297" s="45"/>
      <c r="CS297" s="45"/>
      <c r="CT297" s="45"/>
      <c r="CU297" s="45"/>
      <c r="CV297" s="45"/>
      <c r="CW297" s="45"/>
      <c r="CX297" s="45"/>
      <c r="CY297" s="45"/>
      <c r="CZ297" s="45"/>
      <c r="DA297" s="45"/>
      <c r="DB297" s="45"/>
      <c r="DC297" s="45"/>
      <c r="DD297" s="45"/>
      <c r="DE297" s="45"/>
      <c r="DF297" s="45"/>
      <c r="DG297" s="45"/>
      <c r="DH297" s="45"/>
      <c r="DI297" s="45"/>
      <c r="DJ297" s="45"/>
      <c r="DK297" s="45"/>
      <c r="DL297" s="45"/>
      <c r="DM297" s="45"/>
      <c r="DN297" s="45"/>
      <c r="DO297" s="45"/>
      <c r="DP297" s="45"/>
      <c r="DQ297" s="45"/>
      <c r="DR297" s="45"/>
      <c r="DS297" s="45"/>
      <c r="DT297" s="45"/>
      <c r="DU297" s="45"/>
      <c r="DV297" s="45"/>
      <c r="DW297" s="45"/>
      <c r="DX297" s="45"/>
      <c r="DY297" s="45"/>
      <c r="DZ297" s="45"/>
      <c r="EA297" s="45"/>
      <c r="EB297" s="45"/>
      <c r="EC297" s="45"/>
      <c r="ED297" s="45"/>
      <c r="EE297" s="45"/>
      <c r="EF297" s="45"/>
      <c r="EG297" s="45"/>
      <c r="EH297" s="45"/>
      <c r="EI297" s="45"/>
      <c r="EJ297" s="45"/>
      <c r="EK297" s="45"/>
      <c r="EL297" s="45"/>
      <c r="EM297" s="45"/>
      <c r="EN297" s="45"/>
      <c r="EO297" s="45"/>
      <c r="EP297" s="45"/>
      <c r="EQ297" s="45"/>
      <c r="ER297" s="45"/>
      <c r="ES297" s="45"/>
      <c r="ET297" s="45"/>
      <c r="EU297" s="45"/>
      <c r="EV297" s="45"/>
      <c r="EW297" s="45"/>
      <c r="EX297" s="45"/>
      <c r="EY297" s="45"/>
      <c r="EZ297" s="45"/>
      <c r="FA297" s="45"/>
      <c r="FB297" s="45"/>
      <c r="FC297" s="45"/>
      <c r="FD297" s="45"/>
      <c r="FE297" s="45"/>
      <c r="FF297" s="45"/>
      <c r="FG297" s="45"/>
      <c r="FH297" s="45"/>
      <c r="FI297" s="45"/>
      <c r="FJ297" s="45"/>
      <c r="FK297" s="45"/>
      <c r="FL297" s="45"/>
      <c r="FM297" s="45"/>
      <c r="FN297" s="45"/>
      <c r="FO297" s="45"/>
      <c r="FP297" s="45"/>
      <c r="FQ297" s="45"/>
      <c r="FR297" s="45"/>
      <c r="FS297" s="45"/>
    </row>
    <row r="298" spans="1:669" x14ac:dyDescent="0.25">
      <c r="O298" s="45"/>
      <c r="P298" s="45"/>
      <c r="Q298" s="45"/>
      <c r="R298" s="45"/>
      <c r="S298" s="45"/>
      <c r="T298" s="45"/>
      <c r="U298" s="45"/>
      <c r="V298" s="45"/>
      <c r="W298" s="45"/>
      <c r="X298" s="45"/>
      <c r="Y298" s="45"/>
      <c r="Z298" s="45"/>
      <c r="AA298" s="45"/>
      <c r="AB298" s="45"/>
      <c r="AC298" s="45"/>
      <c r="AD298" s="45"/>
      <c r="AE298" s="45"/>
      <c r="AF298" s="45"/>
      <c r="AG298" s="45"/>
      <c r="AH298" s="45"/>
      <c r="AI298" s="45"/>
      <c r="AJ298" s="45"/>
      <c r="AK298" s="45"/>
      <c r="AL298" s="45"/>
      <c r="AM298" s="45"/>
      <c r="AN298" s="45"/>
      <c r="AO298" s="45"/>
      <c r="AP298" s="45"/>
      <c r="AQ298" s="45"/>
      <c r="AR298" s="45"/>
      <c r="AS298" s="45"/>
      <c r="AT298" s="45"/>
      <c r="AU298" s="45"/>
      <c r="AV298" s="45"/>
      <c r="AW298" s="45"/>
      <c r="AX298" s="45"/>
      <c r="AY298" s="45"/>
      <c r="AZ298" s="45"/>
      <c r="BA298" s="45"/>
      <c r="BB298" s="45"/>
      <c r="BC298" s="45"/>
      <c r="BD298" s="45"/>
      <c r="BE298" s="45"/>
      <c r="BF298" s="45"/>
      <c r="BG298" s="45"/>
      <c r="BH298" s="45"/>
      <c r="BI298" s="45"/>
      <c r="BJ298" s="45"/>
      <c r="BK298" s="45"/>
      <c r="BL298" s="45"/>
      <c r="BM298" s="45"/>
      <c r="BN298" s="45"/>
      <c r="BO298" s="45"/>
      <c r="BP298" s="45"/>
      <c r="BQ298" s="45"/>
      <c r="BR298" s="45"/>
      <c r="BS298" s="45"/>
      <c r="BT298" s="45"/>
      <c r="BU298" s="45"/>
      <c r="BV298" s="45"/>
      <c r="BW298" s="45"/>
      <c r="BX298" s="45"/>
      <c r="BY298" s="45"/>
      <c r="BZ298" s="45"/>
      <c r="CA298" s="45"/>
      <c r="CB298" s="45"/>
      <c r="CC298" s="45"/>
      <c r="CD298" s="45"/>
      <c r="CE298" s="45"/>
      <c r="CF298" s="45"/>
      <c r="CG298" s="45"/>
      <c r="CH298" s="45"/>
      <c r="CI298" s="45"/>
      <c r="CJ298" s="45"/>
      <c r="CK298" s="45"/>
      <c r="CL298" s="45"/>
      <c r="CM298" s="45"/>
      <c r="CN298" s="45"/>
      <c r="CO298" s="45"/>
      <c r="CP298" s="45"/>
      <c r="CQ298" s="45"/>
      <c r="CR298" s="45"/>
      <c r="CS298" s="45"/>
      <c r="CT298" s="45"/>
      <c r="CU298" s="45"/>
      <c r="CV298" s="45"/>
      <c r="CW298" s="45"/>
      <c r="CX298" s="45"/>
      <c r="CY298" s="45"/>
      <c r="CZ298" s="45"/>
      <c r="DA298" s="45"/>
      <c r="DB298" s="45"/>
      <c r="DC298" s="45"/>
      <c r="DD298" s="45"/>
      <c r="DE298" s="45"/>
      <c r="DF298" s="45"/>
      <c r="DG298" s="45"/>
      <c r="DH298" s="45"/>
      <c r="DI298" s="45"/>
      <c r="DJ298" s="45"/>
      <c r="DK298" s="45"/>
      <c r="DL298" s="45"/>
      <c r="DM298" s="45"/>
      <c r="DN298" s="45"/>
      <c r="DO298" s="45"/>
      <c r="DP298" s="45"/>
      <c r="DQ298" s="45"/>
      <c r="DR298" s="45"/>
      <c r="DS298" s="45"/>
      <c r="DT298" s="45"/>
      <c r="DU298" s="45"/>
      <c r="DV298" s="45"/>
      <c r="DW298" s="45"/>
      <c r="DX298" s="45"/>
      <c r="DY298" s="45"/>
      <c r="DZ298" s="45"/>
      <c r="EA298" s="45"/>
      <c r="EB298" s="45"/>
      <c r="EC298" s="45"/>
      <c r="ED298" s="45"/>
      <c r="EE298" s="45"/>
      <c r="EF298" s="45"/>
      <c r="EG298" s="45"/>
      <c r="EH298" s="45"/>
      <c r="EI298" s="45"/>
      <c r="EJ298" s="45"/>
      <c r="EK298" s="45"/>
      <c r="EL298" s="45"/>
      <c r="EM298" s="45"/>
      <c r="EN298" s="45"/>
      <c r="EO298" s="45"/>
      <c r="EP298" s="45"/>
      <c r="EQ298" s="45"/>
      <c r="ER298" s="45"/>
      <c r="ES298" s="45"/>
      <c r="ET298" s="45"/>
      <c r="EU298" s="45"/>
      <c r="EV298" s="45"/>
      <c r="EW298" s="45"/>
      <c r="EX298" s="45"/>
      <c r="EY298" s="45"/>
      <c r="EZ298" s="45"/>
      <c r="FA298" s="45"/>
      <c r="FB298" s="45"/>
      <c r="FC298" s="45"/>
      <c r="FD298" s="45"/>
      <c r="FE298" s="45"/>
      <c r="FF298" s="45"/>
      <c r="FG298" s="45"/>
      <c r="FH298" s="45"/>
      <c r="FI298" s="45"/>
      <c r="FJ298" s="45"/>
      <c r="FK298" s="45"/>
      <c r="FL298" s="45"/>
      <c r="FM298" s="45"/>
      <c r="FN298" s="45"/>
      <c r="FO298" s="45"/>
      <c r="FP298" s="45"/>
      <c r="FQ298" s="45"/>
      <c r="FR298" s="45"/>
      <c r="FS298" s="45"/>
    </row>
    <row r="299" spans="1:669" x14ac:dyDescent="0.25">
      <c r="O299" s="45"/>
      <c r="P299" s="45"/>
      <c r="Q299" s="45"/>
      <c r="R299" s="45"/>
      <c r="S299" s="45"/>
      <c r="T299" s="45"/>
      <c r="U299" s="45"/>
      <c r="V299" s="45"/>
      <c r="W299" s="45"/>
      <c r="X299" s="45"/>
      <c r="Y299" s="45"/>
      <c r="Z299" s="45"/>
      <c r="AA299" s="45"/>
      <c r="AB299" s="45"/>
      <c r="AC299" s="45"/>
      <c r="AD299" s="45"/>
      <c r="AE299" s="45"/>
      <c r="AF299" s="45"/>
      <c r="AG299" s="45"/>
      <c r="AH299" s="45"/>
      <c r="AI299" s="45"/>
      <c r="AJ299" s="45"/>
      <c r="AK299" s="45"/>
      <c r="AL299" s="45"/>
      <c r="AM299" s="45"/>
      <c r="AN299" s="45"/>
      <c r="AO299" s="45"/>
      <c r="AP299" s="45"/>
      <c r="AQ299" s="45"/>
      <c r="AR299" s="45"/>
      <c r="AS299" s="45"/>
      <c r="AT299" s="45"/>
      <c r="AU299" s="45"/>
      <c r="AV299" s="45"/>
      <c r="AW299" s="45"/>
      <c r="AX299" s="45"/>
      <c r="AY299" s="45"/>
      <c r="AZ299" s="45"/>
      <c r="BA299" s="45"/>
      <c r="BB299" s="45"/>
      <c r="BC299" s="45"/>
      <c r="BD299" s="45"/>
      <c r="BE299" s="45"/>
      <c r="BF299" s="45"/>
      <c r="BG299" s="45"/>
      <c r="BH299" s="45"/>
      <c r="BI299" s="45"/>
      <c r="BJ299" s="45"/>
      <c r="BK299" s="45"/>
      <c r="BL299" s="45"/>
      <c r="BM299" s="45"/>
      <c r="BN299" s="45"/>
      <c r="BO299" s="45"/>
      <c r="BP299" s="45"/>
      <c r="BQ299" s="45"/>
      <c r="BR299" s="45"/>
      <c r="BS299" s="45"/>
      <c r="BT299" s="45"/>
      <c r="BU299" s="45"/>
      <c r="BV299" s="45"/>
      <c r="BW299" s="45"/>
      <c r="BX299" s="45"/>
      <c r="BY299" s="45"/>
      <c r="BZ299" s="45"/>
      <c r="CA299" s="45"/>
      <c r="CB299" s="45"/>
      <c r="CC299" s="45"/>
      <c r="CD299" s="45"/>
      <c r="CE299" s="45"/>
      <c r="CF299" s="45"/>
      <c r="CG299" s="45"/>
      <c r="CH299" s="45"/>
      <c r="CI299" s="45"/>
      <c r="CJ299" s="45"/>
      <c r="CK299" s="45"/>
      <c r="CL299" s="45"/>
      <c r="CM299" s="45"/>
      <c r="CN299" s="45"/>
      <c r="CO299" s="45"/>
      <c r="CP299" s="45"/>
      <c r="CQ299" s="45"/>
      <c r="CR299" s="45"/>
      <c r="CS299" s="45"/>
      <c r="CT299" s="45"/>
      <c r="CU299" s="45"/>
      <c r="CV299" s="45"/>
      <c r="CW299" s="45"/>
      <c r="CX299" s="45"/>
      <c r="CY299" s="45"/>
      <c r="CZ299" s="45"/>
      <c r="DA299" s="45"/>
      <c r="DB299" s="45"/>
      <c r="DC299" s="45"/>
      <c r="DD299" s="45"/>
      <c r="DE299" s="45"/>
      <c r="DF299" s="45"/>
      <c r="DG299" s="45"/>
      <c r="DH299" s="45"/>
      <c r="DI299" s="45"/>
      <c r="DJ299" s="45"/>
      <c r="DK299" s="45"/>
      <c r="DL299" s="45"/>
      <c r="DM299" s="45"/>
      <c r="DN299" s="45"/>
      <c r="DO299" s="45"/>
      <c r="DP299" s="45"/>
      <c r="DQ299" s="45"/>
      <c r="DR299" s="45"/>
      <c r="DS299" s="45"/>
      <c r="DT299" s="45"/>
      <c r="DU299" s="45"/>
      <c r="DV299" s="45"/>
      <c r="DW299" s="45"/>
      <c r="DX299" s="45"/>
      <c r="DY299" s="45"/>
      <c r="DZ299" s="45"/>
      <c r="EA299" s="45"/>
      <c r="EB299" s="45"/>
      <c r="EC299" s="45"/>
      <c r="ED299" s="45"/>
      <c r="EE299" s="45"/>
      <c r="EF299" s="45"/>
      <c r="EG299" s="45"/>
      <c r="EH299" s="45"/>
      <c r="EI299" s="45"/>
      <c r="EJ299" s="45"/>
      <c r="EK299" s="45"/>
      <c r="EL299" s="45"/>
      <c r="EM299" s="45"/>
      <c r="EN299" s="45"/>
      <c r="EO299" s="45"/>
      <c r="EP299" s="45"/>
      <c r="EQ299" s="45"/>
      <c r="ER299" s="45"/>
      <c r="ES299" s="45"/>
      <c r="ET299" s="45"/>
      <c r="EU299" s="45"/>
      <c r="EV299" s="45"/>
      <c r="EW299" s="45"/>
      <c r="EX299" s="45"/>
      <c r="EY299" s="45"/>
      <c r="EZ299" s="45"/>
      <c r="FA299" s="45"/>
      <c r="FB299" s="45"/>
      <c r="FC299" s="45"/>
      <c r="FD299" s="45"/>
      <c r="FE299" s="45"/>
      <c r="FF299" s="45"/>
      <c r="FG299" s="45"/>
      <c r="FH299" s="45"/>
      <c r="FI299" s="45"/>
      <c r="FJ299" s="45"/>
      <c r="FK299" s="45"/>
      <c r="FL299" s="45"/>
      <c r="FM299" s="45"/>
      <c r="FN299" s="45"/>
      <c r="FO299" s="45"/>
      <c r="FP299" s="45"/>
      <c r="FQ299" s="45"/>
      <c r="FR299" s="45"/>
      <c r="FS299" s="45"/>
    </row>
    <row r="300" spans="1:669" x14ac:dyDescent="0.25">
      <c r="O300" s="45"/>
      <c r="P300" s="45"/>
      <c r="Q300" s="45"/>
      <c r="R300" s="45"/>
      <c r="S300" s="45"/>
      <c r="T300" s="45"/>
      <c r="U300" s="45"/>
      <c r="V300" s="45"/>
      <c r="W300" s="45"/>
      <c r="X300" s="45"/>
      <c r="Y300" s="45"/>
      <c r="Z300" s="45"/>
      <c r="AA300" s="45"/>
      <c r="AB300" s="45"/>
      <c r="AC300" s="45"/>
      <c r="AD300" s="45"/>
      <c r="AE300" s="45"/>
      <c r="AF300" s="45"/>
      <c r="AG300" s="45"/>
      <c r="AH300" s="45"/>
      <c r="AI300" s="45"/>
      <c r="AJ300" s="45"/>
      <c r="AK300" s="45"/>
      <c r="AL300" s="45"/>
      <c r="AM300" s="45"/>
      <c r="AN300" s="45"/>
      <c r="AO300" s="45"/>
      <c r="AP300" s="45"/>
      <c r="AQ300" s="45"/>
      <c r="AR300" s="45"/>
      <c r="AS300" s="45"/>
      <c r="AT300" s="45"/>
      <c r="AU300" s="45"/>
      <c r="AV300" s="45"/>
      <c r="AW300" s="45"/>
      <c r="AX300" s="45"/>
      <c r="AY300" s="45"/>
      <c r="AZ300" s="45"/>
      <c r="BA300" s="45"/>
      <c r="BB300" s="45"/>
      <c r="BC300" s="45"/>
      <c r="BD300" s="45"/>
      <c r="BE300" s="45"/>
      <c r="BF300" s="45"/>
      <c r="BG300" s="45"/>
      <c r="BH300" s="45"/>
      <c r="BI300" s="45"/>
      <c r="BJ300" s="45"/>
      <c r="BK300" s="45"/>
      <c r="BL300" s="45"/>
      <c r="BM300" s="45"/>
      <c r="BN300" s="45"/>
      <c r="BO300" s="45"/>
      <c r="BP300" s="45"/>
      <c r="BQ300" s="45"/>
      <c r="BR300" s="45"/>
      <c r="BS300" s="45"/>
      <c r="BT300" s="45"/>
      <c r="BU300" s="45"/>
      <c r="BV300" s="45"/>
      <c r="BW300" s="45"/>
      <c r="BX300" s="45"/>
      <c r="BY300" s="45"/>
      <c r="BZ300" s="45"/>
      <c r="CA300" s="45"/>
      <c r="CB300" s="45"/>
      <c r="CC300" s="45"/>
      <c r="CD300" s="45"/>
      <c r="CE300" s="45"/>
      <c r="CF300" s="45"/>
      <c r="CG300" s="45"/>
      <c r="CH300" s="45"/>
      <c r="CI300" s="45"/>
      <c r="CJ300" s="45"/>
      <c r="CK300" s="45"/>
      <c r="CL300" s="45"/>
      <c r="CM300" s="45"/>
      <c r="CN300" s="45"/>
      <c r="CO300" s="45"/>
      <c r="CP300" s="45"/>
      <c r="CQ300" s="45"/>
      <c r="CR300" s="45"/>
      <c r="CS300" s="45"/>
      <c r="CT300" s="45"/>
      <c r="CU300" s="45"/>
      <c r="CV300" s="45"/>
      <c r="CW300" s="45"/>
      <c r="CX300" s="45"/>
      <c r="CY300" s="45"/>
      <c r="CZ300" s="45"/>
      <c r="DA300" s="45"/>
      <c r="DB300" s="45"/>
      <c r="DC300" s="45"/>
      <c r="DD300" s="45"/>
      <c r="DE300" s="45"/>
      <c r="DF300" s="45"/>
      <c r="DG300" s="45"/>
      <c r="DH300" s="45"/>
      <c r="DI300" s="45"/>
      <c r="DJ300" s="45"/>
      <c r="DK300" s="45"/>
      <c r="DL300" s="45"/>
      <c r="DM300" s="45"/>
      <c r="DN300" s="45"/>
      <c r="DO300" s="45"/>
      <c r="DP300" s="45"/>
      <c r="DQ300" s="45"/>
      <c r="DR300" s="45"/>
      <c r="DS300" s="45"/>
      <c r="DT300" s="45"/>
      <c r="DU300" s="45"/>
      <c r="DV300" s="45"/>
      <c r="DW300" s="45"/>
      <c r="DX300" s="45"/>
      <c r="DY300" s="45"/>
      <c r="DZ300" s="45"/>
      <c r="EA300" s="45"/>
      <c r="EB300" s="45"/>
      <c r="EC300" s="45"/>
      <c r="ED300" s="45"/>
      <c r="EE300" s="45"/>
      <c r="EF300" s="45"/>
      <c r="EG300" s="45"/>
      <c r="EH300" s="45"/>
      <c r="EI300" s="45"/>
      <c r="EJ300" s="45"/>
      <c r="EK300" s="45"/>
      <c r="EL300" s="45"/>
      <c r="EM300" s="45"/>
      <c r="EN300" s="45"/>
      <c r="EO300" s="45"/>
      <c r="EP300" s="45"/>
      <c r="EQ300" s="45"/>
      <c r="ER300" s="45"/>
      <c r="ES300" s="45"/>
      <c r="ET300" s="45"/>
      <c r="EU300" s="45"/>
      <c r="EV300" s="45"/>
      <c r="EW300" s="45"/>
      <c r="EX300" s="45"/>
      <c r="EY300" s="45"/>
      <c r="EZ300" s="45"/>
      <c r="FA300" s="45"/>
      <c r="FB300" s="45"/>
      <c r="FC300" s="45"/>
      <c r="FD300" s="45"/>
      <c r="FE300" s="45"/>
      <c r="FF300" s="45"/>
      <c r="FG300" s="45"/>
      <c r="FH300" s="45"/>
      <c r="FI300" s="45"/>
      <c r="FJ300" s="45"/>
      <c r="FK300" s="45"/>
      <c r="FL300" s="45"/>
      <c r="FM300" s="45"/>
      <c r="FN300" s="45"/>
      <c r="FO300" s="45"/>
      <c r="FP300" s="45"/>
      <c r="FQ300" s="45"/>
      <c r="FR300" s="45"/>
      <c r="FS300" s="45"/>
    </row>
    <row r="301" spans="1:669" x14ac:dyDescent="0.25">
      <c r="O301" s="45"/>
      <c r="P301" s="45"/>
      <c r="Q301" s="45"/>
      <c r="R301" s="45"/>
      <c r="S301" s="45"/>
      <c r="T301" s="45"/>
      <c r="U301" s="45"/>
      <c r="V301" s="45"/>
      <c r="W301" s="45"/>
      <c r="X301" s="45"/>
      <c r="Y301" s="45"/>
      <c r="Z301" s="45"/>
      <c r="AA301" s="45"/>
      <c r="AB301" s="45"/>
      <c r="AC301" s="45"/>
      <c r="AD301" s="45"/>
      <c r="AE301" s="45"/>
      <c r="AF301" s="45"/>
      <c r="AG301" s="45"/>
      <c r="AH301" s="45"/>
      <c r="AI301" s="45"/>
      <c r="AJ301" s="45"/>
      <c r="AK301" s="45"/>
      <c r="AL301" s="45"/>
      <c r="AM301" s="45"/>
      <c r="AN301" s="45"/>
      <c r="AO301" s="45"/>
      <c r="AP301" s="45"/>
      <c r="AQ301" s="45"/>
      <c r="AR301" s="45"/>
      <c r="AS301" s="45"/>
      <c r="AT301" s="45"/>
      <c r="AU301" s="45"/>
      <c r="AV301" s="45"/>
      <c r="AW301" s="45"/>
      <c r="AX301" s="45"/>
      <c r="AY301" s="45"/>
      <c r="AZ301" s="45"/>
      <c r="BA301" s="45"/>
      <c r="BB301" s="45"/>
      <c r="BC301" s="45"/>
      <c r="BD301" s="45"/>
      <c r="BE301" s="45"/>
      <c r="BF301" s="45"/>
      <c r="BG301" s="45"/>
      <c r="BH301" s="45"/>
      <c r="BI301" s="45"/>
      <c r="BJ301" s="45"/>
      <c r="BK301" s="45"/>
      <c r="BL301" s="45"/>
      <c r="BM301" s="45"/>
      <c r="BN301" s="45"/>
      <c r="BO301" s="45"/>
      <c r="BP301" s="45"/>
      <c r="BQ301" s="45"/>
      <c r="BR301" s="45"/>
      <c r="BS301" s="45"/>
      <c r="BT301" s="45"/>
      <c r="BU301" s="45"/>
      <c r="BV301" s="45"/>
      <c r="BW301" s="45"/>
      <c r="BX301" s="45"/>
      <c r="BY301" s="45"/>
      <c r="BZ301" s="45"/>
      <c r="CA301" s="45"/>
      <c r="CB301" s="45"/>
      <c r="CC301" s="45"/>
      <c r="CD301" s="45"/>
      <c r="CE301" s="45"/>
      <c r="CF301" s="45"/>
      <c r="CG301" s="45"/>
      <c r="CH301" s="45"/>
      <c r="CI301" s="45"/>
      <c r="CJ301" s="45"/>
      <c r="CK301" s="45"/>
      <c r="CL301" s="45"/>
      <c r="CM301" s="45"/>
      <c r="CN301" s="45"/>
      <c r="CO301" s="45"/>
      <c r="CP301" s="45"/>
      <c r="CQ301" s="45"/>
      <c r="CR301" s="45"/>
      <c r="CS301" s="45"/>
      <c r="CT301" s="45"/>
      <c r="CU301" s="45"/>
      <c r="CV301" s="45"/>
      <c r="CW301" s="45"/>
      <c r="CX301" s="45"/>
      <c r="CY301" s="45"/>
      <c r="CZ301" s="45"/>
      <c r="DA301" s="45"/>
      <c r="DB301" s="45"/>
      <c r="DC301" s="45"/>
      <c r="DD301" s="45"/>
      <c r="DE301" s="45"/>
      <c r="DF301" s="45"/>
      <c r="DG301" s="45"/>
      <c r="DH301" s="45"/>
      <c r="DI301" s="45"/>
      <c r="DJ301" s="45"/>
      <c r="DK301" s="45"/>
      <c r="DL301" s="45"/>
      <c r="DM301" s="45"/>
      <c r="DN301" s="45"/>
      <c r="DO301" s="45"/>
      <c r="DP301" s="45"/>
      <c r="DQ301" s="45"/>
      <c r="DR301" s="45"/>
      <c r="DS301" s="45"/>
      <c r="DT301" s="45"/>
      <c r="DU301" s="45"/>
      <c r="DV301" s="45"/>
      <c r="DW301" s="45"/>
      <c r="DX301" s="45"/>
      <c r="DY301" s="45"/>
      <c r="DZ301" s="45"/>
      <c r="EA301" s="45"/>
      <c r="EB301" s="45"/>
      <c r="EC301" s="45"/>
      <c r="ED301" s="45"/>
      <c r="EE301" s="45"/>
      <c r="EF301" s="45"/>
      <c r="EG301" s="45"/>
      <c r="EH301" s="45"/>
      <c r="EI301" s="45"/>
      <c r="EJ301" s="45"/>
      <c r="EK301" s="45"/>
      <c r="EL301" s="45"/>
      <c r="EM301" s="45"/>
      <c r="EN301" s="45"/>
      <c r="EO301" s="45"/>
      <c r="EP301" s="45"/>
      <c r="EQ301" s="45"/>
      <c r="ER301" s="45"/>
      <c r="ES301" s="45"/>
      <c r="ET301" s="45"/>
      <c r="EU301" s="45"/>
      <c r="EV301" s="45"/>
      <c r="EW301" s="45"/>
      <c r="EX301" s="45"/>
      <c r="EY301" s="45"/>
      <c r="EZ301" s="45"/>
      <c r="FA301" s="45"/>
      <c r="FB301" s="45"/>
      <c r="FC301" s="45"/>
      <c r="FD301" s="45"/>
      <c r="FE301" s="45"/>
      <c r="FF301" s="45"/>
      <c r="FG301" s="45"/>
      <c r="FH301" s="45"/>
      <c r="FI301" s="45"/>
      <c r="FJ301" s="45"/>
      <c r="FK301" s="45"/>
      <c r="FL301" s="45"/>
      <c r="FM301" s="45"/>
      <c r="FN301" s="45"/>
      <c r="FO301" s="45"/>
      <c r="FP301" s="45"/>
      <c r="FQ301" s="45"/>
      <c r="FR301" s="45"/>
      <c r="FS301" s="45"/>
    </row>
    <row r="302" spans="1:669" x14ac:dyDescent="0.25">
      <c r="O302" s="45"/>
      <c r="P302" s="45"/>
      <c r="Q302" s="45"/>
      <c r="R302" s="45"/>
      <c r="S302" s="45"/>
      <c r="T302" s="45"/>
      <c r="U302" s="45"/>
      <c r="V302" s="45"/>
      <c r="W302" s="45"/>
      <c r="X302" s="45"/>
      <c r="Y302" s="45"/>
      <c r="Z302" s="45"/>
      <c r="AA302" s="45"/>
      <c r="AB302" s="45"/>
      <c r="AC302" s="45"/>
      <c r="AD302" s="45"/>
      <c r="AE302" s="45"/>
      <c r="AF302" s="45"/>
      <c r="AG302" s="45"/>
      <c r="AH302" s="45"/>
      <c r="AI302" s="45"/>
      <c r="AJ302" s="45"/>
      <c r="AK302" s="45"/>
      <c r="AL302" s="45"/>
      <c r="AM302" s="45"/>
      <c r="AN302" s="45"/>
      <c r="AO302" s="45"/>
      <c r="AP302" s="45"/>
      <c r="AQ302" s="45"/>
      <c r="AR302" s="45"/>
      <c r="AS302" s="45"/>
      <c r="AT302" s="45"/>
      <c r="AU302" s="45"/>
      <c r="AV302" s="45"/>
      <c r="AW302" s="45"/>
      <c r="AX302" s="45"/>
      <c r="AY302" s="45"/>
      <c r="AZ302" s="45"/>
      <c r="BA302" s="45"/>
      <c r="BB302" s="45"/>
      <c r="BC302" s="45"/>
      <c r="BD302" s="45"/>
      <c r="BE302" s="45"/>
      <c r="BF302" s="45"/>
      <c r="BG302" s="45"/>
      <c r="BH302" s="45"/>
      <c r="BI302" s="45"/>
      <c r="BJ302" s="45"/>
      <c r="BK302" s="45"/>
      <c r="BL302" s="45"/>
      <c r="BM302" s="45"/>
      <c r="BN302" s="45"/>
      <c r="BO302" s="45"/>
      <c r="BP302" s="45"/>
      <c r="BQ302" s="45"/>
      <c r="BR302" s="45"/>
      <c r="BS302" s="45"/>
      <c r="BT302" s="45"/>
      <c r="BU302" s="45"/>
      <c r="BV302" s="45"/>
      <c r="BW302" s="45"/>
      <c r="BX302" s="45"/>
      <c r="BY302" s="45"/>
      <c r="BZ302" s="45"/>
      <c r="CA302" s="45"/>
      <c r="CB302" s="45"/>
      <c r="CC302" s="45"/>
      <c r="CD302" s="45"/>
      <c r="CE302" s="45"/>
      <c r="CF302" s="45"/>
      <c r="CG302" s="45"/>
      <c r="CH302" s="45"/>
      <c r="CI302" s="45"/>
      <c r="CJ302" s="45"/>
      <c r="CK302" s="45"/>
      <c r="CL302" s="45"/>
      <c r="CM302" s="45"/>
      <c r="CN302" s="45"/>
      <c r="CO302" s="45"/>
      <c r="CP302" s="45"/>
      <c r="CQ302" s="45"/>
      <c r="CR302" s="45"/>
      <c r="CS302" s="45"/>
      <c r="CT302" s="45"/>
      <c r="CU302" s="45"/>
      <c r="CV302" s="45"/>
      <c r="CW302" s="45"/>
      <c r="CX302" s="45"/>
      <c r="CY302" s="45"/>
      <c r="CZ302" s="45"/>
      <c r="DA302" s="45"/>
      <c r="DB302" s="45"/>
      <c r="DC302" s="45"/>
      <c r="DD302" s="45"/>
      <c r="DE302" s="45"/>
      <c r="DF302" s="45"/>
      <c r="DG302" s="45"/>
      <c r="DH302" s="45"/>
      <c r="DI302" s="45"/>
      <c r="DJ302" s="45"/>
      <c r="DK302" s="45"/>
      <c r="DL302" s="45"/>
      <c r="DM302" s="45"/>
      <c r="DN302" s="45"/>
      <c r="DO302" s="45"/>
      <c r="DP302" s="45"/>
      <c r="DQ302" s="45"/>
      <c r="DR302" s="45"/>
      <c r="DS302" s="45"/>
      <c r="DT302" s="45"/>
      <c r="DU302" s="45"/>
      <c r="DV302" s="45"/>
      <c r="DW302" s="45"/>
      <c r="DX302" s="45"/>
      <c r="DY302" s="45"/>
      <c r="DZ302" s="45"/>
      <c r="EA302" s="45"/>
      <c r="EB302" s="45"/>
      <c r="EC302" s="45"/>
      <c r="ED302" s="45"/>
      <c r="EE302" s="45"/>
      <c r="EF302" s="45"/>
      <c r="EG302" s="45"/>
      <c r="EH302" s="45"/>
      <c r="EI302" s="45"/>
      <c r="EJ302" s="45"/>
      <c r="EK302" s="45"/>
      <c r="EL302" s="45"/>
      <c r="EM302" s="45"/>
      <c r="EN302" s="45"/>
      <c r="EO302" s="45"/>
      <c r="EP302" s="45"/>
      <c r="EQ302" s="45"/>
      <c r="ER302" s="45"/>
      <c r="ES302" s="45"/>
      <c r="ET302" s="45"/>
      <c r="EU302" s="45"/>
      <c r="EV302" s="45"/>
      <c r="EW302" s="45"/>
      <c r="EX302" s="45"/>
      <c r="EY302" s="45"/>
      <c r="EZ302" s="45"/>
      <c r="FA302" s="45"/>
      <c r="FB302" s="45"/>
      <c r="FC302" s="45"/>
      <c r="FD302" s="45"/>
      <c r="FE302" s="45"/>
      <c r="FF302" s="45"/>
      <c r="FG302" s="45"/>
      <c r="FH302" s="45"/>
      <c r="FI302" s="45"/>
      <c r="FJ302" s="45"/>
      <c r="FK302" s="45"/>
      <c r="FL302" s="45"/>
      <c r="FM302" s="45"/>
      <c r="FN302" s="45"/>
      <c r="FO302" s="45"/>
      <c r="FP302" s="45"/>
      <c r="FQ302" s="45"/>
      <c r="FR302" s="45"/>
      <c r="FS302" s="45"/>
    </row>
    <row r="303" spans="1:669" x14ac:dyDescent="0.25">
      <c r="O303" s="45"/>
      <c r="P303" s="45"/>
      <c r="Q303" s="45"/>
      <c r="R303" s="45"/>
      <c r="S303" s="45"/>
      <c r="T303" s="45"/>
      <c r="U303" s="45"/>
      <c r="V303" s="45"/>
      <c r="W303" s="45"/>
      <c r="X303" s="45"/>
      <c r="Y303" s="45"/>
      <c r="Z303" s="45"/>
      <c r="AA303" s="45"/>
      <c r="AB303" s="45"/>
      <c r="AC303" s="45"/>
      <c r="AD303" s="45"/>
      <c r="AE303" s="45"/>
      <c r="AF303" s="45"/>
      <c r="AG303" s="45"/>
      <c r="AH303" s="45"/>
      <c r="AI303" s="45"/>
      <c r="AJ303" s="45"/>
      <c r="AK303" s="45"/>
      <c r="AL303" s="45"/>
      <c r="AM303" s="45"/>
      <c r="AN303" s="45"/>
      <c r="AO303" s="45"/>
      <c r="AP303" s="45"/>
      <c r="AQ303" s="45"/>
      <c r="AR303" s="45"/>
      <c r="AS303" s="45"/>
      <c r="AT303" s="45"/>
      <c r="AU303" s="45"/>
      <c r="AV303" s="45"/>
      <c r="AW303" s="45"/>
      <c r="AX303" s="45"/>
      <c r="AY303" s="45"/>
      <c r="AZ303" s="45"/>
      <c r="BA303" s="45"/>
      <c r="BB303" s="45"/>
      <c r="BC303" s="45"/>
      <c r="BD303" s="45"/>
      <c r="BE303" s="45"/>
      <c r="BF303" s="45"/>
      <c r="BG303" s="45"/>
      <c r="BH303" s="45"/>
      <c r="BI303" s="45"/>
      <c r="BJ303" s="45"/>
      <c r="BK303" s="45"/>
      <c r="BL303" s="45"/>
      <c r="BM303" s="45"/>
      <c r="BN303" s="45"/>
      <c r="BO303" s="45"/>
      <c r="BP303" s="45"/>
      <c r="BQ303" s="45"/>
      <c r="BR303" s="45"/>
      <c r="BS303" s="45"/>
      <c r="BT303" s="45"/>
      <c r="BU303" s="45"/>
      <c r="BV303" s="45"/>
      <c r="BW303" s="45"/>
      <c r="BX303" s="45"/>
      <c r="BY303" s="45"/>
      <c r="BZ303" s="45"/>
      <c r="CA303" s="45"/>
      <c r="CB303" s="45"/>
      <c r="CC303" s="45"/>
      <c r="CD303" s="45"/>
      <c r="CE303" s="45"/>
      <c r="CF303" s="45"/>
      <c r="CG303" s="45"/>
      <c r="CH303" s="45"/>
      <c r="CI303" s="45"/>
      <c r="CJ303" s="45"/>
      <c r="CK303" s="45"/>
      <c r="CL303" s="45"/>
      <c r="CM303" s="45"/>
      <c r="CN303" s="45"/>
      <c r="CO303" s="45"/>
      <c r="CP303" s="45"/>
      <c r="CQ303" s="45"/>
      <c r="CR303" s="45"/>
      <c r="CS303" s="45"/>
      <c r="CT303" s="45"/>
      <c r="CU303" s="45"/>
      <c r="CV303" s="45"/>
      <c r="CW303" s="45"/>
      <c r="CX303" s="45"/>
      <c r="CY303" s="45"/>
      <c r="CZ303" s="45"/>
      <c r="DA303" s="45"/>
      <c r="DB303" s="45"/>
      <c r="DC303" s="45"/>
      <c r="DD303" s="45"/>
      <c r="DE303" s="45"/>
      <c r="DF303" s="45"/>
      <c r="DG303" s="45"/>
      <c r="DH303" s="45"/>
      <c r="DI303" s="45"/>
      <c r="DJ303" s="45"/>
      <c r="DK303" s="45"/>
      <c r="DL303" s="45"/>
      <c r="DM303" s="45"/>
      <c r="DN303" s="45"/>
      <c r="DO303" s="45"/>
      <c r="DP303" s="45"/>
      <c r="DQ303" s="45"/>
      <c r="DR303" s="45"/>
      <c r="DS303" s="45"/>
      <c r="DT303" s="45"/>
      <c r="DU303" s="45"/>
      <c r="DV303" s="45"/>
      <c r="DW303" s="45"/>
      <c r="DX303" s="45"/>
      <c r="DY303" s="45"/>
      <c r="DZ303" s="45"/>
      <c r="EA303" s="45"/>
      <c r="EB303" s="45"/>
      <c r="EC303" s="45"/>
      <c r="ED303" s="45"/>
      <c r="EE303" s="45"/>
      <c r="EF303" s="45"/>
      <c r="EG303" s="45"/>
      <c r="EH303" s="45"/>
      <c r="EI303" s="45"/>
      <c r="EJ303" s="45"/>
      <c r="EK303" s="45"/>
      <c r="EL303" s="45"/>
      <c r="EM303" s="45"/>
      <c r="EN303" s="45"/>
      <c r="EO303" s="45"/>
      <c r="EP303" s="45"/>
      <c r="EQ303" s="45"/>
      <c r="ER303" s="45"/>
      <c r="ES303" s="45"/>
      <c r="ET303" s="45"/>
      <c r="EU303" s="45"/>
      <c r="EV303" s="45"/>
      <c r="EW303" s="45"/>
      <c r="EX303" s="45"/>
      <c r="EY303" s="45"/>
      <c r="EZ303" s="45"/>
      <c r="FA303" s="45"/>
      <c r="FB303" s="45"/>
      <c r="FC303" s="45"/>
      <c r="FD303" s="45"/>
      <c r="FE303" s="45"/>
      <c r="FF303" s="45"/>
      <c r="FG303" s="45"/>
      <c r="FH303" s="45"/>
      <c r="FI303" s="45"/>
      <c r="FJ303" s="45"/>
      <c r="FK303" s="45"/>
      <c r="FL303" s="45"/>
      <c r="FM303" s="45"/>
      <c r="FN303" s="45"/>
      <c r="FO303" s="45"/>
      <c r="FP303" s="45"/>
      <c r="FQ303" s="45"/>
      <c r="FR303" s="45"/>
      <c r="FS303" s="45"/>
    </row>
    <row r="304" spans="1:669" x14ac:dyDescent="0.25">
      <c r="O304" s="45"/>
      <c r="P304" s="45"/>
      <c r="Q304" s="45"/>
      <c r="R304" s="45"/>
      <c r="S304" s="45"/>
      <c r="T304" s="45"/>
      <c r="U304" s="45"/>
      <c r="V304" s="45"/>
      <c r="W304" s="45"/>
      <c r="X304" s="45"/>
      <c r="Y304" s="45"/>
      <c r="Z304" s="45"/>
      <c r="AA304" s="45"/>
      <c r="AB304" s="45"/>
      <c r="AC304" s="45"/>
      <c r="AD304" s="45"/>
      <c r="AE304" s="45"/>
      <c r="AF304" s="45"/>
      <c r="AG304" s="45"/>
      <c r="AH304" s="45"/>
      <c r="AI304" s="45"/>
      <c r="AJ304" s="45"/>
      <c r="AK304" s="45"/>
      <c r="AL304" s="45"/>
      <c r="AM304" s="45"/>
      <c r="AN304" s="45"/>
      <c r="AO304" s="45"/>
      <c r="AP304" s="45"/>
      <c r="AQ304" s="45"/>
      <c r="AR304" s="45"/>
      <c r="AS304" s="45"/>
      <c r="AT304" s="45"/>
      <c r="AU304" s="45"/>
      <c r="AV304" s="45"/>
      <c r="AW304" s="45"/>
      <c r="AX304" s="45"/>
      <c r="AY304" s="45"/>
      <c r="AZ304" s="45"/>
      <c r="BA304" s="45"/>
      <c r="BB304" s="45"/>
      <c r="BC304" s="45"/>
      <c r="BD304" s="45"/>
      <c r="BE304" s="45"/>
      <c r="BF304" s="45"/>
      <c r="BG304" s="45"/>
      <c r="BH304" s="45"/>
      <c r="BI304" s="45"/>
      <c r="BJ304" s="45"/>
      <c r="BK304" s="45"/>
      <c r="BL304" s="45"/>
      <c r="BM304" s="45"/>
      <c r="BN304" s="45"/>
      <c r="BO304" s="45"/>
      <c r="BP304" s="45"/>
      <c r="BQ304" s="45"/>
      <c r="BR304" s="45"/>
      <c r="BS304" s="45"/>
      <c r="BT304" s="45"/>
      <c r="BU304" s="45"/>
      <c r="BV304" s="45"/>
      <c r="BW304" s="45"/>
      <c r="BX304" s="45"/>
      <c r="BY304" s="45"/>
      <c r="BZ304" s="45"/>
      <c r="CA304" s="45"/>
      <c r="CB304" s="45"/>
      <c r="CC304" s="45"/>
      <c r="CD304" s="45"/>
      <c r="CE304" s="45"/>
      <c r="CF304" s="45"/>
      <c r="CG304" s="45"/>
      <c r="CH304" s="45"/>
      <c r="CI304" s="45"/>
      <c r="CJ304" s="45"/>
      <c r="CK304" s="45"/>
      <c r="CL304" s="45"/>
      <c r="CM304" s="45"/>
      <c r="CN304" s="45"/>
      <c r="CO304" s="45"/>
      <c r="CP304" s="45"/>
      <c r="CQ304" s="45"/>
      <c r="CR304" s="45"/>
      <c r="CS304" s="45"/>
      <c r="CT304" s="45"/>
      <c r="CU304" s="45"/>
      <c r="CV304" s="45"/>
      <c r="CW304" s="45"/>
      <c r="CX304" s="45"/>
      <c r="CY304" s="45"/>
      <c r="CZ304" s="45"/>
      <c r="DA304" s="45"/>
      <c r="DB304" s="45"/>
      <c r="DC304" s="45"/>
      <c r="DD304" s="45"/>
      <c r="DE304" s="45"/>
      <c r="DF304" s="45"/>
      <c r="DG304" s="45"/>
      <c r="DH304" s="45"/>
      <c r="DI304" s="45"/>
      <c r="DJ304" s="45"/>
      <c r="DK304" s="45"/>
      <c r="DL304" s="45"/>
      <c r="DM304" s="45"/>
      <c r="DN304" s="45"/>
      <c r="DO304" s="45"/>
      <c r="DP304" s="45"/>
      <c r="DQ304" s="45"/>
      <c r="DR304" s="45"/>
      <c r="DS304" s="45"/>
      <c r="DT304" s="45"/>
      <c r="DU304" s="45"/>
      <c r="DV304" s="45"/>
      <c r="DW304" s="45"/>
      <c r="DX304" s="45"/>
      <c r="DY304" s="45"/>
      <c r="DZ304" s="45"/>
      <c r="EA304" s="45"/>
      <c r="EB304" s="45"/>
      <c r="EC304" s="45"/>
      <c r="ED304" s="45"/>
      <c r="EE304" s="45"/>
      <c r="EF304" s="45"/>
      <c r="EG304" s="45"/>
      <c r="EH304" s="45"/>
      <c r="EI304" s="45"/>
      <c r="EJ304" s="45"/>
      <c r="EK304" s="45"/>
      <c r="EL304" s="45"/>
      <c r="EM304" s="45"/>
      <c r="EN304" s="45"/>
      <c r="EO304" s="45"/>
      <c r="EP304" s="45"/>
      <c r="EQ304" s="45"/>
      <c r="ER304" s="45"/>
      <c r="ES304" s="45"/>
      <c r="ET304" s="45"/>
      <c r="EU304" s="45"/>
      <c r="EV304" s="45"/>
      <c r="EW304" s="45"/>
      <c r="EX304" s="45"/>
      <c r="EY304" s="45"/>
      <c r="EZ304" s="45"/>
      <c r="FA304" s="45"/>
      <c r="FB304" s="45"/>
      <c r="FC304" s="45"/>
      <c r="FD304" s="45"/>
      <c r="FE304" s="45"/>
      <c r="FF304" s="45"/>
      <c r="FG304" s="45"/>
      <c r="FH304" s="45"/>
      <c r="FI304" s="45"/>
      <c r="FJ304" s="45"/>
      <c r="FK304" s="45"/>
      <c r="FL304" s="45"/>
      <c r="FM304" s="45"/>
      <c r="FN304" s="45"/>
      <c r="FO304" s="45"/>
      <c r="FP304" s="45"/>
      <c r="FQ304" s="45"/>
      <c r="FR304" s="45"/>
      <c r="FS304" s="45"/>
    </row>
    <row r="305" spans="15:175" x14ac:dyDescent="0.25">
      <c r="O305" s="45"/>
      <c r="P305" s="45"/>
      <c r="Q305" s="45"/>
      <c r="R305" s="45"/>
      <c r="S305" s="45"/>
      <c r="T305" s="45"/>
      <c r="U305" s="45"/>
      <c r="V305" s="45"/>
      <c r="W305" s="45"/>
      <c r="X305" s="45"/>
      <c r="Y305" s="45"/>
      <c r="Z305" s="45"/>
      <c r="AA305" s="45"/>
      <c r="AB305" s="45"/>
      <c r="AC305" s="45"/>
      <c r="AD305" s="45"/>
      <c r="AE305" s="45"/>
      <c r="AF305" s="45"/>
      <c r="AG305" s="45"/>
      <c r="AH305" s="45"/>
      <c r="AI305" s="45"/>
      <c r="AJ305" s="45"/>
      <c r="AK305" s="45"/>
      <c r="AL305" s="45"/>
      <c r="AM305" s="45"/>
      <c r="AN305" s="45"/>
      <c r="AO305" s="45"/>
      <c r="AP305" s="45"/>
      <c r="AQ305" s="45"/>
      <c r="AR305" s="45"/>
      <c r="AS305" s="45"/>
      <c r="AT305" s="45"/>
      <c r="AU305" s="45"/>
      <c r="AV305" s="45"/>
      <c r="AW305" s="45"/>
      <c r="AX305" s="45"/>
      <c r="AY305" s="45"/>
      <c r="AZ305" s="45"/>
      <c r="BA305" s="45"/>
      <c r="BB305" s="45"/>
      <c r="BC305" s="45"/>
      <c r="BD305" s="45"/>
      <c r="BE305" s="45"/>
      <c r="BF305" s="45"/>
      <c r="BG305" s="45"/>
      <c r="BH305" s="45"/>
      <c r="BI305" s="45"/>
      <c r="BJ305" s="45"/>
      <c r="BK305" s="45"/>
      <c r="BL305" s="45"/>
      <c r="BM305" s="45"/>
      <c r="BN305" s="45"/>
      <c r="BO305" s="45"/>
      <c r="BP305" s="45"/>
      <c r="BQ305" s="45"/>
      <c r="BR305" s="45"/>
      <c r="BS305" s="45"/>
      <c r="BT305" s="45"/>
      <c r="BU305" s="45"/>
      <c r="BV305" s="45"/>
      <c r="BW305" s="45"/>
      <c r="BX305" s="45"/>
      <c r="BY305" s="45"/>
      <c r="BZ305" s="45"/>
      <c r="CA305" s="45"/>
      <c r="CB305" s="45"/>
      <c r="CC305" s="45"/>
      <c r="CD305" s="45"/>
      <c r="CE305" s="45"/>
      <c r="CF305" s="45"/>
      <c r="CG305" s="45"/>
      <c r="CH305" s="45"/>
      <c r="CI305" s="45"/>
      <c r="CJ305" s="45"/>
      <c r="CK305" s="45"/>
      <c r="CL305" s="45"/>
      <c r="CM305" s="45"/>
      <c r="CN305" s="45"/>
      <c r="CO305" s="45"/>
      <c r="CP305" s="45"/>
      <c r="CQ305" s="45"/>
      <c r="CR305" s="45"/>
      <c r="CS305" s="45"/>
      <c r="CT305" s="45"/>
      <c r="CU305" s="45"/>
      <c r="CV305" s="45"/>
      <c r="CW305" s="45"/>
      <c r="CX305" s="45"/>
      <c r="CY305" s="45"/>
      <c r="CZ305" s="45"/>
      <c r="DA305" s="45"/>
      <c r="DB305" s="45"/>
      <c r="DC305" s="45"/>
      <c r="DD305" s="45"/>
      <c r="DE305" s="45"/>
      <c r="DF305" s="45"/>
      <c r="DG305" s="45"/>
      <c r="DH305" s="45"/>
      <c r="DI305" s="45"/>
      <c r="DJ305" s="45"/>
      <c r="DK305" s="45"/>
      <c r="DL305" s="45"/>
      <c r="DM305" s="45"/>
      <c r="DN305" s="45"/>
      <c r="DO305" s="45"/>
      <c r="DP305" s="45"/>
      <c r="DQ305" s="45"/>
      <c r="DR305" s="45"/>
      <c r="DS305" s="45"/>
      <c r="DT305" s="45"/>
      <c r="DU305" s="45"/>
      <c r="DV305" s="45"/>
      <c r="DW305" s="45"/>
      <c r="DX305" s="45"/>
      <c r="DY305" s="45"/>
      <c r="DZ305" s="45"/>
      <c r="EA305" s="45"/>
      <c r="EB305" s="45"/>
      <c r="EC305" s="45"/>
      <c r="ED305" s="45"/>
      <c r="EE305" s="45"/>
      <c r="EF305" s="45"/>
      <c r="EG305" s="45"/>
      <c r="EH305" s="45"/>
      <c r="EI305" s="45"/>
      <c r="EJ305" s="45"/>
      <c r="EK305" s="45"/>
      <c r="EL305" s="45"/>
      <c r="EM305" s="45"/>
      <c r="EN305" s="45"/>
      <c r="EO305" s="45"/>
      <c r="EP305" s="45"/>
      <c r="EQ305" s="45"/>
      <c r="ER305" s="45"/>
      <c r="ES305" s="45"/>
      <c r="ET305" s="45"/>
      <c r="EU305" s="45"/>
      <c r="EV305" s="45"/>
      <c r="EW305" s="45"/>
      <c r="EX305" s="45"/>
      <c r="EY305" s="45"/>
      <c r="EZ305" s="45"/>
      <c r="FA305" s="45"/>
      <c r="FB305" s="45"/>
      <c r="FC305" s="45"/>
      <c r="FD305" s="45"/>
      <c r="FE305" s="45"/>
      <c r="FF305" s="45"/>
      <c r="FG305" s="45"/>
      <c r="FH305" s="45"/>
      <c r="FI305" s="45"/>
      <c r="FJ305" s="45"/>
      <c r="FK305" s="45"/>
      <c r="FL305" s="45"/>
      <c r="FM305" s="45"/>
      <c r="FN305" s="45"/>
      <c r="FO305" s="45"/>
      <c r="FP305" s="45"/>
      <c r="FQ305" s="45"/>
      <c r="FR305" s="45"/>
      <c r="FS305" s="45"/>
    </row>
    <row r="306" spans="15:175" x14ac:dyDescent="0.25">
      <c r="O306" s="45"/>
      <c r="P306" s="45"/>
      <c r="Q306" s="45"/>
      <c r="R306" s="45"/>
      <c r="S306" s="45"/>
      <c r="T306" s="45"/>
      <c r="U306" s="45"/>
      <c r="V306" s="45"/>
      <c r="W306" s="45"/>
      <c r="X306" s="45"/>
      <c r="Y306" s="45"/>
      <c r="Z306" s="45"/>
      <c r="AA306" s="45"/>
      <c r="AB306" s="45"/>
      <c r="AC306" s="45"/>
      <c r="AD306" s="45"/>
      <c r="AE306" s="45"/>
      <c r="AF306" s="45"/>
      <c r="AG306" s="45"/>
      <c r="AH306" s="45"/>
      <c r="AI306" s="45"/>
      <c r="AJ306" s="45"/>
      <c r="AK306" s="45"/>
      <c r="AL306" s="45"/>
      <c r="AM306" s="45"/>
      <c r="AN306" s="45"/>
      <c r="AO306" s="45"/>
      <c r="AP306" s="45"/>
      <c r="AQ306" s="45"/>
      <c r="AR306" s="45"/>
      <c r="AS306" s="45"/>
      <c r="AT306" s="45"/>
      <c r="AU306" s="45"/>
      <c r="AV306" s="45"/>
      <c r="AW306" s="45"/>
      <c r="AX306" s="45"/>
      <c r="AY306" s="45"/>
      <c r="AZ306" s="45"/>
      <c r="BA306" s="45"/>
      <c r="BB306" s="45"/>
      <c r="BC306" s="45"/>
      <c r="BD306" s="45"/>
      <c r="BE306" s="45"/>
      <c r="BF306" s="45"/>
      <c r="BG306" s="45"/>
      <c r="BH306" s="45"/>
      <c r="BI306" s="45"/>
      <c r="BJ306" s="45"/>
      <c r="BK306" s="45"/>
      <c r="BL306" s="45"/>
      <c r="BM306" s="45"/>
      <c r="BN306" s="45"/>
      <c r="BO306" s="45"/>
      <c r="BP306" s="45"/>
      <c r="BQ306" s="45"/>
      <c r="BR306" s="45"/>
      <c r="BS306" s="45"/>
      <c r="BT306" s="45"/>
      <c r="BU306" s="45"/>
      <c r="BV306" s="45"/>
      <c r="BW306" s="45"/>
      <c r="BX306" s="45"/>
      <c r="BY306" s="45"/>
      <c r="BZ306" s="45"/>
      <c r="CA306" s="45"/>
      <c r="CB306" s="45"/>
      <c r="CC306" s="45"/>
      <c r="CD306" s="45"/>
      <c r="CE306" s="45"/>
      <c r="CF306" s="45"/>
      <c r="CG306" s="45"/>
      <c r="CH306" s="45"/>
      <c r="CI306" s="45"/>
      <c r="CJ306" s="45"/>
      <c r="CK306" s="45"/>
      <c r="CL306" s="45"/>
      <c r="CM306" s="45"/>
      <c r="CN306" s="45"/>
      <c r="CO306" s="45"/>
      <c r="CP306" s="45"/>
      <c r="CQ306" s="45"/>
      <c r="CR306" s="45"/>
      <c r="CS306" s="45"/>
      <c r="CT306" s="45"/>
      <c r="CU306" s="45"/>
      <c r="CV306" s="45"/>
      <c r="CW306" s="45"/>
      <c r="CX306" s="45"/>
      <c r="CY306" s="45"/>
      <c r="CZ306" s="45"/>
      <c r="DA306" s="45"/>
      <c r="DB306" s="45"/>
      <c r="DC306" s="45"/>
      <c r="DD306" s="45"/>
      <c r="DE306" s="45"/>
      <c r="DF306" s="45"/>
      <c r="DG306" s="45"/>
      <c r="DH306" s="45"/>
      <c r="DI306" s="45"/>
      <c r="DJ306" s="45"/>
      <c r="DK306" s="45"/>
      <c r="DL306" s="45"/>
      <c r="DM306" s="45"/>
      <c r="DN306" s="45"/>
      <c r="DO306" s="45"/>
      <c r="DP306" s="45"/>
      <c r="DQ306" s="45"/>
      <c r="DR306" s="45"/>
      <c r="DS306" s="45"/>
      <c r="DT306" s="45"/>
      <c r="DU306" s="45"/>
      <c r="DV306" s="45"/>
      <c r="DW306" s="45"/>
      <c r="DX306" s="45"/>
      <c r="DY306" s="45"/>
      <c r="DZ306" s="45"/>
      <c r="EA306" s="45"/>
      <c r="EB306" s="45"/>
      <c r="EC306" s="45"/>
      <c r="ED306" s="45"/>
      <c r="EE306" s="45"/>
      <c r="EF306" s="45"/>
      <c r="EG306" s="45"/>
      <c r="EH306" s="45"/>
      <c r="EI306" s="45"/>
      <c r="EJ306" s="45"/>
      <c r="EK306" s="45"/>
      <c r="EL306" s="45"/>
      <c r="EM306" s="45"/>
      <c r="EN306" s="45"/>
      <c r="EO306" s="45"/>
      <c r="EP306" s="45"/>
      <c r="EQ306" s="45"/>
      <c r="ER306" s="45"/>
      <c r="ES306" s="45"/>
      <c r="ET306" s="45"/>
      <c r="EU306" s="45"/>
      <c r="EV306" s="45"/>
      <c r="EW306" s="45"/>
      <c r="EX306" s="45"/>
      <c r="EY306" s="45"/>
      <c r="EZ306" s="45"/>
      <c r="FA306" s="45"/>
      <c r="FB306" s="45"/>
      <c r="FC306" s="45"/>
      <c r="FD306" s="45"/>
      <c r="FE306" s="45"/>
      <c r="FF306" s="45"/>
      <c r="FG306" s="45"/>
      <c r="FH306" s="45"/>
      <c r="FI306" s="45"/>
      <c r="FJ306" s="45"/>
      <c r="FK306" s="45"/>
      <c r="FL306" s="45"/>
      <c r="FM306" s="45"/>
      <c r="FN306" s="45"/>
      <c r="FO306" s="45"/>
      <c r="FP306" s="45"/>
      <c r="FQ306" s="45"/>
      <c r="FR306" s="45"/>
      <c r="FS306" s="45"/>
    </row>
    <row r="307" spans="15:175" x14ac:dyDescent="0.25">
      <c r="O307" s="45"/>
      <c r="P307" s="45"/>
      <c r="Q307" s="45"/>
      <c r="R307" s="45"/>
      <c r="S307" s="45"/>
      <c r="T307" s="45"/>
      <c r="U307" s="45"/>
      <c r="V307" s="45"/>
      <c r="W307" s="45"/>
      <c r="X307" s="45"/>
      <c r="Y307" s="45"/>
      <c r="Z307" s="45"/>
      <c r="AA307" s="45"/>
      <c r="AB307" s="45"/>
      <c r="AC307" s="45"/>
      <c r="AD307" s="45"/>
      <c r="AE307" s="45"/>
      <c r="AF307" s="45"/>
      <c r="AG307" s="45"/>
      <c r="AH307" s="45"/>
      <c r="AI307" s="45"/>
      <c r="AJ307" s="45"/>
      <c r="AK307" s="45"/>
      <c r="AL307" s="45"/>
      <c r="AM307" s="45"/>
      <c r="AN307" s="45"/>
      <c r="AO307" s="45"/>
      <c r="AP307" s="45"/>
      <c r="AQ307" s="45"/>
      <c r="AR307" s="45"/>
      <c r="AS307" s="45"/>
      <c r="AT307" s="45"/>
      <c r="AU307" s="45"/>
      <c r="AV307" s="45"/>
      <c r="AW307" s="45"/>
      <c r="AX307" s="45"/>
      <c r="AY307" s="45"/>
      <c r="AZ307" s="45"/>
      <c r="BA307" s="45"/>
      <c r="BB307" s="45"/>
      <c r="BC307" s="45"/>
      <c r="BD307" s="45"/>
      <c r="BE307" s="45"/>
      <c r="BF307" s="45"/>
      <c r="BG307" s="45"/>
      <c r="BH307" s="45"/>
      <c r="BI307" s="45"/>
      <c r="BJ307" s="45"/>
      <c r="BK307" s="45"/>
      <c r="BL307" s="45"/>
      <c r="BM307" s="45"/>
      <c r="BN307" s="45"/>
      <c r="BO307" s="45"/>
      <c r="BP307" s="45"/>
      <c r="BQ307" s="45"/>
      <c r="BR307" s="45"/>
      <c r="BS307" s="45"/>
      <c r="BT307" s="45"/>
      <c r="BU307" s="45"/>
      <c r="BV307" s="45"/>
      <c r="BW307" s="45"/>
      <c r="BX307" s="45"/>
      <c r="BY307" s="45"/>
      <c r="BZ307" s="45"/>
      <c r="CA307" s="45"/>
      <c r="CB307" s="45"/>
      <c r="CC307" s="45"/>
      <c r="CD307" s="45"/>
      <c r="CE307" s="45"/>
      <c r="CF307" s="45"/>
      <c r="CG307" s="45"/>
      <c r="CH307" s="45"/>
      <c r="CI307" s="45"/>
      <c r="CJ307" s="45"/>
      <c r="CK307" s="45"/>
      <c r="CL307" s="45"/>
      <c r="CM307" s="45"/>
      <c r="CN307" s="45"/>
      <c r="CO307" s="45"/>
      <c r="CP307" s="45"/>
      <c r="CQ307" s="45"/>
      <c r="CR307" s="45"/>
      <c r="CS307" s="45"/>
      <c r="CT307" s="45"/>
      <c r="CU307" s="45"/>
      <c r="CV307" s="45"/>
      <c r="CW307" s="45"/>
      <c r="CX307" s="45"/>
      <c r="CY307" s="45"/>
      <c r="CZ307" s="45"/>
      <c r="DA307" s="45"/>
      <c r="DB307" s="45"/>
      <c r="DC307" s="45"/>
      <c r="DD307" s="45"/>
      <c r="DE307" s="45"/>
      <c r="DF307" s="45"/>
      <c r="DG307" s="45"/>
      <c r="DH307" s="45"/>
      <c r="DI307" s="45"/>
      <c r="DJ307" s="45"/>
      <c r="DK307" s="45"/>
      <c r="DL307" s="45"/>
      <c r="DM307" s="45"/>
      <c r="DN307" s="45"/>
      <c r="DO307" s="45"/>
      <c r="DP307" s="45"/>
      <c r="DQ307" s="45"/>
      <c r="DR307" s="45"/>
      <c r="DS307" s="45"/>
      <c r="DT307" s="45"/>
      <c r="DU307" s="45"/>
      <c r="DV307" s="45"/>
      <c r="DW307" s="45"/>
      <c r="DX307" s="45"/>
      <c r="DY307" s="45"/>
      <c r="DZ307" s="45"/>
      <c r="EA307" s="45"/>
      <c r="EB307" s="45"/>
      <c r="EC307" s="45"/>
      <c r="ED307" s="45"/>
      <c r="EE307" s="45"/>
      <c r="EF307" s="45"/>
      <c r="EG307" s="45"/>
      <c r="EH307" s="45"/>
      <c r="EI307" s="45"/>
      <c r="EJ307" s="45"/>
      <c r="EK307" s="45"/>
      <c r="EL307" s="45"/>
      <c r="EM307" s="45"/>
      <c r="EN307" s="45"/>
      <c r="EO307" s="45"/>
      <c r="EP307" s="45"/>
      <c r="EQ307" s="45"/>
      <c r="ER307" s="45"/>
      <c r="ES307" s="45"/>
      <c r="ET307" s="45"/>
      <c r="EU307" s="45"/>
      <c r="EV307" s="45"/>
      <c r="EW307" s="45"/>
      <c r="EX307" s="45"/>
      <c r="EY307" s="45"/>
      <c r="EZ307" s="45"/>
      <c r="FA307" s="45"/>
      <c r="FB307" s="45"/>
      <c r="FC307" s="45"/>
      <c r="FD307" s="45"/>
      <c r="FE307" s="45"/>
      <c r="FF307" s="45"/>
      <c r="FG307" s="45"/>
      <c r="FH307" s="45"/>
      <c r="FI307" s="45"/>
      <c r="FJ307" s="45"/>
      <c r="FK307" s="45"/>
      <c r="FL307" s="45"/>
      <c r="FM307" s="45"/>
      <c r="FN307" s="45"/>
      <c r="FO307" s="45"/>
      <c r="FP307" s="45"/>
      <c r="FQ307" s="45"/>
      <c r="FR307" s="45"/>
      <c r="FS307" s="45"/>
    </row>
    <row r="308" spans="15:175" x14ac:dyDescent="0.25">
      <c r="O308" s="45"/>
      <c r="P308" s="45"/>
      <c r="Q308" s="45"/>
      <c r="R308" s="45"/>
      <c r="S308" s="45"/>
      <c r="T308" s="45"/>
      <c r="U308" s="45"/>
      <c r="V308" s="45"/>
      <c r="W308" s="45"/>
      <c r="X308" s="45"/>
      <c r="Y308" s="45"/>
      <c r="Z308" s="45"/>
      <c r="AA308" s="45"/>
      <c r="AB308" s="45"/>
      <c r="AC308" s="45"/>
      <c r="AD308" s="45"/>
      <c r="AE308" s="45"/>
      <c r="AF308" s="45"/>
      <c r="AG308" s="45"/>
      <c r="AH308" s="45"/>
      <c r="AI308" s="45"/>
      <c r="AJ308" s="45"/>
      <c r="AK308" s="45"/>
      <c r="AL308" s="45"/>
      <c r="AM308" s="45"/>
      <c r="AN308" s="45"/>
      <c r="AO308" s="45"/>
      <c r="AP308" s="45"/>
      <c r="AQ308" s="45"/>
      <c r="AR308" s="45"/>
      <c r="AS308" s="45"/>
      <c r="AT308" s="45"/>
      <c r="AU308" s="45"/>
      <c r="AV308" s="45"/>
      <c r="AW308" s="45"/>
      <c r="AX308" s="45"/>
      <c r="AY308" s="45"/>
      <c r="AZ308" s="45"/>
      <c r="BA308" s="45"/>
      <c r="BB308" s="45"/>
      <c r="BC308" s="45"/>
      <c r="BD308" s="45"/>
      <c r="BE308" s="45"/>
      <c r="BF308" s="45"/>
      <c r="BG308" s="45"/>
      <c r="BH308" s="45"/>
      <c r="BI308" s="45"/>
      <c r="BJ308" s="45"/>
      <c r="BK308" s="45"/>
      <c r="BL308" s="45"/>
      <c r="BM308" s="45"/>
      <c r="BN308" s="45"/>
      <c r="BO308" s="45"/>
      <c r="BP308" s="45"/>
      <c r="BQ308" s="45"/>
      <c r="BR308" s="45"/>
      <c r="BS308" s="45"/>
      <c r="BT308" s="45"/>
      <c r="BU308" s="45"/>
      <c r="BV308" s="45"/>
      <c r="BW308" s="45"/>
      <c r="BX308" s="45"/>
      <c r="BY308" s="45"/>
      <c r="BZ308" s="45"/>
      <c r="CA308" s="45"/>
      <c r="CB308" s="45"/>
      <c r="CC308" s="45"/>
      <c r="CD308" s="45"/>
      <c r="CE308" s="45"/>
      <c r="CF308" s="45"/>
      <c r="CG308" s="45"/>
      <c r="CH308" s="45"/>
      <c r="CI308" s="45"/>
      <c r="CJ308" s="45"/>
      <c r="CK308" s="45"/>
      <c r="CL308" s="45"/>
      <c r="CM308" s="45"/>
      <c r="CN308" s="45"/>
      <c r="CO308" s="45"/>
      <c r="CP308" s="45"/>
      <c r="CQ308" s="45"/>
      <c r="CR308" s="45"/>
      <c r="CS308" s="45"/>
      <c r="CT308" s="45"/>
      <c r="CU308" s="45"/>
      <c r="CV308" s="45"/>
      <c r="CW308" s="45"/>
      <c r="CX308" s="45"/>
      <c r="CY308" s="45"/>
      <c r="CZ308" s="45"/>
      <c r="DA308" s="45"/>
      <c r="DB308" s="45"/>
      <c r="DC308" s="45"/>
      <c r="DD308" s="45"/>
      <c r="DE308" s="45"/>
      <c r="DF308" s="45"/>
      <c r="DG308" s="45"/>
      <c r="DH308" s="45"/>
      <c r="DI308" s="45"/>
      <c r="DJ308" s="45"/>
      <c r="DK308" s="45"/>
      <c r="DL308" s="45"/>
      <c r="DM308" s="45"/>
      <c r="DN308" s="45"/>
      <c r="DO308" s="45"/>
      <c r="DP308" s="45"/>
      <c r="DQ308" s="45"/>
      <c r="DR308" s="45"/>
      <c r="DS308" s="45"/>
      <c r="DT308" s="45"/>
      <c r="DU308" s="45"/>
      <c r="DV308" s="45"/>
      <c r="DW308" s="45"/>
      <c r="DX308" s="45"/>
      <c r="DY308" s="45"/>
      <c r="DZ308" s="45"/>
      <c r="EA308" s="45"/>
      <c r="EB308" s="45"/>
      <c r="EC308" s="45"/>
      <c r="ED308" s="45"/>
      <c r="EE308" s="45"/>
      <c r="EF308" s="45"/>
      <c r="EG308" s="45"/>
      <c r="EH308" s="45"/>
      <c r="EI308" s="45"/>
      <c r="EJ308" s="45"/>
      <c r="EK308" s="45"/>
      <c r="EL308" s="45"/>
      <c r="EM308" s="45"/>
      <c r="EN308" s="45"/>
      <c r="EO308" s="45"/>
      <c r="EP308" s="45"/>
      <c r="EQ308" s="45"/>
      <c r="ER308" s="45"/>
      <c r="ES308" s="45"/>
      <c r="ET308" s="45"/>
      <c r="EU308" s="45"/>
      <c r="EV308" s="45"/>
      <c r="EW308" s="45"/>
      <c r="EX308" s="45"/>
      <c r="EY308" s="45"/>
      <c r="EZ308" s="45"/>
      <c r="FA308" s="45"/>
      <c r="FB308" s="45"/>
      <c r="FC308" s="45"/>
      <c r="FD308" s="45"/>
      <c r="FE308" s="45"/>
      <c r="FF308" s="45"/>
      <c r="FG308" s="45"/>
      <c r="FH308" s="45"/>
      <c r="FI308" s="45"/>
      <c r="FJ308" s="45"/>
      <c r="FK308" s="45"/>
      <c r="FL308" s="45"/>
      <c r="FM308" s="45"/>
      <c r="FN308" s="45"/>
      <c r="FO308" s="45"/>
      <c r="FP308" s="45"/>
      <c r="FQ308" s="45"/>
      <c r="FR308" s="45"/>
      <c r="FS308" s="45"/>
    </row>
    <row r="309" spans="15:175" x14ac:dyDescent="0.25">
      <c r="O309" s="45"/>
      <c r="P309" s="45"/>
      <c r="Q309" s="45"/>
      <c r="R309" s="45"/>
      <c r="S309" s="45"/>
      <c r="T309" s="45"/>
      <c r="U309" s="45"/>
      <c r="V309" s="45"/>
      <c r="W309" s="45"/>
      <c r="X309" s="45"/>
      <c r="Y309" s="45"/>
      <c r="Z309" s="45"/>
      <c r="AA309" s="45"/>
      <c r="AB309" s="45"/>
      <c r="AC309" s="45"/>
      <c r="AD309" s="45"/>
      <c r="AE309" s="45"/>
      <c r="AF309" s="45"/>
      <c r="AG309" s="45"/>
      <c r="AH309" s="45"/>
      <c r="AI309" s="45"/>
      <c r="AJ309" s="45"/>
      <c r="AK309" s="45"/>
      <c r="AL309" s="45"/>
      <c r="AM309" s="45"/>
      <c r="AN309" s="45"/>
      <c r="AO309" s="45"/>
      <c r="AP309" s="45"/>
      <c r="AQ309" s="45"/>
      <c r="AR309" s="45"/>
      <c r="AS309" s="45"/>
      <c r="AT309" s="45"/>
      <c r="AU309" s="45"/>
      <c r="AV309" s="45"/>
      <c r="AW309" s="45"/>
      <c r="AX309" s="45"/>
      <c r="AY309" s="45"/>
      <c r="AZ309" s="45"/>
      <c r="BA309" s="45"/>
      <c r="BB309" s="45"/>
      <c r="BC309" s="45"/>
      <c r="BD309" s="45"/>
      <c r="BE309" s="45"/>
      <c r="BF309" s="45"/>
      <c r="BG309" s="45"/>
      <c r="BH309" s="45"/>
      <c r="BI309" s="45"/>
      <c r="BJ309" s="45"/>
      <c r="BK309" s="45"/>
      <c r="BL309" s="45"/>
      <c r="BM309" s="45"/>
      <c r="BN309" s="45"/>
      <c r="BO309" s="45"/>
      <c r="BP309" s="45"/>
      <c r="BQ309" s="45"/>
      <c r="BR309" s="45"/>
      <c r="BS309" s="45"/>
      <c r="BT309" s="45"/>
      <c r="BU309" s="45"/>
      <c r="BV309" s="45"/>
      <c r="BW309" s="45"/>
      <c r="BX309" s="45"/>
      <c r="BY309" s="45"/>
      <c r="BZ309" s="45"/>
      <c r="CA309" s="45"/>
      <c r="CB309" s="45"/>
      <c r="CC309" s="45"/>
      <c r="CD309" s="45"/>
      <c r="CE309" s="45"/>
      <c r="CF309" s="45"/>
      <c r="CG309" s="45"/>
      <c r="CH309" s="45"/>
      <c r="CI309" s="45"/>
      <c r="CJ309" s="45"/>
      <c r="CK309" s="45"/>
      <c r="CL309" s="45"/>
      <c r="CM309" s="45"/>
      <c r="CN309" s="45"/>
      <c r="CO309" s="45"/>
      <c r="CP309" s="45"/>
      <c r="CQ309" s="45"/>
      <c r="CR309" s="45"/>
      <c r="CS309" s="45"/>
      <c r="CT309" s="45"/>
      <c r="CU309" s="45"/>
      <c r="CV309" s="45"/>
      <c r="CW309" s="45"/>
      <c r="CX309" s="45"/>
      <c r="CY309" s="45"/>
      <c r="CZ309" s="45"/>
      <c r="DA309" s="45"/>
      <c r="DB309" s="45"/>
      <c r="DC309" s="45"/>
      <c r="DD309" s="45"/>
      <c r="DE309" s="45"/>
      <c r="DF309" s="45"/>
      <c r="DG309" s="45"/>
      <c r="DH309" s="45"/>
      <c r="DI309" s="45"/>
      <c r="DJ309" s="45"/>
      <c r="DK309" s="45"/>
      <c r="DL309" s="45"/>
      <c r="DM309" s="45"/>
      <c r="DN309" s="45"/>
      <c r="DO309" s="45"/>
      <c r="DP309" s="45"/>
      <c r="DQ309" s="45"/>
      <c r="DR309" s="45"/>
      <c r="DS309" s="45"/>
      <c r="DT309" s="45"/>
      <c r="DU309" s="45"/>
      <c r="DV309" s="45"/>
      <c r="DW309" s="45"/>
      <c r="DX309" s="45"/>
      <c r="DY309" s="45"/>
      <c r="DZ309" s="45"/>
      <c r="EA309" s="45"/>
      <c r="EB309" s="45"/>
      <c r="EC309" s="45"/>
      <c r="ED309" s="45"/>
      <c r="EE309" s="45"/>
      <c r="EF309" s="45"/>
      <c r="EG309" s="45"/>
      <c r="EH309" s="45"/>
      <c r="EI309" s="45"/>
      <c r="EJ309" s="45"/>
      <c r="EK309" s="45"/>
      <c r="EL309" s="45"/>
      <c r="EM309" s="45"/>
      <c r="EN309" s="45"/>
      <c r="EO309" s="45"/>
      <c r="EP309" s="45"/>
      <c r="EQ309" s="45"/>
      <c r="ER309" s="45"/>
      <c r="ES309" s="45"/>
      <c r="ET309" s="45"/>
      <c r="EU309" s="45"/>
      <c r="EV309" s="45"/>
      <c r="EW309" s="45"/>
      <c r="EX309" s="45"/>
      <c r="EY309" s="45"/>
      <c r="EZ309" s="45"/>
      <c r="FA309" s="45"/>
      <c r="FB309" s="45"/>
      <c r="FC309" s="45"/>
      <c r="FD309" s="45"/>
      <c r="FE309" s="45"/>
      <c r="FF309" s="45"/>
      <c r="FG309" s="45"/>
      <c r="FH309" s="45"/>
      <c r="FI309" s="45"/>
      <c r="FJ309" s="45"/>
      <c r="FK309" s="45"/>
      <c r="FL309" s="45"/>
      <c r="FM309" s="45"/>
      <c r="FN309" s="45"/>
      <c r="FO309" s="45"/>
      <c r="FP309" s="45"/>
      <c r="FQ309" s="45"/>
      <c r="FR309" s="45"/>
      <c r="FS309" s="45"/>
    </row>
    <row r="310" spans="15:175" x14ac:dyDescent="0.25">
      <c r="O310" s="45"/>
      <c r="P310" s="45"/>
      <c r="Q310" s="45"/>
      <c r="R310" s="45"/>
      <c r="S310" s="45"/>
      <c r="T310" s="45"/>
      <c r="U310" s="45"/>
      <c r="V310" s="45"/>
      <c r="W310" s="45"/>
      <c r="X310" s="45"/>
      <c r="Y310" s="45"/>
      <c r="Z310" s="45"/>
      <c r="AA310" s="45"/>
      <c r="AB310" s="45"/>
      <c r="AC310" s="45"/>
      <c r="AD310" s="45"/>
      <c r="AE310" s="45"/>
      <c r="AF310" s="45"/>
      <c r="AG310" s="45"/>
      <c r="AH310" s="45"/>
      <c r="AI310" s="45"/>
      <c r="AJ310" s="45"/>
      <c r="AK310" s="45"/>
      <c r="AL310" s="45"/>
      <c r="AM310" s="45"/>
      <c r="AN310" s="45"/>
      <c r="AO310" s="45"/>
      <c r="AP310" s="45"/>
      <c r="AQ310" s="45"/>
      <c r="AR310" s="45"/>
      <c r="AS310" s="45"/>
      <c r="AT310" s="45"/>
      <c r="AU310" s="45"/>
      <c r="AV310" s="45"/>
      <c r="AW310" s="45"/>
      <c r="AX310" s="45"/>
      <c r="AY310" s="45"/>
      <c r="AZ310" s="45"/>
      <c r="BA310" s="45"/>
      <c r="BB310" s="45"/>
      <c r="BC310" s="45"/>
      <c r="BD310" s="45"/>
      <c r="BE310" s="45"/>
      <c r="BF310" s="45"/>
      <c r="BG310" s="45"/>
      <c r="BH310" s="45"/>
      <c r="BI310" s="45"/>
      <c r="BJ310" s="45"/>
      <c r="BK310" s="45"/>
      <c r="BL310" s="45"/>
      <c r="BM310" s="45"/>
      <c r="BN310" s="45"/>
      <c r="BO310" s="45"/>
      <c r="BP310" s="45"/>
      <c r="BQ310" s="45"/>
      <c r="BR310" s="45"/>
      <c r="BS310" s="45"/>
      <c r="BT310" s="45"/>
      <c r="BU310" s="45"/>
      <c r="BV310" s="45"/>
      <c r="BW310" s="45"/>
      <c r="BX310" s="45"/>
      <c r="BY310" s="45"/>
      <c r="BZ310" s="45"/>
      <c r="CA310" s="45"/>
      <c r="CB310" s="45"/>
      <c r="CC310" s="45"/>
      <c r="CD310" s="45"/>
      <c r="CE310" s="45"/>
      <c r="CF310" s="45"/>
      <c r="CG310" s="45"/>
      <c r="CH310" s="45"/>
      <c r="CI310" s="45"/>
      <c r="CJ310" s="45"/>
      <c r="CK310" s="45"/>
      <c r="CL310" s="45"/>
      <c r="CM310" s="45"/>
      <c r="CN310" s="45"/>
      <c r="CO310" s="45"/>
      <c r="CP310" s="45"/>
      <c r="CQ310" s="45"/>
      <c r="CR310" s="45"/>
      <c r="CS310" s="45"/>
      <c r="CT310" s="45"/>
      <c r="CU310" s="45"/>
      <c r="CV310" s="45"/>
      <c r="CW310" s="45"/>
      <c r="CX310" s="45"/>
      <c r="CY310" s="45"/>
      <c r="CZ310" s="45"/>
      <c r="DA310" s="45"/>
      <c r="DB310" s="45"/>
      <c r="DC310" s="45"/>
      <c r="DD310" s="45"/>
      <c r="DE310" s="45"/>
      <c r="DF310" s="45"/>
      <c r="DG310" s="45"/>
      <c r="DH310" s="45"/>
      <c r="DI310" s="45"/>
      <c r="DJ310" s="45"/>
      <c r="DK310" s="45"/>
      <c r="DL310" s="45"/>
      <c r="DM310" s="45"/>
      <c r="DN310" s="45"/>
      <c r="DO310" s="45"/>
      <c r="DP310" s="45"/>
      <c r="DQ310" s="45"/>
      <c r="DR310" s="45"/>
      <c r="DS310" s="45"/>
      <c r="DT310" s="45"/>
      <c r="DU310" s="45"/>
      <c r="DV310" s="45"/>
      <c r="DW310" s="45"/>
      <c r="DX310" s="45"/>
      <c r="DY310" s="45"/>
      <c r="DZ310" s="45"/>
      <c r="EA310" s="45"/>
      <c r="EB310" s="45"/>
      <c r="EC310" s="45"/>
      <c r="ED310" s="45"/>
      <c r="EE310" s="45"/>
      <c r="EF310" s="45"/>
      <c r="EG310" s="45"/>
      <c r="EH310" s="45"/>
      <c r="EI310" s="45"/>
      <c r="EJ310" s="45"/>
      <c r="EK310" s="45"/>
      <c r="EL310" s="45"/>
      <c r="EM310" s="45"/>
      <c r="EN310" s="45"/>
      <c r="EO310" s="45"/>
      <c r="EP310" s="45"/>
      <c r="EQ310" s="45"/>
      <c r="ER310" s="45"/>
      <c r="ES310" s="45"/>
      <c r="ET310" s="45"/>
      <c r="EU310" s="45"/>
      <c r="EV310" s="45"/>
      <c r="EW310" s="45"/>
      <c r="EX310" s="45"/>
      <c r="EY310" s="45"/>
      <c r="EZ310" s="45"/>
      <c r="FA310" s="45"/>
      <c r="FB310" s="45"/>
      <c r="FC310" s="45"/>
      <c r="FD310" s="45"/>
      <c r="FE310" s="45"/>
      <c r="FF310" s="45"/>
      <c r="FG310" s="45"/>
      <c r="FH310" s="45"/>
      <c r="FI310" s="45"/>
      <c r="FJ310" s="45"/>
      <c r="FK310" s="45"/>
      <c r="FL310" s="45"/>
      <c r="FM310" s="45"/>
      <c r="FN310" s="45"/>
      <c r="FO310" s="45"/>
      <c r="FP310" s="45"/>
      <c r="FQ310" s="45"/>
      <c r="FR310" s="45"/>
      <c r="FS310" s="45"/>
    </row>
    <row r="311" spans="15:175" x14ac:dyDescent="0.25">
      <c r="O311" s="45"/>
      <c r="P311" s="45"/>
      <c r="Q311" s="45"/>
      <c r="R311" s="45"/>
      <c r="S311" s="45"/>
      <c r="T311" s="45"/>
      <c r="U311" s="45"/>
      <c r="V311" s="45"/>
      <c r="W311" s="45"/>
      <c r="X311" s="45"/>
      <c r="Y311" s="45"/>
      <c r="Z311" s="45"/>
      <c r="AA311" s="45"/>
      <c r="AB311" s="45"/>
      <c r="AC311" s="45"/>
      <c r="AD311" s="45"/>
      <c r="AE311" s="45"/>
      <c r="AF311" s="45"/>
      <c r="AG311" s="45"/>
      <c r="AH311" s="45"/>
      <c r="AI311" s="45"/>
      <c r="AJ311" s="45"/>
      <c r="AK311" s="45"/>
      <c r="AL311" s="45"/>
      <c r="AM311" s="45"/>
      <c r="AN311" s="45"/>
      <c r="AO311" s="45"/>
      <c r="AP311" s="45"/>
      <c r="AQ311" s="45"/>
      <c r="AR311" s="45"/>
      <c r="AS311" s="45"/>
      <c r="AT311" s="45"/>
      <c r="AU311" s="45"/>
      <c r="AV311" s="45"/>
      <c r="AW311" s="45"/>
      <c r="AX311" s="45"/>
      <c r="AY311" s="45"/>
      <c r="AZ311" s="45"/>
      <c r="BA311" s="45"/>
      <c r="BB311" s="45"/>
      <c r="BC311" s="45"/>
      <c r="BD311" s="45"/>
      <c r="BE311" s="45"/>
      <c r="BF311" s="45"/>
      <c r="BG311" s="45"/>
      <c r="BH311" s="45"/>
      <c r="BI311" s="45"/>
      <c r="BJ311" s="45"/>
      <c r="BK311" s="45"/>
      <c r="BL311" s="45"/>
      <c r="BM311" s="45"/>
      <c r="BN311" s="45"/>
      <c r="BO311" s="45"/>
      <c r="BP311" s="45"/>
      <c r="BQ311" s="45"/>
      <c r="BR311" s="45"/>
      <c r="BS311" s="45"/>
      <c r="BT311" s="45"/>
      <c r="BU311" s="45"/>
      <c r="BV311" s="45"/>
      <c r="BW311" s="45"/>
      <c r="BX311" s="45"/>
      <c r="BY311" s="45"/>
      <c r="BZ311" s="45"/>
      <c r="CA311" s="45"/>
      <c r="CB311" s="45"/>
      <c r="CC311" s="45"/>
      <c r="CD311" s="45"/>
      <c r="CE311" s="45"/>
      <c r="CF311" s="45"/>
      <c r="CG311" s="45"/>
      <c r="CH311" s="45"/>
      <c r="CI311" s="45"/>
      <c r="CJ311" s="45"/>
      <c r="CK311" s="45"/>
      <c r="CL311" s="45"/>
      <c r="CM311" s="45"/>
      <c r="CN311" s="45"/>
      <c r="CO311" s="45"/>
      <c r="CP311" s="45"/>
      <c r="CQ311" s="45"/>
      <c r="CR311" s="45"/>
      <c r="CS311" s="45"/>
      <c r="CT311" s="45"/>
      <c r="CU311" s="45"/>
      <c r="CV311" s="45"/>
      <c r="CW311" s="45"/>
      <c r="CX311" s="45"/>
      <c r="CY311" s="45"/>
      <c r="CZ311" s="45"/>
      <c r="DA311" s="45"/>
      <c r="DB311" s="45"/>
      <c r="DC311" s="45"/>
      <c r="DD311" s="45"/>
      <c r="DE311" s="45"/>
      <c r="DF311" s="45"/>
      <c r="DG311" s="45"/>
      <c r="DH311" s="45"/>
      <c r="DI311" s="45"/>
      <c r="DJ311" s="45"/>
      <c r="DK311" s="45"/>
      <c r="DL311" s="45"/>
      <c r="DM311" s="45"/>
      <c r="DN311" s="45"/>
      <c r="DO311" s="45"/>
      <c r="DP311" s="45"/>
      <c r="DQ311" s="45"/>
      <c r="DR311" s="45"/>
      <c r="DS311" s="45"/>
      <c r="DT311" s="45"/>
      <c r="DU311" s="45"/>
      <c r="DV311" s="45"/>
      <c r="DW311" s="45"/>
      <c r="DX311" s="45"/>
      <c r="DY311" s="45"/>
      <c r="DZ311" s="45"/>
      <c r="EA311" s="45"/>
      <c r="EB311" s="45"/>
      <c r="EC311" s="45"/>
      <c r="ED311" s="45"/>
      <c r="EE311" s="45"/>
      <c r="EF311" s="45"/>
      <c r="EG311" s="45"/>
      <c r="EH311" s="45"/>
      <c r="EI311" s="45"/>
      <c r="EJ311" s="45"/>
      <c r="EK311" s="45"/>
      <c r="EL311" s="45"/>
      <c r="EM311" s="45"/>
      <c r="EN311" s="45"/>
      <c r="EO311" s="45"/>
      <c r="EP311" s="45"/>
      <c r="EQ311" s="45"/>
      <c r="ER311" s="45"/>
      <c r="ES311" s="45"/>
      <c r="ET311" s="45"/>
      <c r="EU311" s="45"/>
      <c r="EV311" s="45"/>
      <c r="EW311" s="45"/>
      <c r="EX311" s="45"/>
      <c r="EY311" s="45"/>
      <c r="EZ311" s="45"/>
      <c r="FA311" s="45"/>
      <c r="FB311" s="45"/>
      <c r="FC311" s="45"/>
      <c r="FD311" s="45"/>
      <c r="FE311" s="45"/>
      <c r="FF311" s="45"/>
      <c r="FG311" s="45"/>
      <c r="FH311" s="45"/>
      <c r="FI311" s="45"/>
      <c r="FJ311" s="45"/>
      <c r="FK311" s="45"/>
      <c r="FL311" s="45"/>
      <c r="FM311" s="45"/>
      <c r="FN311" s="45"/>
      <c r="FO311" s="45"/>
      <c r="FP311" s="45"/>
      <c r="FQ311" s="45"/>
      <c r="FR311" s="45"/>
      <c r="FS311" s="45"/>
    </row>
    <row r="312" spans="15:175" x14ac:dyDescent="0.25">
      <c r="O312" s="45"/>
      <c r="P312" s="45"/>
      <c r="Q312" s="45"/>
      <c r="R312" s="45"/>
      <c r="S312" s="45"/>
      <c r="T312" s="45"/>
      <c r="U312" s="45"/>
      <c r="V312" s="45"/>
      <c r="W312" s="45"/>
      <c r="X312" s="45"/>
      <c r="Y312" s="45"/>
      <c r="Z312" s="45"/>
      <c r="AA312" s="45"/>
      <c r="AB312" s="45"/>
      <c r="AC312" s="45"/>
      <c r="AD312" s="45"/>
      <c r="AE312" s="45"/>
      <c r="AF312" s="45"/>
      <c r="AG312" s="45"/>
      <c r="AH312" s="45"/>
      <c r="AI312" s="45"/>
      <c r="AJ312" s="45"/>
      <c r="AK312" s="45"/>
      <c r="AL312" s="45"/>
      <c r="AM312" s="45"/>
      <c r="AN312" s="45"/>
      <c r="AO312" s="45"/>
      <c r="AP312" s="45"/>
      <c r="AQ312" s="45"/>
      <c r="AR312" s="45"/>
      <c r="AS312" s="45"/>
      <c r="AT312" s="45"/>
      <c r="AU312" s="45"/>
      <c r="AV312" s="45"/>
      <c r="AW312" s="45"/>
      <c r="AX312" s="45"/>
      <c r="AY312" s="45"/>
      <c r="AZ312" s="45"/>
      <c r="BA312" s="45"/>
      <c r="BB312" s="45"/>
      <c r="BC312" s="45"/>
      <c r="BD312" s="45"/>
      <c r="BE312" s="45"/>
      <c r="BF312" s="45"/>
      <c r="BG312" s="45"/>
      <c r="BH312" s="45"/>
      <c r="BI312" s="45"/>
      <c r="BJ312" s="45"/>
      <c r="BK312" s="45"/>
      <c r="BL312" s="45"/>
      <c r="BM312" s="45"/>
      <c r="BN312" s="45"/>
      <c r="BO312" s="45"/>
      <c r="BP312" s="45"/>
      <c r="BQ312" s="45"/>
      <c r="BR312" s="45"/>
      <c r="BS312" s="45"/>
      <c r="BT312" s="45"/>
      <c r="BU312" s="45"/>
      <c r="BV312" s="45"/>
      <c r="BW312" s="45"/>
      <c r="BX312" s="45"/>
      <c r="BY312" s="45"/>
      <c r="BZ312" s="45"/>
      <c r="CA312" s="45"/>
      <c r="CB312" s="45"/>
      <c r="CC312" s="45"/>
      <c r="CD312" s="45"/>
      <c r="CE312" s="45"/>
      <c r="CF312" s="45"/>
      <c r="CG312" s="45"/>
      <c r="CH312" s="45"/>
      <c r="CI312" s="45"/>
      <c r="CJ312" s="45"/>
      <c r="CK312" s="45"/>
      <c r="CL312" s="45"/>
      <c r="CM312" s="45"/>
      <c r="CN312" s="45"/>
      <c r="CO312" s="45"/>
      <c r="CP312" s="45"/>
      <c r="CQ312" s="45"/>
      <c r="CR312" s="45"/>
      <c r="CS312" s="45"/>
      <c r="CT312" s="45"/>
      <c r="CU312" s="45"/>
      <c r="CV312" s="45"/>
      <c r="CW312" s="45"/>
      <c r="CX312" s="45"/>
      <c r="CY312" s="45"/>
      <c r="CZ312" s="45"/>
      <c r="DA312" s="45"/>
      <c r="DB312" s="45"/>
      <c r="DC312" s="45"/>
      <c r="DD312" s="45"/>
      <c r="DE312" s="45"/>
      <c r="DF312" s="45"/>
      <c r="DG312" s="45"/>
      <c r="DH312" s="45"/>
      <c r="DI312" s="45"/>
      <c r="DJ312" s="45"/>
      <c r="DK312" s="45"/>
      <c r="DL312" s="45"/>
      <c r="DM312" s="45"/>
      <c r="DN312" s="45"/>
      <c r="DO312" s="45"/>
      <c r="DP312" s="45"/>
      <c r="DQ312" s="45"/>
      <c r="DR312" s="45"/>
      <c r="DS312" s="45"/>
      <c r="DT312" s="45"/>
      <c r="DU312" s="45"/>
      <c r="DV312" s="45"/>
      <c r="DW312" s="45"/>
      <c r="DX312" s="45"/>
      <c r="DY312" s="45"/>
      <c r="DZ312" s="45"/>
      <c r="EA312" s="45"/>
      <c r="EB312" s="45"/>
      <c r="EC312" s="45"/>
      <c r="ED312" s="45"/>
      <c r="EE312" s="45"/>
      <c r="EF312" s="45"/>
      <c r="EG312" s="45"/>
      <c r="EH312" s="45"/>
      <c r="EI312" s="45"/>
      <c r="EJ312" s="45"/>
      <c r="EK312" s="45"/>
      <c r="EL312" s="45"/>
      <c r="EM312" s="45"/>
      <c r="EN312" s="45"/>
      <c r="EO312" s="45"/>
      <c r="EP312" s="45"/>
      <c r="EQ312" s="45"/>
      <c r="ER312" s="45"/>
      <c r="ES312" s="45"/>
      <c r="ET312" s="45"/>
      <c r="EU312" s="45"/>
      <c r="EV312" s="45"/>
      <c r="EW312" s="45"/>
      <c r="EX312" s="45"/>
      <c r="EY312" s="45"/>
      <c r="EZ312" s="45"/>
      <c r="FA312" s="45"/>
      <c r="FB312" s="45"/>
      <c r="FC312" s="45"/>
      <c r="FD312" s="45"/>
      <c r="FE312" s="45"/>
      <c r="FF312" s="45"/>
      <c r="FG312" s="45"/>
      <c r="FH312" s="45"/>
      <c r="FI312" s="45"/>
      <c r="FJ312" s="45"/>
      <c r="FK312" s="45"/>
      <c r="FL312" s="45"/>
      <c r="FM312" s="45"/>
      <c r="FN312" s="45"/>
      <c r="FO312" s="45"/>
      <c r="FP312" s="45"/>
      <c r="FQ312" s="45"/>
      <c r="FR312" s="45"/>
      <c r="FS312" s="45"/>
    </row>
    <row r="313" spans="15:175" x14ac:dyDescent="0.25">
      <c r="O313" s="45"/>
      <c r="P313" s="45"/>
      <c r="Q313" s="45"/>
      <c r="R313" s="45"/>
      <c r="S313" s="45"/>
      <c r="T313" s="45"/>
      <c r="U313" s="45"/>
      <c r="V313" s="45"/>
      <c r="W313" s="45"/>
      <c r="X313" s="45"/>
      <c r="Y313" s="45"/>
      <c r="Z313" s="45"/>
      <c r="AA313" s="45"/>
      <c r="AB313" s="45"/>
      <c r="AC313" s="45"/>
      <c r="AD313" s="45"/>
      <c r="AE313" s="45"/>
      <c r="AF313" s="45"/>
      <c r="AG313" s="45"/>
      <c r="AH313" s="45"/>
      <c r="AI313" s="45"/>
      <c r="AJ313" s="45"/>
      <c r="AK313" s="45"/>
      <c r="AL313" s="45"/>
      <c r="AM313" s="45"/>
      <c r="AN313" s="45"/>
      <c r="AO313" s="45"/>
      <c r="AP313" s="45"/>
      <c r="AQ313" s="45"/>
      <c r="AR313" s="45"/>
      <c r="AS313" s="45"/>
      <c r="AT313" s="45"/>
      <c r="AU313" s="45"/>
      <c r="AV313" s="45"/>
      <c r="AW313" s="45"/>
      <c r="AX313" s="45"/>
      <c r="AY313" s="45"/>
      <c r="AZ313" s="45"/>
      <c r="BA313" s="45"/>
      <c r="BB313" s="45"/>
      <c r="BC313" s="45"/>
      <c r="BD313" s="45"/>
      <c r="BE313" s="45"/>
      <c r="BF313" s="45"/>
      <c r="BG313" s="45"/>
      <c r="BH313" s="45"/>
      <c r="BI313" s="45"/>
      <c r="BJ313" s="45"/>
      <c r="BK313" s="45"/>
      <c r="BL313" s="45"/>
      <c r="BM313" s="45"/>
      <c r="BN313" s="45"/>
      <c r="BO313" s="45"/>
      <c r="BP313" s="45"/>
      <c r="BQ313" s="45"/>
      <c r="BR313" s="45"/>
      <c r="BS313" s="45"/>
      <c r="BT313" s="45"/>
      <c r="BU313" s="45"/>
      <c r="BV313" s="45"/>
      <c r="BW313" s="45"/>
      <c r="BX313" s="45"/>
      <c r="BY313" s="45"/>
      <c r="BZ313" s="45"/>
      <c r="CA313" s="45"/>
      <c r="CB313" s="45"/>
      <c r="CC313" s="45"/>
      <c r="CD313" s="45"/>
      <c r="CE313" s="45"/>
      <c r="CF313" s="45"/>
      <c r="CG313" s="45"/>
      <c r="CH313" s="45"/>
      <c r="CI313" s="45"/>
      <c r="CJ313" s="45"/>
      <c r="CK313" s="45"/>
      <c r="CL313" s="45"/>
      <c r="CM313" s="45"/>
      <c r="CN313" s="45"/>
      <c r="CO313" s="45"/>
      <c r="CP313" s="45"/>
      <c r="CQ313" s="45"/>
      <c r="CR313" s="45"/>
      <c r="CS313" s="45"/>
      <c r="CT313" s="45"/>
      <c r="CU313" s="45"/>
      <c r="CV313" s="45"/>
      <c r="CW313" s="45"/>
      <c r="CX313" s="45"/>
      <c r="CY313" s="45"/>
      <c r="CZ313" s="45"/>
      <c r="DA313" s="45"/>
      <c r="DB313" s="45"/>
      <c r="DC313" s="45"/>
      <c r="DD313" s="45"/>
      <c r="DE313" s="45"/>
      <c r="DF313" s="45"/>
      <c r="DG313" s="45"/>
      <c r="DH313" s="45"/>
      <c r="DI313" s="45"/>
      <c r="DJ313" s="45"/>
      <c r="DK313" s="45"/>
      <c r="DL313" s="45"/>
      <c r="DM313" s="45"/>
      <c r="DN313" s="45"/>
      <c r="DO313" s="45"/>
      <c r="DP313" s="45"/>
      <c r="DQ313" s="45"/>
      <c r="DR313" s="45"/>
      <c r="DS313" s="45"/>
      <c r="DT313" s="45"/>
      <c r="DU313" s="45"/>
      <c r="DV313" s="45"/>
      <c r="DW313" s="45"/>
      <c r="DX313" s="45"/>
      <c r="DY313" s="45"/>
      <c r="DZ313" s="45"/>
      <c r="EA313" s="45"/>
      <c r="EB313" s="45"/>
      <c r="EC313" s="45"/>
      <c r="ED313" s="45"/>
      <c r="EE313" s="45"/>
      <c r="EF313" s="45"/>
      <c r="EG313" s="45"/>
      <c r="EH313" s="45"/>
      <c r="EI313" s="45"/>
      <c r="EJ313" s="45"/>
      <c r="EK313" s="45"/>
      <c r="EL313" s="45"/>
      <c r="EM313" s="45"/>
      <c r="EN313" s="45"/>
      <c r="EO313" s="45"/>
      <c r="EP313" s="45"/>
      <c r="EQ313" s="45"/>
      <c r="ER313" s="45"/>
      <c r="ES313" s="45"/>
      <c r="ET313" s="45"/>
      <c r="EU313" s="45"/>
      <c r="EV313" s="45"/>
      <c r="EW313" s="45"/>
      <c r="EX313" s="45"/>
      <c r="EY313" s="45"/>
      <c r="EZ313" s="45"/>
      <c r="FA313" s="45"/>
      <c r="FB313" s="45"/>
      <c r="FC313" s="45"/>
      <c r="FD313" s="45"/>
      <c r="FE313" s="45"/>
      <c r="FF313" s="45"/>
      <c r="FG313" s="45"/>
      <c r="FH313" s="45"/>
      <c r="FI313" s="45"/>
      <c r="FJ313" s="45"/>
      <c r="FK313" s="45"/>
      <c r="FL313" s="45"/>
      <c r="FM313" s="45"/>
      <c r="FN313" s="45"/>
      <c r="FO313" s="45"/>
      <c r="FP313" s="45"/>
      <c r="FQ313" s="45"/>
      <c r="FR313" s="45"/>
      <c r="FS313" s="45"/>
    </row>
    <row r="314" spans="15:175" x14ac:dyDescent="0.25">
      <c r="O314" s="45"/>
      <c r="P314" s="45"/>
      <c r="Q314" s="45"/>
      <c r="R314" s="45"/>
      <c r="S314" s="45"/>
      <c r="T314" s="45"/>
      <c r="U314" s="45"/>
      <c r="V314" s="45"/>
      <c r="W314" s="45"/>
      <c r="X314" s="45"/>
      <c r="Y314" s="45"/>
      <c r="Z314" s="45"/>
      <c r="AA314" s="45"/>
      <c r="AB314" s="45"/>
      <c r="AC314" s="45"/>
      <c r="AD314" s="45"/>
      <c r="AE314" s="45"/>
      <c r="AF314" s="45"/>
      <c r="AG314" s="45"/>
      <c r="AH314" s="45"/>
      <c r="AI314" s="45"/>
      <c r="AJ314" s="45"/>
      <c r="AK314" s="45"/>
      <c r="AL314" s="45"/>
      <c r="AM314" s="45"/>
      <c r="AN314" s="45"/>
      <c r="AO314" s="45"/>
      <c r="AP314" s="45"/>
      <c r="AQ314" s="45"/>
      <c r="AR314" s="45"/>
      <c r="AS314" s="45"/>
      <c r="AT314" s="45"/>
      <c r="AU314" s="45"/>
      <c r="AV314" s="45"/>
      <c r="AW314" s="45"/>
      <c r="AX314" s="45"/>
      <c r="AY314" s="45"/>
      <c r="AZ314" s="45"/>
      <c r="BA314" s="45"/>
      <c r="BB314" s="45"/>
      <c r="BC314" s="45"/>
      <c r="BD314" s="45"/>
      <c r="BE314" s="45"/>
      <c r="BF314" s="45"/>
      <c r="BG314" s="45"/>
      <c r="BH314" s="45"/>
      <c r="BI314" s="45"/>
      <c r="BJ314" s="45"/>
      <c r="BK314" s="45"/>
      <c r="BL314" s="45"/>
      <c r="BM314" s="45"/>
      <c r="BN314" s="45"/>
      <c r="BO314" s="45"/>
      <c r="BP314" s="45"/>
      <c r="BQ314" s="45"/>
      <c r="BR314" s="45"/>
      <c r="BS314" s="45"/>
      <c r="BT314" s="45"/>
      <c r="BU314" s="45"/>
      <c r="BV314" s="45"/>
      <c r="BW314" s="45"/>
      <c r="BX314" s="45"/>
      <c r="BY314" s="45"/>
      <c r="BZ314" s="45"/>
      <c r="CA314" s="45"/>
      <c r="CB314" s="45"/>
      <c r="CC314" s="45"/>
      <c r="CD314" s="45"/>
      <c r="CE314" s="45"/>
      <c r="CF314" s="45"/>
      <c r="CG314" s="45"/>
      <c r="CH314" s="45"/>
      <c r="CI314" s="45"/>
      <c r="CJ314" s="45"/>
      <c r="CK314" s="45"/>
      <c r="CL314" s="45"/>
      <c r="CM314" s="45"/>
      <c r="CN314" s="45"/>
      <c r="CO314" s="45"/>
      <c r="CP314" s="45"/>
      <c r="CQ314" s="45"/>
      <c r="CR314" s="45"/>
      <c r="CS314" s="45"/>
      <c r="CT314" s="45"/>
      <c r="CU314" s="45"/>
      <c r="CV314" s="45"/>
      <c r="CW314" s="45"/>
      <c r="CX314" s="45"/>
      <c r="CY314" s="45"/>
      <c r="CZ314" s="45"/>
      <c r="DA314" s="45"/>
      <c r="DB314" s="45"/>
      <c r="DC314" s="45"/>
      <c r="DD314" s="45"/>
      <c r="DE314" s="45"/>
      <c r="DF314" s="45"/>
      <c r="DG314" s="45"/>
      <c r="DH314" s="45"/>
      <c r="DI314" s="45"/>
      <c r="DJ314" s="45"/>
      <c r="DK314" s="45"/>
      <c r="DL314" s="45"/>
      <c r="DM314" s="45"/>
      <c r="DN314" s="45"/>
      <c r="DO314" s="45"/>
      <c r="DP314" s="45"/>
      <c r="DQ314" s="45"/>
      <c r="DR314" s="45"/>
      <c r="DS314" s="45"/>
      <c r="DT314" s="45"/>
      <c r="DU314" s="45"/>
      <c r="DV314" s="45"/>
      <c r="DW314" s="45"/>
      <c r="DX314" s="45"/>
      <c r="DY314" s="45"/>
      <c r="DZ314" s="45"/>
      <c r="EA314" s="45"/>
      <c r="EB314" s="45"/>
      <c r="EC314" s="45"/>
      <c r="ED314" s="45"/>
      <c r="EE314" s="45"/>
      <c r="EF314" s="45"/>
      <c r="EG314" s="45"/>
      <c r="EH314" s="45"/>
      <c r="EI314" s="45"/>
      <c r="EJ314" s="45"/>
      <c r="EK314" s="45"/>
      <c r="EL314" s="45"/>
      <c r="EM314" s="45"/>
      <c r="EN314" s="45"/>
      <c r="EO314" s="45"/>
      <c r="EP314" s="45"/>
      <c r="EQ314" s="45"/>
      <c r="ER314" s="45"/>
      <c r="ES314" s="45"/>
      <c r="ET314" s="45"/>
      <c r="EU314" s="45"/>
      <c r="EV314" s="45"/>
      <c r="EW314" s="45"/>
      <c r="EX314" s="45"/>
      <c r="EY314" s="45"/>
      <c r="EZ314" s="45"/>
      <c r="FA314" s="45"/>
      <c r="FB314" s="45"/>
      <c r="FC314" s="45"/>
      <c r="FD314" s="45"/>
      <c r="FE314" s="45"/>
      <c r="FF314" s="45"/>
      <c r="FG314" s="45"/>
      <c r="FH314" s="45"/>
      <c r="FI314" s="45"/>
      <c r="FJ314" s="45"/>
      <c r="FK314" s="45"/>
      <c r="FL314" s="45"/>
      <c r="FM314" s="45"/>
      <c r="FN314" s="45"/>
      <c r="FO314" s="45"/>
      <c r="FP314" s="45"/>
      <c r="FQ314" s="45"/>
      <c r="FR314" s="45"/>
      <c r="FS314" s="45"/>
    </row>
    <row r="315" spans="15:175" x14ac:dyDescent="0.25">
      <c r="O315" s="45"/>
      <c r="P315" s="45"/>
      <c r="Q315" s="45"/>
      <c r="R315" s="45"/>
      <c r="S315" s="45"/>
      <c r="T315" s="45"/>
      <c r="U315" s="45"/>
      <c r="V315" s="45"/>
      <c r="W315" s="45"/>
      <c r="X315" s="45"/>
      <c r="Y315" s="45"/>
      <c r="Z315" s="45"/>
      <c r="AA315" s="45"/>
      <c r="AB315" s="45"/>
      <c r="AC315" s="45"/>
      <c r="AD315" s="45"/>
      <c r="AE315" s="45"/>
      <c r="AF315" s="45"/>
      <c r="AG315" s="45"/>
      <c r="AH315" s="45"/>
      <c r="AI315" s="45"/>
      <c r="AJ315" s="45"/>
      <c r="AK315" s="45"/>
      <c r="AL315" s="45"/>
      <c r="AM315" s="45"/>
      <c r="AN315" s="45"/>
      <c r="AO315" s="45"/>
      <c r="AP315" s="45"/>
      <c r="AQ315" s="45"/>
      <c r="AR315" s="45"/>
      <c r="AS315" s="45"/>
      <c r="AT315" s="45"/>
      <c r="AU315" s="45"/>
      <c r="AV315" s="45"/>
      <c r="AW315" s="45"/>
      <c r="AX315" s="45"/>
      <c r="AY315" s="45"/>
      <c r="AZ315" s="45"/>
      <c r="BA315" s="45"/>
      <c r="BB315" s="45"/>
      <c r="BC315" s="45"/>
      <c r="BD315" s="45"/>
      <c r="BE315" s="45"/>
      <c r="BF315" s="45"/>
      <c r="BG315" s="45"/>
      <c r="BH315" s="45"/>
      <c r="BI315" s="45"/>
      <c r="BJ315" s="45"/>
      <c r="BK315" s="45"/>
      <c r="BL315" s="45"/>
      <c r="BM315" s="45"/>
      <c r="BN315" s="45"/>
      <c r="BO315" s="45"/>
      <c r="BP315" s="45"/>
      <c r="BQ315" s="45"/>
      <c r="BR315" s="45"/>
      <c r="BS315" s="45"/>
      <c r="BT315" s="45"/>
      <c r="BU315" s="45"/>
      <c r="BV315" s="45"/>
      <c r="BW315" s="45"/>
      <c r="BX315" s="45"/>
      <c r="BY315" s="45"/>
      <c r="BZ315" s="45"/>
      <c r="CA315" s="45"/>
      <c r="CB315" s="45"/>
      <c r="CC315" s="45"/>
      <c r="CD315" s="45"/>
      <c r="CE315" s="45"/>
      <c r="CF315" s="45"/>
      <c r="CG315" s="45"/>
      <c r="CH315" s="45"/>
      <c r="CI315" s="45"/>
      <c r="CJ315" s="45"/>
      <c r="CK315" s="45"/>
      <c r="CL315" s="45"/>
      <c r="CM315" s="45"/>
      <c r="CN315" s="45"/>
      <c r="CO315" s="45"/>
      <c r="CP315" s="45"/>
      <c r="CQ315" s="45"/>
      <c r="CR315" s="45"/>
      <c r="CS315" s="45"/>
      <c r="CT315" s="45"/>
      <c r="CU315" s="45"/>
      <c r="CV315" s="45"/>
      <c r="CW315" s="45"/>
      <c r="CX315" s="45"/>
      <c r="CY315" s="45"/>
      <c r="CZ315" s="45"/>
      <c r="DA315" s="45"/>
      <c r="DB315" s="45"/>
      <c r="DC315" s="45"/>
      <c r="DD315" s="45"/>
      <c r="DE315" s="45"/>
      <c r="DF315" s="45"/>
      <c r="DG315" s="45"/>
      <c r="DH315" s="45"/>
      <c r="DI315" s="45"/>
      <c r="DJ315" s="45"/>
      <c r="DK315" s="45"/>
      <c r="DL315" s="45"/>
      <c r="DM315" s="45"/>
      <c r="DN315" s="45"/>
      <c r="DO315" s="45"/>
      <c r="DP315" s="45"/>
      <c r="DQ315" s="45"/>
      <c r="DR315" s="45"/>
      <c r="DS315" s="45"/>
      <c r="DT315" s="45"/>
      <c r="DU315" s="45"/>
      <c r="DV315" s="45"/>
      <c r="DW315" s="45"/>
      <c r="DX315" s="45"/>
      <c r="DY315" s="45"/>
      <c r="DZ315" s="45"/>
      <c r="EA315" s="45"/>
      <c r="EB315" s="45"/>
      <c r="EC315" s="45"/>
      <c r="ED315" s="45"/>
      <c r="EE315" s="45"/>
      <c r="EF315" s="45"/>
      <c r="EG315" s="45"/>
      <c r="EH315" s="45"/>
      <c r="EI315" s="45"/>
      <c r="EJ315" s="45"/>
      <c r="EK315" s="45"/>
      <c r="EL315" s="45"/>
      <c r="EM315" s="45"/>
      <c r="EN315" s="45"/>
      <c r="EO315" s="45"/>
      <c r="EP315" s="45"/>
      <c r="EQ315" s="45"/>
      <c r="ER315" s="45"/>
      <c r="ES315" s="45"/>
      <c r="ET315" s="45"/>
      <c r="EU315" s="45"/>
      <c r="EV315" s="45"/>
      <c r="EW315" s="45"/>
      <c r="EX315" s="45"/>
      <c r="EY315" s="45"/>
      <c r="EZ315" s="45"/>
      <c r="FA315" s="45"/>
      <c r="FB315" s="45"/>
      <c r="FC315" s="45"/>
      <c r="FD315" s="45"/>
      <c r="FE315" s="45"/>
      <c r="FF315" s="45"/>
      <c r="FG315" s="45"/>
      <c r="FH315" s="45"/>
      <c r="FI315" s="45"/>
      <c r="FJ315" s="45"/>
      <c r="FK315" s="45"/>
      <c r="FL315" s="45"/>
      <c r="FM315" s="45"/>
      <c r="FN315" s="45"/>
      <c r="FO315" s="45"/>
      <c r="FP315" s="45"/>
      <c r="FQ315" s="45"/>
      <c r="FR315" s="45"/>
      <c r="FS315" s="45"/>
    </row>
    <row r="316" spans="15:175" x14ac:dyDescent="0.25"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  <c r="AA316" s="45"/>
      <c r="AB316" s="45"/>
      <c r="AC316" s="45"/>
      <c r="AD316" s="45"/>
      <c r="AE316" s="45"/>
      <c r="AF316" s="45"/>
      <c r="AG316" s="45"/>
      <c r="AH316" s="45"/>
      <c r="AI316" s="45"/>
      <c r="AJ316" s="45"/>
      <c r="AK316" s="45"/>
      <c r="AL316" s="45"/>
      <c r="AM316" s="45"/>
      <c r="AN316" s="45"/>
      <c r="AO316" s="45"/>
      <c r="AP316" s="45"/>
      <c r="AQ316" s="45"/>
      <c r="AR316" s="45"/>
      <c r="AS316" s="45"/>
      <c r="AT316" s="45"/>
      <c r="AU316" s="45"/>
      <c r="AV316" s="45"/>
      <c r="AW316" s="45"/>
      <c r="AX316" s="45"/>
      <c r="AY316" s="45"/>
      <c r="AZ316" s="45"/>
      <c r="BA316" s="45"/>
      <c r="BB316" s="45"/>
      <c r="BC316" s="45"/>
      <c r="BD316" s="45"/>
      <c r="BE316" s="45"/>
      <c r="BF316" s="45"/>
      <c r="BG316" s="45"/>
      <c r="BH316" s="45"/>
      <c r="BI316" s="45"/>
      <c r="BJ316" s="45"/>
      <c r="BK316" s="45"/>
      <c r="BL316" s="45"/>
      <c r="BM316" s="45"/>
      <c r="BN316" s="45"/>
      <c r="BO316" s="45"/>
      <c r="BP316" s="45"/>
      <c r="BQ316" s="45"/>
      <c r="BR316" s="45"/>
      <c r="BS316" s="45"/>
      <c r="BT316" s="45"/>
      <c r="BU316" s="45"/>
      <c r="BV316" s="45"/>
      <c r="BW316" s="45"/>
      <c r="BX316" s="45"/>
      <c r="BY316" s="45"/>
      <c r="BZ316" s="45"/>
      <c r="CA316" s="45"/>
      <c r="CB316" s="45"/>
      <c r="CC316" s="45"/>
      <c r="CD316" s="45"/>
      <c r="CE316" s="45"/>
      <c r="CF316" s="45"/>
      <c r="CG316" s="45"/>
      <c r="CH316" s="45"/>
      <c r="CI316" s="45"/>
      <c r="CJ316" s="45"/>
      <c r="CK316" s="45"/>
      <c r="CL316" s="45"/>
      <c r="CM316" s="45"/>
      <c r="CN316" s="45"/>
      <c r="CO316" s="45"/>
      <c r="CP316" s="45"/>
      <c r="CQ316" s="45"/>
      <c r="CR316" s="45"/>
      <c r="CS316" s="45"/>
      <c r="CT316" s="45"/>
      <c r="CU316" s="45"/>
      <c r="CV316" s="45"/>
      <c r="CW316" s="45"/>
      <c r="CX316" s="45"/>
      <c r="CY316" s="45"/>
      <c r="CZ316" s="45"/>
      <c r="DA316" s="45"/>
      <c r="DB316" s="45"/>
      <c r="DC316" s="45"/>
      <c r="DD316" s="45"/>
      <c r="DE316" s="45"/>
      <c r="DF316" s="45"/>
      <c r="DG316" s="45"/>
      <c r="DH316" s="45"/>
      <c r="DI316" s="45"/>
      <c r="DJ316" s="45"/>
      <c r="DK316" s="45"/>
      <c r="DL316" s="45"/>
      <c r="DM316" s="45"/>
      <c r="DN316" s="45"/>
      <c r="DO316" s="45"/>
      <c r="DP316" s="45"/>
      <c r="DQ316" s="45"/>
      <c r="DR316" s="45"/>
      <c r="DS316" s="45"/>
      <c r="DT316" s="45"/>
      <c r="DU316" s="45"/>
      <c r="DV316" s="45"/>
      <c r="DW316" s="45"/>
      <c r="DX316" s="45"/>
      <c r="DY316" s="45"/>
      <c r="DZ316" s="45"/>
      <c r="EA316" s="45"/>
      <c r="EB316" s="45"/>
      <c r="EC316" s="45"/>
      <c r="ED316" s="45"/>
      <c r="EE316" s="45"/>
      <c r="EF316" s="45"/>
      <c r="EG316" s="45"/>
      <c r="EH316" s="45"/>
      <c r="EI316" s="45"/>
      <c r="EJ316" s="45"/>
      <c r="EK316" s="45"/>
      <c r="EL316" s="45"/>
      <c r="EM316" s="45"/>
      <c r="EN316" s="45"/>
      <c r="EO316" s="45"/>
      <c r="EP316" s="45"/>
      <c r="EQ316" s="45"/>
      <c r="ER316" s="45"/>
      <c r="ES316" s="45"/>
      <c r="ET316" s="45"/>
      <c r="EU316" s="45"/>
      <c r="EV316" s="45"/>
      <c r="EW316" s="45"/>
      <c r="EX316" s="45"/>
      <c r="EY316" s="45"/>
      <c r="EZ316" s="45"/>
      <c r="FA316" s="45"/>
      <c r="FB316" s="45"/>
      <c r="FC316" s="45"/>
      <c r="FD316" s="45"/>
      <c r="FE316" s="45"/>
      <c r="FF316" s="45"/>
      <c r="FG316" s="45"/>
      <c r="FH316" s="45"/>
      <c r="FI316" s="45"/>
      <c r="FJ316" s="45"/>
      <c r="FK316" s="45"/>
      <c r="FL316" s="45"/>
      <c r="FM316" s="45"/>
      <c r="FN316" s="45"/>
      <c r="FO316" s="45"/>
      <c r="FP316" s="45"/>
      <c r="FQ316" s="45"/>
      <c r="FR316" s="45"/>
      <c r="FS316" s="45"/>
    </row>
    <row r="317" spans="15:175" x14ac:dyDescent="0.25">
      <c r="O317" s="45"/>
      <c r="P317" s="45"/>
      <c r="Q317" s="45"/>
      <c r="R317" s="45"/>
      <c r="S317" s="45"/>
      <c r="T317" s="45"/>
      <c r="U317" s="45"/>
      <c r="V317" s="45"/>
      <c r="W317" s="45"/>
      <c r="X317" s="45"/>
      <c r="Y317" s="45"/>
      <c r="Z317" s="45"/>
      <c r="AA317" s="45"/>
      <c r="AB317" s="45"/>
      <c r="AC317" s="45"/>
      <c r="AD317" s="45"/>
      <c r="AE317" s="45"/>
      <c r="AF317" s="45"/>
      <c r="AG317" s="45"/>
      <c r="AH317" s="45"/>
      <c r="AI317" s="45"/>
      <c r="AJ317" s="45"/>
      <c r="AK317" s="45"/>
      <c r="AL317" s="45"/>
      <c r="AM317" s="45"/>
      <c r="AN317" s="45"/>
      <c r="AO317" s="45"/>
      <c r="AP317" s="45"/>
      <c r="AQ317" s="45"/>
      <c r="AR317" s="45"/>
      <c r="AS317" s="45"/>
      <c r="AT317" s="45"/>
      <c r="AU317" s="45"/>
      <c r="AV317" s="45"/>
      <c r="AW317" s="45"/>
      <c r="AX317" s="45"/>
      <c r="AY317" s="45"/>
      <c r="AZ317" s="45"/>
      <c r="BA317" s="45"/>
      <c r="BB317" s="45"/>
      <c r="BC317" s="45"/>
      <c r="BD317" s="45"/>
      <c r="BE317" s="45"/>
      <c r="BF317" s="45"/>
      <c r="BG317" s="45"/>
      <c r="BH317" s="45"/>
      <c r="BI317" s="45"/>
      <c r="BJ317" s="45"/>
      <c r="BK317" s="45"/>
      <c r="BL317" s="45"/>
      <c r="BM317" s="45"/>
      <c r="BN317" s="45"/>
      <c r="BO317" s="45"/>
      <c r="BP317" s="45"/>
      <c r="BQ317" s="45"/>
      <c r="BR317" s="45"/>
      <c r="BS317" s="45"/>
      <c r="BT317" s="45"/>
      <c r="BU317" s="45"/>
      <c r="BV317" s="45"/>
      <c r="BW317" s="45"/>
      <c r="BX317" s="45"/>
      <c r="BY317" s="45"/>
      <c r="BZ317" s="45"/>
      <c r="CA317" s="45"/>
      <c r="CB317" s="45"/>
      <c r="CC317" s="45"/>
      <c r="CD317" s="45"/>
      <c r="CE317" s="45"/>
      <c r="CF317" s="45"/>
      <c r="CG317" s="45"/>
      <c r="CH317" s="45"/>
      <c r="CI317" s="45"/>
      <c r="CJ317" s="45"/>
      <c r="CK317" s="45"/>
      <c r="CL317" s="45"/>
      <c r="CM317" s="45"/>
      <c r="CN317" s="45"/>
      <c r="CO317" s="45"/>
      <c r="CP317" s="45"/>
      <c r="CQ317" s="45"/>
      <c r="CR317" s="45"/>
      <c r="CS317" s="45"/>
      <c r="CT317" s="45"/>
      <c r="CU317" s="45"/>
      <c r="CV317" s="45"/>
      <c r="CW317" s="45"/>
      <c r="CX317" s="45"/>
      <c r="CY317" s="45"/>
      <c r="CZ317" s="45"/>
      <c r="DA317" s="45"/>
      <c r="DB317" s="45"/>
      <c r="DC317" s="45"/>
      <c r="DD317" s="45"/>
      <c r="DE317" s="45"/>
      <c r="DF317" s="45"/>
      <c r="DG317" s="45"/>
      <c r="DH317" s="45"/>
      <c r="DI317" s="45"/>
      <c r="DJ317" s="45"/>
      <c r="DK317" s="45"/>
      <c r="DL317" s="45"/>
      <c r="DM317" s="45"/>
      <c r="DN317" s="45"/>
      <c r="DO317" s="45"/>
      <c r="DP317" s="45"/>
      <c r="DQ317" s="45"/>
      <c r="DR317" s="45"/>
      <c r="DS317" s="45"/>
      <c r="DT317" s="45"/>
      <c r="DU317" s="45"/>
      <c r="DV317" s="45"/>
      <c r="DW317" s="45"/>
      <c r="DX317" s="45"/>
      <c r="DY317" s="45"/>
      <c r="DZ317" s="45"/>
      <c r="EA317" s="45"/>
      <c r="EB317" s="45"/>
      <c r="EC317" s="45"/>
      <c r="ED317" s="45"/>
      <c r="EE317" s="45"/>
      <c r="EF317" s="45"/>
      <c r="EG317" s="45"/>
      <c r="EH317" s="45"/>
      <c r="EI317" s="45"/>
      <c r="EJ317" s="45"/>
      <c r="EK317" s="45"/>
      <c r="EL317" s="45"/>
      <c r="EM317" s="45"/>
      <c r="EN317" s="45"/>
      <c r="EO317" s="45"/>
      <c r="EP317" s="45"/>
      <c r="EQ317" s="45"/>
      <c r="ER317" s="45"/>
      <c r="ES317" s="45"/>
      <c r="ET317" s="45"/>
      <c r="EU317" s="45"/>
      <c r="EV317" s="45"/>
      <c r="EW317" s="45"/>
      <c r="EX317" s="45"/>
      <c r="EY317" s="45"/>
      <c r="EZ317" s="45"/>
      <c r="FA317" s="45"/>
      <c r="FB317" s="45"/>
      <c r="FC317" s="45"/>
      <c r="FD317" s="45"/>
      <c r="FE317" s="45"/>
      <c r="FF317" s="45"/>
      <c r="FG317" s="45"/>
      <c r="FH317" s="45"/>
      <c r="FI317" s="45"/>
      <c r="FJ317" s="45"/>
      <c r="FK317" s="45"/>
      <c r="FL317" s="45"/>
      <c r="FM317" s="45"/>
      <c r="FN317" s="45"/>
      <c r="FO317" s="45"/>
      <c r="FP317" s="45"/>
      <c r="FQ317" s="45"/>
      <c r="FR317" s="45"/>
      <c r="FS317" s="45"/>
    </row>
    <row r="318" spans="15:175" x14ac:dyDescent="0.25">
      <c r="O318" s="45"/>
      <c r="P318" s="45"/>
      <c r="Q318" s="45"/>
      <c r="R318" s="45"/>
      <c r="S318" s="45"/>
      <c r="T318" s="45"/>
      <c r="U318" s="45"/>
      <c r="V318" s="45"/>
      <c r="W318" s="45"/>
      <c r="X318" s="45"/>
      <c r="Y318" s="45"/>
      <c r="Z318" s="45"/>
      <c r="AA318" s="45"/>
      <c r="AB318" s="45"/>
      <c r="AC318" s="45"/>
      <c r="AD318" s="45"/>
      <c r="AE318" s="45"/>
      <c r="AF318" s="45"/>
      <c r="AG318" s="45"/>
      <c r="AH318" s="45"/>
      <c r="AI318" s="45"/>
      <c r="AJ318" s="45"/>
      <c r="AK318" s="45"/>
      <c r="AL318" s="45"/>
      <c r="AM318" s="45"/>
      <c r="AN318" s="45"/>
      <c r="AO318" s="45"/>
      <c r="AP318" s="45"/>
      <c r="AQ318" s="45"/>
      <c r="AR318" s="45"/>
      <c r="AS318" s="45"/>
      <c r="AT318" s="45"/>
      <c r="AU318" s="45"/>
      <c r="AV318" s="45"/>
      <c r="AW318" s="45"/>
      <c r="AX318" s="45"/>
      <c r="AY318" s="45"/>
      <c r="AZ318" s="45"/>
      <c r="BA318" s="45"/>
      <c r="BB318" s="45"/>
      <c r="BC318" s="45"/>
      <c r="BD318" s="45"/>
      <c r="BE318" s="45"/>
      <c r="BF318" s="45"/>
      <c r="BG318" s="45"/>
      <c r="BH318" s="45"/>
      <c r="BI318" s="45"/>
      <c r="BJ318" s="45"/>
      <c r="BK318" s="45"/>
      <c r="BL318" s="45"/>
      <c r="BM318" s="45"/>
      <c r="BN318" s="45"/>
      <c r="BO318" s="45"/>
      <c r="BP318" s="45"/>
      <c r="BQ318" s="45"/>
      <c r="BR318" s="45"/>
      <c r="BS318" s="45"/>
      <c r="BT318" s="45"/>
      <c r="BU318" s="45"/>
      <c r="BV318" s="45"/>
      <c r="BW318" s="45"/>
      <c r="BX318" s="45"/>
      <c r="BY318" s="45"/>
      <c r="BZ318" s="45"/>
      <c r="CA318" s="45"/>
      <c r="CB318" s="45"/>
      <c r="CC318" s="45"/>
      <c r="CD318" s="45"/>
      <c r="CE318" s="45"/>
      <c r="CF318" s="45"/>
      <c r="CG318" s="45"/>
      <c r="CH318" s="45"/>
      <c r="CI318" s="45"/>
      <c r="CJ318" s="45"/>
      <c r="CK318" s="45"/>
      <c r="CL318" s="45"/>
      <c r="CM318" s="45"/>
      <c r="CN318" s="45"/>
      <c r="CO318" s="45"/>
      <c r="CP318" s="45"/>
      <c r="CQ318" s="45"/>
      <c r="CR318" s="45"/>
      <c r="CS318" s="45"/>
      <c r="CT318" s="45"/>
      <c r="CU318" s="45"/>
      <c r="CV318" s="45"/>
      <c r="CW318" s="45"/>
      <c r="CX318" s="45"/>
      <c r="CY318" s="45"/>
      <c r="CZ318" s="45"/>
      <c r="DA318" s="45"/>
      <c r="DB318" s="45"/>
      <c r="DC318" s="45"/>
      <c r="DD318" s="45"/>
      <c r="DE318" s="45"/>
      <c r="DF318" s="45"/>
      <c r="DG318" s="45"/>
      <c r="DH318" s="45"/>
      <c r="DI318" s="45"/>
      <c r="DJ318" s="45"/>
      <c r="DK318" s="45"/>
      <c r="DL318" s="45"/>
      <c r="DM318" s="45"/>
      <c r="DN318" s="45"/>
      <c r="DO318" s="45"/>
      <c r="DP318" s="45"/>
      <c r="DQ318" s="45"/>
      <c r="DR318" s="45"/>
      <c r="DS318" s="45"/>
      <c r="DT318" s="45"/>
      <c r="DU318" s="45"/>
      <c r="DV318" s="45"/>
      <c r="DW318" s="45"/>
      <c r="DX318" s="45"/>
      <c r="DY318" s="45"/>
      <c r="DZ318" s="45"/>
      <c r="EA318" s="45"/>
      <c r="EB318" s="45"/>
      <c r="EC318" s="45"/>
      <c r="ED318" s="45"/>
      <c r="EE318" s="45"/>
      <c r="EF318" s="45"/>
      <c r="EG318" s="45"/>
      <c r="EH318" s="45"/>
      <c r="EI318" s="45"/>
      <c r="EJ318" s="45"/>
      <c r="EK318" s="45"/>
      <c r="EL318" s="45"/>
      <c r="EM318" s="45"/>
      <c r="EN318" s="45"/>
      <c r="EO318" s="45"/>
      <c r="EP318" s="45"/>
      <c r="EQ318" s="45"/>
      <c r="ER318" s="45"/>
      <c r="ES318" s="45"/>
      <c r="ET318" s="45"/>
      <c r="EU318" s="45"/>
      <c r="EV318" s="45"/>
      <c r="EW318" s="45"/>
      <c r="EX318" s="45"/>
      <c r="EY318" s="45"/>
      <c r="EZ318" s="45"/>
      <c r="FA318" s="45"/>
      <c r="FB318" s="45"/>
      <c r="FC318" s="45"/>
      <c r="FD318" s="45"/>
      <c r="FE318" s="45"/>
      <c r="FF318" s="45"/>
      <c r="FG318" s="45"/>
      <c r="FH318" s="45"/>
      <c r="FI318" s="45"/>
      <c r="FJ318" s="45"/>
      <c r="FK318" s="45"/>
      <c r="FL318" s="45"/>
      <c r="FM318" s="45"/>
      <c r="FN318" s="45"/>
      <c r="FO318" s="45"/>
      <c r="FP318" s="45"/>
      <c r="FQ318" s="45"/>
      <c r="FR318" s="45"/>
      <c r="FS318" s="45"/>
    </row>
    <row r="319" spans="15:175" x14ac:dyDescent="0.25">
      <c r="O319" s="45"/>
      <c r="P319" s="45"/>
      <c r="Q319" s="45"/>
      <c r="R319" s="45"/>
      <c r="S319" s="45"/>
      <c r="T319" s="45"/>
      <c r="U319" s="45"/>
      <c r="V319" s="45"/>
      <c r="W319" s="45"/>
      <c r="X319" s="45"/>
      <c r="Y319" s="45"/>
      <c r="Z319" s="45"/>
      <c r="AA319" s="45"/>
      <c r="AB319" s="45"/>
      <c r="AC319" s="45"/>
      <c r="AD319" s="45"/>
      <c r="AE319" s="45"/>
      <c r="AF319" s="45"/>
      <c r="AG319" s="45"/>
      <c r="AH319" s="45"/>
      <c r="AI319" s="45"/>
      <c r="AJ319" s="45"/>
      <c r="AK319" s="45"/>
      <c r="AL319" s="45"/>
      <c r="AM319" s="45"/>
      <c r="AN319" s="45"/>
      <c r="AO319" s="45"/>
      <c r="AP319" s="45"/>
      <c r="AQ319" s="45"/>
      <c r="AR319" s="45"/>
      <c r="AS319" s="45"/>
      <c r="AT319" s="45"/>
      <c r="AU319" s="45"/>
      <c r="AV319" s="45"/>
      <c r="AW319" s="45"/>
      <c r="AX319" s="45"/>
      <c r="AY319" s="45"/>
      <c r="AZ319" s="45"/>
      <c r="BA319" s="45"/>
      <c r="BB319" s="45"/>
      <c r="BC319" s="45"/>
      <c r="BD319" s="45"/>
      <c r="BE319" s="45"/>
      <c r="BF319" s="45"/>
      <c r="BG319" s="45"/>
      <c r="BH319" s="45"/>
      <c r="BI319" s="45"/>
      <c r="BJ319" s="45"/>
      <c r="BK319" s="45"/>
      <c r="BL319" s="45"/>
      <c r="BM319" s="45"/>
      <c r="BN319" s="45"/>
      <c r="BO319" s="45"/>
      <c r="BP319" s="45"/>
      <c r="BQ319" s="45"/>
      <c r="BR319" s="45"/>
      <c r="BS319" s="45"/>
      <c r="BT319" s="45"/>
      <c r="BU319" s="45"/>
      <c r="BV319" s="45"/>
      <c r="BW319" s="45"/>
      <c r="BX319" s="45"/>
      <c r="BY319" s="45"/>
      <c r="BZ319" s="45"/>
      <c r="CA319" s="45"/>
      <c r="CB319" s="45"/>
      <c r="CC319" s="45"/>
      <c r="CD319" s="45"/>
      <c r="CE319" s="45"/>
      <c r="CF319" s="45"/>
      <c r="CG319" s="45"/>
      <c r="CH319" s="45"/>
      <c r="CI319" s="45"/>
      <c r="CJ319" s="45"/>
      <c r="CK319" s="45"/>
      <c r="CL319" s="45"/>
      <c r="CM319" s="45"/>
      <c r="CN319" s="45"/>
      <c r="CO319" s="45"/>
      <c r="CP319" s="45"/>
      <c r="CQ319" s="45"/>
      <c r="CR319" s="45"/>
      <c r="CS319" s="45"/>
      <c r="CT319" s="45"/>
      <c r="CU319" s="45"/>
      <c r="CV319" s="45"/>
      <c r="CW319" s="45"/>
      <c r="CX319" s="45"/>
      <c r="CY319" s="45"/>
      <c r="CZ319" s="45"/>
      <c r="DA319" s="45"/>
      <c r="DB319" s="45"/>
      <c r="DC319" s="45"/>
      <c r="DD319" s="45"/>
      <c r="DE319" s="45"/>
      <c r="DF319" s="45"/>
      <c r="DG319" s="45"/>
      <c r="DH319" s="45"/>
      <c r="DI319" s="45"/>
      <c r="DJ319" s="45"/>
      <c r="DK319" s="45"/>
      <c r="DL319" s="45"/>
      <c r="DM319" s="45"/>
      <c r="DN319" s="45"/>
      <c r="DO319" s="45"/>
      <c r="DP319" s="45"/>
      <c r="DQ319" s="45"/>
      <c r="DR319" s="45"/>
      <c r="DS319" s="45"/>
      <c r="DT319" s="45"/>
      <c r="DU319" s="45"/>
      <c r="DV319" s="45"/>
      <c r="DW319" s="45"/>
      <c r="DX319" s="45"/>
      <c r="DY319" s="45"/>
      <c r="DZ319" s="45"/>
      <c r="EA319" s="45"/>
      <c r="EB319" s="45"/>
      <c r="EC319" s="45"/>
      <c r="ED319" s="45"/>
      <c r="EE319" s="45"/>
      <c r="EF319" s="45"/>
      <c r="EG319" s="45"/>
      <c r="EH319" s="45"/>
      <c r="EI319" s="45"/>
      <c r="EJ319" s="45"/>
      <c r="EK319" s="45"/>
      <c r="EL319" s="45"/>
      <c r="EM319" s="45"/>
      <c r="EN319" s="45"/>
      <c r="EO319" s="45"/>
      <c r="EP319" s="45"/>
      <c r="EQ319" s="45"/>
      <c r="ER319" s="45"/>
      <c r="ES319" s="45"/>
      <c r="ET319" s="45"/>
      <c r="EU319" s="45"/>
      <c r="EV319" s="45"/>
      <c r="EW319" s="45"/>
      <c r="EX319" s="45"/>
      <c r="EY319" s="45"/>
      <c r="EZ319" s="45"/>
      <c r="FA319" s="45"/>
      <c r="FB319" s="45"/>
      <c r="FC319" s="45"/>
      <c r="FD319" s="45"/>
      <c r="FE319" s="45"/>
      <c r="FF319" s="45"/>
      <c r="FG319" s="45"/>
      <c r="FH319" s="45"/>
      <c r="FI319" s="45"/>
      <c r="FJ319" s="45"/>
      <c r="FK319" s="45"/>
      <c r="FL319" s="45"/>
      <c r="FM319" s="45"/>
      <c r="FN319" s="45"/>
      <c r="FO319" s="45"/>
      <c r="FP319" s="45"/>
      <c r="FQ319" s="45"/>
      <c r="FR319" s="45"/>
      <c r="FS319" s="45"/>
    </row>
    <row r="320" spans="15:175" x14ac:dyDescent="0.25">
      <c r="O320" s="45"/>
      <c r="P320" s="45"/>
      <c r="Q320" s="45"/>
      <c r="R320" s="45"/>
      <c r="S320" s="45"/>
      <c r="T320" s="45"/>
      <c r="U320" s="45"/>
      <c r="V320" s="45"/>
      <c r="W320" s="45"/>
      <c r="X320" s="45"/>
      <c r="Y320" s="45"/>
      <c r="Z320" s="45"/>
      <c r="AA320" s="45"/>
      <c r="AB320" s="45"/>
      <c r="AC320" s="45"/>
      <c r="AD320" s="45"/>
      <c r="AE320" s="45"/>
      <c r="AF320" s="45"/>
      <c r="AG320" s="45"/>
      <c r="AH320" s="45"/>
      <c r="AI320" s="45"/>
      <c r="AJ320" s="45"/>
      <c r="AK320" s="45"/>
      <c r="AL320" s="45"/>
      <c r="AM320" s="45"/>
      <c r="AN320" s="45"/>
      <c r="AO320" s="45"/>
      <c r="AP320" s="45"/>
      <c r="AQ320" s="45"/>
      <c r="AR320" s="45"/>
      <c r="AS320" s="45"/>
      <c r="AT320" s="45"/>
      <c r="AU320" s="45"/>
      <c r="AV320" s="45"/>
      <c r="AW320" s="45"/>
      <c r="AX320" s="45"/>
      <c r="AY320" s="45"/>
      <c r="AZ320" s="45"/>
      <c r="BA320" s="45"/>
      <c r="BB320" s="45"/>
      <c r="BC320" s="45"/>
      <c r="BD320" s="45"/>
      <c r="BE320" s="45"/>
      <c r="BF320" s="45"/>
      <c r="BG320" s="45"/>
      <c r="BH320" s="45"/>
      <c r="BI320" s="45"/>
      <c r="BJ320" s="45"/>
      <c r="BK320" s="45"/>
      <c r="BL320" s="45"/>
      <c r="BM320" s="45"/>
      <c r="BN320" s="45"/>
      <c r="BO320" s="45"/>
      <c r="BP320" s="45"/>
      <c r="BQ320" s="45"/>
      <c r="BR320" s="45"/>
      <c r="BS320" s="45"/>
      <c r="BT320" s="45"/>
      <c r="BU320" s="45"/>
      <c r="BV320" s="45"/>
      <c r="BW320" s="45"/>
      <c r="BX320" s="45"/>
      <c r="BY320" s="45"/>
      <c r="BZ320" s="45"/>
      <c r="CA320" s="45"/>
      <c r="CB320" s="45"/>
      <c r="CC320" s="45"/>
      <c r="CD320" s="45"/>
      <c r="CE320" s="45"/>
      <c r="CF320" s="45"/>
      <c r="CG320" s="45"/>
      <c r="CH320" s="45"/>
      <c r="CI320" s="45"/>
      <c r="CJ320" s="45"/>
      <c r="CK320" s="45"/>
      <c r="CL320" s="45"/>
      <c r="CM320" s="45"/>
      <c r="CN320" s="45"/>
      <c r="CO320" s="45"/>
      <c r="CP320" s="45"/>
      <c r="CQ320" s="45"/>
      <c r="CR320" s="45"/>
      <c r="CS320" s="45"/>
      <c r="CT320" s="45"/>
      <c r="CU320" s="45"/>
      <c r="CV320" s="45"/>
      <c r="CW320" s="45"/>
      <c r="CX320" s="45"/>
      <c r="CY320" s="45"/>
      <c r="CZ320" s="45"/>
      <c r="DA320" s="45"/>
      <c r="DB320" s="45"/>
      <c r="DC320" s="45"/>
      <c r="DD320" s="45"/>
      <c r="DE320" s="45"/>
      <c r="DF320" s="45"/>
      <c r="DG320" s="45"/>
      <c r="DH320" s="45"/>
      <c r="DI320" s="45"/>
      <c r="DJ320" s="45"/>
      <c r="DK320" s="45"/>
      <c r="DL320" s="45"/>
      <c r="DM320" s="45"/>
      <c r="DN320" s="45"/>
      <c r="DO320" s="45"/>
      <c r="DP320" s="45"/>
      <c r="DQ320" s="45"/>
      <c r="DR320" s="45"/>
      <c r="DS320" s="45"/>
      <c r="DT320" s="45"/>
      <c r="DU320" s="45"/>
      <c r="DV320" s="45"/>
      <c r="DW320" s="45"/>
      <c r="DX320" s="45"/>
      <c r="DY320" s="45"/>
      <c r="DZ320" s="45"/>
      <c r="EA320" s="45"/>
      <c r="EB320" s="45"/>
      <c r="EC320" s="45"/>
      <c r="ED320" s="45"/>
      <c r="EE320" s="45"/>
      <c r="EF320" s="45"/>
      <c r="EG320" s="45"/>
      <c r="EH320" s="45"/>
      <c r="EI320" s="45"/>
      <c r="EJ320" s="45"/>
      <c r="EK320" s="45"/>
      <c r="EL320" s="45"/>
      <c r="EM320" s="45"/>
      <c r="EN320" s="45"/>
      <c r="EO320" s="45"/>
      <c r="EP320" s="45"/>
      <c r="EQ320" s="45"/>
      <c r="ER320" s="45"/>
      <c r="ES320" s="45"/>
      <c r="ET320" s="45"/>
      <c r="EU320" s="45"/>
      <c r="EV320" s="45"/>
      <c r="EW320" s="45"/>
      <c r="EX320" s="45"/>
      <c r="EY320" s="45"/>
      <c r="EZ320" s="45"/>
      <c r="FA320" s="45"/>
      <c r="FB320" s="45"/>
      <c r="FC320" s="45"/>
      <c r="FD320" s="45"/>
      <c r="FE320" s="45"/>
      <c r="FF320" s="45"/>
      <c r="FG320" s="45"/>
      <c r="FH320" s="45"/>
      <c r="FI320" s="45"/>
      <c r="FJ320" s="45"/>
      <c r="FK320" s="45"/>
      <c r="FL320" s="45"/>
      <c r="FM320" s="45"/>
      <c r="FN320" s="45"/>
      <c r="FO320" s="45"/>
      <c r="FP320" s="45"/>
      <c r="FQ320" s="45"/>
      <c r="FR320" s="45"/>
      <c r="FS320" s="45"/>
    </row>
    <row r="321" spans="15:175" x14ac:dyDescent="0.25">
      <c r="O321" s="45"/>
      <c r="P321" s="45"/>
      <c r="Q321" s="45"/>
      <c r="R321" s="45"/>
      <c r="S321" s="45"/>
      <c r="T321" s="45"/>
      <c r="U321" s="45"/>
      <c r="V321" s="45"/>
      <c r="W321" s="45"/>
      <c r="X321" s="45"/>
      <c r="Y321" s="45"/>
      <c r="Z321" s="45"/>
      <c r="AA321" s="45"/>
      <c r="AB321" s="45"/>
      <c r="AC321" s="45"/>
      <c r="AD321" s="45"/>
      <c r="AE321" s="45"/>
      <c r="AF321" s="45"/>
      <c r="AG321" s="45"/>
      <c r="AH321" s="45"/>
      <c r="AI321" s="45"/>
      <c r="AJ321" s="45"/>
      <c r="AK321" s="45"/>
      <c r="AL321" s="45"/>
      <c r="AM321" s="45"/>
      <c r="AN321" s="45"/>
      <c r="AO321" s="45"/>
      <c r="AP321" s="45"/>
      <c r="AQ321" s="45"/>
      <c r="AR321" s="45"/>
      <c r="AS321" s="45"/>
      <c r="AT321" s="45"/>
      <c r="AU321" s="45"/>
      <c r="AV321" s="45"/>
      <c r="AW321" s="45"/>
      <c r="AX321" s="45"/>
      <c r="AY321" s="45"/>
      <c r="AZ321" s="45"/>
      <c r="BA321" s="45"/>
      <c r="BB321" s="45"/>
      <c r="BC321" s="45"/>
      <c r="BD321" s="45"/>
      <c r="BE321" s="45"/>
      <c r="BF321" s="45"/>
      <c r="BG321" s="45"/>
      <c r="BH321" s="45"/>
      <c r="BI321" s="45"/>
      <c r="BJ321" s="45"/>
      <c r="BK321" s="45"/>
      <c r="BL321" s="45"/>
      <c r="BM321" s="45"/>
      <c r="BN321" s="45"/>
      <c r="BO321" s="45"/>
      <c r="BP321" s="45"/>
      <c r="BQ321" s="45"/>
      <c r="BR321" s="45"/>
      <c r="BS321" s="45"/>
      <c r="BT321" s="45"/>
      <c r="BU321" s="45"/>
      <c r="BV321" s="45"/>
      <c r="BW321" s="45"/>
      <c r="BX321" s="45"/>
      <c r="BY321" s="45"/>
      <c r="BZ321" s="45"/>
      <c r="CA321" s="45"/>
      <c r="CB321" s="45"/>
      <c r="CC321" s="45"/>
      <c r="CD321" s="45"/>
      <c r="CE321" s="45"/>
      <c r="CF321" s="45"/>
      <c r="CG321" s="45"/>
      <c r="CH321" s="45"/>
      <c r="CI321" s="45"/>
      <c r="CJ321" s="45"/>
      <c r="CK321" s="45"/>
      <c r="CL321" s="45"/>
      <c r="CM321" s="45"/>
      <c r="CN321" s="45"/>
      <c r="CO321" s="45"/>
      <c r="CP321" s="45"/>
      <c r="CQ321" s="45"/>
      <c r="CR321" s="45"/>
      <c r="CS321" s="45"/>
      <c r="CT321" s="45"/>
      <c r="CU321" s="45"/>
      <c r="CV321" s="45"/>
      <c r="CW321" s="45"/>
      <c r="CX321" s="45"/>
      <c r="CY321" s="45"/>
      <c r="CZ321" s="45"/>
      <c r="DA321" s="45"/>
      <c r="DB321" s="45"/>
      <c r="DC321" s="45"/>
      <c r="DD321" s="45"/>
      <c r="DE321" s="45"/>
      <c r="DF321" s="45"/>
      <c r="DG321" s="45"/>
      <c r="DH321" s="45"/>
      <c r="DI321" s="45"/>
      <c r="DJ321" s="45"/>
      <c r="DK321" s="45"/>
      <c r="DL321" s="45"/>
      <c r="DM321" s="45"/>
      <c r="DN321" s="45"/>
      <c r="DO321" s="45"/>
      <c r="DP321" s="45"/>
      <c r="DQ321" s="45"/>
      <c r="DR321" s="45"/>
      <c r="DS321" s="45"/>
      <c r="DT321" s="45"/>
      <c r="DU321" s="45"/>
      <c r="DV321" s="45"/>
      <c r="DW321" s="45"/>
      <c r="DX321" s="45"/>
      <c r="DY321" s="45"/>
      <c r="DZ321" s="45"/>
      <c r="EA321" s="45"/>
      <c r="EB321" s="45"/>
      <c r="EC321" s="45"/>
      <c r="ED321" s="45"/>
      <c r="EE321" s="45"/>
      <c r="EF321" s="45"/>
      <c r="EG321" s="45"/>
      <c r="EH321" s="45"/>
      <c r="EI321" s="45"/>
      <c r="EJ321" s="45"/>
      <c r="EK321" s="45"/>
      <c r="EL321" s="45"/>
      <c r="EM321" s="45"/>
      <c r="EN321" s="45"/>
      <c r="EO321" s="45"/>
      <c r="EP321" s="45"/>
      <c r="EQ321" s="45"/>
      <c r="ER321" s="45"/>
      <c r="ES321" s="45"/>
      <c r="ET321" s="45"/>
      <c r="EU321" s="45"/>
      <c r="EV321" s="45"/>
      <c r="EW321" s="45"/>
      <c r="EX321" s="45"/>
      <c r="EY321" s="45"/>
      <c r="EZ321" s="45"/>
      <c r="FA321" s="45"/>
      <c r="FB321" s="45"/>
      <c r="FC321" s="45"/>
      <c r="FD321" s="45"/>
      <c r="FE321" s="45"/>
      <c r="FF321" s="45"/>
      <c r="FG321" s="45"/>
      <c r="FH321" s="45"/>
      <c r="FI321" s="45"/>
      <c r="FJ321" s="45"/>
      <c r="FK321" s="45"/>
      <c r="FL321" s="45"/>
      <c r="FM321" s="45"/>
      <c r="FN321" s="45"/>
      <c r="FO321" s="45"/>
      <c r="FP321" s="45"/>
      <c r="FQ321" s="45"/>
      <c r="FR321" s="45"/>
      <c r="FS321" s="45"/>
    </row>
    <row r="322" spans="15:175" x14ac:dyDescent="0.25">
      <c r="O322" s="45"/>
      <c r="P322" s="45"/>
      <c r="Q322" s="45"/>
      <c r="R322" s="45"/>
      <c r="S322" s="45"/>
      <c r="T322" s="45"/>
      <c r="U322" s="45"/>
      <c r="V322" s="45"/>
      <c r="W322" s="45"/>
      <c r="X322" s="45"/>
      <c r="Y322" s="45"/>
      <c r="Z322" s="45"/>
      <c r="AA322" s="45"/>
      <c r="AB322" s="45"/>
      <c r="AC322" s="45"/>
      <c r="AD322" s="45"/>
      <c r="AE322" s="45"/>
      <c r="AF322" s="45"/>
      <c r="AG322" s="45"/>
      <c r="AH322" s="45"/>
      <c r="AI322" s="45"/>
      <c r="AJ322" s="45"/>
      <c r="AK322" s="45"/>
      <c r="AL322" s="45"/>
      <c r="AM322" s="45"/>
      <c r="AN322" s="45"/>
      <c r="AO322" s="45"/>
      <c r="AP322" s="45"/>
      <c r="AQ322" s="45"/>
      <c r="AR322" s="45"/>
      <c r="AS322" s="45"/>
      <c r="AT322" s="45"/>
      <c r="AU322" s="45"/>
      <c r="AV322" s="45"/>
      <c r="AW322" s="45"/>
      <c r="AX322" s="45"/>
      <c r="AY322" s="45"/>
      <c r="AZ322" s="45"/>
      <c r="BA322" s="45"/>
      <c r="BB322" s="45"/>
      <c r="BC322" s="45"/>
      <c r="BD322" s="45"/>
      <c r="BE322" s="45"/>
      <c r="BF322" s="45"/>
      <c r="BG322" s="45"/>
      <c r="BH322" s="45"/>
      <c r="BI322" s="45"/>
      <c r="BJ322" s="45"/>
      <c r="BK322" s="45"/>
      <c r="BL322" s="45"/>
      <c r="BM322" s="45"/>
      <c r="BN322" s="45"/>
      <c r="BO322" s="45"/>
      <c r="BP322" s="45"/>
      <c r="BQ322" s="45"/>
      <c r="BR322" s="45"/>
      <c r="BS322" s="45"/>
      <c r="BT322" s="45"/>
      <c r="BU322" s="45"/>
      <c r="BV322" s="45"/>
      <c r="BW322" s="45"/>
      <c r="BX322" s="45"/>
      <c r="BY322" s="45"/>
      <c r="BZ322" s="45"/>
      <c r="CA322" s="45"/>
      <c r="CB322" s="45"/>
      <c r="CC322" s="45"/>
      <c r="CD322" s="45"/>
      <c r="CE322" s="45"/>
      <c r="CF322" s="45"/>
      <c r="CG322" s="45"/>
      <c r="CH322" s="45"/>
      <c r="CI322" s="45"/>
      <c r="CJ322" s="45"/>
      <c r="CK322" s="45"/>
      <c r="CL322" s="45"/>
      <c r="CM322" s="45"/>
      <c r="CN322" s="45"/>
      <c r="CO322" s="45"/>
      <c r="CP322" s="45"/>
      <c r="CQ322" s="45"/>
      <c r="CR322" s="45"/>
      <c r="CS322" s="45"/>
      <c r="CT322" s="45"/>
      <c r="CU322" s="45"/>
      <c r="CV322" s="45"/>
      <c r="CW322" s="45"/>
      <c r="CX322" s="45"/>
      <c r="CY322" s="45"/>
      <c r="CZ322" s="45"/>
      <c r="DA322" s="45"/>
      <c r="DB322" s="45"/>
      <c r="DC322" s="45"/>
      <c r="DD322" s="45"/>
      <c r="DE322" s="45"/>
      <c r="DF322" s="45"/>
      <c r="DG322" s="45"/>
      <c r="DH322" s="45"/>
      <c r="DI322" s="45"/>
      <c r="DJ322" s="45"/>
      <c r="DK322" s="45"/>
      <c r="DL322" s="45"/>
      <c r="DM322" s="45"/>
      <c r="DN322" s="45"/>
      <c r="DO322" s="45"/>
      <c r="DP322" s="45"/>
      <c r="DQ322" s="45"/>
      <c r="DR322" s="45"/>
      <c r="DS322" s="45"/>
      <c r="DT322" s="45"/>
      <c r="DU322" s="45"/>
      <c r="DV322" s="45"/>
      <c r="DW322" s="45"/>
      <c r="DX322" s="45"/>
      <c r="DY322" s="45"/>
      <c r="DZ322" s="45"/>
      <c r="EA322" s="45"/>
      <c r="EB322" s="45"/>
      <c r="EC322" s="45"/>
      <c r="ED322" s="45"/>
      <c r="EE322" s="45"/>
      <c r="EF322" s="45"/>
      <c r="EG322" s="45"/>
      <c r="EH322" s="45"/>
      <c r="EI322" s="45"/>
      <c r="EJ322" s="45"/>
      <c r="EK322" s="45"/>
      <c r="EL322" s="45"/>
      <c r="EM322" s="45"/>
      <c r="EN322" s="45"/>
      <c r="EO322" s="45"/>
      <c r="EP322" s="45"/>
      <c r="EQ322" s="45"/>
      <c r="ER322" s="45"/>
      <c r="ES322" s="45"/>
      <c r="ET322" s="45"/>
      <c r="EU322" s="45"/>
      <c r="EV322" s="45"/>
      <c r="EW322" s="45"/>
      <c r="EX322" s="45"/>
      <c r="EY322" s="45"/>
      <c r="EZ322" s="45"/>
      <c r="FA322" s="45"/>
      <c r="FB322" s="45"/>
      <c r="FC322" s="45"/>
      <c r="FD322" s="45"/>
      <c r="FE322" s="45"/>
      <c r="FF322" s="45"/>
      <c r="FG322" s="45"/>
      <c r="FH322" s="45"/>
      <c r="FI322" s="45"/>
      <c r="FJ322" s="45"/>
      <c r="FK322" s="45"/>
      <c r="FL322" s="45"/>
      <c r="FM322" s="45"/>
      <c r="FN322" s="45"/>
      <c r="FO322" s="45"/>
      <c r="FP322" s="45"/>
      <c r="FQ322" s="45"/>
      <c r="FR322" s="45"/>
      <c r="FS322" s="45"/>
    </row>
    <row r="323" spans="15:175" x14ac:dyDescent="0.25">
      <c r="O323" s="45"/>
      <c r="P323" s="45"/>
      <c r="Q323" s="45"/>
      <c r="R323" s="45"/>
      <c r="S323" s="45"/>
      <c r="T323" s="45"/>
      <c r="U323" s="45"/>
      <c r="V323" s="45"/>
      <c r="W323" s="45"/>
      <c r="X323" s="45"/>
      <c r="Y323" s="45"/>
      <c r="Z323" s="45"/>
      <c r="AA323" s="45"/>
      <c r="AB323" s="45"/>
      <c r="AC323" s="45"/>
      <c r="AD323" s="45"/>
      <c r="AE323" s="45"/>
      <c r="AF323" s="45"/>
      <c r="AG323" s="45"/>
      <c r="AH323" s="45"/>
      <c r="AI323" s="45"/>
      <c r="AJ323" s="45"/>
      <c r="AK323" s="45"/>
      <c r="AL323" s="45"/>
      <c r="AM323" s="45"/>
      <c r="AN323" s="45"/>
      <c r="AO323" s="45"/>
      <c r="AP323" s="45"/>
      <c r="AQ323" s="45"/>
      <c r="AR323" s="45"/>
      <c r="AS323" s="45"/>
      <c r="AT323" s="45"/>
      <c r="AU323" s="45"/>
      <c r="AV323" s="45"/>
      <c r="AW323" s="45"/>
      <c r="AX323" s="45"/>
      <c r="AY323" s="45"/>
      <c r="AZ323" s="45"/>
      <c r="BA323" s="45"/>
      <c r="BB323" s="45"/>
      <c r="BC323" s="45"/>
      <c r="BD323" s="45"/>
      <c r="BE323" s="45"/>
      <c r="BF323" s="45"/>
      <c r="BG323" s="45"/>
      <c r="BH323" s="45"/>
      <c r="BI323" s="45"/>
      <c r="BJ323" s="45"/>
      <c r="BK323" s="45"/>
      <c r="BL323" s="45"/>
      <c r="BM323" s="45"/>
      <c r="BN323" s="45"/>
      <c r="BO323" s="45"/>
      <c r="BP323" s="45"/>
      <c r="BQ323" s="45"/>
      <c r="BR323" s="45"/>
      <c r="BS323" s="45"/>
      <c r="BT323" s="45"/>
      <c r="BU323" s="45"/>
      <c r="BV323" s="45"/>
      <c r="BW323" s="45"/>
      <c r="BX323" s="45"/>
      <c r="BY323" s="45"/>
      <c r="BZ323" s="45"/>
      <c r="CA323" s="45"/>
      <c r="CB323" s="45"/>
      <c r="CC323" s="45"/>
      <c r="CD323" s="45"/>
      <c r="CE323" s="45"/>
      <c r="CF323" s="45"/>
      <c r="CG323" s="45"/>
      <c r="CH323" s="45"/>
      <c r="CI323" s="45"/>
      <c r="CJ323" s="45"/>
      <c r="CK323" s="45"/>
      <c r="CL323" s="45"/>
      <c r="CM323" s="45"/>
      <c r="CN323" s="45"/>
      <c r="CO323" s="45"/>
      <c r="CP323" s="45"/>
      <c r="CQ323" s="45"/>
      <c r="CR323" s="45"/>
      <c r="CS323" s="45"/>
      <c r="CT323" s="45"/>
      <c r="CU323" s="45"/>
      <c r="CV323" s="45"/>
      <c r="CW323" s="45"/>
      <c r="CX323" s="45"/>
      <c r="CY323" s="45"/>
      <c r="CZ323" s="45"/>
      <c r="DA323" s="45"/>
      <c r="DB323" s="45"/>
      <c r="DC323" s="45"/>
      <c r="DD323" s="45"/>
      <c r="DE323" s="45"/>
      <c r="DF323" s="45"/>
      <c r="DG323" s="45"/>
      <c r="DH323" s="45"/>
      <c r="DI323" s="45"/>
      <c r="DJ323" s="45"/>
      <c r="DK323" s="45"/>
      <c r="DL323" s="45"/>
      <c r="DM323" s="45"/>
      <c r="DN323" s="45"/>
      <c r="DO323" s="45"/>
      <c r="DP323" s="45"/>
      <c r="DQ323" s="45"/>
      <c r="DR323" s="45"/>
      <c r="DS323" s="45"/>
      <c r="DT323" s="45"/>
      <c r="DU323" s="45"/>
      <c r="DV323" s="45"/>
      <c r="DW323" s="45"/>
      <c r="DX323" s="45"/>
      <c r="DY323" s="45"/>
      <c r="DZ323" s="45"/>
      <c r="EA323" s="45"/>
      <c r="EB323" s="45"/>
      <c r="EC323" s="45"/>
      <c r="ED323" s="45"/>
      <c r="EE323" s="45"/>
      <c r="EF323" s="45"/>
      <c r="EG323" s="45"/>
      <c r="EH323" s="45"/>
      <c r="EI323" s="45"/>
      <c r="EJ323" s="45"/>
      <c r="EK323" s="45"/>
      <c r="EL323" s="45"/>
      <c r="EM323" s="45"/>
      <c r="EN323" s="45"/>
      <c r="EO323" s="45"/>
      <c r="EP323" s="45"/>
      <c r="EQ323" s="45"/>
      <c r="ER323" s="45"/>
      <c r="ES323" s="45"/>
      <c r="ET323" s="45"/>
      <c r="EU323" s="45"/>
      <c r="EV323" s="45"/>
      <c r="EW323" s="45"/>
      <c r="EX323" s="45"/>
      <c r="EY323" s="45"/>
      <c r="EZ323" s="45"/>
      <c r="FA323" s="45"/>
      <c r="FB323" s="45"/>
      <c r="FC323" s="45"/>
      <c r="FD323" s="45"/>
      <c r="FE323" s="45"/>
      <c r="FF323" s="45"/>
      <c r="FG323" s="45"/>
      <c r="FH323" s="45"/>
      <c r="FI323" s="45"/>
      <c r="FJ323" s="45"/>
      <c r="FK323" s="45"/>
      <c r="FL323" s="45"/>
      <c r="FM323" s="45"/>
      <c r="FN323" s="45"/>
      <c r="FO323" s="45"/>
      <c r="FP323" s="45"/>
      <c r="FQ323" s="45"/>
      <c r="FR323" s="45"/>
      <c r="FS323" s="45"/>
    </row>
    <row r="324" spans="15:175" x14ac:dyDescent="0.25">
      <c r="O324" s="45"/>
      <c r="P324" s="45"/>
      <c r="Q324" s="45"/>
      <c r="R324" s="45"/>
      <c r="S324" s="45"/>
      <c r="T324" s="45"/>
      <c r="U324" s="45"/>
      <c r="V324" s="45"/>
      <c r="W324" s="45"/>
      <c r="X324" s="45"/>
      <c r="Y324" s="45"/>
      <c r="Z324" s="45"/>
      <c r="AA324" s="45"/>
      <c r="AB324" s="45"/>
      <c r="AC324" s="45"/>
      <c r="AD324" s="45"/>
      <c r="AE324" s="45"/>
      <c r="AF324" s="45"/>
      <c r="AG324" s="45"/>
      <c r="AH324" s="45"/>
      <c r="AI324" s="45"/>
      <c r="AJ324" s="45"/>
      <c r="AK324" s="45"/>
      <c r="AL324" s="45"/>
      <c r="AM324" s="45"/>
      <c r="AN324" s="45"/>
      <c r="AO324" s="45"/>
      <c r="AP324" s="45"/>
      <c r="AQ324" s="45"/>
      <c r="AR324" s="45"/>
      <c r="AS324" s="45"/>
      <c r="AT324" s="45"/>
      <c r="AU324" s="45"/>
      <c r="AV324" s="45"/>
      <c r="AW324" s="45"/>
      <c r="AX324" s="45"/>
      <c r="AY324" s="45"/>
      <c r="AZ324" s="45"/>
      <c r="BA324" s="45"/>
      <c r="BB324" s="45"/>
      <c r="BC324" s="45"/>
      <c r="BD324" s="45"/>
      <c r="BE324" s="45"/>
      <c r="BF324" s="45"/>
      <c r="BG324" s="45"/>
      <c r="BH324" s="45"/>
      <c r="BI324" s="45"/>
      <c r="BJ324" s="45"/>
      <c r="BK324" s="45"/>
      <c r="BL324" s="45"/>
      <c r="BM324" s="45"/>
      <c r="BN324" s="45"/>
      <c r="BO324" s="45"/>
      <c r="BP324" s="45"/>
      <c r="BQ324" s="45"/>
      <c r="BR324" s="45"/>
      <c r="BS324" s="45"/>
      <c r="BT324" s="45"/>
      <c r="BU324" s="45"/>
      <c r="BV324" s="45"/>
      <c r="BW324" s="45"/>
      <c r="BX324" s="45"/>
      <c r="BY324" s="45"/>
      <c r="BZ324" s="45"/>
      <c r="CA324" s="45"/>
      <c r="CB324" s="45"/>
      <c r="CC324" s="45"/>
      <c r="CD324" s="45"/>
      <c r="CE324" s="45"/>
      <c r="CF324" s="45"/>
      <c r="CG324" s="45"/>
      <c r="CH324" s="45"/>
      <c r="CI324" s="45"/>
      <c r="CJ324" s="45"/>
      <c r="CK324" s="45"/>
      <c r="CL324" s="45"/>
      <c r="CM324" s="45"/>
      <c r="CN324" s="45"/>
      <c r="CO324" s="45"/>
      <c r="CP324" s="45"/>
      <c r="CQ324" s="45"/>
      <c r="CR324" s="45"/>
      <c r="CS324" s="45"/>
      <c r="CT324" s="45"/>
      <c r="CU324" s="45"/>
      <c r="CV324" s="45"/>
      <c r="CW324" s="45"/>
      <c r="CX324" s="45"/>
      <c r="CY324" s="45"/>
      <c r="CZ324" s="45"/>
      <c r="DA324" s="45"/>
      <c r="DB324" s="45"/>
      <c r="DC324" s="45"/>
      <c r="DD324" s="45"/>
      <c r="DE324" s="45"/>
      <c r="DF324" s="45"/>
      <c r="DG324" s="45"/>
      <c r="DH324" s="45"/>
      <c r="DI324" s="45"/>
      <c r="DJ324" s="45"/>
      <c r="DK324" s="45"/>
      <c r="DL324" s="45"/>
      <c r="DM324" s="45"/>
      <c r="DN324" s="45"/>
      <c r="DO324" s="45"/>
      <c r="DP324" s="45"/>
      <c r="DQ324" s="45"/>
      <c r="DR324" s="45"/>
      <c r="DS324" s="45"/>
      <c r="DT324" s="45"/>
      <c r="DU324" s="45"/>
      <c r="DV324" s="45"/>
      <c r="DW324" s="45"/>
      <c r="DX324" s="45"/>
      <c r="DY324" s="45"/>
      <c r="DZ324" s="45"/>
      <c r="EA324" s="45"/>
      <c r="EB324" s="45"/>
      <c r="EC324" s="45"/>
      <c r="ED324" s="45"/>
      <c r="EE324" s="45"/>
      <c r="EF324" s="45"/>
      <c r="EG324" s="45"/>
      <c r="EH324" s="45"/>
      <c r="EI324" s="45"/>
      <c r="EJ324" s="45"/>
      <c r="EK324" s="45"/>
      <c r="EL324" s="45"/>
      <c r="EM324" s="45"/>
      <c r="EN324" s="45"/>
      <c r="EO324" s="45"/>
      <c r="EP324" s="45"/>
      <c r="EQ324" s="45"/>
      <c r="ER324" s="45"/>
      <c r="ES324" s="45"/>
      <c r="ET324" s="45"/>
      <c r="EU324" s="45"/>
      <c r="EV324" s="45"/>
      <c r="EW324" s="45"/>
      <c r="EX324" s="45"/>
      <c r="EY324" s="45"/>
      <c r="EZ324" s="45"/>
      <c r="FA324" s="45"/>
      <c r="FB324" s="45"/>
      <c r="FC324" s="45"/>
      <c r="FD324" s="45"/>
      <c r="FE324" s="45"/>
      <c r="FF324" s="45"/>
      <c r="FG324" s="45"/>
      <c r="FH324" s="45"/>
      <c r="FI324" s="45"/>
      <c r="FJ324" s="45"/>
      <c r="FK324" s="45"/>
      <c r="FL324" s="45"/>
      <c r="FM324" s="45"/>
      <c r="FN324" s="45"/>
      <c r="FO324" s="45"/>
      <c r="FP324" s="45"/>
      <c r="FQ324" s="45"/>
      <c r="FR324" s="45"/>
      <c r="FS324" s="45"/>
    </row>
    <row r="325" spans="15:175" x14ac:dyDescent="0.25">
      <c r="O325" s="45"/>
      <c r="P325" s="45"/>
      <c r="Q325" s="45"/>
      <c r="R325" s="45"/>
      <c r="S325" s="45"/>
      <c r="T325" s="45"/>
      <c r="U325" s="45"/>
      <c r="V325" s="45"/>
      <c r="W325" s="45"/>
      <c r="X325" s="45"/>
      <c r="Y325" s="45"/>
      <c r="Z325" s="45"/>
      <c r="AA325" s="45"/>
      <c r="AB325" s="45"/>
      <c r="AC325" s="45"/>
      <c r="AD325" s="45"/>
      <c r="AE325" s="45"/>
      <c r="AF325" s="45"/>
      <c r="AG325" s="45"/>
      <c r="AH325" s="45"/>
      <c r="AI325" s="45"/>
      <c r="AJ325" s="45"/>
      <c r="AK325" s="45"/>
      <c r="AL325" s="45"/>
      <c r="AM325" s="45"/>
      <c r="AN325" s="45"/>
      <c r="AO325" s="45"/>
      <c r="AP325" s="45"/>
      <c r="AQ325" s="45"/>
      <c r="AR325" s="45"/>
      <c r="AS325" s="45"/>
      <c r="AT325" s="45"/>
      <c r="AU325" s="45"/>
      <c r="AV325" s="45"/>
      <c r="AW325" s="45"/>
      <c r="AX325" s="45"/>
      <c r="AY325" s="45"/>
      <c r="AZ325" s="45"/>
      <c r="BA325" s="45"/>
      <c r="BB325" s="45"/>
      <c r="BC325" s="45"/>
      <c r="BD325" s="45"/>
      <c r="BE325" s="45"/>
      <c r="BF325" s="45"/>
      <c r="BG325" s="45"/>
      <c r="BH325" s="45"/>
      <c r="BI325" s="45"/>
      <c r="BJ325" s="45"/>
      <c r="BK325" s="45"/>
      <c r="BL325" s="45"/>
      <c r="BM325" s="45"/>
      <c r="BN325" s="45"/>
      <c r="BO325" s="45"/>
      <c r="BP325" s="45"/>
      <c r="BQ325" s="45"/>
      <c r="BR325" s="45"/>
      <c r="BS325" s="45"/>
      <c r="BT325" s="45"/>
      <c r="BU325" s="45"/>
      <c r="BV325" s="45"/>
      <c r="BW325" s="45"/>
      <c r="BX325" s="45"/>
      <c r="BY325" s="45"/>
      <c r="BZ325" s="45"/>
      <c r="CA325" s="45"/>
      <c r="CB325" s="45"/>
      <c r="CC325" s="45"/>
      <c r="CD325" s="45"/>
      <c r="CE325" s="45"/>
      <c r="CF325" s="45"/>
      <c r="CG325" s="45"/>
      <c r="CH325" s="45"/>
      <c r="CI325" s="45"/>
      <c r="CJ325" s="45"/>
      <c r="CK325" s="45"/>
      <c r="CL325" s="45"/>
      <c r="CM325" s="45"/>
      <c r="CN325" s="45"/>
      <c r="CO325" s="45"/>
      <c r="CP325" s="45"/>
      <c r="CQ325" s="45"/>
      <c r="CR325" s="45"/>
      <c r="CS325" s="45"/>
      <c r="CT325" s="45"/>
      <c r="CU325" s="45"/>
      <c r="CV325" s="45"/>
      <c r="CW325" s="45"/>
      <c r="CX325" s="45"/>
      <c r="CY325" s="45"/>
      <c r="CZ325" s="45"/>
      <c r="DA325" s="45"/>
      <c r="DB325" s="45"/>
      <c r="DC325" s="45"/>
      <c r="DD325" s="45"/>
      <c r="DE325" s="45"/>
      <c r="DF325" s="45"/>
      <c r="DG325" s="45"/>
      <c r="DH325" s="45"/>
      <c r="DI325" s="45"/>
      <c r="DJ325" s="45"/>
      <c r="DK325" s="45"/>
      <c r="DL325" s="45"/>
      <c r="DM325" s="45"/>
      <c r="DN325" s="45"/>
      <c r="DO325" s="45"/>
      <c r="DP325" s="45"/>
      <c r="DQ325" s="45"/>
      <c r="DR325" s="45"/>
      <c r="DS325" s="45"/>
      <c r="DT325" s="45"/>
      <c r="DU325" s="45"/>
      <c r="DV325" s="45"/>
      <c r="DW325" s="45"/>
      <c r="DX325" s="45"/>
      <c r="DY325" s="45"/>
      <c r="DZ325" s="45"/>
      <c r="EA325" s="45"/>
      <c r="EB325" s="45"/>
      <c r="EC325" s="45"/>
      <c r="ED325" s="45"/>
      <c r="EE325" s="45"/>
      <c r="EF325" s="45"/>
      <c r="EG325" s="45"/>
      <c r="EH325" s="45"/>
      <c r="EI325" s="45"/>
      <c r="EJ325" s="45"/>
      <c r="EK325" s="45"/>
      <c r="EL325" s="45"/>
      <c r="EM325" s="45"/>
      <c r="EN325" s="45"/>
      <c r="EO325" s="45"/>
      <c r="EP325" s="45"/>
      <c r="EQ325" s="45"/>
      <c r="ER325" s="45"/>
      <c r="ES325" s="45"/>
      <c r="ET325" s="45"/>
      <c r="EU325" s="45"/>
      <c r="EV325" s="45"/>
      <c r="EW325" s="45"/>
      <c r="EX325" s="45"/>
      <c r="EY325" s="45"/>
      <c r="EZ325" s="45"/>
      <c r="FA325" s="45"/>
      <c r="FB325" s="45"/>
      <c r="FC325" s="45"/>
      <c r="FD325" s="45"/>
      <c r="FE325" s="45"/>
      <c r="FF325" s="45"/>
      <c r="FG325" s="45"/>
      <c r="FH325" s="45"/>
      <c r="FI325" s="45"/>
      <c r="FJ325" s="45"/>
      <c r="FK325" s="45"/>
      <c r="FL325" s="45"/>
      <c r="FM325" s="45"/>
      <c r="FN325" s="45"/>
      <c r="FO325" s="45"/>
      <c r="FP325" s="45"/>
      <c r="FQ325" s="45"/>
      <c r="FR325" s="45"/>
      <c r="FS325" s="45"/>
    </row>
    <row r="326" spans="15:175" x14ac:dyDescent="0.25">
      <c r="O326" s="45"/>
      <c r="P326" s="45"/>
      <c r="Q326" s="45"/>
      <c r="R326" s="45"/>
      <c r="S326" s="45"/>
      <c r="T326" s="45"/>
      <c r="U326" s="45"/>
      <c r="V326" s="45"/>
      <c r="W326" s="45"/>
      <c r="X326" s="45"/>
      <c r="Y326" s="45"/>
      <c r="Z326" s="45"/>
      <c r="AA326" s="45"/>
      <c r="AB326" s="45"/>
      <c r="AC326" s="45"/>
      <c r="AD326" s="45"/>
      <c r="AE326" s="45"/>
      <c r="AF326" s="45"/>
      <c r="AG326" s="45"/>
      <c r="AH326" s="45"/>
      <c r="AI326" s="45"/>
      <c r="AJ326" s="45"/>
      <c r="AK326" s="45"/>
      <c r="AL326" s="45"/>
      <c r="AM326" s="45"/>
      <c r="AN326" s="45"/>
      <c r="AO326" s="45"/>
      <c r="AP326" s="45"/>
      <c r="AQ326" s="45"/>
      <c r="AR326" s="45"/>
      <c r="AS326" s="45"/>
      <c r="AT326" s="45"/>
      <c r="AU326" s="45"/>
      <c r="AV326" s="45"/>
      <c r="AW326" s="45"/>
      <c r="AX326" s="45"/>
      <c r="AY326" s="45"/>
      <c r="AZ326" s="45"/>
      <c r="BA326" s="45"/>
      <c r="BB326" s="45"/>
      <c r="BC326" s="45"/>
      <c r="BD326" s="45"/>
      <c r="BE326" s="45"/>
      <c r="BF326" s="45"/>
      <c r="BG326" s="45"/>
      <c r="BH326" s="45"/>
      <c r="BI326" s="45"/>
      <c r="BJ326" s="45"/>
      <c r="BK326" s="45"/>
      <c r="BL326" s="45"/>
      <c r="BM326" s="45"/>
      <c r="BN326" s="45"/>
      <c r="BO326" s="45"/>
      <c r="BP326" s="45"/>
      <c r="BQ326" s="45"/>
      <c r="BR326" s="45"/>
      <c r="BS326" s="45"/>
      <c r="BT326" s="45"/>
      <c r="BU326" s="45"/>
      <c r="BV326" s="45"/>
      <c r="BW326" s="45"/>
      <c r="BX326" s="45"/>
      <c r="BY326" s="45"/>
      <c r="BZ326" s="45"/>
      <c r="CA326" s="45"/>
      <c r="CB326" s="45"/>
      <c r="CC326" s="45"/>
      <c r="CD326" s="45"/>
      <c r="CE326" s="45"/>
      <c r="CF326" s="45"/>
      <c r="CG326" s="45"/>
      <c r="CH326" s="45"/>
      <c r="CI326" s="45"/>
      <c r="CJ326" s="45"/>
      <c r="CK326" s="45"/>
      <c r="CL326" s="45"/>
      <c r="CM326" s="45"/>
      <c r="CN326" s="45"/>
      <c r="CO326" s="45"/>
      <c r="CP326" s="45"/>
      <c r="CQ326" s="45"/>
      <c r="CR326" s="45"/>
      <c r="CS326" s="45"/>
      <c r="CT326" s="45"/>
      <c r="CU326" s="45"/>
      <c r="CV326" s="45"/>
      <c r="CW326" s="45"/>
      <c r="CX326" s="45"/>
      <c r="CY326" s="45"/>
      <c r="CZ326" s="45"/>
      <c r="DA326" s="45"/>
      <c r="DB326" s="45"/>
      <c r="DC326" s="45"/>
      <c r="DD326" s="45"/>
      <c r="DE326" s="45"/>
      <c r="DF326" s="45"/>
      <c r="DG326" s="45"/>
      <c r="DH326" s="45"/>
      <c r="DI326" s="45"/>
      <c r="DJ326" s="45"/>
      <c r="DK326" s="45"/>
      <c r="DL326" s="45"/>
      <c r="DM326" s="45"/>
      <c r="DN326" s="45"/>
      <c r="DO326" s="45"/>
      <c r="DP326" s="45"/>
      <c r="DQ326" s="45"/>
      <c r="DR326" s="45"/>
      <c r="DS326" s="45"/>
      <c r="DT326" s="45"/>
      <c r="DU326" s="45"/>
      <c r="DV326" s="45"/>
      <c r="DW326" s="45"/>
      <c r="DX326" s="45"/>
      <c r="DY326" s="45"/>
      <c r="DZ326" s="45"/>
      <c r="EA326" s="45"/>
      <c r="EB326" s="45"/>
      <c r="EC326" s="45"/>
      <c r="ED326" s="45"/>
      <c r="EE326" s="45"/>
      <c r="EF326" s="45"/>
      <c r="EG326" s="45"/>
      <c r="EH326" s="45"/>
      <c r="EI326" s="45"/>
      <c r="EJ326" s="45"/>
      <c r="EK326" s="45"/>
      <c r="EL326" s="45"/>
      <c r="EM326" s="45"/>
      <c r="EN326" s="45"/>
      <c r="EO326" s="45"/>
      <c r="EP326" s="45"/>
      <c r="EQ326" s="45"/>
      <c r="ER326" s="45"/>
      <c r="ES326" s="45"/>
      <c r="ET326" s="45"/>
      <c r="EU326" s="45"/>
      <c r="EV326" s="45"/>
      <c r="EW326" s="45"/>
      <c r="EX326" s="45"/>
      <c r="EY326" s="45"/>
      <c r="EZ326" s="45"/>
      <c r="FA326" s="45"/>
      <c r="FB326" s="45"/>
      <c r="FC326" s="45"/>
      <c r="FD326" s="45"/>
      <c r="FE326" s="45"/>
      <c r="FF326" s="45"/>
      <c r="FG326" s="45"/>
      <c r="FH326" s="45"/>
      <c r="FI326" s="45"/>
      <c r="FJ326" s="45"/>
      <c r="FK326" s="45"/>
      <c r="FL326" s="45"/>
      <c r="FM326" s="45"/>
      <c r="FN326" s="45"/>
      <c r="FO326" s="45"/>
      <c r="FP326" s="45"/>
      <c r="FQ326" s="45"/>
      <c r="FR326" s="45"/>
      <c r="FS326" s="45"/>
    </row>
    <row r="327" spans="15:175" x14ac:dyDescent="0.25">
      <c r="O327" s="45"/>
      <c r="P327" s="45"/>
      <c r="Q327" s="45"/>
      <c r="R327" s="45"/>
      <c r="S327" s="45"/>
      <c r="T327" s="45"/>
      <c r="U327" s="45"/>
      <c r="V327" s="45"/>
      <c r="W327" s="45"/>
      <c r="X327" s="45"/>
      <c r="Y327" s="45"/>
      <c r="Z327" s="45"/>
      <c r="AA327" s="45"/>
      <c r="AB327" s="45"/>
      <c r="AC327" s="45"/>
      <c r="AD327" s="45"/>
      <c r="AE327" s="45"/>
      <c r="AF327" s="45"/>
      <c r="AG327" s="45"/>
      <c r="AH327" s="45"/>
      <c r="AI327" s="45"/>
      <c r="AJ327" s="45"/>
      <c r="AK327" s="45"/>
      <c r="AL327" s="45"/>
      <c r="AM327" s="45"/>
      <c r="AN327" s="45"/>
      <c r="AO327" s="45"/>
      <c r="AP327" s="45"/>
      <c r="AQ327" s="45"/>
      <c r="AR327" s="45"/>
      <c r="AS327" s="45"/>
      <c r="AT327" s="45"/>
      <c r="AU327" s="45"/>
      <c r="AV327" s="45"/>
      <c r="AW327" s="45"/>
      <c r="AX327" s="45"/>
      <c r="AY327" s="45"/>
      <c r="AZ327" s="45"/>
      <c r="BA327" s="45"/>
      <c r="BB327" s="45"/>
      <c r="BC327" s="45"/>
      <c r="BD327" s="45"/>
      <c r="BE327" s="45"/>
      <c r="BF327" s="45"/>
      <c r="BG327" s="45"/>
      <c r="BH327" s="45"/>
      <c r="BI327" s="45"/>
      <c r="BJ327" s="45"/>
      <c r="BK327" s="45"/>
      <c r="BL327" s="45"/>
      <c r="BM327" s="45"/>
      <c r="BN327" s="45"/>
      <c r="BO327" s="45"/>
      <c r="BP327" s="45"/>
      <c r="BQ327" s="45"/>
      <c r="BR327" s="45"/>
      <c r="BS327" s="45"/>
      <c r="BT327" s="45"/>
      <c r="BU327" s="45"/>
      <c r="BV327" s="45"/>
      <c r="BW327" s="45"/>
      <c r="BX327" s="45"/>
      <c r="BY327" s="45"/>
      <c r="BZ327" s="45"/>
      <c r="CA327" s="45"/>
      <c r="CB327" s="45"/>
      <c r="CC327" s="45"/>
      <c r="CD327" s="45"/>
      <c r="CE327" s="45"/>
      <c r="CF327" s="45"/>
      <c r="CG327" s="45"/>
      <c r="CH327" s="45"/>
      <c r="CI327" s="45"/>
      <c r="CJ327" s="45"/>
      <c r="CK327" s="45"/>
      <c r="CL327" s="45"/>
      <c r="CM327" s="45"/>
      <c r="CN327" s="45"/>
      <c r="CO327" s="45"/>
      <c r="CP327" s="45"/>
      <c r="CQ327" s="45"/>
      <c r="CR327" s="45"/>
      <c r="CS327" s="45"/>
      <c r="CT327" s="45"/>
      <c r="CU327" s="45"/>
      <c r="CV327" s="45"/>
      <c r="CW327" s="45"/>
      <c r="CX327" s="45"/>
      <c r="CY327" s="45"/>
      <c r="CZ327" s="45"/>
      <c r="DA327" s="45"/>
      <c r="DB327" s="45"/>
      <c r="DC327" s="45"/>
      <c r="DD327" s="45"/>
      <c r="DE327" s="45"/>
      <c r="DF327" s="45"/>
      <c r="DG327" s="45"/>
      <c r="DH327" s="45"/>
      <c r="DI327" s="45"/>
      <c r="DJ327" s="45"/>
      <c r="DK327" s="45"/>
      <c r="DL327" s="45"/>
      <c r="DM327" s="45"/>
      <c r="DN327" s="45"/>
      <c r="DO327" s="45"/>
      <c r="DP327" s="45"/>
      <c r="DQ327" s="45"/>
      <c r="DR327" s="45"/>
      <c r="DS327" s="45"/>
      <c r="DT327" s="45"/>
      <c r="DU327" s="45"/>
      <c r="DV327" s="45"/>
      <c r="DW327" s="45"/>
      <c r="DX327" s="45"/>
      <c r="DY327" s="45"/>
      <c r="DZ327" s="45"/>
      <c r="EA327" s="45"/>
      <c r="EB327" s="45"/>
      <c r="EC327" s="45"/>
      <c r="ED327" s="45"/>
      <c r="EE327" s="45"/>
      <c r="EF327" s="45"/>
      <c r="EG327" s="45"/>
      <c r="EH327" s="45"/>
      <c r="EI327" s="45"/>
      <c r="EJ327" s="45"/>
      <c r="EK327" s="45"/>
      <c r="EL327" s="45"/>
      <c r="EM327" s="45"/>
      <c r="EN327" s="45"/>
      <c r="EO327" s="45"/>
      <c r="EP327" s="45"/>
      <c r="EQ327" s="45"/>
      <c r="ER327" s="45"/>
      <c r="ES327" s="45"/>
      <c r="ET327" s="45"/>
      <c r="EU327" s="45"/>
      <c r="EV327" s="45"/>
      <c r="EW327" s="45"/>
      <c r="EX327" s="45"/>
      <c r="EY327" s="45"/>
      <c r="EZ327" s="45"/>
      <c r="FA327" s="45"/>
      <c r="FB327" s="45"/>
      <c r="FC327" s="45"/>
      <c r="FD327" s="45"/>
      <c r="FE327" s="45"/>
      <c r="FF327" s="45"/>
      <c r="FG327" s="45"/>
      <c r="FH327" s="45"/>
      <c r="FI327" s="45"/>
      <c r="FJ327" s="45"/>
      <c r="FK327" s="45"/>
      <c r="FL327" s="45"/>
      <c r="FM327" s="45"/>
      <c r="FN327" s="45"/>
      <c r="FO327" s="45"/>
      <c r="FP327" s="45"/>
      <c r="FQ327" s="45"/>
      <c r="FR327" s="45"/>
      <c r="FS327" s="45"/>
    </row>
    <row r="328" spans="15:175" x14ac:dyDescent="0.25">
      <c r="O328" s="45"/>
      <c r="P328" s="45"/>
      <c r="Q328" s="45"/>
      <c r="R328" s="45"/>
      <c r="S328" s="45"/>
      <c r="T328" s="45"/>
      <c r="U328" s="45"/>
      <c r="V328" s="45"/>
      <c r="W328" s="45"/>
      <c r="X328" s="45"/>
      <c r="Y328" s="45"/>
      <c r="Z328" s="45"/>
      <c r="AA328" s="45"/>
      <c r="AB328" s="45"/>
      <c r="AC328" s="45"/>
      <c r="AD328" s="45"/>
      <c r="AE328" s="45"/>
      <c r="AF328" s="45"/>
      <c r="AG328" s="45"/>
      <c r="AH328" s="45"/>
      <c r="AI328" s="45"/>
      <c r="AJ328" s="45"/>
      <c r="AK328" s="45"/>
      <c r="AL328" s="45"/>
      <c r="AM328" s="45"/>
      <c r="AN328" s="45"/>
      <c r="AO328" s="45"/>
      <c r="AP328" s="45"/>
      <c r="AQ328" s="45"/>
      <c r="AR328" s="45"/>
      <c r="AS328" s="45"/>
      <c r="AT328" s="45"/>
      <c r="AU328" s="45"/>
      <c r="AV328" s="45"/>
      <c r="AW328" s="45"/>
      <c r="AX328" s="45"/>
      <c r="AY328" s="45"/>
      <c r="AZ328" s="45"/>
      <c r="BA328" s="45"/>
      <c r="BB328" s="45"/>
      <c r="BC328" s="45"/>
      <c r="BD328" s="45"/>
      <c r="BE328" s="45"/>
      <c r="BF328" s="45"/>
      <c r="BG328" s="45"/>
      <c r="BH328" s="45"/>
      <c r="BI328" s="45"/>
      <c r="BJ328" s="45"/>
      <c r="BK328" s="45"/>
      <c r="BL328" s="45"/>
      <c r="BM328" s="45"/>
      <c r="BN328" s="45"/>
      <c r="BO328" s="45"/>
      <c r="BP328" s="45"/>
      <c r="BQ328" s="45"/>
      <c r="BR328" s="45"/>
      <c r="BS328" s="45"/>
      <c r="BT328" s="45"/>
      <c r="BU328" s="45"/>
      <c r="BV328" s="45"/>
      <c r="BW328" s="45"/>
      <c r="BX328" s="45"/>
      <c r="BY328" s="45"/>
      <c r="BZ328" s="45"/>
      <c r="CA328" s="45"/>
      <c r="CB328" s="45"/>
      <c r="CC328" s="45"/>
      <c r="CD328" s="45"/>
      <c r="CE328" s="45"/>
      <c r="CF328" s="45"/>
      <c r="CG328" s="45"/>
      <c r="CH328" s="45"/>
      <c r="CI328" s="45"/>
      <c r="CJ328" s="45"/>
      <c r="CK328" s="45"/>
      <c r="CL328" s="45"/>
      <c r="CM328" s="45"/>
      <c r="CN328" s="45"/>
      <c r="CO328" s="45"/>
      <c r="CP328" s="45"/>
      <c r="CQ328" s="45"/>
      <c r="CR328" s="45"/>
      <c r="CS328" s="45"/>
      <c r="CT328" s="45"/>
      <c r="CU328" s="45"/>
      <c r="CV328" s="45"/>
      <c r="CW328" s="45"/>
      <c r="CX328" s="45"/>
      <c r="CY328" s="45"/>
      <c r="CZ328" s="45"/>
      <c r="DA328" s="45"/>
      <c r="DB328" s="45"/>
      <c r="DC328" s="45"/>
      <c r="DD328" s="45"/>
      <c r="DE328" s="45"/>
      <c r="DF328" s="45"/>
      <c r="DG328" s="45"/>
      <c r="DH328" s="45"/>
      <c r="DI328" s="45"/>
      <c r="DJ328" s="45"/>
      <c r="DK328" s="45"/>
      <c r="DL328" s="45"/>
      <c r="DM328" s="45"/>
      <c r="DN328" s="45"/>
      <c r="DO328" s="45"/>
      <c r="DP328" s="45"/>
      <c r="DQ328" s="45"/>
      <c r="DR328" s="45"/>
      <c r="DS328" s="45"/>
      <c r="DT328" s="45"/>
      <c r="DU328" s="45"/>
      <c r="DV328" s="45"/>
      <c r="DW328" s="45"/>
      <c r="DX328" s="45"/>
      <c r="DY328" s="45"/>
      <c r="DZ328" s="45"/>
      <c r="EA328" s="45"/>
      <c r="EB328" s="45"/>
      <c r="EC328" s="45"/>
      <c r="ED328" s="45"/>
      <c r="EE328" s="45"/>
      <c r="EF328" s="45"/>
      <c r="EG328" s="45"/>
      <c r="EH328" s="45"/>
      <c r="EI328" s="45"/>
      <c r="EJ328" s="45"/>
      <c r="EK328" s="45"/>
      <c r="EL328" s="45"/>
      <c r="EM328" s="45"/>
      <c r="EN328" s="45"/>
      <c r="EO328" s="45"/>
      <c r="EP328" s="45"/>
      <c r="EQ328" s="45"/>
      <c r="ER328" s="45"/>
      <c r="ES328" s="45"/>
      <c r="ET328" s="45"/>
      <c r="EU328" s="45"/>
      <c r="EV328" s="45"/>
      <c r="EW328" s="45"/>
      <c r="EX328" s="45"/>
      <c r="EY328" s="45"/>
      <c r="EZ328" s="45"/>
      <c r="FA328" s="45"/>
      <c r="FB328" s="45"/>
      <c r="FC328" s="45"/>
      <c r="FD328" s="45"/>
      <c r="FE328" s="45"/>
      <c r="FF328" s="45"/>
      <c r="FG328" s="45"/>
      <c r="FH328" s="45"/>
      <c r="FI328" s="45"/>
      <c r="FJ328" s="45"/>
      <c r="FK328" s="45"/>
      <c r="FL328" s="45"/>
      <c r="FM328" s="45"/>
      <c r="FN328" s="45"/>
      <c r="FO328" s="45"/>
      <c r="FP328" s="45"/>
      <c r="FQ328" s="45"/>
      <c r="FR328" s="45"/>
      <c r="FS328" s="45"/>
    </row>
    <row r="329" spans="15:175" x14ac:dyDescent="0.25">
      <c r="O329" s="45"/>
      <c r="P329" s="45"/>
      <c r="Q329" s="45"/>
      <c r="R329" s="45"/>
      <c r="S329" s="45"/>
      <c r="T329" s="45"/>
      <c r="U329" s="45"/>
      <c r="V329" s="45"/>
      <c r="W329" s="45"/>
      <c r="X329" s="45"/>
      <c r="Y329" s="45"/>
      <c r="Z329" s="45"/>
      <c r="AA329" s="45"/>
      <c r="AB329" s="45"/>
      <c r="AC329" s="45"/>
      <c r="AD329" s="45"/>
      <c r="AE329" s="45"/>
      <c r="AF329" s="45"/>
      <c r="AG329" s="45"/>
      <c r="AH329" s="45"/>
      <c r="AI329" s="45"/>
      <c r="AJ329" s="45"/>
      <c r="AK329" s="45"/>
      <c r="AL329" s="45"/>
      <c r="AM329" s="45"/>
      <c r="AN329" s="45"/>
      <c r="AO329" s="45"/>
      <c r="AP329" s="45"/>
      <c r="AQ329" s="45"/>
      <c r="AR329" s="45"/>
      <c r="AS329" s="45"/>
      <c r="AT329" s="45"/>
      <c r="AU329" s="45"/>
      <c r="AV329" s="45"/>
      <c r="AW329" s="45"/>
      <c r="AX329" s="45"/>
      <c r="AY329" s="45"/>
      <c r="AZ329" s="45"/>
      <c r="BA329" s="45"/>
      <c r="BB329" s="45"/>
      <c r="BC329" s="45"/>
      <c r="BD329" s="45"/>
      <c r="BE329" s="45"/>
      <c r="BF329" s="45"/>
      <c r="BG329" s="45"/>
      <c r="BH329" s="45"/>
      <c r="BI329" s="45"/>
      <c r="BJ329" s="45"/>
      <c r="BK329" s="45"/>
      <c r="BL329" s="45"/>
      <c r="BM329" s="45"/>
      <c r="BN329" s="45"/>
      <c r="BO329" s="45"/>
      <c r="BP329" s="45"/>
      <c r="BQ329" s="45"/>
      <c r="BR329" s="45"/>
      <c r="BS329" s="45"/>
      <c r="BT329" s="45"/>
      <c r="BU329" s="45"/>
      <c r="BV329" s="45"/>
      <c r="BW329" s="45"/>
      <c r="BX329" s="45"/>
      <c r="BY329" s="45"/>
      <c r="BZ329" s="45"/>
      <c r="CA329" s="45"/>
      <c r="CB329" s="45"/>
      <c r="CC329" s="45"/>
      <c r="CD329" s="45"/>
      <c r="CE329" s="45"/>
      <c r="CF329" s="45"/>
      <c r="CG329" s="45"/>
      <c r="CH329" s="45"/>
      <c r="CI329" s="45"/>
      <c r="CJ329" s="45"/>
      <c r="CK329" s="45"/>
      <c r="CL329" s="45"/>
      <c r="CM329" s="45"/>
      <c r="CN329" s="45"/>
      <c r="CO329" s="45"/>
      <c r="CP329" s="45"/>
      <c r="CQ329" s="45"/>
      <c r="CR329" s="45"/>
      <c r="CS329" s="45"/>
      <c r="CT329" s="45"/>
      <c r="CU329" s="45"/>
      <c r="CV329" s="45"/>
      <c r="CW329" s="45"/>
      <c r="CX329" s="45"/>
      <c r="CY329" s="45"/>
      <c r="CZ329" s="45"/>
      <c r="DA329" s="45"/>
      <c r="DB329" s="45"/>
      <c r="DC329" s="45"/>
      <c r="DD329" s="45"/>
      <c r="DE329" s="45"/>
      <c r="DF329" s="45"/>
      <c r="DG329" s="45"/>
      <c r="DH329" s="45"/>
      <c r="DI329" s="45"/>
      <c r="DJ329" s="45"/>
      <c r="DK329" s="45"/>
      <c r="DL329" s="45"/>
      <c r="DM329" s="45"/>
      <c r="DN329" s="45"/>
      <c r="DO329" s="45"/>
      <c r="DP329" s="45"/>
      <c r="DQ329" s="45"/>
      <c r="DR329" s="45"/>
      <c r="DS329" s="45"/>
      <c r="DT329" s="45"/>
      <c r="DU329" s="45"/>
      <c r="DV329" s="45"/>
      <c r="DW329" s="45"/>
      <c r="DX329" s="45"/>
      <c r="DY329" s="45"/>
      <c r="DZ329" s="45"/>
      <c r="EA329" s="45"/>
      <c r="EB329" s="45"/>
      <c r="EC329" s="45"/>
      <c r="ED329" s="45"/>
      <c r="EE329" s="45"/>
      <c r="EF329" s="45"/>
      <c r="EG329" s="45"/>
      <c r="EH329" s="45"/>
      <c r="EI329" s="45"/>
      <c r="EJ329" s="45"/>
      <c r="EK329" s="45"/>
      <c r="EL329" s="45"/>
      <c r="EM329" s="45"/>
      <c r="EN329" s="45"/>
      <c r="EO329" s="45"/>
      <c r="EP329" s="45"/>
      <c r="EQ329" s="45"/>
      <c r="ER329" s="45"/>
      <c r="ES329" s="45"/>
      <c r="ET329" s="45"/>
      <c r="EU329" s="45"/>
      <c r="EV329" s="45"/>
      <c r="EW329" s="45"/>
      <c r="EX329" s="45"/>
      <c r="EY329" s="45"/>
      <c r="EZ329" s="45"/>
      <c r="FA329" s="45"/>
      <c r="FB329" s="45"/>
      <c r="FC329" s="45"/>
      <c r="FD329" s="45"/>
      <c r="FE329" s="45"/>
      <c r="FF329" s="45"/>
      <c r="FG329" s="45"/>
      <c r="FH329" s="45"/>
      <c r="FI329" s="45"/>
      <c r="FJ329" s="45"/>
      <c r="FK329" s="45"/>
      <c r="FL329" s="45"/>
      <c r="FM329" s="45"/>
      <c r="FN329" s="45"/>
      <c r="FO329" s="45"/>
      <c r="FP329" s="45"/>
      <c r="FQ329" s="45"/>
      <c r="FR329" s="45"/>
      <c r="FS329" s="45"/>
    </row>
    <row r="330" spans="15:175" x14ac:dyDescent="0.25">
      <c r="O330" s="45"/>
      <c r="P330" s="45"/>
      <c r="Q330" s="45"/>
      <c r="R330" s="45"/>
      <c r="S330" s="45"/>
      <c r="T330" s="45"/>
      <c r="U330" s="45"/>
      <c r="V330" s="45"/>
      <c r="W330" s="45"/>
      <c r="X330" s="45"/>
      <c r="Y330" s="45"/>
      <c r="Z330" s="45"/>
      <c r="AA330" s="45"/>
      <c r="AB330" s="45"/>
      <c r="AC330" s="45"/>
      <c r="AD330" s="45"/>
      <c r="AE330" s="45"/>
      <c r="AF330" s="45"/>
      <c r="AG330" s="45"/>
      <c r="AH330" s="45"/>
      <c r="AI330" s="45"/>
      <c r="AJ330" s="45"/>
      <c r="AK330" s="45"/>
      <c r="AL330" s="45"/>
      <c r="AM330" s="45"/>
      <c r="AN330" s="45"/>
      <c r="AO330" s="45"/>
      <c r="AP330" s="45"/>
      <c r="AQ330" s="45"/>
      <c r="AR330" s="45"/>
      <c r="AS330" s="45"/>
      <c r="AT330" s="45"/>
      <c r="AU330" s="45"/>
      <c r="AV330" s="45"/>
      <c r="AW330" s="45"/>
      <c r="AX330" s="45"/>
      <c r="AY330" s="45"/>
      <c r="AZ330" s="45"/>
      <c r="BA330" s="45"/>
      <c r="BB330" s="45"/>
      <c r="BC330" s="45"/>
      <c r="BD330" s="45"/>
      <c r="BE330" s="45"/>
      <c r="BF330" s="45"/>
      <c r="BG330" s="45"/>
      <c r="BH330" s="45"/>
      <c r="BI330" s="45"/>
      <c r="BJ330" s="45"/>
      <c r="BK330" s="45"/>
      <c r="BL330" s="45"/>
      <c r="BM330" s="45"/>
      <c r="BN330" s="45"/>
      <c r="BO330" s="45"/>
      <c r="BP330" s="45"/>
      <c r="BQ330" s="45"/>
      <c r="BR330" s="45"/>
      <c r="BS330" s="45"/>
      <c r="BT330" s="45"/>
      <c r="BU330" s="45"/>
      <c r="BV330" s="45"/>
      <c r="BW330" s="45"/>
      <c r="BX330" s="45"/>
      <c r="BY330" s="45"/>
      <c r="BZ330" s="45"/>
      <c r="CA330" s="45"/>
      <c r="CB330" s="45"/>
      <c r="CC330" s="45"/>
      <c r="CD330" s="45"/>
      <c r="CE330" s="45"/>
      <c r="CF330" s="45"/>
      <c r="CG330" s="45"/>
      <c r="CH330" s="45"/>
      <c r="CI330" s="45"/>
      <c r="CJ330" s="45"/>
      <c r="CK330" s="45"/>
      <c r="CL330" s="45"/>
      <c r="CM330" s="45"/>
      <c r="CN330" s="45"/>
      <c r="CO330" s="45"/>
      <c r="CP330" s="45"/>
      <c r="CQ330" s="45"/>
      <c r="CR330" s="45"/>
      <c r="CS330" s="45"/>
      <c r="CT330" s="45"/>
      <c r="CU330" s="45"/>
      <c r="CV330" s="45"/>
      <c r="CW330" s="45"/>
      <c r="CX330" s="45"/>
      <c r="CY330" s="45"/>
      <c r="CZ330" s="45"/>
      <c r="DA330" s="45"/>
      <c r="DB330" s="45"/>
      <c r="DC330" s="45"/>
      <c r="DD330" s="45"/>
      <c r="DE330" s="45"/>
      <c r="DF330" s="45"/>
      <c r="DG330" s="45"/>
      <c r="DH330" s="45"/>
      <c r="DI330" s="45"/>
      <c r="DJ330" s="45"/>
      <c r="DK330" s="45"/>
      <c r="DL330" s="45"/>
      <c r="DM330" s="45"/>
      <c r="DN330" s="45"/>
      <c r="DO330" s="45"/>
      <c r="DP330" s="45"/>
      <c r="DQ330" s="45"/>
      <c r="DR330" s="45"/>
      <c r="DS330" s="45"/>
      <c r="DT330" s="45"/>
      <c r="DU330" s="45"/>
      <c r="DV330" s="45"/>
      <c r="DW330" s="45"/>
      <c r="DX330" s="45"/>
      <c r="DY330" s="45"/>
      <c r="DZ330" s="45"/>
      <c r="EA330" s="45"/>
      <c r="EB330" s="45"/>
      <c r="EC330" s="45"/>
      <c r="ED330" s="45"/>
      <c r="EE330" s="45"/>
      <c r="EF330" s="45"/>
      <c r="EG330" s="45"/>
      <c r="EH330" s="45"/>
      <c r="EI330" s="45"/>
      <c r="EJ330" s="45"/>
      <c r="EK330" s="45"/>
      <c r="EL330" s="45"/>
      <c r="EM330" s="45"/>
      <c r="EN330" s="45"/>
      <c r="EO330" s="45"/>
      <c r="EP330" s="45"/>
      <c r="EQ330" s="45"/>
      <c r="ER330" s="45"/>
      <c r="ES330" s="45"/>
      <c r="ET330" s="45"/>
      <c r="EU330" s="45"/>
      <c r="EV330" s="45"/>
      <c r="EW330" s="45"/>
      <c r="EX330" s="45"/>
      <c r="EY330" s="45"/>
      <c r="EZ330" s="45"/>
      <c r="FA330" s="45"/>
      <c r="FB330" s="45"/>
      <c r="FC330" s="45"/>
      <c r="FD330" s="45"/>
      <c r="FE330" s="45"/>
      <c r="FF330" s="45"/>
      <c r="FG330" s="45"/>
      <c r="FH330" s="45"/>
      <c r="FI330" s="45"/>
      <c r="FJ330" s="45"/>
      <c r="FK330" s="45"/>
      <c r="FL330" s="45"/>
      <c r="FM330" s="45"/>
      <c r="FN330" s="45"/>
      <c r="FO330" s="45"/>
      <c r="FP330" s="45"/>
      <c r="FQ330" s="45"/>
      <c r="FR330" s="45"/>
      <c r="FS330" s="45"/>
    </row>
    <row r="331" spans="15:175" x14ac:dyDescent="0.25">
      <c r="O331" s="45"/>
      <c r="P331" s="45"/>
      <c r="Q331" s="45"/>
      <c r="R331" s="45"/>
      <c r="S331" s="45"/>
      <c r="T331" s="45"/>
      <c r="U331" s="45"/>
      <c r="V331" s="45"/>
      <c r="W331" s="45"/>
      <c r="X331" s="45"/>
      <c r="Y331" s="45"/>
      <c r="Z331" s="45"/>
      <c r="AA331" s="45"/>
      <c r="AB331" s="45"/>
      <c r="AC331" s="45"/>
      <c r="AD331" s="45"/>
      <c r="AE331" s="45"/>
      <c r="AF331" s="45"/>
      <c r="AG331" s="45"/>
      <c r="AH331" s="45"/>
      <c r="AI331" s="45"/>
      <c r="AJ331" s="45"/>
      <c r="AK331" s="45"/>
      <c r="AL331" s="45"/>
      <c r="AM331" s="45"/>
      <c r="AN331" s="45"/>
      <c r="AO331" s="45"/>
      <c r="AP331" s="45"/>
      <c r="AQ331" s="45"/>
      <c r="AR331" s="45"/>
      <c r="AS331" s="45"/>
      <c r="AT331" s="45"/>
      <c r="AU331" s="45"/>
      <c r="AV331" s="45"/>
      <c r="AW331" s="45"/>
      <c r="AX331" s="45"/>
      <c r="AY331" s="45"/>
      <c r="AZ331" s="45"/>
      <c r="BA331" s="45"/>
      <c r="BB331" s="45"/>
      <c r="BC331" s="45"/>
      <c r="BD331" s="45"/>
      <c r="BE331" s="45"/>
      <c r="BF331" s="45"/>
      <c r="BG331" s="45"/>
      <c r="BH331" s="45"/>
      <c r="BI331" s="45"/>
      <c r="BJ331" s="45"/>
      <c r="BK331" s="45"/>
      <c r="BL331" s="45"/>
      <c r="BM331" s="45"/>
      <c r="BN331" s="45"/>
      <c r="BO331" s="45"/>
      <c r="BP331" s="45"/>
      <c r="BQ331" s="45"/>
      <c r="BR331" s="45"/>
      <c r="BS331" s="45"/>
      <c r="BT331" s="45"/>
      <c r="BU331" s="45"/>
      <c r="BV331" s="45"/>
      <c r="BW331" s="45"/>
      <c r="BX331" s="45"/>
      <c r="BY331" s="45"/>
      <c r="BZ331" s="45"/>
      <c r="CA331" s="45"/>
      <c r="CB331" s="45"/>
      <c r="CC331" s="45"/>
      <c r="CD331" s="45"/>
      <c r="CE331" s="45"/>
      <c r="CF331" s="45"/>
      <c r="CG331" s="45"/>
      <c r="CH331" s="45"/>
      <c r="CI331" s="45"/>
      <c r="CJ331" s="45"/>
      <c r="CK331" s="45"/>
      <c r="CL331" s="45"/>
      <c r="CM331" s="45"/>
      <c r="CN331" s="45"/>
      <c r="CO331" s="45"/>
      <c r="CP331" s="45"/>
      <c r="CQ331" s="45"/>
      <c r="CR331" s="45"/>
      <c r="CS331" s="45"/>
      <c r="CT331" s="45"/>
      <c r="CU331" s="45"/>
      <c r="CV331" s="45"/>
      <c r="CW331" s="45"/>
      <c r="CX331" s="45"/>
      <c r="CY331" s="45"/>
      <c r="CZ331" s="45"/>
      <c r="DA331" s="45"/>
      <c r="DB331" s="45"/>
      <c r="DC331" s="45"/>
      <c r="DD331" s="45"/>
      <c r="DE331" s="45"/>
      <c r="DF331" s="45"/>
      <c r="DG331" s="45"/>
      <c r="DH331" s="45"/>
      <c r="DI331" s="45"/>
      <c r="DJ331" s="45"/>
      <c r="DK331" s="45"/>
      <c r="DL331" s="45"/>
      <c r="DM331" s="45"/>
      <c r="DN331" s="45"/>
      <c r="DO331" s="45"/>
      <c r="DP331" s="45"/>
      <c r="DQ331" s="45"/>
      <c r="DR331" s="45"/>
      <c r="DS331" s="45"/>
      <c r="DT331" s="45"/>
      <c r="DU331" s="45"/>
      <c r="DV331" s="45"/>
      <c r="DW331" s="45"/>
      <c r="DX331" s="45"/>
      <c r="DY331" s="45"/>
      <c r="DZ331" s="45"/>
      <c r="EA331" s="45"/>
      <c r="EB331" s="45"/>
      <c r="EC331" s="45"/>
      <c r="ED331" s="45"/>
      <c r="EE331" s="45"/>
      <c r="EF331" s="45"/>
      <c r="EG331" s="45"/>
      <c r="EH331" s="45"/>
      <c r="EI331" s="45"/>
      <c r="EJ331" s="45"/>
      <c r="EK331" s="45"/>
      <c r="EL331" s="45"/>
      <c r="EM331" s="45"/>
      <c r="EN331" s="45"/>
      <c r="EO331" s="45"/>
      <c r="EP331" s="45"/>
      <c r="EQ331" s="45"/>
      <c r="ER331" s="45"/>
      <c r="ES331" s="45"/>
      <c r="ET331" s="45"/>
      <c r="EU331" s="45"/>
      <c r="EV331" s="45"/>
      <c r="EW331" s="45"/>
      <c r="EX331" s="45"/>
      <c r="EY331" s="45"/>
      <c r="EZ331" s="45"/>
      <c r="FA331" s="45"/>
      <c r="FB331" s="45"/>
      <c r="FC331" s="45"/>
      <c r="FD331" s="45"/>
      <c r="FE331" s="45"/>
      <c r="FF331" s="45"/>
      <c r="FG331" s="45"/>
      <c r="FH331" s="45"/>
      <c r="FI331" s="45"/>
      <c r="FJ331" s="45"/>
      <c r="FK331" s="45"/>
      <c r="FL331" s="45"/>
      <c r="FM331" s="45"/>
      <c r="FN331" s="45"/>
      <c r="FO331" s="45"/>
      <c r="FP331" s="45"/>
      <c r="FQ331" s="45"/>
      <c r="FR331" s="45"/>
      <c r="FS331" s="45"/>
    </row>
    <row r="332" spans="15:175" x14ac:dyDescent="0.25">
      <c r="O332" s="45"/>
      <c r="P332" s="45"/>
      <c r="Q332" s="45"/>
      <c r="R332" s="45"/>
      <c r="S332" s="45"/>
      <c r="T332" s="45"/>
      <c r="U332" s="45"/>
      <c r="V332" s="45"/>
      <c r="W332" s="45"/>
      <c r="X332" s="45"/>
      <c r="Y332" s="45"/>
      <c r="Z332" s="45"/>
      <c r="AA332" s="45"/>
      <c r="AB332" s="45"/>
      <c r="AC332" s="45"/>
      <c r="AD332" s="45"/>
      <c r="AE332" s="45"/>
      <c r="AF332" s="45"/>
      <c r="AG332" s="45"/>
      <c r="AH332" s="45"/>
      <c r="AI332" s="45"/>
      <c r="AJ332" s="45"/>
      <c r="AK332" s="45"/>
      <c r="AL332" s="45"/>
      <c r="AM332" s="45"/>
      <c r="AN332" s="45"/>
      <c r="AO332" s="45"/>
      <c r="AP332" s="45"/>
      <c r="AQ332" s="45"/>
      <c r="AR332" s="45"/>
      <c r="AS332" s="45"/>
      <c r="AT332" s="45"/>
      <c r="AU332" s="45"/>
      <c r="AV332" s="45"/>
      <c r="AW332" s="45"/>
      <c r="AX332" s="45"/>
      <c r="AY332" s="45"/>
      <c r="AZ332" s="45"/>
      <c r="BA332" s="45"/>
      <c r="BB332" s="45"/>
      <c r="BC332" s="45"/>
      <c r="BD332" s="45"/>
      <c r="BE332" s="45"/>
      <c r="BF332" s="45"/>
      <c r="BG332" s="45"/>
      <c r="BH332" s="45"/>
      <c r="BI332" s="45"/>
      <c r="BJ332" s="45"/>
      <c r="BK332" s="45"/>
      <c r="BL332" s="45"/>
      <c r="BM332" s="45"/>
      <c r="BN332" s="45"/>
      <c r="BO332" s="45"/>
      <c r="BP332" s="45"/>
      <c r="BQ332" s="45"/>
      <c r="BR332" s="45"/>
      <c r="BS332" s="45"/>
      <c r="BT332" s="45"/>
      <c r="BU332" s="45"/>
      <c r="BV332" s="45"/>
      <c r="BW332" s="45"/>
      <c r="BX332" s="45"/>
      <c r="BY332" s="45"/>
      <c r="BZ332" s="45"/>
      <c r="CA332" s="45"/>
      <c r="CB332" s="45"/>
      <c r="CC332" s="45"/>
      <c r="CD332" s="45"/>
      <c r="CE332" s="45"/>
      <c r="CF332" s="45"/>
      <c r="CG332" s="45"/>
      <c r="CH332" s="45"/>
      <c r="CI332" s="45"/>
      <c r="CJ332" s="45"/>
      <c r="CK332" s="45"/>
      <c r="CL332" s="45"/>
      <c r="CM332" s="45"/>
      <c r="CN332" s="45"/>
      <c r="CO332" s="45"/>
      <c r="CP332" s="45"/>
      <c r="CQ332" s="45"/>
      <c r="CR332" s="45"/>
      <c r="CS332" s="45"/>
      <c r="CT332" s="45"/>
      <c r="CU332" s="45"/>
      <c r="CV332" s="45"/>
      <c r="CW332" s="45"/>
      <c r="CX332" s="45"/>
      <c r="CY332" s="45"/>
      <c r="CZ332" s="45"/>
      <c r="DA332" s="45"/>
      <c r="DB332" s="45"/>
      <c r="DC332" s="45"/>
      <c r="DD332" s="45"/>
      <c r="DE332" s="45"/>
      <c r="DF332" s="45"/>
      <c r="DG332" s="45"/>
      <c r="DH332" s="45"/>
      <c r="DI332" s="45"/>
      <c r="DJ332" s="45"/>
      <c r="DK332" s="45"/>
      <c r="DL332" s="45"/>
      <c r="DM332" s="45"/>
      <c r="DN332" s="45"/>
      <c r="DO332" s="45"/>
      <c r="DP332" s="45"/>
      <c r="DQ332" s="45"/>
      <c r="DR332" s="45"/>
      <c r="DS332" s="45"/>
      <c r="DT332" s="45"/>
      <c r="DU332" s="45"/>
      <c r="DV332" s="45"/>
      <c r="DW332" s="45"/>
      <c r="DX332" s="45"/>
      <c r="DY332" s="45"/>
      <c r="DZ332" s="45"/>
      <c r="EA332" s="45"/>
      <c r="EB332" s="45"/>
      <c r="EC332" s="45"/>
      <c r="ED332" s="45"/>
      <c r="EE332" s="45"/>
      <c r="EF332" s="45"/>
      <c r="EG332" s="45"/>
      <c r="EH332" s="45"/>
      <c r="EI332" s="45"/>
      <c r="EJ332" s="45"/>
      <c r="EK332" s="45"/>
      <c r="EL332" s="45"/>
      <c r="EM332" s="45"/>
      <c r="EN332" s="45"/>
      <c r="EO332" s="45"/>
      <c r="EP332" s="45"/>
      <c r="EQ332" s="45"/>
      <c r="ER332" s="45"/>
      <c r="ES332" s="45"/>
      <c r="ET332" s="45"/>
      <c r="EU332" s="45"/>
      <c r="EV332" s="45"/>
      <c r="EW332" s="45"/>
      <c r="EX332" s="45"/>
      <c r="EY332" s="45"/>
      <c r="EZ332" s="45"/>
      <c r="FA332" s="45"/>
      <c r="FB332" s="45"/>
      <c r="FC332" s="45"/>
      <c r="FD332" s="45"/>
      <c r="FE332" s="45"/>
      <c r="FF332" s="45"/>
      <c r="FG332" s="45"/>
      <c r="FH332" s="45"/>
      <c r="FI332" s="45"/>
      <c r="FJ332" s="45"/>
      <c r="FK332" s="45"/>
      <c r="FL332" s="45"/>
      <c r="FM332" s="45"/>
      <c r="FN332" s="45"/>
      <c r="FO332" s="45"/>
      <c r="FP332" s="45"/>
      <c r="FQ332" s="45"/>
      <c r="FR332" s="45"/>
      <c r="FS332" s="45"/>
    </row>
    <row r="333" spans="15:175" x14ac:dyDescent="0.25">
      <c r="O333" s="45"/>
      <c r="P333" s="45"/>
      <c r="Q333" s="45"/>
      <c r="R333" s="45"/>
      <c r="S333" s="45"/>
      <c r="T333" s="45"/>
      <c r="U333" s="45"/>
      <c r="V333" s="45"/>
      <c r="W333" s="45"/>
      <c r="X333" s="45"/>
      <c r="Y333" s="45"/>
      <c r="Z333" s="45"/>
      <c r="AA333" s="45"/>
      <c r="AB333" s="45"/>
      <c r="AC333" s="45"/>
      <c r="AD333" s="45"/>
      <c r="AE333" s="45"/>
      <c r="AF333" s="45"/>
      <c r="AG333" s="45"/>
      <c r="AH333" s="45"/>
      <c r="AI333" s="45"/>
      <c r="AJ333" s="45"/>
      <c r="AK333" s="45"/>
      <c r="AL333" s="45"/>
      <c r="AM333" s="45"/>
      <c r="AN333" s="45"/>
      <c r="AO333" s="45"/>
      <c r="AP333" s="45"/>
      <c r="AQ333" s="45"/>
      <c r="AR333" s="45"/>
      <c r="AS333" s="45"/>
      <c r="AT333" s="45"/>
      <c r="AU333" s="45"/>
      <c r="AV333" s="45"/>
      <c r="AW333" s="45"/>
      <c r="AX333" s="45"/>
      <c r="AY333" s="45"/>
      <c r="AZ333" s="45"/>
      <c r="BA333" s="45"/>
      <c r="BB333" s="45"/>
      <c r="BC333" s="45"/>
      <c r="BD333" s="45"/>
      <c r="BE333" s="45"/>
      <c r="BF333" s="45"/>
      <c r="BG333" s="45"/>
      <c r="BH333" s="45"/>
      <c r="BI333" s="45"/>
      <c r="BJ333" s="45"/>
      <c r="BK333" s="45"/>
      <c r="BL333" s="45"/>
      <c r="BM333" s="45"/>
      <c r="BN333" s="45"/>
      <c r="BO333" s="45"/>
      <c r="BP333" s="45"/>
      <c r="BQ333" s="45"/>
      <c r="BR333" s="45"/>
      <c r="BS333" s="45"/>
      <c r="BT333" s="45"/>
      <c r="BU333" s="45"/>
      <c r="BV333" s="45"/>
      <c r="BW333" s="45"/>
      <c r="BX333" s="45"/>
      <c r="BY333" s="45"/>
      <c r="BZ333" s="45"/>
      <c r="CA333" s="45"/>
      <c r="CB333" s="45"/>
      <c r="CC333" s="45"/>
      <c r="CD333" s="45"/>
      <c r="CE333" s="45"/>
      <c r="CF333" s="45"/>
      <c r="CG333" s="45"/>
      <c r="CH333" s="45"/>
      <c r="CI333" s="45"/>
      <c r="CJ333" s="45"/>
      <c r="CK333" s="45"/>
      <c r="CL333" s="45"/>
      <c r="CM333" s="45"/>
      <c r="CN333" s="45"/>
      <c r="CO333" s="45"/>
      <c r="CP333" s="45"/>
      <c r="CQ333" s="45"/>
      <c r="CR333" s="45"/>
      <c r="CS333" s="45"/>
      <c r="CT333" s="45"/>
      <c r="CU333" s="45"/>
      <c r="CV333" s="45"/>
      <c r="CW333" s="45"/>
      <c r="CX333" s="45"/>
      <c r="CY333" s="45"/>
      <c r="CZ333" s="45"/>
      <c r="DA333" s="45"/>
      <c r="DB333" s="45"/>
      <c r="DC333" s="45"/>
      <c r="DD333" s="45"/>
      <c r="DE333" s="45"/>
      <c r="DF333" s="45"/>
      <c r="DG333" s="45"/>
      <c r="DH333" s="45"/>
      <c r="DI333" s="45"/>
      <c r="DJ333" s="45"/>
      <c r="DK333" s="45"/>
      <c r="DL333" s="45"/>
      <c r="DM333" s="45"/>
      <c r="DN333" s="45"/>
      <c r="DO333" s="45"/>
      <c r="DP333" s="45"/>
      <c r="DQ333" s="45"/>
      <c r="DR333" s="45"/>
      <c r="DS333" s="45"/>
      <c r="DT333" s="45"/>
      <c r="DU333" s="45"/>
      <c r="DV333" s="45"/>
      <c r="DW333" s="45"/>
      <c r="DX333" s="45"/>
      <c r="DY333" s="45"/>
      <c r="DZ333" s="45"/>
      <c r="EA333" s="45"/>
      <c r="EB333" s="45"/>
      <c r="EC333" s="45"/>
      <c r="ED333" s="45"/>
      <c r="EE333" s="45"/>
      <c r="EF333" s="45"/>
      <c r="EG333" s="45"/>
      <c r="EH333" s="45"/>
      <c r="EI333" s="45"/>
      <c r="EJ333" s="45"/>
      <c r="EK333" s="45"/>
      <c r="EL333" s="45"/>
      <c r="EM333" s="45"/>
      <c r="EN333" s="45"/>
      <c r="EO333" s="45"/>
      <c r="EP333" s="45"/>
      <c r="EQ333" s="45"/>
      <c r="ER333" s="45"/>
      <c r="ES333" s="45"/>
      <c r="ET333" s="45"/>
      <c r="EU333" s="45"/>
      <c r="EV333" s="45"/>
      <c r="EW333" s="45"/>
      <c r="EX333" s="45"/>
      <c r="EY333" s="45"/>
      <c r="EZ333" s="45"/>
      <c r="FA333" s="45"/>
      <c r="FB333" s="45"/>
      <c r="FC333" s="45"/>
      <c r="FD333" s="45"/>
      <c r="FE333" s="45"/>
      <c r="FF333" s="45"/>
      <c r="FG333" s="45"/>
      <c r="FH333" s="45"/>
      <c r="FI333" s="45"/>
      <c r="FJ333" s="45"/>
      <c r="FK333" s="45"/>
      <c r="FL333" s="45"/>
      <c r="FM333" s="45"/>
      <c r="FN333" s="45"/>
      <c r="FO333" s="45"/>
      <c r="FP333" s="45"/>
      <c r="FQ333" s="45"/>
      <c r="FR333" s="45"/>
      <c r="FS333" s="45"/>
    </row>
    <row r="334" spans="15:175" x14ac:dyDescent="0.25">
      <c r="O334" s="45"/>
      <c r="P334" s="45"/>
      <c r="Q334" s="45"/>
      <c r="R334" s="45"/>
      <c r="S334" s="45"/>
      <c r="T334" s="45"/>
      <c r="U334" s="45"/>
      <c r="V334" s="45"/>
      <c r="W334" s="45"/>
      <c r="X334" s="45"/>
      <c r="Y334" s="45"/>
      <c r="Z334" s="45"/>
      <c r="AA334" s="45"/>
      <c r="AB334" s="45"/>
      <c r="AC334" s="45"/>
      <c r="AD334" s="45"/>
      <c r="AE334" s="45"/>
      <c r="AF334" s="45"/>
      <c r="AG334" s="45"/>
      <c r="AH334" s="45"/>
      <c r="AI334" s="45"/>
      <c r="AJ334" s="45"/>
      <c r="AK334" s="45"/>
      <c r="AL334" s="45"/>
      <c r="AM334" s="45"/>
      <c r="AN334" s="45"/>
      <c r="AO334" s="45"/>
      <c r="AP334" s="45"/>
      <c r="AQ334" s="45"/>
      <c r="AR334" s="45"/>
      <c r="AS334" s="45"/>
      <c r="AT334" s="45"/>
      <c r="AU334" s="45"/>
      <c r="AV334" s="45"/>
      <c r="AW334" s="45"/>
      <c r="AX334" s="45"/>
      <c r="AY334" s="45"/>
      <c r="AZ334" s="45"/>
      <c r="BA334" s="45"/>
      <c r="BB334" s="45"/>
      <c r="BC334" s="45"/>
      <c r="BD334" s="45"/>
      <c r="BE334" s="45"/>
      <c r="BF334" s="45"/>
      <c r="BG334" s="45"/>
      <c r="BH334" s="45"/>
      <c r="BI334" s="45"/>
      <c r="BJ334" s="45"/>
      <c r="BK334" s="45"/>
      <c r="BL334" s="45"/>
      <c r="BM334" s="45"/>
      <c r="BN334" s="45"/>
      <c r="BO334" s="45"/>
      <c r="BP334" s="45"/>
      <c r="BQ334" s="45"/>
      <c r="BR334" s="45"/>
      <c r="BS334" s="45"/>
      <c r="BT334" s="45"/>
      <c r="BU334" s="45"/>
      <c r="BV334" s="45"/>
      <c r="BW334" s="45"/>
      <c r="BX334" s="45"/>
      <c r="BY334" s="45"/>
      <c r="BZ334" s="45"/>
      <c r="CA334" s="45"/>
      <c r="CB334" s="45"/>
      <c r="CC334" s="45"/>
      <c r="CD334" s="45"/>
      <c r="CE334" s="45"/>
      <c r="CF334" s="45"/>
      <c r="CG334" s="45"/>
      <c r="CH334" s="45"/>
      <c r="CI334" s="45"/>
      <c r="CJ334" s="45"/>
      <c r="CK334" s="45"/>
      <c r="CL334" s="45"/>
      <c r="CM334" s="45"/>
      <c r="CN334" s="45"/>
      <c r="CO334" s="45"/>
      <c r="CP334" s="45"/>
      <c r="CQ334" s="45"/>
      <c r="CR334" s="45"/>
      <c r="CS334" s="45"/>
      <c r="CT334" s="45"/>
      <c r="CU334" s="45"/>
      <c r="CV334" s="45"/>
      <c r="CW334" s="45"/>
      <c r="CX334" s="45"/>
      <c r="CY334" s="45"/>
      <c r="CZ334" s="45"/>
      <c r="DA334" s="45"/>
      <c r="DB334" s="45"/>
      <c r="DC334" s="45"/>
      <c r="DD334" s="45"/>
      <c r="DE334" s="45"/>
      <c r="DF334" s="45"/>
      <c r="DG334" s="45"/>
      <c r="DH334" s="45"/>
      <c r="DI334" s="45"/>
      <c r="DJ334" s="45"/>
      <c r="DK334" s="45"/>
      <c r="DL334" s="45"/>
      <c r="DM334" s="45"/>
      <c r="DN334" s="45"/>
      <c r="DO334" s="45"/>
      <c r="DP334" s="45"/>
      <c r="DQ334" s="45"/>
      <c r="DR334" s="45"/>
      <c r="DS334" s="45"/>
      <c r="DT334" s="45"/>
      <c r="DU334" s="45"/>
      <c r="DV334" s="45"/>
      <c r="DW334" s="45"/>
      <c r="DX334" s="45"/>
      <c r="DY334" s="45"/>
      <c r="DZ334" s="45"/>
      <c r="EA334" s="45"/>
      <c r="EB334" s="45"/>
      <c r="EC334" s="45"/>
      <c r="ED334" s="45"/>
      <c r="EE334" s="45"/>
      <c r="EF334" s="45"/>
      <c r="EG334" s="45"/>
      <c r="EH334" s="45"/>
      <c r="EI334" s="45"/>
      <c r="EJ334" s="45"/>
      <c r="EK334" s="45"/>
      <c r="EL334" s="45"/>
      <c r="EM334" s="45"/>
      <c r="EN334" s="45"/>
      <c r="EO334" s="45"/>
      <c r="EP334" s="45"/>
      <c r="EQ334" s="45"/>
      <c r="ER334" s="45"/>
      <c r="ES334" s="45"/>
      <c r="ET334" s="45"/>
      <c r="EU334" s="45"/>
      <c r="EV334" s="45"/>
      <c r="EW334" s="45"/>
      <c r="EX334" s="45"/>
      <c r="EY334" s="45"/>
      <c r="EZ334" s="45"/>
      <c r="FA334" s="45"/>
      <c r="FB334" s="45"/>
      <c r="FC334" s="45"/>
      <c r="FD334" s="45"/>
      <c r="FE334" s="45"/>
      <c r="FF334" s="45"/>
      <c r="FG334" s="45"/>
      <c r="FH334" s="45"/>
      <c r="FI334" s="45"/>
      <c r="FJ334" s="45"/>
      <c r="FK334" s="45"/>
      <c r="FL334" s="45"/>
      <c r="FM334" s="45"/>
      <c r="FN334" s="45"/>
      <c r="FO334" s="45"/>
      <c r="FP334" s="45"/>
      <c r="FQ334" s="45"/>
      <c r="FR334" s="45"/>
      <c r="FS334" s="45"/>
    </row>
    <row r="335" spans="15:175" x14ac:dyDescent="0.25">
      <c r="O335" s="45"/>
      <c r="P335" s="45"/>
      <c r="Q335" s="45"/>
      <c r="R335" s="45"/>
      <c r="S335" s="45"/>
      <c r="T335" s="45"/>
      <c r="U335" s="45"/>
      <c r="V335" s="45"/>
      <c r="W335" s="45"/>
      <c r="X335" s="45"/>
      <c r="Y335" s="45"/>
      <c r="Z335" s="45"/>
      <c r="AA335" s="45"/>
      <c r="AB335" s="45"/>
      <c r="AC335" s="45"/>
      <c r="AD335" s="45"/>
      <c r="AE335" s="45"/>
      <c r="AF335" s="45"/>
      <c r="AG335" s="45"/>
      <c r="AH335" s="45"/>
      <c r="AI335" s="45"/>
      <c r="AJ335" s="45"/>
      <c r="AK335" s="45"/>
      <c r="AL335" s="45"/>
      <c r="AM335" s="45"/>
      <c r="AN335" s="45"/>
      <c r="AO335" s="45"/>
      <c r="AP335" s="45"/>
      <c r="AQ335" s="45"/>
      <c r="AR335" s="45"/>
      <c r="AS335" s="45"/>
      <c r="AT335" s="45"/>
      <c r="AU335" s="45"/>
      <c r="AV335" s="45"/>
      <c r="AW335" s="45"/>
      <c r="AX335" s="45"/>
      <c r="AY335" s="45"/>
      <c r="AZ335" s="45"/>
      <c r="BA335" s="45"/>
      <c r="BB335" s="45"/>
      <c r="BC335" s="45"/>
      <c r="BD335" s="45"/>
      <c r="BE335" s="45"/>
      <c r="BF335" s="45"/>
      <c r="BG335" s="45"/>
      <c r="BH335" s="45"/>
      <c r="BI335" s="45"/>
      <c r="BJ335" s="45"/>
      <c r="BK335" s="45"/>
      <c r="BL335" s="45"/>
      <c r="BM335" s="45"/>
      <c r="BN335" s="45"/>
      <c r="BO335" s="45"/>
      <c r="BP335" s="45"/>
      <c r="BQ335" s="45"/>
      <c r="BR335" s="45"/>
      <c r="BS335" s="45"/>
      <c r="BT335" s="45"/>
      <c r="BU335" s="45"/>
      <c r="BV335" s="45"/>
      <c r="BW335" s="45"/>
      <c r="BX335" s="45"/>
      <c r="BY335" s="45"/>
      <c r="BZ335" s="45"/>
      <c r="CA335" s="45"/>
      <c r="CB335" s="45"/>
      <c r="CC335" s="45"/>
      <c r="CD335" s="45"/>
      <c r="CE335" s="45"/>
      <c r="CF335" s="45"/>
      <c r="CG335" s="45"/>
      <c r="CH335" s="45"/>
      <c r="CI335" s="45"/>
      <c r="CJ335" s="45"/>
      <c r="CK335" s="45"/>
      <c r="CL335" s="45"/>
      <c r="CM335" s="45"/>
      <c r="CN335" s="45"/>
      <c r="CO335" s="45"/>
      <c r="CP335" s="45"/>
      <c r="CQ335" s="45"/>
      <c r="CR335" s="45"/>
      <c r="CS335" s="45"/>
      <c r="CT335" s="45"/>
      <c r="CU335" s="45"/>
      <c r="CV335" s="45"/>
      <c r="CW335" s="45"/>
      <c r="CX335" s="45"/>
      <c r="CY335" s="45"/>
      <c r="CZ335" s="45"/>
      <c r="DA335" s="45"/>
      <c r="DB335" s="45"/>
      <c r="DC335" s="45"/>
      <c r="DD335" s="45"/>
      <c r="DE335" s="45"/>
      <c r="DF335" s="45"/>
      <c r="DG335" s="45"/>
      <c r="DH335" s="45"/>
      <c r="DI335" s="45"/>
      <c r="DJ335" s="45"/>
      <c r="DK335" s="45"/>
      <c r="DL335" s="45"/>
      <c r="DM335" s="45"/>
      <c r="DN335" s="45"/>
      <c r="DO335" s="45"/>
      <c r="DP335" s="45"/>
      <c r="DQ335" s="45"/>
      <c r="DR335" s="45"/>
      <c r="DS335" s="45"/>
      <c r="DT335" s="45"/>
      <c r="DU335" s="45"/>
      <c r="DV335" s="45"/>
      <c r="DW335" s="45"/>
      <c r="DX335" s="45"/>
      <c r="DY335" s="45"/>
      <c r="DZ335" s="45"/>
      <c r="EA335" s="45"/>
      <c r="EB335" s="45"/>
      <c r="EC335" s="45"/>
      <c r="ED335" s="45"/>
      <c r="EE335" s="45"/>
      <c r="EF335" s="45"/>
      <c r="EG335" s="45"/>
      <c r="EH335" s="45"/>
      <c r="EI335" s="45"/>
      <c r="EJ335" s="45"/>
      <c r="EK335" s="45"/>
      <c r="EL335" s="45"/>
      <c r="EM335" s="45"/>
      <c r="EN335" s="45"/>
      <c r="EO335" s="45"/>
      <c r="EP335" s="45"/>
      <c r="EQ335" s="45"/>
      <c r="ER335" s="45"/>
      <c r="ES335" s="45"/>
      <c r="ET335" s="45"/>
      <c r="EU335" s="45"/>
      <c r="EV335" s="45"/>
      <c r="EW335" s="45"/>
      <c r="EX335" s="45"/>
      <c r="EY335" s="45"/>
      <c r="EZ335" s="45"/>
      <c r="FA335" s="45"/>
      <c r="FB335" s="45"/>
      <c r="FC335" s="45"/>
      <c r="FD335" s="45"/>
      <c r="FE335" s="45"/>
      <c r="FF335" s="45"/>
      <c r="FG335" s="45"/>
      <c r="FH335" s="45"/>
      <c r="FI335" s="45"/>
      <c r="FJ335" s="45"/>
      <c r="FK335" s="45"/>
      <c r="FL335" s="45"/>
      <c r="FM335" s="45"/>
      <c r="FN335" s="45"/>
      <c r="FO335" s="45"/>
      <c r="FP335" s="45"/>
      <c r="FQ335" s="45"/>
      <c r="FR335" s="45"/>
      <c r="FS335" s="45"/>
    </row>
    <row r="336" spans="15:175" x14ac:dyDescent="0.25">
      <c r="O336" s="45"/>
      <c r="P336" s="45"/>
      <c r="Q336" s="45"/>
      <c r="R336" s="45"/>
      <c r="S336" s="45"/>
      <c r="T336" s="45"/>
      <c r="U336" s="45"/>
      <c r="V336" s="45"/>
      <c r="W336" s="45"/>
      <c r="X336" s="45"/>
      <c r="Y336" s="45"/>
      <c r="Z336" s="45"/>
      <c r="AA336" s="45"/>
      <c r="AB336" s="45"/>
      <c r="AC336" s="45"/>
      <c r="AD336" s="45"/>
      <c r="AE336" s="45"/>
      <c r="AF336" s="45"/>
      <c r="AG336" s="45"/>
      <c r="AH336" s="45"/>
      <c r="AI336" s="45"/>
      <c r="AJ336" s="45"/>
      <c r="AK336" s="45"/>
      <c r="AL336" s="45"/>
      <c r="AM336" s="45"/>
      <c r="AN336" s="45"/>
      <c r="AO336" s="45"/>
      <c r="AP336" s="45"/>
      <c r="AQ336" s="45"/>
      <c r="AR336" s="45"/>
      <c r="AS336" s="45"/>
      <c r="AT336" s="45"/>
      <c r="AU336" s="45"/>
      <c r="AV336" s="45"/>
      <c r="AW336" s="45"/>
      <c r="AX336" s="45"/>
      <c r="AY336" s="45"/>
      <c r="AZ336" s="45"/>
      <c r="BA336" s="45"/>
      <c r="BB336" s="45"/>
      <c r="BC336" s="45"/>
      <c r="BD336" s="45"/>
      <c r="BE336" s="45"/>
      <c r="BF336" s="45"/>
      <c r="BG336" s="45"/>
      <c r="BH336" s="45"/>
      <c r="BI336" s="45"/>
      <c r="BJ336" s="45"/>
      <c r="BK336" s="45"/>
      <c r="BL336" s="45"/>
      <c r="BM336" s="45"/>
      <c r="BN336" s="45"/>
      <c r="BO336" s="45"/>
      <c r="BP336" s="45"/>
      <c r="BQ336" s="45"/>
      <c r="BR336" s="45"/>
      <c r="BS336" s="45"/>
      <c r="BT336" s="45"/>
      <c r="BU336" s="45"/>
      <c r="BV336" s="45"/>
      <c r="BW336" s="45"/>
      <c r="BX336" s="45"/>
      <c r="BY336" s="45"/>
      <c r="BZ336" s="45"/>
      <c r="CA336" s="45"/>
      <c r="CB336" s="45"/>
      <c r="CC336" s="45"/>
      <c r="CD336" s="45"/>
      <c r="CE336" s="45"/>
      <c r="CF336" s="45"/>
      <c r="CG336" s="45"/>
      <c r="CH336" s="45"/>
      <c r="CI336" s="45"/>
      <c r="CJ336" s="45"/>
      <c r="CK336" s="45"/>
      <c r="CL336" s="45"/>
      <c r="CM336" s="45"/>
      <c r="CN336" s="45"/>
      <c r="CO336" s="45"/>
      <c r="CP336" s="45"/>
      <c r="CQ336" s="45"/>
      <c r="CR336" s="45"/>
      <c r="CS336" s="45"/>
      <c r="CT336" s="45"/>
      <c r="CU336" s="45"/>
      <c r="CV336" s="45"/>
      <c r="CW336" s="45"/>
      <c r="CX336" s="45"/>
      <c r="CY336" s="45"/>
      <c r="CZ336" s="45"/>
      <c r="DA336" s="45"/>
      <c r="DB336" s="45"/>
      <c r="DC336" s="45"/>
      <c r="DD336" s="45"/>
      <c r="DE336" s="45"/>
      <c r="DF336" s="45"/>
      <c r="DG336" s="45"/>
      <c r="DH336" s="45"/>
      <c r="DI336" s="45"/>
      <c r="DJ336" s="45"/>
      <c r="DK336" s="45"/>
      <c r="DL336" s="45"/>
      <c r="DM336" s="45"/>
      <c r="DN336" s="45"/>
      <c r="DO336" s="45"/>
      <c r="DP336" s="45"/>
      <c r="DQ336" s="45"/>
      <c r="DR336" s="45"/>
      <c r="DS336" s="45"/>
      <c r="DT336" s="45"/>
      <c r="DU336" s="45"/>
      <c r="DV336" s="45"/>
      <c r="DW336" s="45"/>
      <c r="DX336" s="45"/>
      <c r="DY336" s="45"/>
      <c r="DZ336" s="45"/>
      <c r="EA336" s="45"/>
      <c r="EB336" s="45"/>
      <c r="EC336" s="45"/>
      <c r="ED336" s="45"/>
      <c r="EE336" s="45"/>
      <c r="EF336" s="45"/>
      <c r="EG336" s="45"/>
      <c r="EH336" s="45"/>
      <c r="EI336" s="45"/>
      <c r="EJ336" s="45"/>
      <c r="EK336" s="45"/>
      <c r="EL336" s="45"/>
      <c r="EM336" s="45"/>
      <c r="EN336" s="45"/>
      <c r="EO336" s="45"/>
      <c r="EP336" s="45"/>
      <c r="EQ336" s="45"/>
      <c r="ER336" s="45"/>
      <c r="ES336" s="45"/>
      <c r="ET336" s="45"/>
      <c r="EU336" s="45"/>
      <c r="EV336" s="45"/>
      <c r="EW336" s="45"/>
      <c r="EX336" s="45"/>
      <c r="EY336" s="45"/>
      <c r="EZ336" s="45"/>
      <c r="FA336" s="45"/>
      <c r="FB336" s="45"/>
      <c r="FC336" s="45"/>
      <c r="FD336" s="45"/>
      <c r="FE336" s="45"/>
      <c r="FF336" s="45"/>
      <c r="FG336" s="45"/>
      <c r="FH336" s="45"/>
      <c r="FI336" s="45"/>
      <c r="FJ336" s="45"/>
      <c r="FK336" s="45"/>
      <c r="FL336" s="45"/>
      <c r="FM336" s="45"/>
      <c r="FN336" s="45"/>
      <c r="FO336" s="45"/>
      <c r="FP336" s="45"/>
      <c r="FQ336" s="45"/>
      <c r="FR336" s="45"/>
      <c r="FS336" s="45"/>
    </row>
    <row r="337" spans="15:175" x14ac:dyDescent="0.25">
      <c r="O337" s="45"/>
      <c r="P337" s="45"/>
      <c r="Q337" s="45"/>
      <c r="R337" s="45"/>
      <c r="S337" s="45"/>
      <c r="T337" s="45"/>
      <c r="U337" s="45"/>
      <c r="V337" s="45"/>
      <c r="W337" s="45"/>
      <c r="X337" s="45"/>
      <c r="Y337" s="45"/>
      <c r="Z337" s="45"/>
      <c r="AA337" s="45"/>
      <c r="AB337" s="45"/>
      <c r="AC337" s="45"/>
      <c r="AD337" s="45"/>
      <c r="AE337" s="45"/>
      <c r="AF337" s="45"/>
      <c r="AG337" s="45"/>
      <c r="AH337" s="45"/>
      <c r="AI337" s="45"/>
      <c r="AJ337" s="45"/>
      <c r="AK337" s="45"/>
      <c r="AL337" s="45"/>
      <c r="AM337" s="45"/>
      <c r="AN337" s="45"/>
      <c r="AO337" s="45"/>
      <c r="AP337" s="45"/>
      <c r="AQ337" s="45"/>
      <c r="AR337" s="45"/>
      <c r="AS337" s="45"/>
      <c r="AT337" s="45"/>
      <c r="AU337" s="45"/>
      <c r="AV337" s="45"/>
      <c r="AW337" s="45"/>
      <c r="AX337" s="45"/>
      <c r="AY337" s="45"/>
      <c r="AZ337" s="45"/>
      <c r="BA337" s="45"/>
      <c r="BB337" s="45"/>
      <c r="BC337" s="45"/>
      <c r="BD337" s="45"/>
      <c r="BE337" s="45"/>
      <c r="BF337" s="45"/>
      <c r="BG337" s="45"/>
      <c r="BH337" s="45"/>
      <c r="BI337" s="45"/>
      <c r="BJ337" s="45"/>
      <c r="BK337" s="45"/>
      <c r="BL337" s="45"/>
      <c r="BM337" s="45"/>
      <c r="BN337" s="45"/>
      <c r="BO337" s="45"/>
      <c r="BP337" s="45"/>
      <c r="BQ337" s="45"/>
      <c r="BR337" s="45"/>
      <c r="BS337" s="45"/>
      <c r="BT337" s="45"/>
      <c r="BU337" s="45"/>
      <c r="BV337" s="45"/>
      <c r="BW337" s="45"/>
      <c r="BX337" s="45"/>
      <c r="BY337" s="45"/>
      <c r="BZ337" s="45"/>
      <c r="CA337" s="45"/>
      <c r="CB337" s="45"/>
      <c r="CC337" s="45"/>
      <c r="CD337" s="45"/>
      <c r="CE337" s="45"/>
      <c r="CF337" s="45"/>
      <c r="CG337" s="45"/>
      <c r="CH337" s="45"/>
      <c r="CI337" s="45"/>
      <c r="CJ337" s="45"/>
      <c r="CK337" s="45"/>
      <c r="CL337" s="45"/>
      <c r="CM337" s="45"/>
      <c r="CN337" s="45"/>
      <c r="CO337" s="45"/>
      <c r="CP337" s="45"/>
      <c r="CQ337" s="45"/>
      <c r="CR337" s="45"/>
      <c r="CS337" s="45"/>
      <c r="CT337" s="45"/>
      <c r="CU337" s="45"/>
      <c r="CV337" s="45"/>
      <c r="CW337" s="45"/>
      <c r="CX337" s="45"/>
      <c r="CY337" s="45"/>
      <c r="CZ337" s="45"/>
      <c r="DA337" s="45"/>
      <c r="DB337" s="45"/>
      <c r="DC337" s="45"/>
      <c r="DD337" s="45"/>
      <c r="DE337" s="45"/>
      <c r="DF337" s="45"/>
      <c r="DG337" s="45"/>
      <c r="DH337" s="45"/>
      <c r="DI337" s="45"/>
      <c r="DJ337" s="45"/>
      <c r="DK337" s="45"/>
      <c r="DL337" s="45"/>
      <c r="DM337" s="45"/>
      <c r="DN337" s="45"/>
      <c r="DO337" s="45"/>
      <c r="DP337" s="45"/>
      <c r="DQ337" s="45"/>
      <c r="DR337" s="45"/>
      <c r="DS337" s="45"/>
      <c r="DT337" s="45"/>
      <c r="DU337" s="45"/>
      <c r="DV337" s="45"/>
      <c r="DW337" s="45"/>
      <c r="DX337" s="45"/>
      <c r="DY337" s="45"/>
      <c r="DZ337" s="45"/>
      <c r="EA337" s="45"/>
      <c r="EB337" s="45"/>
      <c r="EC337" s="45"/>
      <c r="ED337" s="45"/>
      <c r="EE337" s="45"/>
      <c r="EF337" s="45"/>
      <c r="EG337" s="45"/>
      <c r="EH337" s="45"/>
      <c r="EI337" s="45"/>
      <c r="EJ337" s="45"/>
      <c r="EK337" s="45"/>
      <c r="EL337" s="45"/>
      <c r="EM337" s="45"/>
      <c r="EN337" s="45"/>
      <c r="EO337" s="45"/>
      <c r="EP337" s="45"/>
      <c r="EQ337" s="45"/>
      <c r="ER337" s="45"/>
      <c r="ES337" s="45"/>
      <c r="ET337" s="45"/>
      <c r="EU337" s="45"/>
      <c r="EV337" s="45"/>
      <c r="EW337" s="45"/>
      <c r="EX337" s="45"/>
      <c r="EY337" s="45"/>
      <c r="EZ337" s="45"/>
      <c r="FA337" s="45"/>
      <c r="FB337" s="45"/>
      <c r="FC337" s="45"/>
      <c r="FD337" s="45"/>
      <c r="FE337" s="45"/>
      <c r="FF337" s="45"/>
      <c r="FG337" s="45"/>
      <c r="FH337" s="45"/>
      <c r="FI337" s="45"/>
      <c r="FJ337" s="45"/>
      <c r="FK337" s="45"/>
      <c r="FL337" s="45"/>
      <c r="FM337" s="45"/>
      <c r="FN337" s="45"/>
      <c r="FO337" s="45"/>
      <c r="FP337" s="45"/>
      <c r="FQ337" s="45"/>
      <c r="FR337" s="45"/>
      <c r="FS337" s="45"/>
    </row>
    <row r="338" spans="15:175" x14ac:dyDescent="0.25">
      <c r="O338" s="45"/>
      <c r="P338" s="45"/>
      <c r="Q338" s="45"/>
      <c r="R338" s="45"/>
      <c r="S338" s="45"/>
      <c r="T338" s="45"/>
      <c r="U338" s="45"/>
      <c r="V338" s="45"/>
      <c r="W338" s="45"/>
      <c r="X338" s="45"/>
      <c r="Y338" s="45"/>
      <c r="Z338" s="45"/>
      <c r="AA338" s="45"/>
      <c r="AB338" s="45"/>
      <c r="AC338" s="45"/>
      <c r="AD338" s="45"/>
      <c r="AE338" s="45"/>
      <c r="AF338" s="45"/>
      <c r="AG338" s="45"/>
      <c r="AH338" s="45"/>
      <c r="AI338" s="45"/>
      <c r="AJ338" s="45"/>
      <c r="AK338" s="45"/>
      <c r="AL338" s="45"/>
      <c r="AM338" s="45"/>
      <c r="AN338" s="45"/>
      <c r="AO338" s="45"/>
      <c r="AP338" s="45"/>
      <c r="AQ338" s="45"/>
      <c r="AR338" s="45"/>
      <c r="AS338" s="45"/>
      <c r="AT338" s="45"/>
      <c r="AU338" s="45"/>
      <c r="AV338" s="45"/>
      <c r="AW338" s="45"/>
      <c r="AX338" s="45"/>
      <c r="AY338" s="45"/>
      <c r="AZ338" s="45"/>
      <c r="BA338" s="45"/>
      <c r="BB338" s="45"/>
      <c r="BC338" s="45"/>
      <c r="BD338" s="45"/>
      <c r="BE338" s="45"/>
      <c r="BF338" s="45"/>
      <c r="BG338" s="45"/>
      <c r="BH338" s="45"/>
      <c r="BI338" s="45"/>
      <c r="BJ338" s="45"/>
      <c r="BK338" s="45"/>
      <c r="BL338" s="45"/>
      <c r="BM338" s="45"/>
      <c r="BN338" s="45"/>
      <c r="BO338" s="45"/>
      <c r="BP338" s="45"/>
      <c r="BQ338" s="45"/>
      <c r="BR338" s="45"/>
      <c r="BS338" s="45"/>
      <c r="BT338" s="45"/>
      <c r="BU338" s="45"/>
      <c r="BV338" s="45"/>
      <c r="BW338" s="45"/>
      <c r="BX338" s="45"/>
      <c r="BY338" s="45"/>
      <c r="BZ338" s="45"/>
      <c r="CA338" s="45"/>
      <c r="CB338" s="45"/>
      <c r="CC338" s="45"/>
      <c r="CD338" s="45"/>
      <c r="CE338" s="45"/>
      <c r="CF338" s="45"/>
      <c r="CG338" s="45"/>
      <c r="CH338" s="45"/>
      <c r="CI338" s="45"/>
      <c r="CJ338" s="45"/>
      <c r="CK338" s="45"/>
      <c r="CL338" s="45"/>
      <c r="CM338" s="45"/>
      <c r="CN338" s="45"/>
      <c r="CO338" s="45"/>
      <c r="CP338" s="45"/>
      <c r="CQ338" s="45"/>
      <c r="CR338" s="45"/>
      <c r="CS338" s="45"/>
      <c r="CT338" s="45"/>
      <c r="CU338" s="45"/>
      <c r="CV338" s="45"/>
      <c r="CW338" s="45"/>
      <c r="CX338" s="45"/>
      <c r="CY338" s="45"/>
      <c r="CZ338" s="45"/>
      <c r="DA338" s="45"/>
      <c r="DB338" s="45"/>
      <c r="DC338" s="45"/>
      <c r="DD338" s="45"/>
      <c r="DE338" s="45"/>
      <c r="DF338" s="45"/>
      <c r="DG338" s="45"/>
      <c r="DH338" s="45"/>
      <c r="DI338" s="45"/>
      <c r="DJ338" s="45"/>
      <c r="DK338" s="45"/>
      <c r="DL338" s="45"/>
      <c r="DM338" s="45"/>
      <c r="DN338" s="45"/>
      <c r="DO338" s="45"/>
      <c r="DP338" s="45"/>
      <c r="DQ338" s="45"/>
      <c r="DR338" s="45"/>
      <c r="DS338" s="45"/>
      <c r="DT338" s="45"/>
      <c r="DU338" s="45"/>
      <c r="DV338" s="45"/>
      <c r="DW338" s="45"/>
      <c r="DX338" s="45"/>
      <c r="DY338" s="45"/>
      <c r="DZ338" s="45"/>
      <c r="EA338" s="45"/>
      <c r="EB338" s="45"/>
      <c r="EC338" s="45"/>
      <c r="ED338" s="45"/>
      <c r="EE338" s="45"/>
      <c r="EF338" s="45"/>
      <c r="EG338" s="45"/>
      <c r="EH338" s="45"/>
      <c r="EI338" s="45"/>
      <c r="EJ338" s="45"/>
      <c r="EK338" s="45"/>
      <c r="EL338" s="45"/>
      <c r="EM338" s="45"/>
      <c r="EN338" s="45"/>
      <c r="EO338" s="45"/>
      <c r="EP338" s="45"/>
      <c r="EQ338" s="45"/>
      <c r="ER338" s="45"/>
      <c r="ES338" s="45"/>
      <c r="ET338" s="45"/>
      <c r="EU338" s="45"/>
      <c r="EV338" s="45"/>
      <c r="EW338" s="45"/>
      <c r="EX338" s="45"/>
      <c r="EY338" s="45"/>
      <c r="EZ338" s="45"/>
      <c r="FA338" s="45"/>
      <c r="FB338" s="45"/>
      <c r="FC338" s="45"/>
      <c r="FD338" s="45"/>
      <c r="FE338" s="45"/>
      <c r="FF338" s="45"/>
      <c r="FG338" s="45"/>
      <c r="FH338" s="45"/>
      <c r="FI338" s="45"/>
      <c r="FJ338" s="45"/>
      <c r="FK338" s="45"/>
      <c r="FL338" s="45"/>
      <c r="FM338" s="45"/>
      <c r="FN338" s="45"/>
      <c r="FO338" s="45"/>
      <c r="FP338" s="45"/>
      <c r="FQ338" s="45"/>
      <c r="FR338" s="45"/>
      <c r="FS338" s="45"/>
    </row>
    <row r="339" spans="15:175" x14ac:dyDescent="0.25">
      <c r="O339" s="45"/>
      <c r="P339" s="45"/>
      <c r="Q339" s="45"/>
      <c r="R339" s="45"/>
      <c r="S339" s="45"/>
      <c r="T339" s="45"/>
      <c r="U339" s="45"/>
      <c r="V339" s="45"/>
      <c r="W339" s="45"/>
      <c r="X339" s="45"/>
      <c r="Y339" s="45"/>
      <c r="Z339" s="45"/>
      <c r="AA339" s="45"/>
      <c r="AB339" s="45"/>
      <c r="AC339" s="45"/>
      <c r="AD339" s="45"/>
      <c r="AE339" s="45"/>
      <c r="AF339" s="45"/>
      <c r="AG339" s="45"/>
      <c r="AH339" s="45"/>
      <c r="AI339" s="45"/>
      <c r="AJ339" s="45"/>
      <c r="AK339" s="45"/>
      <c r="AL339" s="45"/>
      <c r="AM339" s="45"/>
      <c r="AN339" s="45"/>
      <c r="AO339" s="45"/>
      <c r="AP339" s="45"/>
      <c r="AQ339" s="45"/>
      <c r="AR339" s="45"/>
      <c r="AS339" s="45"/>
      <c r="AT339" s="45"/>
      <c r="AU339" s="45"/>
      <c r="AV339" s="45"/>
      <c r="AW339" s="45"/>
      <c r="AX339" s="45"/>
      <c r="AY339" s="45"/>
      <c r="AZ339" s="45"/>
      <c r="BA339" s="45"/>
      <c r="BB339" s="45"/>
      <c r="BC339" s="45"/>
      <c r="BD339" s="45"/>
      <c r="BE339" s="45"/>
      <c r="BF339" s="45"/>
      <c r="BG339" s="45"/>
      <c r="BH339" s="45"/>
      <c r="BI339" s="45"/>
      <c r="BJ339" s="45"/>
      <c r="BK339" s="45"/>
      <c r="BL339" s="45"/>
      <c r="BM339" s="45"/>
      <c r="BN339" s="45"/>
      <c r="BO339" s="45"/>
      <c r="BP339" s="45"/>
      <c r="BQ339" s="45"/>
      <c r="BR339" s="45"/>
      <c r="BS339" s="45"/>
      <c r="BT339" s="45"/>
      <c r="BU339" s="45"/>
      <c r="BV339" s="45"/>
      <c r="BW339" s="45"/>
      <c r="BX339" s="45"/>
      <c r="BY339" s="45"/>
      <c r="BZ339" s="45"/>
      <c r="CA339" s="45"/>
      <c r="CB339" s="45"/>
      <c r="CC339" s="45"/>
      <c r="CD339" s="45"/>
      <c r="CE339" s="45"/>
      <c r="CF339" s="45"/>
      <c r="CG339" s="45"/>
      <c r="CH339" s="45"/>
      <c r="CI339" s="45"/>
      <c r="CJ339" s="45"/>
      <c r="CK339" s="45"/>
      <c r="CL339" s="45"/>
      <c r="CM339" s="45"/>
      <c r="CN339" s="45"/>
      <c r="CO339" s="45"/>
      <c r="CP339" s="45"/>
      <c r="CQ339" s="45"/>
      <c r="CR339" s="45"/>
      <c r="CS339" s="45"/>
      <c r="CT339" s="45"/>
      <c r="CU339" s="45"/>
      <c r="CV339" s="45"/>
      <c r="CW339" s="45"/>
      <c r="CX339" s="45"/>
      <c r="CY339" s="45"/>
      <c r="CZ339" s="45"/>
      <c r="DA339" s="45"/>
      <c r="DB339" s="45"/>
      <c r="DC339" s="45"/>
      <c r="DD339" s="45"/>
      <c r="DE339" s="45"/>
      <c r="DF339" s="45"/>
      <c r="DG339" s="45"/>
      <c r="DH339" s="45"/>
      <c r="DI339" s="45"/>
      <c r="DJ339" s="45"/>
      <c r="DK339" s="45"/>
      <c r="DL339" s="45"/>
      <c r="DM339" s="45"/>
      <c r="DN339" s="45"/>
      <c r="DO339" s="45"/>
      <c r="DP339" s="45"/>
      <c r="DQ339" s="45"/>
      <c r="DR339" s="45"/>
      <c r="DS339" s="45"/>
      <c r="DT339" s="45"/>
      <c r="DU339" s="45"/>
      <c r="DV339" s="45"/>
      <c r="DW339" s="45"/>
      <c r="DX339" s="45"/>
      <c r="DY339" s="45"/>
      <c r="DZ339" s="45"/>
      <c r="EA339" s="45"/>
      <c r="EB339" s="45"/>
      <c r="EC339" s="45"/>
      <c r="ED339" s="45"/>
      <c r="EE339" s="45"/>
      <c r="EF339" s="45"/>
      <c r="EG339" s="45"/>
      <c r="EH339" s="45"/>
      <c r="EI339" s="45"/>
      <c r="EJ339" s="45"/>
      <c r="EK339" s="45"/>
      <c r="EL339" s="45"/>
      <c r="EM339" s="45"/>
      <c r="EN339" s="45"/>
      <c r="EO339" s="45"/>
      <c r="EP339" s="45"/>
      <c r="EQ339" s="45"/>
      <c r="ER339" s="45"/>
      <c r="ES339" s="45"/>
      <c r="ET339" s="45"/>
      <c r="EU339" s="45"/>
      <c r="EV339" s="45"/>
      <c r="EW339" s="45"/>
      <c r="EX339" s="45"/>
      <c r="EY339" s="45"/>
      <c r="EZ339" s="45"/>
      <c r="FA339" s="45"/>
      <c r="FB339" s="45"/>
      <c r="FC339" s="45"/>
      <c r="FD339" s="45"/>
      <c r="FE339" s="45"/>
      <c r="FF339" s="45"/>
      <c r="FG339" s="45"/>
      <c r="FH339" s="45"/>
      <c r="FI339" s="45"/>
      <c r="FJ339" s="45"/>
      <c r="FK339" s="45"/>
      <c r="FL339" s="45"/>
      <c r="FM339" s="45"/>
      <c r="FN339" s="45"/>
      <c r="FO339" s="45"/>
      <c r="FP339" s="45"/>
      <c r="FQ339" s="45"/>
      <c r="FR339" s="45"/>
      <c r="FS339" s="45"/>
    </row>
    <row r="340" spans="15:175" x14ac:dyDescent="0.25">
      <c r="O340" s="45"/>
      <c r="P340" s="45"/>
      <c r="Q340" s="45"/>
      <c r="R340" s="45"/>
      <c r="S340" s="45"/>
      <c r="T340" s="45"/>
      <c r="U340" s="45"/>
      <c r="V340" s="45"/>
      <c r="W340" s="45"/>
      <c r="X340" s="45"/>
      <c r="Y340" s="45"/>
      <c r="Z340" s="45"/>
      <c r="AA340" s="45"/>
      <c r="AB340" s="45"/>
      <c r="AC340" s="45"/>
      <c r="AD340" s="45"/>
      <c r="AE340" s="45"/>
      <c r="AF340" s="45"/>
      <c r="AG340" s="45"/>
      <c r="AH340" s="45"/>
      <c r="AI340" s="45"/>
      <c r="AJ340" s="45"/>
      <c r="AK340" s="45"/>
      <c r="AL340" s="45"/>
      <c r="AM340" s="45"/>
      <c r="AN340" s="45"/>
      <c r="AO340" s="45"/>
      <c r="AP340" s="45"/>
      <c r="AQ340" s="45"/>
      <c r="AR340" s="45"/>
      <c r="AS340" s="45"/>
      <c r="AT340" s="45"/>
      <c r="AU340" s="45"/>
      <c r="AV340" s="45"/>
      <c r="AW340" s="45"/>
      <c r="AX340" s="45"/>
      <c r="AY340" s="45"/>
      <c r="AZ340" s="45"/>
      <c r="BA340" s="45"/>
      <c r="BB340" s="45"/>
      <c r="BC340" s="45"/>
      <c r="BD340" s="45"/>
      <c r="BE340" s="45"/>
      <c r="BF340" s="45"/>
      <c r="BG340" s="45"/>
      <c r="BH340" s="45"/>
      <c r="BI340" s="45"/>
      <c r="BJ340" s="45"/>
      <c r="BK340" s="45"/>
      <c r="BL340" s="45"/>
      <c r="BM340" s="45"/>
      <c r="BN340" s="45"/>
      <c r="BO340" s="45"/>
      <c r="BP340" s="45"/>
      <c r="BQ340" s="45"/>
      <c r="BR340" s="45"/>
      <c r="BS340" s="45"/>
      <c r="BT340" s="45"/>
      <c r="BU340" s="45"/>
      <c r="BV340" s="45"/>
      <c r="BW340" s="45"/>
      <c r="BX340" s="45"/>
      <c r="BY340" s="45"/>
      <c r="BZ340" s="45"/>
      <c r="CA340" s="45"/>
      <c r="CB340" s="45"/>
      <c r="CC340" s="45"/>
      <c r="CD340" s="45"/>
      <c r="CE340" s="45"/>
      <c r="CF340" s="45"/>
      <c r="CG340" s="45"/>
      <c r="CH340" s="45"/>
      <c r="CI340" s="45"/>
      <c r="CJ340" s="45"/>
      <c r="CK340" s="45"/>
      <c r="CL340" s="45"/>
      <c r="CM340" s="45"/>
      <c r="CN340" s="45"/>
      <c r="CO340" s="45"/>
      <c r="CP340" s="45"/>
      <c r="CQ340" s="45"/>
      <c r="CR340" s="45"/>
      <c r="CS340" s="45"/>
      <c r="CT340" s="45"/>
      <c r="CU340" s="45"/>
      <c r="CV340" s="45"/>
      <c r="CW340" s="45"/>
      <c r="CX340" s="45"/>
      <c r="CY340" s="45"/>
      <c r="CZ340" s="45"/>
      <c r="DA340" s="45"/>
      <c r="DB340" s="45"/>
      <c r="DC340" s="45"/>
      <c r="DD340" s="45"/>
      <c r="DE340" s="45"/>
      <c r="DF340" s="45"/>
      <c r="DG340" s="45"/>
      <c r="DH340" s="45"/>
      <c r="DI340" s="45"/>
      <c r="DJ340" s="45"/>
      <c r="DK340" s="45"/>
      <c r="DL340" s="45"/>
      <c r="DM340" s="45"/>
      <c r="DN340" s="45"/>
      <c r="DO340" s="45"/>
      <c r="DP340" s="45"/>
      <c r="DQ340" s="45"/>
      <c r="DR340" s="45"/>
      <c r="DS340" s="45"/>
      <c r="DT340" s="45"/>
      <c r="DU340" s="45"/>
      <c r="DV340" s="45"/>
      <c r="DW340" s="45"/>
      <c r="DX340" s="45"/>
      <c r="DY340" s="45"/>
      <c r="DZ340" s="45"/>
      <c r="EA340" s="45"/>
      <c r="EB340" s="45"/>
      <c r="EC340" s="45"/>
      <c r="ED340" s="45"/>
      <c r="EE340" s="45"/>
      <c r="EF340" s="45"/>
      <c r="EG340" s="45"/>
      <c r="EH340" s="45"/>
      <c r="EI340" s="45"/>
      <c r="EJ340" s="45"/>
      <c r="EK340" s="45"/>
      <c r="EL340" s="45"/>
      <c r="EM340" s="45"/>
      <c r="EN340" s="45"/>
      <c r="EO340" s="45"/>
      <c r="EP340" s="45"/>
      <c r="EQ340" s="45"/>
      <c r="ER340" s="45"/>
      <c r="ES340" s="45"/>
      <c r="ET340" s="45"/>
      <c r="EU340" s="45"/>
      <c r="EV340" s="45"/>
      <c r="EW340" s="45"/>
      <c r="EX340" s="45"/>
      <c r="EY340" s="45"/>
      <c r="EZ340" s="45"/>
      <c r="FA340" s="45"/>
      <c r="FB340" s="45"/>
      <c r="FC340" s="45"/>
      <c r="FD340" s="45"/>
      <c r="FE340" s="45"/>
      <c r="FF340" s="45"/>
      <c r="FG340" s="45"/>
      <c r="FH340" s="45"/>
      <c r="FI340" s="45"/>
      <c r="FJ340" s="45"/>
      <c r="FK340" s="45"/>
      <c r="FL340" s="45"/>
      <c r="FM340" s="45"/>
      <c r="FN340" s="45"/>
      <c r="FO340" s="45"/>
      <c r="FP340" s="45"/>
      <c r="FQ340" s="45"/>
      <c r="FR340" s="45"/>
      <c r="FS340" s="45"/>
    </row>
    <row r="341" spans="15:175" x14ac:dyDescent="0.25">
      <c r="O341" s="45"/>
      <c r="P341" s="45"/>
      <c r="Q341" s="45"/>
      <c r="R341" s="45"/>
      <c r="S341" s="45"/>
      <c r="T341" s="45"/>
      <c r="U341" s="45"/>
      <c r="V341" s="45"/>
      <c r="W341" s="45"/>
      <c r="X341" s="45"/>
      <c r="Y341" s="45"/>
      <c r="Z341" s="45"/>
      <c r="AA341" s="45"/>
      <c r="AB341" s="45"/>
      <c r="AC341" s="45"/>
      <c r="AD341" s="45"/>
      <c r="AE341" s="45"/>
      <c r="AF341" s="45"/>
      <c r="AG341" s="45"/>
      <c r="AH341" s="45"/>
      <c r="AI341" s="45"/>
      <c r="AJ341" s="45"/>
      <c r="AK341" s="45"/>
      <c r="AL341" s="45"/>
      <c r="AM341" s="45"/>
      <c r="AN341" s="45"/>
      <c r="AO341" s="45"/>
      <c r="AP341" s="45"/>
      <c r="AQ341" s="45"/>
      <c r="AR341" s="45"/>
      <c r="AS341" s="45"/>
      <c r="AT341" s="45"/>
      <c r="AU341" s="45"/>
      <c r="AV341" s="45"/>
      <c r="AW341" s="45"/>
      <c r="AX341" s="45"/>
      <c r="AY341" s="45"/>
      <c r="AZ341" s="45"/>
      <c r="BA341" s="45"/>
      <c r="BB341" s="45"/>
      <c r="BC341" s="45"/>
      <c r="BD341" s="45"/>
      <c r="BE341" s="45"/>
      <c r="BF341" s="45"/>
      <c r="BG341" s="45"/>
      <c r="BH341" s="45"/>
      <c r="BI341" s="45"/>
      <c r="BJ341" s="45"/>
      <c r="BK341" s="45"/>
      <c r="BL341" s="45"/>
      <c r="BM341" s="45"/>
      <c r="BN341" s="45"/>
      <c r="BO341" s="45"/>
      <c r="BP341" s="45"/>
      <c r="BQ341" s="45"/>
      <c r="BR341" s="45"/>
      <c r="BS341" s="45"/>
      <c r="BT341" s="45"/>
      <c r="BU341" s="45"/>
      <c r="BV341" s="45"/>
      <c r="BW341" s="45"/>
      <c r="BX341" s="45"/>
      <c r="BY341" s="45"/>
      <c r="BZ341" s="45"/>
      <c r="CA341" s="45"/>
      <c r="CB341" s="45"/>
      <c r="CC341" s="45"/>
      <c r="CD341" s="45"/>
      <c r="CE341" s="45"/>
      <c r="CF341" s="45"/>
      <c r="CG341" s="45"/>
      <c r="CH341" s="45"/>
      <c r="CI341" s="45"/>
      <c r="CJ341" s="45"/>
      <c r="CK341" s="45"/>
      <c r="CL341" s="45"/>
      <c r="CM341" s="45"/>
      <c r="CN341" s="45"/>
      <c r="CO341" s="45"/>
      <c r="CP341" s="45"/>
      <c r="CQ341" s="45"/>
      <c r="CR341" s="45"/>
      <c r="CS341" s="45"/>
      <c r="CT341" s="45"/>
      <c r="CU341" s="45"/>
      <c r="CV341" s="45"/>
      <c r="CW341" s="45"/>
      <c r="CX341" s="45"/>
      <c r="CY341" s="45"/>
      <c r="CZ341" s="45"/>
      <c r="DA341" s="45"/>
      <c r="DB341" s="45"/>
      <c r="DC341" s="45"/>
      <c r="DD341" s="45"/>
      <c r="DE341" s="45"/>
      <c r="DF341" s="45"/>
      <c r="DG341" s="45"/>
      <c r="DH341" s="45"/>
      <c r="DI341" s="45"/>
      <c r="DJ341" s="45"/>
      <c r="DK341" s="45"/>
      <c r="DL341" s="45"/>
      <c r="DM341" s="45"/>
      <c r="DN341" s="45"/>
      <c r="DO341" s="45"/>
      <c r="DP341" s="45"/>
      <c r="DQ341" s="45"/>
      <c r="DR341" s="45"/>
      <c r="DS341" s="45"/>
      <c r="DT341" s="45"/>
      <c r="DU341" s="45"/>
      <c r="DV341" s="45"/>
      <c r="DW341" s="45"/>
      <c r="DX341" s="45"/>
      <c r="DY341" s="45"/>
      <c r="DZ341" s="45"/>
      <c r="EA341" s="45"/>
      <c r="EB341" s="45"/>
      <c r="EC341" s="45"/>
      <c r="ED341" s="45"/>
      <c r="EE341" s="45"/>
      <c r="EF341" s="45"/>
      <c r="EG341" s="45"/>
      <c r="EH341" s="45"/>
      <c r="EI341" s="45"/>
      <c r="EJ341" s="45"/>
      <c r="EK341" s="45"/>
      <c r="EL341" s="45"/>
      <c r="EM341" s="45"/>
      <c r="EN341" s="45"/>
      <c r="EO341" s="45"/>
      <c r="EP341" s="45"/>
      <c r="EQ341" s="45"/>
      <c r="ER341" s="45"/>
      <c r="ES341" s="45"/>
      <c r="ET341" s="45"/>
      <c r="EU341" s="45"/>
      <c r="EV341" s="45"/>
      <c r="EW341" s="45"/>
      <c r="EX341" s="45"/>
      <c r="EY341" s="45"/>
      <c r="EZ341" s="45"/>
      <c r="FA341" s="45"/>
      <c r="FB341" s="45"/>
      <c r="FC341" s="45"/>
      <c r="FD341" s="45"/>
      <c r="FE341" s="45"/>
      <c r="FF341" s="45"/>
      <c r="FG341" s="45"/>
      <c r="FH341" s="45"/>
      <c r="FI341" s="45"/>
      <c r="FJ341" s="45"/>
      <c r="FK341" s="45"/>
      <c r="FL341" s="45"/>
      <c r="FM341" s="45"/>
      <c r="FN341" s="45"/>
      <c r="FO341" s="45"/>
      <c r="FP341" s="45"/>
      <c r="FQ341" s="45"/>
      <c r="FR341" s="45"/>
      <c r="FS341" s="45"/>
    </row>
    <row r="342" spans="15:175" x14ac:dyDescent="0.25">
      <c r="O342" s="45"/>
      <c r="P342" s="45"/>
      <c r="Q342" s="45"/>
      <c r="R342" s="45"/>
      <c r="S342" s="45"/>
      <c r="T342" s="45"/>
      <c r="U342" s="45"/>
      <c r="V342" s="45"/>
      <c r="W342" s="45"/>
      <c r="X342" s="45"/>
      <c r="Y342" s="45"/>
      <c r="Z342" s="45"/>
      <c r="AA342" s="45"/>
      <c r="AB342" s="45"/>
      <c r="AC342" s="45"/>
      <c r="AD342" s="45"/>
      <c r="AE342" s="45"/>
      <c r="AF342" s="45"/>
      <c r="AG342" s="45"/>
      <c r="AH342" s="45"/>
      <c r="AI342" s="45"/>
      <c r="AJ342" s="45"/>
      <c r="AK342" s="45"/>
      <c r="AL342" s="45"/>
      <c r="AM342" s="45"/>
      <c r="AN342" s="45"/>
      <c r="AO342" s="45"/>
      <c r="AP342" s="45"/>
      <c r="AQ342" s="45"/>
      <c r="AR342" s="45"/>
      <c r="AS342" s="45"/>
      <c r="AT342" s="45"/>
      <c r="AU342" s="45"/>
      <c r="AV342" s="45"/>
      <c r="AW342" s="45"/>
      <c r="AX342" s="45"/>
      <c r="AY342" s="45"/>
      <c r="AZ342" s="45"/>
      <c r="BA342" s="45"/>
      <c r="BB342" s="45"/>
      <c r="BC342" s="45"/>
      <c r="BD342" s="45"/>
      <c r="BE342" s="45"/>
      <c r="BF342" s="45"/>
      <c r="BG342" s="45"/>
      <c r="BH342" s="45"/>
      <c r="BI342" s="45"/>
      <c r="BJ342" s="45"/>
      <c r="BK342" s="45"/>
      <c r="BL342" s="45"/>
      <c r="BM342" s="45"/>
      <c r="BN342" s="45"/>
      <c r="BO342" s="45"/>
      <c r="BP342" s="45"/>
      <c r="BQ342" s="45"/>
      <c r="BR342" s="45"/>
      <c r="BS342" s="45"/>
      <c r="BT342" s="45"/>
      <c r="BU342" s="45"/>
      <c r="BV342" s="45"/>
      <c r="BW342" s="45"/>
      <c r="BX342" s="45"/>
      <c r="BY342" s="45"/>
      <c r="BZ342" s="45"/>
      <c r="CA342" s="45"/>
      <c r="CB342" s="45"/>
      <c r="CC342" s="45"/>
      <c r="CD342" s="45"/>
      <c r="CE342" s="45"/>
      <c r="CF342" s="45"/>
      <c r="CG342" s="45"/>
      <c r="CH342" s="45"/>
      <c r="CI342" s="45"/>
      <c r="CJ342" s="45"/>
      <c r="CK342" s="45"/>
      <c r="CL342" s="45"/>
      <c r="CM342" s="45"/>
      <c r="CN342" s="45"/>
      <c r="CO342" s="45"/>
      <c r="CP342" s="45"/>
      <c r="CQ342" s="45"/>
      <c r="CR342" s="45"/>
      <c r="CS342" s="45"/>
      <c r="CT342" s="45"/>
      <c r="CU342" s="45"/>
      <c r="CV342" s="45"/>
      <c r="CW342" s="45"/>
      <c r="CX342" s="45"/>
      <c r="CY342" s="45"/>
      <c r="CZ342" s="45"/>
      <c r="DA342" s="45"/>
      <c r="DB342" s="45"/>
      <c r="DC342" s="45"/>
      <c r="DD342" s="45"/>
      <c r="DE342" s="45"/>
      <c r="DF342" s="45"/>
      <c r="DG342" s="45"/>
      <c r="DH342" s="45"/>
      <c r="DI342" s="45"/>
      <c r="DJ342" s="45"/>
      <c r="DK342" s="45"/>
      <c r="DL342" s="45"/>
      <c r="DM342" s="45"/>
      <c r="DN342" s="45"/>
      <c r="DO342" s="45"/>
      <c r="DP342" s="45"/>
      <c r="DQ342" s="45"/>
      <c r="DR342" s="45"/>
      <c r="DS342" s="45"/>
      <c r="DT342" s="45"/>
      <c r="DU342" s="45"/>
      <c r="DV342" s="45"/>
      <c r="DW342" s="45"/>
      <c r="DX342" s="45"/>
      <c r="DY342" s="45"/>
      <c r="DZ342" s="45"/>
      <c r="EA342" s="45"/>
      <c r="EB342" s="45"/>
      <c r="EC342" s="45"/>
      <c r="ED342" s="45"/>
      <c r="EE342" s="45"/>
      <c r="EF342" s="45"/>
      <c r="EG342" s="45"/>
      <c r="EH342" s="45"/>
      <c r="EI342" s="45"/>
      <c r="EJ342" s="45"/>
      <c r="EK342" s="45"/>
      <c r="EL342" s="45"/>
      <c r="EM342" s="45"/>
      <c r="EN342" s="45"/>
      <c r="EO342" s="45"/>
      <c r="EP342" s="45"/>
      <c r="EQ342" s="45"/>
      <c r="ER342" s="45"/>
      <c r="ES342" s="45"/>
      <c r="ET342" s="45"/>
      <c r="EU342" s="45"/>
      <c r="EV342" s="45"/>
      <c r="EW342" s="45"/>
      <c r="EX342" s="45"/>
      <c r="EY342" s="45"/>
      <c r="EZ342" s="45"/>
      <c r="FA342" s="45"/>
      <c r="FB342" s="45"/>
      <c r="FC342" s="45"/>
      <c r="FD342" s="45"/>
      <c r="FE342" s="45"/>
      <c r="FF342" s="45"/>
      <c r="FG342" s="45"/>
      <c r="FH342" s="45"/>
      <c r="FI342" s="45"/>
      <c r="FJ342" s="45"/>
      <c r="FK342" s="45"/>
      <c r="FL342" s="45"/>
      <c r="FM342" s="45"/>
      <c r="FN342" s="45"/>
      <c r="FO342" s="45"/>
      <c r="FP342" s="45"/>
      <c r="FQ342" s="45"/>
      <c r="FR342" s="45"/>
      <c r="FS342" s="45"/>
    </row>
    <row r="343" spans="15:175" x14ac:dyDescent="0.25">
      <c r="O343" s="45"/>
      <c r="P343" s="45"/>
      <c r="Q343" s="45"/>
      <c r="R343" s="45"/>
      <c r="S343" s="45"/>
      <c r="T343" s="45"/>
      <c r="U343" s="45"/>
      <c r="V343" s="45"/>
      <c r="W343" s="45"/>
      <c r="X343" s="45"/>
      <c r="Y343" s="45"/>
      <c r="Z343" s="45"/>
      <c r="AA343" s="45"/>
      <c r="AB343" s="45"/>
      <c r="AC343" s="45"/>
      <c r="AD343" s="45"/>
      <c r="AE343" s="45"/>
      <c r="AF343" s="45"/>
      <c r="AG343" s="45"/>
      <c r="AH343" s="45"/>
      <c r="AI343" s="45"/>
      <c r="AJ343" s="45"/>
      <c r="AK343" s="45"/>
      <c r="AL343" s="45"/>
      <c r="AM343" s="45"/>
      <c r="AN343" s="45"/>
      <c r="AO343" s="45"/>
      <c r="AP343" s="45"/>
      <c r="AQ343" s="45"/>
      <c r="AR343" s="45"/>
      <c r="AS343" s="45"/>
      <c r="AT343" s="45"/>
      <c r="AU343" s="45"/>
      <c r="AV343" s="45"/>
      <c r="AW343" s="45"/>
      <c r="AX343" s="45"/>
      <c r="AY343" s="45"/>
      <c r="AZ343" s="45"/>
      <c r="BA343" s="45"/>
      <c r="BB343" s="45"/>
      <c r="BC343" s="45"/>
      <c r="BD343" s="45"/>
      <c r="BE343" s="45"/>
      <c r="BF343" s="45"/>
      <c r="BG343" s="45"/>
      <c r="BH343" s="45"/>
      <c r="BI343" s="45"/>
      <c r="BJ343" s="45"/>
      <c r="BK343" s="45"/>
      <c r="BL343" s="45"/>
      <c r="BM343" s="45"/>
      <c r="BN343" s="45"/>
      <c r="BO343" s="45"/>
      <c r="BP343" s="45"/>
      <c r="BQ343" s="45"/>
      <c r="BR343" s="45"/>
      <c r="BS343" s="45"/>
      <c r="BT343" s="45"/>
      <c r="BU343" s="45"/>
      <c r="BV343" s="45"/>
      <c r="BW343" s="45"/>
      <c r="BX343" s="45"/>
      <c r="BY343" s="45"/>
      <c r="BZ343" s="45"/>
      <c r="CA343" s="45"/>
      <c r="CB343" s="45"/>
      <c r="CC343" s="45"/>
      <c r="CD343" s="45"/>
      <c r="CE343" s="45"/>
      <c r="CF343" s="45"/>
      <c r="CG343" s="45"/>
      <c r="CH343" s="45"/>
      <c r="CI343" s="45"/>
      <c r="CJ343" s="45"/>
      <c r="CK343" s="45"/>
      <c r="CL343" s="45"/>
      <c r="CM343" s="45"/>
      <c r="CN343" s="45"/>
      <c r="CO343" s="45"/>
      <c r="CP343" s="45"/>
      <c r="CQ343" s="45"/>
      <c r="CR343" s="45"/>
      <c r="CS343" s="45"/>
      <c r="CT343" s="45"/>
      <c r="CU343" s="45"/>
      <c r="CV343" s="45"/>
      <c r="CW343" s="45"/>
      <c r="CX343" s="45"/>
      <c r="CY343" s="45"/>
      <c r="CZ343" s="45"/>
      <c r="DA343" s="45"/>
      <c r="DB343" s="45"/>
      <c r="DC343" s="45"/>
      <c r="DD343" s="45"/>
      <c r="DE343" s="45"/>
      <c r="DF343" s="45"/>
      <c r="DG343" s="45"/>
      <c r="DH343" s="45"/>
      <c r="DI343" s="45"/>
      <c r="DJ343" s="45"/>
      <c r="DK343" s="45"/>
      <c r="DL343" s="45"/>
      <c r="DM343" s="45"/>
      <c r="DN343" s="45"/>
      <c r="DO343" s="45"/>
      <c r="DP343" s="45"/>
      <c r="DQ343" s="45"/>
      <c r="DR343" s="45"/>
      <c r="DS343" s="45"/>
      <c r="DT343" s="45"/>
      <c r="DU343" s="45"/>
      <c r="DV343" s="45"/>
      <c r="DW343" s="45"/>
      <c r="DX343" s="45"/>
      <c r="DY343" s="45"/>
      <c r="DZ343" s="45"/>
      <c r="EA343" s="45"/>
      <c r="EB343" s="45"/>
      <c r="EC343" s="45"/>
      <c r="ED343" s="45"/>
      <c r="EE343" s="45"/>
      <c r="EF343" s="45"/>
      <c r="EG343" s="45"/>
      <c r="EH343" s="45"/>
      <c r="EI343" s="45"/>
      <c r="EJ343" s="45"/>
      <c r="EK343" s="45"/>
      <c r="EL343" s="45"/>
      <c r="EM343" s="45"/>
      <c r="EN343" s="45"/>
      <c r="EO343" s="45"/>
      <c r="EP343" s="45"/>
      <c r="EQ343" s="45"/>
      <c r="ER343" s="45"/>
      <c r="ES343" s="45"/>
      <c r="ET343" s="45"/>
      <c r="EU343" s="45"/>
      <c r="EV343" s="45"/>
      <c r="EW343" s="45"/>
      <c r="EX343" s="45"/>
      <c r="EY343" s="45"/>
      <c r="EZ343" s="45"/>
      <c r="FA343" s="45"/>
      <c r="FB343" s="45"/>
      <c r="FC343" s="45"/>
      <c r="FD343" s="45"/>
      <c r="FE343" s="45"/>
      <c r="FF343" s="45"/>
      <c r="FG343" s="45"/>
      <c r="FH343" s="45"/>
      <c r="FI343" s="45"/>
      <c r="FJ343" s="45"/>
      <c r="FK343" s="45"/>
      <c r="FL343" s="45"/>
      <c r="FM343" s="45"/>
      <c r="FN343" s="45"/>
      <c r="FO343" s="45"/>
      <c r="FP343" s="45"/>
      <c r="FQ343" s="45"/>
      <c r="FR343" s="45"/>
      <c r="FS343" s="45"/>
    </row>
    <row r="344" spans="15:175" x14ac:dyDescent="0.25">
      <c r="O344" s="45"/>
      <c r="P344" s="45"/>
      <c r="Q344" s="45"/>
      <c r="R344" s="45"/>
      <c r="S344" s="45"/>
      <c r="T344" s="45"/>
      <c r="U344" s="45"/>
      <c r="V344" s="45"/>
      <c r="W344" s="45"/>
      <c r="X344" s="45"/>
      <c r="Y344" s="45"/>
      <c r="Z344" s="45"/>
      <c r="AA344" s="45"/>
      <c r="AB344" s="45"/>
      <c r="AC344" s="45"/>
      <c r="AD344" s="45"/>
      <c r="AE344" s="45"/>
      <c r="AF344" s="45"/>
      <c r="AG344" s="45"/>
      <c r="AH344" s="45"/>
      <c r="AI344" s="45"/>
      <c r="AJ344" s="45"/>
      <c r="AK344" s="45"/>
      <c r="AL344" s="45"/>
      <c r="AM344" s="45"/>
      <c r="AN344" s="45"/>
      <c r="AO344" s="45"/>
      <c r="AP344" s="45"/>
      <c r="AQ344" s="45"/>
      <c r="AR344" s="45"/>
      <c r="AS344" s="45"/>
      <c r="AT344" s="45"/>
      <c r="AU344" s="45"/>
      <c r="AV344" s="45"/>
      <c r="AW344" s="45"/>
      <c r="AX344" s="45"/>
      <c r="AY344" s="45"/>
      <c r="AZ344" s="45"/>
      <c r="BA344" s="45"/>
      <c r="BB344" s="45"/>
      <c r="BC344" s="45"/>
      <c r="BD344" s="45"/>
      <c r="BE344" s="45"/>
      <c r="BF344" s="45"/>
      <c r="BG344" s="45"/>
      <c r="BH344" s="45"/>
      <c r="BI344" s="45"/>
      <c r="BJ344" s="45"/>
      <c r="BK344" s="45"/>
      <c r="BL344" s="45"/>
      <c r="BM344" s="45"/>
      <c r="BN344" s="45"/>
      <c r="BO344" s="45"/>
      <c r="BP344" s="45"/>
      <c r="BQ344" s="45"/>
      <c r="BR344" s="45"/>
      <c r="BS344" s="45"/>
      <c r="BT344" s="45"/>
      <c r="BU344" s="45"/>
      <c r="BV344" s="45"/>
      <c r="BW344" s="45"/>
      <c r="BX344" s="45"/>
      <c r="BY344" s="45"/>
      <c r="BZ344" s="45"/>
      <c r="CA344" s="45"/>
      <c r="CB344" s="45"/>
      <c r="CC344" s="45"/>
      <c r="CD344" s="45"/>
      <c r="CE344" s="45"/>
      <c r="CF344" s="45"/>
      <c r="CG344" s="45"/>
      <c r="CH344" s="45"/>
      <c r="CI344" s="45"/>
      <c r="CJ344" s="45"/>
      <c r="CK344" s="45"/>
      <c r="CL344" s="45"/>
      <c r="CM344" s="45"/>
      <c r="CN344" s="45"/>
      <c r="CO344" s="45"/>
      <c r="CP344" s="45"/>
      <c r="CQ344" s="45"/>
      <c r="CR344" s="45"/>
      <c r="CS344" s="45"/>
      <c r="CT344" s="45"/>
      <c r="CU344" s="45"/>
      <c r="CV344" s="45"/>
      <c r="CW344" s="45"/>
      <c r="CX344" s="45"/>
      <c r="CY344" s="45"/>
      <c r="CZ344" s="45"/>
      <c r="DA344" s="45"/>
      <c r="DB344" s="45"/>
      <c r="DC344" s="45"/>
      <c r="DD344" s="45"/>
      <c r="DE344" s="45"/>
      <c r="DF344" s="45"/>
      <c r="DG344" s="45"/>
      <c r="DH344" s="45"/>
      <c r="DI344" s="45"/>
      <c r="DJ344" s="45"/>
      <c r="DK344" s="45"/>
      <c r="DL344" s="45"/>
      <c r="DM344" s="45"/>
      <c r="DN344" s="45"/>
      <c r="DO344" s="45"/>
      <c r="DP344" s="45"/>
      <c r="DQ344" s="45"/>
      <c r="DR344" s="45"/>
      <c r="DS344" s="45"/>
      <c r="DT344" s="45"/>
      <c r="DU344" s="45"/>
      <c r="DV344" s="45"/>
      <c r="DW344" s="45"/>
      <c r="DX344" s="45"/>
      <c r="DY344" s="45"/>
      <c r="DZ344" s="45"/>
      <c r="EA344" s="45"/>
      <c r="EB344" s="45"/>
      <c r="EC344" s="45"/>
      <c r="ED344" s="45"/>
      <c r="EE344" s="45"/>
      <c r="EF344" s="45"/>
      <c r="EG344" s="45"/>
      <c r="EH344" s="45"/>
      <c r="EI344" s="45"/>
      <c r="EJ344" s="45"/>
      <c r="EK344" s="45"/>
      <c r="EL344" s="45"/>
      <c r="EM344" s="45"/>
      <c r="EN344" s="45"/>
      <c r="EO344" s="45"/>
      <c r="EP344" s="45"/>
      <c r="EQ344" s="45"/>
      <c r="ER344" s="45"/>
      <c r="ES344" s="45"/>
      <c r="ET344" s="45"/>
      <c r="EU344" s="45"/>
      <c r="EV344" s="45"/>
      <c r="EW344" s="45"/>
      <c r="EX344" s="45"/>
      <c r="EY344" s="45"/>
      <c r="EZ344" s="45"/>
      <c r="FA344" s="45"/>
      <c r="FB344" s="45"/>
      <c r="FC344" s="45"/>
      <c r="FD344" s="45"/>
      <c r="FE344" s="45"/>
      <c r="FF344" s="45"/>
      <c r="FG344" s="45"/>
      <c r="FH344" s="45"/>
      <c r="FI344" s="45"/>
      <c r="FJ344" s="45"/>
      <c r="FK344" s="45"/>
      <c r="FL344" s="45"/>
      <c r="FM344" s="45"/>
      <c r="FN344" s="45"/>
      <c r="FO344" s="45"/>
      <c r="FP344" s="45"/>
      <c r="FQ344" s="45"/>
      <c r="FR344" s="45"/>
      <c r="FS344" s="45"/>
    </row>
    <row r="345" spans="15:175" x14ac:dyDescent="0.25">
      <c r="O345" s="45"/>
      <c r="P345" s="45"/>
      <c r="Q345" s="45"/>
      <c r="R345" s="45"/>
      <c r="S345" s="45"/>
      <c r="T345" s="45"/>
      <c r="U345" s="45"/>
      <c r="V345" s="45"/>
      <c r="W345" s="45"/>
      <c r="X345" s="45"/>
      <c r="Y345" s="45"/>
      <c r="Z345" s="45"/>
      <c r="AA345" s="45"/>
      <c r="AB345" s="45"/>
      <c r="AC345" s="45"/>
      <c r="AD345" s="45"/>
      <c r="AE345" s="45"/>
      <c r="AF345" s="45"/>
      <c r="AG345" s="45"/>
      <c r="AH345" s="45"/>
      <c r="AI345" s="45"/>
      <c r="AJ345" s="45"/>
      <c r="AK345" s="45"/>
      <c r="AL345" s="45"/>
      <c r="AM345" s="45"/>
      <c r="AN345" s="45"/>
      <c r="AO345" s="45"/>
      <c r="AP345" s="45"/>
      <c r="AQ345" s="45"/>
      <c r="AR345" s="45"/>
      <c r="AS345" s="45"/>
      <c r="AT345" s="45"/>
      <c r="AU345" s="45"/>
      <c r="AV345" s="45"/>
      <c r="AW345" s="45"/>
      <c r="AX345" s="45"/>
      <c r="AY345" s="45"/>
      <c r="AZ345" s="45"/>
      <c r="BA345" s="45"/>
      <c r="BB345" s="45"/>
      <c r="BC345" s="45"/>
      <c r="BD345" s="45"/>
      <c r="BE345" s="45"/>
      <c r="BF345" s="45"/>
      <c r="BG345" s="45"/>
      <c r="BH345" s="45"/>
      <c r="BI345" s="45"/>
      <c r="BJ345" s="45"/>
      <c r="BK345" s="45"/>
      <c r="BL345" s="45"/>
      <c r="BM345" s="45"/>
      <c r="BN345" s="45"/>
      <c r="BO345" s="45"/>
      <c r="BP345" s="45"/>
      <c r="BQ345" s="45"/>
      <c r="BR345" s="45"/>
      <c r="BS345" s="45"/>
      <c r="BT345" s="45"/>
      <c r="BU345" s="45"/>
      <c r="BV345" s="45"/>
      <c r="BW345" s="45"/>
      <c r="BX345" s="45"/>
      <c r="BY345" s="45"/>
      <c r="BZ345" s="45"/>
      <c r="CA345" s="45"/>
      <c r="CB345" s="45"/>
      <c r="CC345" s="45"/>
      <c r="CD345" s="45"/>
      <c r="CE345" s="45"/>
      <c r="CF345" s="45"/>
      <c r="CG345" s="45"/>
      <c r="CH345" s="45"/>
      <c r="CI345" s="45"/>
      <c r="CJ345" s="45"/>
      <c r="CK345" s="45"/>
      <c r="CL345" s="45"/>
      <c r="CM345" s="45"/>
      <c r="CN345" s="45"/>
      <c r="CO345" s="45"/>
      <c r="CP345" s="45"/>
      <c r="CQ345" s="45"/>
      <c r="CR345" s="45"/>
      <c r="CS345" s="45"/>
      <c r="CT345" s="45"/>
      <c r="CU345" s="45"/>
      <c r="CV345" s="45"/>
      <c r="CW345" s="45"/>
      <c r="CX345" s="45"/>
      <c r="CY345" s="45"/>
      <c r="CZ345" s="45"/>
      <c r="DA345" s="45"/>
      <c r="DB345" s="45"/>
      <c r="DC345" s="45"/>
      <c r="DD345" s="45"/>
      <c r="DE345" s="45"/>
      <c r="DF345" s="45"/>
      <c r="DG345" s="45"/>
      <c r="DH345" s="45"/>
      <c r="DI345" s="45"/>
      <c r="DJ345" s="45"/>
      <c r="DK345" s="45"/>
      <c r="DL345" s="45"/>
      <c r="DM345" s="45"/>
      <c r="DN345" s="45"/>
      <c r="DO345" s="45"/>
      <c r="DP345" s="45"/>
      <c r="DQ345" s="45"/>
      <c r="DR345" s="45"/>
      <c r="DS345" s="45"/>
      <c r="DT345" s="45"/>
      <c r="DU345" s="45"/>
      <c r="DV345" s="45"/>
      <c r="DW345" s="45"/>
      <c r="DX345" s="45"/>
      <c r="DY345" s="45"/>
      <c r="DZ345" s="45"/>
      <c r="EA345" s="45"/>
      <c r="EB345" s="45"/>
      <c r="EC345" s="45"/>
      <c r="ED345" s="45"/>
      <c r="EE345" s="45"/>
      <c r="EF345" s="45"/>
      <c r="EG345" s="45"/>
      <c r="EH345" s="45"/>
      <c r="EI345" s="45"/>
      <c r="EJ345" s="45"/>
      <c r="EK345" s="45"/>
      <c r="EL345" s="45"/>
      <c r="EM345" s="45"/>
      <c r="EN345" s="45"/>
      <c r="EO345" s="45"/>
      <c r="EP345" s="45"/>
      <c r="EQ345" s="45"/>
      <c r="ER345" s="45"/>
      <c r="ES345" s="45"/>
      <c r="ET345" s="45"/>
      <c r="EU345" s="45"/>
      <c r="EV345" s="45"/>
      <c r="EW345" s="45"/>
      <c r="EX345" s="45"/>
      <c r="EY345" s="45"/>
      <c r="EZ345" s="45"/>
      <c r="FA345" s="45"/>
      <c r="FB345" s="45"/>
      <c r="FC345" s="45"/>
      <c r="FD345" s="45"/>
      <c r="FE345" s="45"/>
      <c r="FF345" s="45"/>
      <c r="FG345" s="45"/>
      <c r="FH345" s="45"/>
      <c r="FI345" s="45"/>
      <c r="FJ345" s="45"/>
      <c r="FK345" s="45"/>
      <c r="FL345" s="45"/>
      <c r="FM345" s="45"/>
      <c r="FN345" s="45"/>
      <c r="FO345" s="45"/>
      <c r="FP345" s="45"/>
      <c r="FQ345" s="45"/>
      <c r="FR345" s="45"/>
      <c r="FS345" s="45"/>
    </row>
    <row r="346" spans="15:175" x14ac:dyDescent="0.25">
      <c r="O346" s="45"/>
      <c r="P346" s="45"/>
      <c r="Q346" s="45"/>
      <c r="R346" s="45"/>
      <c r="S346" s="45"/>
      <c r="T346" s="45"/>
      <c r="U346" s="45"/>
      <c r="V346" s="45"/>
      <c r="W346" s="45"/>
      <c r="X346" s="45"/>
      <c r="Y346" s="45"/>
      <c r="Z346" s="45"/>
      <c r="AA346" s="45"/>
      <c r="AB346" s="45"/>
      <c r="AC346" s="45"/>
      <c r="AD346" s="45"/>
      <c r="AE346" s="45"/>
      <c r="AF346" s="45"/>
      <c r="AG346" s="45"/>
      <c r="AH346" s="45"/>
      <c r="AI346" s="45"/>
      <c r="AJ346" s="45"/>
      <c r="AK346" s="45"/>
      <c r="AL346" s="45"/>
      <c r="AM346" s="45"/>
      <c r="AN346" s="45"/>
      <c r="AO346" s="45"/>
      <c r="AP346" s="45"/>
      <c r="AQ346" s="45"/>
      <c r="AR346" s="45"/>
      <c r="AS346" s="45"/>
      <c r="AT346" s="45"/>
      <c r="AU346" s="45"/>
      <c r="AV346" s="45"/>
      <c r="AW346" s="45"/>
      <c r="AX346" s="45"/>
      <c r="AY346" s="45"/>
      <c r="AZ346" s="45"/>
      <c r="BA346" s="45"/>
      <c r="BB346" s="45"/>
      <c r="BC346" s="45"/>
      <c r="BD346" s="45"/>
      <c r="BE346" s="45"/>
      <c r="BF346" s="45"/>
      <c r="BG346" s="45"/>
      <c r="BH346" s="45"/>
      <c r="BI346" s="45"/>
      <c r="BJ346" s="45"/>
      <c r="BK346" s="45"/>
      <c r="BL346" s="45"/>
      <c r="BM346" s="45"/>
      <c r="BN346" s="45"/>
      <c r="BO346" s="45"/>
      <c r="BP346" s="45"/>
      <c r="BQ346" s="45"/>
      <c r="BR346" s="45"/>
      <c r="BS346" s="45"/>
      <c r="BT346" s="45"/>
      <c r="BU346" s="45"/>
      <c r="BV346" s="45"/>
      <c r="BW346" s="45"/>
      <c r="BX346" s="45"/>
      <c r="BY346" s="45"/>
      <c r="BZ346" s="45"/>
      <c r="CA346" s="45"/>
      <c r="CB346" s="45"/>
      <c r="CC346" s="45"/>
      <c r="CD346" s="45"/>
      <c r="CE346" s="45"/>
      <c r="CF346" s="45"/>
      <c r="CG346" s="45"/>
      <c r="CH346" s="45"/>
      <c r="CI346" s="45"/>
      <c r="CJ346" s="45"/>
      <c r="CK346" s="45"/>
      <c r="CL346" s="45"/>
      <c r="CM346" s="45"/>
      <c r="CN346" s="45"/>
      <c r="CO346" s="45"/>
      <c r="CP346" s="45"/>
      <c r="CQ346" s="45"/>
      <c r="CR346" s="45"/>
      <c r="CS346" s="45"/>
      <c r="CT346" s="45"/>
      <c r="CU346" s="45"/>
      <c r="CV346" s="45"/>
      <c r="CW346" s="45"/>
      <c r="CX346" s="45"/>
      <c r="CY346" s="45"/>
      <c r="CZ346" s="45"/>
      <c r="DA346" s="45"/>
      <c r="DB346" s="45"/>
      <c r="DC346" s="45"/>
      <c r="DD346" s="45"/>
      <c r="DE346" s="45"/>
      <c r="DF346" s="45"/>
      <c r="DG346" s="45"/>
      <c r="DH346" s="45"/>
      <c r="DI346" s="45"/>
      <c r="DJ346" s="45"/>
      <c r="DK346" s="45"/>
      <c r="DL346" s="45"/>
      <c r="DM346" s="45"/>
      <c r="DN346" s="45"/>
      <c r="DO346" s="45"/>
      <c r="DP346" s="45"/>
      <c r="DQ346" s="45"/>
      <c r="DR346" s="45"/>
      <c r="DS346" s="45"/>
      <c r="DT346" s="45"/>
      <c r="DU346" s="45"/>
      <c r="DV346" s="45"/>
      <c r="DW346" s="45"/>
      <c r="DX346" s="45"/>
      <c r="DY346" s="45"/>
      <c r="DZ346" s="45"/>
      <c r="EA346" s="45"/>
      <c r="EB346" s="45"/>
      <c r="EC346" s="45"/>
      <c r="ED346" s="45"/>
      <c r="EE346" s="45"/>
      <c r="EF346" s="45"/>
      <c r="EG346" s="45"/>
      <c r="EH346" s="45"/>
      <c r="EI346" s="45"/>
      <c r="EJ346" s="45"/>
      <c r="EK346" s="45"/>
      <c r="EL346" s="45"/>
      <c r="EM346" s="45"/>
      <c r="EN346" s="45"/>
      <c r="EO346" s="45"/>
      <c r="EP346" s="45"/>
      <c r="EQ346" s="45"/>
      <c r="ER346" s="45"/>
      <c r="ES346" s="45"/>
      <c r="ET346" s="45"/>
      <c r="EU346" s="45"/>
      <c r="EV346" s="45"/>
      <c r="EW346" s="45"/>
      <c r="EX346" s="45"/>
      <c r="EY346" s="45"/>
      <c r="EZ346" s="45"/>
      <c r="FA346" s="45"/>
      <c r="FB346" s="45"/>
      <c r="FC346" s="45"/>
      <c r="FD346" s="45"/>
      <c r="FE346" s="45"/>
      <c r="FF346" s="45"/>
      <c r="FG346" s="45"/>
      <c r="FH346" s="45"/>
      <c r="FI346" s="45"/>
      <c r="FJ346" s="45"/>
      <c r="FK346" s="45"/>
      <c r="FL346" s="45"/>
      <c r="FM346" s="45"/>
      <c r="FN346" s="45"/>
      <c r="FO346" s="45"/>
      <c r="FP346" s="45"/>
      <c r="FQ346" s="45"/>
      <c r="FR346" s="45"/>
      <c r="FS346" s="45"/>
    </row>
    <row r="347" spans="15:175" x14ac:dyDescent="0.25">
      <c r="O347" s="45"/>
      <c r="P347" s="45"/>
      <c r="Q347" s="45"/>
      <c r="R347" s="45"/>
      <c r="S347" s="45"/>
      <c r="T347" s="45"/>
      <c r="U347" s="45"/>
      <c r="V347" s="45"/>
      <c r="W347" s="45"/>
      <c r="X347" s="45"/>
      <c r="Y347" s="45"/>
      <c r="Z347" s="45"/>
      <c r="AA347" s="45"/>
      <c r="AB347" s="45"/>
      <c r="AC347" s="45"/>
      <c r="AD347" s="45"/>
      <c r="AE347" s="45"/>
      <c r="AF347" s="45"/>
      <c r="AG347" s="45"/>
      <c r="AH347" s="45"/>
      <c r="AI347" s="45"/>
      <c r="AJ347" s="45"/>
      <c r="AK347" s="45"/>
      <c r="AL347" s="45"/>
      <c r="AM347" s="45"/>
      <c r="AN347" s="45"/>
      <c r="AO347" s="45"/>
      <c r="AP347" s="45"/>
      <c r="AQ347" s="45"/>
      <c r="AR347" s="45"/>
      <c r="AS347" s="45"/>
      <c r="AT347" s="45"/>
      <c r="AU347" s="45"/>
      <c r="AV347" s="45"/>
      <c r="AW347" s="45"/>
      <c r="AX347" s="45"/>
      <c r="AY347" s="45"/>
      <c r="AZ347" s="45"/>
      <c r="BA347" s="45"/>
      <c r="BB347" s="45"/>
      <c r="BC347" s="45"/>
      <c r="BD347" s="45"/>
      <c r="BE347" s="45"/>
      <c r="BF347" s="45"/>
      <c r="BG347" s="45"/>
      <c r="BH347" s="45"/>
      <c r="BI347" s="45"/>
      <c r="BJ347" s="45"/>
      <c r="BK347" s="45"/>
      <c r="BL347" s="45"/>
      <c r="BM347" s="45"/>
      <c r="BN347" s="45"/>
      <c r="BO347" s="45"/>
      <c r="BP347" s="45"/>
      <c r="BQ347" s="45"/>
      <c r="BR347" s="45"/>
      <c r="BS347" s="45"/>
      <c r="BT347" s="45"/>
      <c r="BU347" s="45"/>
      <c r="BV347" s="45"/>
      <c r="BW347" s="45"/>
      <c r="BX347" s="45"/>
      <c r="BY347" s="45"/>
      <c r="BZ347" s="45"/>
      <c r="CA347" s="45"/>
      <c r="CB347" s="45"/>
      <c r="CC347" s="45"/>
      <c r="CD347" s="45"/>
      <c r="CE347" s="45"/>
      <c r="CF347" s="45"/>
      <c r="CG347" s="45"/>
      <c r="CH347" s="45"/>
      <c r="CI347" s="45"/>
      <c r="CJ347" s="45"/>
      <c r="CK347" s="45"/>
      <c r="CL347" s="45"/>
      <c r="CM347" s="45"/>
      <c r="CN347" s="45"/>
      <c r="CO347" s="45"/>
      <c r="CP347" s="45"/>
      <c r="CQ347" s="45"/>
      <c r="CR347" s="45"/>
      <c r="CS347" s="45"/>
      <c r="CT347" s="45"/>
      <c r="CU347" s="45"/>
      <c r="CV347" s="45"/>
      <c r="CW347" s="45"/>
      <c r="CX347" s="45"/>
      <c r="CY347" s="45"/>
      <c r="CZ347" s="45"/>
      <c r="DA347" s="45"/>
      <c r="DB347" s="45"/>
      <c r="DC347" s="45"/>
      <c r="DD347" s="45"/>
      <c r="DE347" s="45"/>
      <c r="DF347" s="45"/>
      <c r="DG347" s="45"/>
      <c r="DH347" s="45"/>
      <c r="DI347" s="45"/>
      <c r="DJ347" s="45"/>
      <c r="DK347" s="45"/>
      <c r="DL347" s="45"/>
      <c r="DM347" s="45"/>
      <c r="DN347" s="45"/>
      <c r="DO347" s="45"/>
      <c r="DP347" s="45"/>
      <c r="DQ347" s="45"/>
      <c r="DR347" s="45"/>
      <c r="DS347" s="45"/>
      <c r="DT347" s="45"/>
      <c r="DU347" s="45"/>
      <c r="DV347" s="45"/>
      <c r="DW347" s="45"/>
      <c r="DX347" s="45"/>
      <c r="DY347" s="45"/>
      <c r="DZ347" s="45"/>
      <c r="EA347" s="45"/>
      <c r="EB347" s="45"/>
      <c r="EC347" s="45"/>
      <c r="ED347" s="45"/>
      <c r="EE347" s="45"/>
      <c r="EF347" s="45"/>
      <c r="EG347" s="45"/>
      <c r="EH347" s="45"/>
      <c r="EI347" s="45"/>
      <c r="EJ347" s="45"/>
      <c r="EK347" s="45"/>
      <c r="EL347" s="45"/>
      <c r="EM347" s="45"/>
      <c r="EN347" s="45"/>
      <c r="EO347" s="45"/>
      <c r="EP347" s="45"/>
      <c r="EQ347" s="45"/>
      <c r="ER347" s="45"/>
      <c r="ES347" s="45"/>
      <c r="ET347" s="45"/>
      <c r="EU347" s="45"/>
      <c r="EV347" s="45"/>
      <c r="EW347" s="45"/>
      <c r="EX347" s="45"/>
      <c r="EY347" s="45"/>
      <c r="EZ347" s="45"/>
      <c r="FA347" s="45"/>
      <c r="FB347" s="45"/>
      <c r="FC347" s="45"/>
      <c r="FD347" s="45"/>
      <c r="FE347" s="45"/>
      <c r="FF347" s="45"/>
      <c r="FG347" s="45"/>
      <c r="FH347" s="45"/>
      <c r="FI347" s="45"/>
      <c r="FJ347" s="45"/>
      <c r="FK347" s="45"/>
      <c r="FL347" s="45"/>
      <c r="FM347" s="45"/>
      <c r="FN347" s="45"/>
      <c r="FO347" s="45"/>
      <c r="FP347" s="45"/>
      <c r="FQ347" s="45"/>
      <c r="FR347" s="45"/>
      <c r="FS347" s="45"/>
    </row>
    <row r="348" spans="15:175" x14ac:dyDescent="0.25">
      <c r="O348" s="45"/>
      <c r="P348" s="45"/>
      <c r="Q348" s="45"/>
      <c r="R348" s="45"/>
      <c r="S348" s="45"/>
      <c r="T348" s="45"/>
      <c r="U348" s="45"/>
      <c r="V348" s="45"/>
      <c r="W348" s="45"/>
      <c r="X348" s="45"/>
      <c r="Y348" s="45"/>
      <c r="Z348" s="45"/>
      <c r="AA348" s="45"/>
      <c r="AB348" s="45"/>
      <c r="AC348" s="45"/>
      <c r="AD348" s="45"/>
      <c r="AE348" s="45"/>
      <c r="AF348" s="45"/>
      <c r="AG348" s="45"/>
      <c r="AH348" s="45"/>
      <c r="AI348" s="45"/>
      <c r="AJ348" s="45"/>
      <c r="AK348" s="45"/>
      <c r="AL348" s="45"/>
      <c r="AM348" s="45"/>
      <c r="AN348" s="45"/>
      <c r="AO348" s="45"/>
      <c r="AP348" s="45"/>
      <c r="AQ348" s="45"/>
      <c r="AR348" s="45"/>
      <c r="AS348" s="45"/>
      <c r="AT348" s="45"/>
      <c r="AU348" s="45"/>
      <c r="AV348" s="45"/>
      <c r="AW348" s="45"/>
      <c r="AX348" s="45"/>
      <c r="AY348" s="45"/>
      <c r="AZ348" s="45"/>
      <c r="BA348" s="45"/>
      <c r="BB348" s="45"/>
      <c r="BC348" s="45"/>
      <c r="BD348" s="45"/>
      <c r="BE348" s="45"/>
      <c r="BF348" s="45"/>
      <c r="BG348" s="45"/>
      <c r="BH348" s="45"/>
      <c r="BI348" s="45"/>
      <c r="BJ348" s="45"/>
      <c r="BK348" s="45"/>
      <c r="BL348" s="45"/>
      <c r="BM348" s="45"/>
      <c r="BN348" s="45"/>
      <c r="BO348" s="45"/>
      <c r="BP348" s="45"/>
      <c r="BQ348" s="45"/>
      <c r="BR348" s="45"/>
      <c r="BS348" s="45"/>
      <c r="BT348" s="45"/>
      <c r="BU348" s="45"/>
      <c r="BV348" s="45"/>
      <c r="BW348" s="45"/>
      <c r="BX348" s="45"/>
      <c r="BY348" s="45"/>
      <c r="BZ348" s="45"/>
      <c r="CA348" s="45"/>
      <c r="CB348" s="45"/>
      <c r="CC348" s="45"/>
      <c r="CD348" s="45"/>
      <c r="CE348" s="45"/>
      <c r="CF348" s="45"/>
      <c r="CG348" s="45"/>
      <c r="CH348" s="45"/>
      <c r="CI348" s="45"/>
      <c r="CJ348" s="45"/>
      <c r="CK348" s="45"/>
      <c r="CL348" s="45"/>
      <c r="CM348" s="45"/>
      <c r="CN348" s="45"/>
      <c r="CO348" s="45"/>
      <c r="CP348" s="45"/>
      <c r="CQ348" s="45"/>
      <c r="CR348" s="45"/>
      <c r="CS348" s="45"/>
      <c r="CT348" s="45"/>
      <c r="CU348" s="45"/>
      <c r="CV348" s="45"/>
      <c r="CW348" s="45"/>
      <c r="CX348" s="45"/>
      <c r="CY348" s="45"/>
      <c r="CZ348" s="45"/>
      <c r="DA348" s="45"/>
      <c r="DB348" s="45"/>
      <c r="DC348" s="45"/>
      <c r="DD348" s="45"/>
      <c r="DE348" s="45"/>
      <c r="DF348" s="45"/>
      <c r="DG348" s="45"/>
      <c r="DH348" s="45"/>
      <c r="DI348" s="45"/>
      <c r="DJ348" s="45"/>
      <c r="DK348" s="45"/>
      <c r="DL348" s="45"/>
      <c r="DM348" s="45"/>
      <c r="DN348" s="45"/>
      <c r="DO348" s="45"/>
      <c r="DP348" s="45"/>
      <c r="DQ348" s="45"/>
      <c r="DR348" s="45"/>
      <c r="DS348" s="45"/>
      <c r="DT348" s="45"/>
      <c r="DU348" s="45"/>
      <c r="DV348" s="45"/>
      <c r="DW348" s="45"/>
      <c r="DX348" s="45"/>
      <c r="DY348" s="45"/>
      <c r="DZ348" s="45"/>
      <c r="EA348" s="45"/>
      <c r="EB348" s="45"/>
      <c r="EC348" s="45"/>
      <c r="ED348" s="45"/>
      <c r="EE348" s="45"/>
      <c r="EF348" s="45"/>
      <c r="EG348" s="45"/>
      <c r="EH348" s="45"/>
      <c r="EI348" s="45"/>
      <c r="EJ348" s="45"/>
      <c r="EK348" s="45"/>
      <c r="EL348" s="45"/>
      <c r="EM348" s="45"/>
      <c r="EN348" s="45"/>
      <c r="EO348" s="45"/>
      <c r="EP348" s="45"/>
      <c r="EQ348" s="45"/>
      <c r="ER348" s="45"/>
      <c r="ES348" s="45"/>
      <c r="ET348" s="45"/>
      <c r="EU348" s="45"/>
      <c r="EV348" s="45"/>
      <c r="EW348" s="45"/>
      <c r="EX348" s="45"/>
      <c r="EY348" s="45"/>
      <c r="EZ348" s="45"/>
      <c r="FA348" s="45"/>
      <c r="FB348" s="45"/>
      <c r="FC348" s="45"/>
      <c r="FD348" s="45"/>
      <c r="FE348" s="45"/>
      <c r="FF348" s="45"/>
      <c r="FG348" s="45"/>
      <c r="FH348" s="45"/>
      <c r="FI348" s="45"/>
      <c r="FJ348" s="45"/>
      <c r="FK348" s="45"/>
      <c r="FL348" s="45"/>
      <c r="FM348" s="45"/>
      <c r="FN348" s="45"/>
      <c r="FO348" s="45"/>
      <c r="FP348" s="45"/>
      <c r="FQ348" s="45"/>
      <c r="FR348" s="45"/>
      <c r="FS348" s="45"/>
    </row>
    <row r="349" spans="15:175" x14ac:dyDescent="0.25">
      <c r="O349" s="45"/>
      <c r="P349" s="45"/>
      <c r="Q349" s="45"/>
      <c r="R349" s="45"/>
      <c r="S349" s="45"/>
      <c r="T349" s="45"/>
      <c r="U349" s="45"/>
      <c r="V349" s="45"/>
      <c r="W349" s="45"/>
      <c r="X349" s="45"/>
      <c r="Y349" s="45"/>
      <c r="Z349" s="45"/>
      <c r="AA349" s="45"/>
      <c r="AB349" s="45"/>
      <c r="AC349" s="45"/>
      <c r="AD349" s="45"/>
      <c r="AE349" s="45"/>
      <c r="AF349" s="45"/>
      <c r="AG349" s="45"/>
      <c r="AH349" s="45"/>
      <c r="AI349" s="45"/>
      <c r="AJ349" s="45"/>
      <c r="AK349" s="45"/>
      <c r="AL349" s="45"/>
      <c r="AM349" s="45"/>
      <c r="AN349" s="45"/>
      <c r="AO349" s="45"/>
      <c r="AP349" s="45"/>
      <c r="AQ349" s="45"/>
      <c r="AR349" s="45"/>
      <c r="AS349" s="45"/>
      <c r="AT349" s="45"/>
      <c r="AU349" s="45"/>
      <c r="AV349" s="45"/>
      <c r="AW349" s="45"/>
      <c r="AX349" s="45"/>
      <c r="AY349" s="45"/>
      <c r="AZ349" s="45"/>
      <c r="BA349" s="45"/>
      <c r="BB349" s="45"/>
      <c r="BC349" s="45"/>
      <c r="BD349" s="45"/>
      <c r="BE349" s="45"/>
      <c r="BF349" s="45"/>
      <c r="BG349" s="45"/>
      <c r="BH349" s="45"/>
      <c r="BI349" s="45"/>
      <c r="BJ349" s="45"/>
      <c r="BK349" s="45"/>
      <c r="BL349" s="45"/>
      <c r="BM349" s="45"/>
      <c r="BN349" s="45"/>
      <c r="BO349" s="45"/>
      <c r="BP349" s="45"/>
      <c r="BQ349" s="45"/>
      <c r="BR349" s="45"/>
      <c r="BS349" s="45"/>
      <c r="BT349" s="45"/>
      <c r="BU349" s="45"/>
      <c r="BV349" s="45"/>
      <c r="BW349" s="45"/>
      <c r="BX349" s="45"/>
      <c r="BY349" s="45"/>
      <c r="BZ349" s="45"/>
      <c r="CA349" s="45"/>
      <c r="CB349" s="45"/>
      <c r="CC349" s="45"/>
      <c r="CD349" s="45"/>
      <c r="CE349" s="45"/>
      <c r="CF349" s="45"/>
      <c r="CG349" s="45"/>
      <c r="CH349" s="45"/>
      <c r="CI349" s="45"/>
      <c r="CJ349" s="45"/>
      <c r="CK349" s="45"/>
      <c r="CL349" s="45"/>
      <c r="CM349" s="45"/>
      <c r="CN349" s="45"/>
      <c r="CO349" s="45"/>
      <c r="CP349" s="45"/>
      <c r="CQ349" s="45"/>
      <c r="CR349" s="45"/>
      <c r="CS349" s="45"/>
      <c r="CT349" s="45"/>
      <c r="CU349" s="45"/>
      <c r="CV349" s="45"/>
      <c r="CW349" s="45"/>
      <c r="CX349" s="45"/>
      <c r="CY349" s="45"/>
      <c r="CZ349" s="45"/>
      <c r="DA349" s="45"/>
      <c r="DB349" s="45"/>
      <c r="DC349" s="45"/>
      <c r="DD349" s="45"/>
      <c r="DE349" s="45"/>
      <c r="DF349" s="45"/>
      <c r="DG349" s="45"/>
      <c r="DH349" s="45"/>
      <c r="DI349" s="45"/>
      <c r="DJ349" s="45"/>
      <c r="DK349" s="45"/>
      <c r="DL349" s="45"/>
      <c r="DM349" s="45"/>
      <c r="DN349" s="45"/>
      <c r="DO349" s="45"/>
      <c r="DP349" s="45"/>
      <c r="DQ349" s="45"/>
      <c r="DR349" s="45"/>
      <c r="DS349" s="45"/>
      <c r="DT349" s="45"/>
      <c r="DU349" s="45"/>
      <c r="DV349" s="45"/>
      <c r="DW349" s="45"/>
      <c r="DX349" s="45"/>
      <c r="DY349" s="45"/>
      <c r="DZ349" s="45"/>
      <c r="EA349" s="45"/>
      <c r="EB349" s="45"/>
      <c r="EC349" s="45"/>
      <c r="ED349" s="45"/>
      <c r="EE349" s="45"/>
      <c r="EF349" s="45"/>
      <c r="EG349" s="45"/>
      <c r="EH349" s="45"/>
      <c r="EI349" s="45"/>
      <c r="EJ349" s="45"/>
      <c r="EK349" s="45"/>
      <c r="EL349" s="45"/>
      <c r="EM349" s="45"/>
      <c r="EN349" s="45"/>
      <c r="EO349" s="45"/>
      <c r="EP349" s="45"/>
      <c r="EQ349" s="45"/>
      <c r="ER349" s="45"/>
      <c r="ES349" s="45"/>
      <c r="ET349" s="45"/>
      <c r="EU349" s="45"/>
      <c r="EV349" s="45"/>
      <c r="EW349" s="45"/>
      <c r="EX349" s="45"/>
      <c r="EY349" s="45"/>
      <c r="EZ349" s="45"/>
      <c r="FA349" s="45"/>
      <c r="FB349" s="45"/>
      <c r="FC349" s="45"/>
      <c r="FD349" s="45"/>
      <c r="FE349" s="45"/>
      <c r="FF349" s="45"/>
      <c r="FG349" s="45"/>
      <c r="FH349" s="45"/>
      <c r="FI349" s="45"/>
      <c r="FJ349" s="45"/>
      <c r="FK349" s="45"/>
      <c r="FL349" s="45"/>
      <c r="FM349" s="45"/>
      <c r="FN349" s="45"/>
      <c r="FO349" s="45"/>
      <c r="FP349" s="45"/>
      <c r="FQ349" s="45"/>
      <c r="FR349" s="45"/>
      <c r="FS349" s="45"/>
    </row>
    <row r="350" spans="15:175" x14ac:dyDescent="0.25">
      <c r="O350" s="45"/>
      <c r="P350" s="45"/>
      <c r="Q350" s="45"/>
      <c r="R350" s="45"/>
      <c r="S350" s="45"/>
      <c r="T350" s="45"/>
      <c r="U350" s="45"/>
      <c r="V350" s="45"/>
      <c r="W350" s="45"/>
      <c r="X350" s="45"/>
      <c r="Y350" s="45"/>
      <c r="Z350" s="45"/>
      <c r="AA350" s="45"/>
      <c r="AB350" s="45"/>
      <c r="AC350" s="45"/>
      <c r="AD350" s="45"/>
      <c r="AE350" s="45"/>
      <c r="AF350" s="45"/>
      <c r="AG350" s="45"/>
      <c r="AH350" s="45"/>
      <c r="AI350" s="45"/>
      <c r="AJ350" s="45"/>
      <c r="AK350" s="45"/>
      <c r="AL350" s="45"/>
      <c r="AM350" s="45"/>
      <c r="AN350" s="45"/>
      <c r="AO350" s="45"/>
      <c r="AP350" s="45"/>
      <c r="AQ350" s="45"/>
      <c r="AR350" s="45"/>
      <c r="AS350" s="45"/>
      <c r="AT350" s="45"/>
      <c r="AU350" s="45"/>
      <c r="AV350" s="45"/>
      <c r="AW350" s="45"/>
      <c r="AX350" s="45"/>
      <c r="AY350" s="45"/>
      <c r="AZ350" s="45"/>
      <c r="BA350" s="45"/>
      <c r="BB350" s="45"/>
      <c r="BC350" s="45"/>
      <c r="BD350" s="45"/>
      <c r="BE350" s="45"/>
      <c r="BF350" s="45"/>
      <c r="BG350" s="45"/>
      <c r="BH350" s="45"/>
      <c r="BI350" s="45"/>
      <c r="BJ350" s="45"/>
      <c r="BK350" s="45"/>
      <c r="BL350" s="45"/>
      <c r="BM350" s="45"/>
      <c r="BN350" s="45"/>
      <c r="BO350" s="45"/>
      <c r="BP350" s="45"/>
      <c r="BQ350" s="45"/>
      <c r="BR350" s="45"/>
      <c r="BS350" s="45"/>
      <c r="BT350" s="45"/>
      <c r="BU350" s="45"/>
      <c r="BV350" s="45"/>
      <c r="BW350" s="45"/>
      <c r="BX350" s="45"/>
      <c r="BY350" s="45"/>
      <c r="BZ350" s="45"/>
      <c r="CA350" s="45"/>
      <c r="CB350" s="45"/>
      <c r="CC350" s="45"/>
      <c r="CD350" s="45"/>
      <c r="CE350" s="45"/>
      <c r="CF350" s="45"/>
      <c r="CG350" s="45"/>
      <c r="CH350" s="45"/>
      <c r="CI350" s="45"/>
      <c r="CJ350" s="45"/>
      <c r="CK350" s="45"/>
      <c r="CL350" s="45"/>
      <c r="CM350" s="45"/>
      <c r="CN350" s="45"/>
      <c r="CO350" s="45"/>
      <c r="CP350" s="45"/>
      <c r="CQ350" s="45"/>
      <c r="CR350" s="45"/>
      <c r="CS350" s="45"/>
      <c r="CT350" s="45"/>
      <c r="CU350" s="45"/>
      <c r="CV350" s="45"/>
      <c r="CW350" s="45"/>
      <c r="CX350" s="45"/>
      <c r="CY350" s="45"/>
      <c r="CZ350" s="45"/>
      <c r="DA350" s="45"/>
      <c r="DB350" s="45"/>
      <c r="DC350" s="45"/>
      <c r="DD350" s="45"/>
      <c r="DE350" s="45"/>
      <c r="DF350" s="45"/>
      <c r="DG350" s="45"/>
      <c r="DH350" s="45"/>
      <c r="DI350" s="45"/>
      <c r="DJ350" s="45"/>
      <c r="DK350" s="45"/>
      <c r="DL350" s="45"/>
      <c r="DM350" s="45"/>
      <c r="DN350" s="45"/>
      <c r="DO350" s="45"/>
      <c r="DP350" s="45"/>
      <c r="DQ350" s="45"/>
      <c r="DR350" s="45"/>
      <c r="DS350" s="45"/>
      <c r="DT350" s="45"/>
      <c r="DU350" s="45"/>
      <c r="DV350" s="45"/>
      <c r="DW350" s="45"/>
      <c r="DX350" s="45"/>
      <c r="DY350" s="45"/>
      <c r="DZ350" s="45"/>
      <c r="EA350" s="45"/>
      <c r="EB350" s="45"/>
      <c r="EC350" s="45"/>
      <c r="ED350" s="45"/>
      <c r="EE350" s="45"/>
      <c r="EF350" s="45"/>
      <c r="EG350" s="45"/>
      <c r="EH350" s="45"/>
      <c r="EI350" s="45"/>
      <c r="EJ350" s="45"/>
      <c r="EK350" s="45"/>
      <c r="EL350" s="45"/>
      <c r="EM350" s="45"/>
      <c r="EN350" s="45"/>
      <c r="EO350" s="45"/>
      <c r="EP350" s="45"/>
      <c r="EQ350" s="45"/>
      <c r="ER350" s="45"/>
      <c r="ES350" s="45"/>
      <c r="ET350" s="45"/>
      <c r="EU350" s="45"/>
      <c r="EV350" s="45"/>
      <c r="EW350" s="45"/>
      <c r="EX350" s="45"/>
      <c r="EY350" s="45"/>
      <c r="EZ350" s="45"/>
      <c r="FA350" s="45"/>
      <c r="FB350" s="45"/>
      <c r="FC350" s="45"/>
      <c r="FD350" s="45"/>
      <c r="FE350" s="45"/>
      <c r="FF350" s="45"/>
      <c r="FG350" s="45"/>
      <c r="FH350" s="45"/>
      <c r="FI350" s="45"/>
      <c r="FJ350" s="45"/>
      <c r="FK350" s="45"/>
      <c r="FL350" s="45"/>
      <c r="FM350" s="45"/>
      <c r="FN350" s="45"/>
      <c r="FO350" s="45"/>
      <c r="FP350" s="45"/>
      <c r="FQ350" s="45"/>
      <c r="FR350" s="45"/>
      <c r="FS350" s="45"/>
    </row>
    <row r="351" spans="15:175" x14ac:dyDescent="0.25">
      <c r="O351" s="45"/>
      <c r="P351" s="45"/>
      <c r="Q351" s="45"/>
      <c r="R351" s="45"/>
      <c r="S351" s="45"/>
      <c r="T351" s="45"/>
      <c r="U351" s="45"/>
      <c r="V351" s="45"/>
      <c r="W351" s="45"/>
      <c r="X351" s="45"/>
      <c r="Y351" s="45"/>
      <c r="Z351" s="45"/>
      <c r="AA351" s="45"/>
      <c r="AB351" s="45"/>
      <c r="AC351" s="45"/>
      <c r="AD351" s="45"/>
      <c r="AE351" s="45"/>
      <c r="AF351" s="45"/>
      <c r="AG351" s="45"/>
      <c r="AH351" s="45"/>
      <c r="AI351" s="45"/>
      <c r="AJ351" s="45"/>
      <c r="AK351" s="45"/>
      <c r="AL351" s="45"/>
      <c r="AM351" s="45"/>
      <c r="AN351" s="45"/>
      <c r="AO351" s="45"/>
      <c r="AP351" s="45"/>
      <c r="AQ351" s="45"/>
      <c r="AR351" s="45"/>
      <c r="AS351" s="45"/>
      <c r="AT351" s="45"/>
      <c r="AU351" s="45"/>
      <c r="AV351" s="45"/>
      <c r="AW351" s="45"/>
      <c r="AX351" s="45"/>
      <c r="AY351" s="45"/>
      <c r="AZ351" s="45"/>
      <c r="BA351" s="45"/>
      <c r="BB351" s="45"/>
      <c r="BC351" s="45"/>
      <c r="BD351" s="45"/>
      <c r="BE351" s="45"/>
      <c r="BF351" s="45"/>
      <c r="BG351" s="45"/>
      <c r="BH351" s="45"/>
      <c r="BI351" s="45"/>
      <c r="BJ351" s="45"/>
      <c r="BK351" s="45"/>
      <c r="BL351" s="45"/>
      <c r="BM351" s="45"/>
      <c r="BN351" s="45"/>
      <c r="BO351" s="45"/>
      <c r="BP351" s="45"/>
      <c r="BQ351" s="45"/>
      <c r="BR351" s="45"/>
      <c r="BS351" s="45"/>
      <c r="BT351" s="45"/>
      <c r="BU351" s="45"/>
      <c r="BV351" s="45"/>
      <c r="BW351" s="45"/>
      <c r="BX351" s="45"/>
      <c r="BY351" s="45"/>
      <c r="BZ351" s="45"/>
      <c r="CA351" s="45"/>
      <c r="CB351" s="45"/>
      <c r="CC351" s="45"/>
      <c r="CD351" s="45"/>
      <c r="CE351" s="45"/>
      <c r="CF351" s="45"/>
      <c r="CG351" s="45"/>
      <c r="CH351" s="45"/>
      <c r="CI351" s="45"/>
      <c r="CJ351" s="45"/>
      <c r="CK351" s="45"/>
      <c r="CL351" s="45"/>
      <c r="CM351" s="45"/>
      <c r="CN351" s="45"/>
      <c r="CO351" s="45"/>
      <c r="CP351" s="45"/>
      <c r="CQ351" s="45"/>
      <c r="CR351" s="45"/>
      <c r="CS351" s="45"/>
      <c r="CT351" s="45"/>
      <c r="CU351" s="45"/>
      <c r="CV351" s="45"/>
      <c r="CW351" s="45"/>
      <c r="CX351" s="45"/>
      <c r="CY351" s="45"/>
      <c r="CZ351" s="45"/>
      <c r="DA351" s="45"/>
      <c r="DB351" s="45"/>
      <c r="DC351" s="45"/>
      <c r="DD351" s="45"/>
      <c r="DE351" s="45"/>
      <c r="DF351" s="45"/>
      <c r="DG351" s="45"/>
      <c r="DH351" s="45"/>
      <c r="DI351" s="45"/>
      <c r="DJ351" s="45"/>
      <c r="DK351" s="45"/>
      <c r="DL351" s="45"/>
      <c r="DM351" s="45"/>
      <c r="DN351" s="45"/>
      <c r="DO351" s="45"/>
      <c r="DP351" s="45"/>
      <c r="DQ351" s="45"/>
      <c r="DR351" s="45"/>
      <c r="DS351" s="45"/>
      <c r="DT351" s="45"/>
      <c r="DU351" s="45"/>
      <c r="DV351" s="45"/>
      <c r="DW351" s="45"/>
      <c r="DX351" s="45"/>
      <c r="DY351" s="45"/>
      <c r="DZ351" s="45"/>
      <c r="EA351" s="45"/>
      <c r="EB351" s="45"/>
      <c r="EC351" s="45"/>
      <c r="ED351" s="45"/>
      <c r="EE351" s="45"/>
      <c r="EF351" s="45"/>
      <c r="EG351" s="45"/>
      <c r="EH351" s="45"/>
      <c r="EI351" s="45"/>
      <c r="EJ351" s="45"/>
      <c r="EK351" s="45"/>
      <c r="EL351" s="45"/>
      <c r="EM351" s="45"/>
      <c r="EN351" s="45"/>
      <c r="EO351" s="45"/>
      <c r="EP351" s="45"/>
      <c r="EQ351" s="45"/>
      <c r="ER351" s="45"/>
      <c r="ES351" s="45"/>
      <c r="ET351" s="45"/>
      <c r="EU351" s="45"/>
      <c r="EV351" s="45"/>
      <c r="EW351" s="45"/>
      <c r="EX351" s="45"/>
      <c r="EY351" s="45"/>
      <c r="EZ351" s="45"/>
      <c r="FA351" s="45"/>
      <c r="FB351" s="45"/>
      <c r="FC351" s="45"/>
      <c r="FD351" s="45"/>
      <c r="FE351" s="45"/>
      <c r="FF351" s="45"/>
      <c r="FG351" s="45"/>
      <c r="FH351" s="45"/>
      <c r="FI351" s="45"/>
      <c r="FJ351" s="45"/>
      <c r="FK351" s="45"/>
      <c r="FL351" s="45"/>
      <c r="FM351" s="45"/>
      <c r="FN351" s="45"/>
      <c r="FO351" s="45"/>
      <c r="FP351" s="45"/>
      <c r="FQ351" s="45"/>
      <c r="FR351" s="45"/>
      <c r="FS351" s="45"/>
    </row>
    <row r="352" spans="15:175" x14ac:dyDescent="0.25">
      <c r="O352" s="45"/>
      <c r="P352" s="45"/>
      <c r="Q352" s="45"/>
      <c r="R352" s="45"/>
      <c r="S352" s="45"/>
      <c r="T352" s="45"/>
      <c r="U352" s="45"/>
      <c r="V352" s="45"/>
      <c r="W352" s="45"/>
      <c r="X352" s="45"/>
      <c r="Y352" s="45"/>
      <c r="Z352" s="45"/>
      <c r="AA352" s="45"/>
      <c r="AB352" s="45"/>
      <c r="AC352" s="45"/>
      <c r="AD352" s="45"/>
      <c r="AE352" s="45"/>
      <c r="AF352" s="45"/>
      <c r="AG352" s="45"/>
      <c r="AH352" s="45"/>
      <c r="AI352" s="45"/>
      <c r="AJ352" s="45"/>
      <c r="AK352" s="45"/>
      <c r="AL352" s="45"/>
      <c r="AM352" s="45"/>
      <c r="AN352" s="45"/>
      <c r="AO352" s="45"/>
      <c r="AP352" s="45"/>
      <c r="AQ352" s="45"/>
      <c r="AR352" s="45"/>
      <c r="AS352" s="45"/>
      <c r="AT352" s="45"/>
      <c r="AU352" s="45"/>
      <c r="AV352" s="45"/>
      <c r="AW352" s="45"/>
      <c r="AX352" s="45"/>
      <c r="AY352" s="45"/>
      <c r="AZ352" s="45"/>
      <c r="BA352" s="45"/>
      <c r="BB352" s="45"/>
      <c r="BC352" s="45"/>
      <c r="BD352" s="45"/>
      <c r="BE352" s="45"/>
      <c r="BF352" s="45"/>
      <c r="BG352" s="45"/>
      <c r="BH352" s="45"/>
      <c r="BI352" s="45"/>
      <c r="BJ352" s="45"/>
      <c r="BK352" s="45"/>
      <c r="BL352" s="45"/>
      <c r="BM352" s="45"/>
      <c r="BN352" s="45"/>
      <c r="BO352" s="45"/>
      <c r="BP352" s="45"/>
      <c r="BQ352" s="45"/>
      <c r="BR352" s="45"/>
      <c r="BS352" s="45"/>
      <c r="BT352" s="45"/>
      <c r="BU352" s="45"/>
      <c r="BV352" s="45"/>
      <c r="BW352" s="45"/>
      <c r="BX352" s="45"/>
      <c r="BY352" s="45"/>
      <c r="BZ352" s="45"/>
      <c r="CA352" s="45"/>
      <c r="CB352" s="45"/>
      <c r="CC352" s="45"/>
      <c r="CD352" s="45"/>
      <c r="CE352" s="45"/>
      <c r="CF352" s="45"/>
      <c r="CG352" s="45"/>
      <c r="CH352" s="45"/>
      <c r="CI352" s="45"/>
      <c r="CJ352" s="45"/>
      <c r="CK352" s="45"/>
      <c r="CL352" s="45"/>
      <c r="CM352" s="45"/>
      <c r="CN352" s="45"/>
      <c r="CO352" s="45"/>
      <c r="CP352" s="45"/>
      <c r="CQ352" s="45"/>
      <c r="CR352" s="45"/>
      <c r="CS352" s="45"/>
      <c r="CT352" s="45"/>
      <c r="CU352" s="45"/>
      <c r="CV352" s="45"/>
      <c r="CW352" s="45"/>
      <c r="CX352" s="45"/>
      <c r="CY352" s="45"/>
      <c r="CZ352" s="45"/>
      <c r="DA352" s="45"/>
      <c r="DB352" s="45"/>
      <c r="DC352" s="45"/>
      <c r="DD352" s="45"/>
      <c r="DE352" s="45"/>
      <c r="DF352" s="45"/>
      <c r="DG352" s="45"/>
      <c r="DH352" s="45"/>
      <c r="DI352" s="45"/>
      <c r="DJ352" s="45"/>
      <c r="DK352" s="45"/>
      <c r="DL352" s="45"/>
      <c r="DM352" s="45"/>
      <c r="DN352" s="45"/>
      <c r="DO352" s="45"/>
      <c r="DP352" s="45"/>
      <c r="DQ352" s="45"/>
      <c r="DR352" s="45"/>
      <c r="DS352" s="45"/>
      <c r="DT352" s="45"/>
      <c r="DU352" s="45"/>
      <c r="DV352" s="45"/>
      <c r="DW352" s="45"/>
      <c r="DX352" s="45"/>
      <c r="DY352" s="45"/>
      <c r="DZ352" s="45"/>
      <c r="EA352" s="45"/>
      <c r="EB352" s="45"/>
      <c r="EC352" s="45"/>
      <c r="ED352" s="45"/>
      <c r="EE352" s="45"/>
      <c r="EF352" s="45"/>
      <c r="EG352" s="45"/>
      <c r="EH352" s="45"/>
      <c r="EI352" s="45"/>
      <c r="EJ352" s="45"/>
      <c r="EK352" s="45"/>
      <c r="EL352" s="45"/>
      <c r="EM352" s="45"/>
      <c r="EN352" s="45"/>
      <c r="EO352" s="45"/>
      <c r="EP352" s="45"/>
      <c r="EQ352" s="45"/>
      <c r="ER352" s="45"/>
      <c r="ES352" s="45"/>
      <c r="ET352" s="45"/>
      <c r="EU352" s="45"/>
      <c r="EV352" s="45"/>
      <c r="EW352" s="45"/>
      <c r="EX352" s="45"/>
      <c r="EY352" s="45"/>
      <c r="EZ352" s="45"/>
      <c r="FA352" s="45"/>
      <c r="FB352" s="45"/>
      <c r="FC352" s="45"/>
      <c r="FD352" s="45"/>
      <c r="FE352" s="45"/>
      <c r="FF352" s="45"/>
      <c r="FG352" s="45"/>
      <c r="FH352" s="45"/>
      <c r="FI352" s="45"/>
      <c r="FJ352" s="45"/>
      <c r="FK352" s="45"/>
      <c r="FL352" s="45"/>
      <c r="FM352" s="45"/>
      <c r="FN352" s="45"/>
      <c r="FO352" s="45"/>
      <c r="FP352" s="45"/>
      <c r="FQ352" s="45"/>
      <c r="FR352" s="45"/>
      <c r="FS352" s="45"/>
    </row>
    <row r="353" spans="15:175" x14ac:dyDescent="0.25">
      <c r="O353" s="45"/>
      <c r="P353" s="45"/>
      <c r="Q353" s="45"/>
      <c r="R353" s="45"/>
      <c r="S353" s="45"/>
      <c r="T353" s="45"/>
      <c r="U353" s="45"/>
      <c r="V353" s="45"/>
      <c r="W353" s="45"/>
      <c r="X353" s="45"/>
      <c r="Y353" s="45"/>
      <c r="Z353" s="45"/>
      <c r="AA353" s="45"/>
      <c r="AB353" s="45"/>
      <c r="AC353" s="45"/>
      <c r="AD353" s="45"/>
      <c r="AE353" s="45"/>
      <c r="AF353" s="45"/>
      <c r="AG353" s="45"/>
      <c r="AH353" s="45"/>
      <c r="AI353" s="45"/>
      <c r="AJ353" s="45"/>
      <c r="AK353" s="45"/>
      <c r="AL353" s="45"/>
      <c r="AM353" s="45"/>
      <c r="AN353" s="45"/>
      <c r="AO353" s="45"/>
      <c r="AP353" s="45"/>
      <c r="AQ353" s="45"/>
      <c r="AR353" s="45"/>
      <c r="AS353" s="45"/>
      <c r="AT353" s="45"/>
      <c r="AU353" s="45"/>
      <c r="AV353" s="45"/>
      <c r="AW353" s="45"/>
      <c r="AX353" s="45"/>
      <c r="AY353" s="45"/>
      <c r="AZ353" s="45"/>
      <c r="BA353" s="45"/>
      <c r="BB353" s="45"/>
      <c r="BC353" s="45"/>
      <c r="BD353" s="45"/>
      <c r="BE353" s="45"/>
      <c r="BF353" s="45"/>
      <c r="BG353" s="45"/>
      <c r="BH353" s="45"/>
      <c r="BI353" s="45"/>
      <c r="BJ353" s="45"/>
      <c r="BK353" s="45"/>
      <c r="BL353" s="45"/>
      <c r="BM353" s="45"/>
      <c r="BN353" s="45"/>
      <c r="BO353" s="45"/>
      <c r="BP353" s="45"/>
      <c r="BQ353" s="45"/>
      <c r="BR353" s="45"/>
      <c r="BS353" s="45"/>
      <c r="BT353" s="45"/>
      <c r="BU353" s="45"/>
      <c r="BV353" s="45"/>
      <c r="BW353" s="45"/>
      <c r="BX353" s="45"/>
      <c r="BY353" s="45"/>
      <c r="BZ353" s="45"/>
      <c r="CA353" s="45"/>
      <c r="CB353" s="45"/>
      <c r="CC353" s="45"/>
      <c r="CD353" s="45"/>
      <c r="CE353" s="45"/>
      <c r="CF353" s="45"/>
      <c r="CG353" s="45"/>
      <c r="CH353" s="45"/>
      <c r="CI353" s="45"/>
      <c r="CJ353" s="45"/>
      <c r="CK353" s="45"/>
      <c r="CL353" s="45"/>
      <c r="CM353" s="45"/>
      <c r="CN353" s="45"/>
      <c r="CO353" s="45"/>
      <c r="CP353" s="45"/>
      <c r="CQ353" s="45"/>
      <c r="CR353" s="45"/>
      <c r="CS353" s="45"/>
      <c r="CT353" s="45"/>
      <c r="CU353" s="45"/>
      <c r="CV353" s="45"/>
      <c r="CW353" s="45"/>
      <c r="CX353" s="45"/>
      <c r="CY353" s="45"/>
      <c r="CZ353" s="45"/>
      <c r="DA353" s="45"/>
      <c r="DB353" s="45"/>
      <c r="DC353" s="45"/>
      <c r="DD353" s="45"/>
      <c r="DE353" s="45"/>
      <c r="DF353" s="45"/>
      <c r="DG353" s="45"/>
      <c r="DH353" s="45"/>
      <c r="DI353" s="45"/>
      <c r="DJ353" s="45"/>
      <c r="DK353" s="45"/>
      <c r="DL353" s="45"/>
      <c r="DM353" s="45"/>
      <c r="DN353" s="45"/>
      <c r="DO353" s="45"/>
      <c r="DP353" s="45"/>
      <c r="DQ353" s="45"/>
      <c r="DR353" s="45"/>
      <c r="DS353" s="45"/>
      <c r="DT353" s="45"/>
      <c r="DU353" s="45"/>
      <c r="DV353" s="45"/>
      <c r="DW353" s="45"/>
      <c r="DX353" s="45"/>
      <c r="DY353" s="45"/>
      <c r="DZ353" s="45"/>
      <c r="EA353" s="45"/>
      <c r="EB353" s="45"/>
      <c r="EC353" s="45"/>
      <c r="ED353" s="45"/>
      <c r="EE353" s="45"/>
      <c r="EF353" s="45"/>
      <c r="EG353" s="45"/>
      <c r="EH353" s="45"/>
      <c r="EI353" s="45"/>
      <c r="EJ353" s="45"/>
      <c r="EK353" s="45"/>
      <c r="EL353" s="45"/>
      <c r="EM353" s="45"/>
      <c r="EN353" s="45"/>
      <c r="EO353" s="45"/>
      <c r="EP353" s="45"/>
      <c r="EQ353" s="45"/>
      <c r="ER353" s="45"/>
      <c r="ES353" s="45"/>
      <c r="ET353" s="45"/>
      <c r="EU353" s="45"/>
      <c r="EV353" s="45"/>
      <c r="EW353" s="45"/>
      <c r="EX353" s="45"/>
      <c r="EY353" s="45"/>
      <c r="EZ353" s="45"/>
      <c r="FA353" s="45"/>
      <c r="FB353" s="45"/>
      <c r="FC353" s="45"/>
      <c r="FD353" s="45"/>
      <c r="FE353" s="45"/>
      <c r="FF353" s="45"/>
      <c r="FG353" s="45"/>
      <c r="FH353" s="45"/>
      <c r="FI353" s="45"/>
      <c r="FJ353" s="45"/>
      <c r="FK353" s="45"/>
      <c r="FL353" s="45"/>
      <c r="FM353" s="45"/>
      <c r="FN353" s="45"/>
      <c r="FO353" s="45"/>
      <c r="FP353" s="45"/>
      <c r="FQ353" s="45"/>
      <c r="FR353" s="45"/>
      <c r="FS353" s="45"/>
    </row>
    <row r="354" spans="15:175" x14ac:dyDescent="0.25">
      <c r="O354" s="45"/>
      <c r="P354" s="45"/>
      <c r="Q354" s="45"/>
      <c r="R354" s="45"/>
      <c r="S354" s="45"/>
      <c r="T354" s="45"/>
      <c r="U354" s="45"/>
      <c r="V354" s="45"/>
      <c r="W354" s="45"/>
      <c r="X354" s="45"/>
      <c r="Y354" s="45"/>
      <c r="Z354" s="45"/>
      <c r="AA354" s="45"/>
      <c r="AB354" s="45"/>
      <c r="AC354" s="45"/>
      <c r="AD354" s="45"/>
      <c r="AE354" s="45"/>
      <c r="AF354" s="45"/>
      <c r="AG354" s="45"/>
      <c r="AH354" s="45"/>
      <c r="AI354" s="45"/>
      <c r="AJ354" s="45"/>
      <c r="AK354" s="45"/>
      <c r="AL354" s="45"/>
      <c r="AM354" s="45"/>
      <c r="AN354" s="45"/>
      <c r="AO354" s="45"/>
      <c r="AP354" s="45"/>
      <c r="AQ354" s="45"/>
      <c r="AR354" s="45"/>
      <c r="AS354" s="45"/>
      <c r="AT354" s="45"/>
      <c r="AU354" s="45"/>
      <c r="AV354" s="45"/>
      <c r="AW354" s="45"/>
      <c r="AX354" s="45"/>
      <c r="AY354" s="45"/>
      <c r="AZ354" s="45"/>
      <c r="BA354" s="45"/>
      <c r="BB354" s="45"/>
      <c r="BC354" s="45"/>
      <c r="BD354" s="45"/>
      <c r="BE354" s="45"/>
      <c r="BF354" s="45"/>
      <c r="BG354" s="45"/>
      <c r="BH354" s="45"/>
      <c r="BI354" s="45"/>
      <c r="BJ354" s="45"/>
      <c r="BK354" s="45"/>
      <c r="BL354" s="45"/>
      <c r="BM354" s="45"/>
      <c r="BN354" s="45"/>
      <c r="BO354" s="45"/>
      <c r="BP354" s="45"/>
      <c r="BQ354" s="45"/>
      <c r="BR354" s="45"/>
      <c r="BS354" s="45"/>
      <c r="BT354" s="45"/>
      <c r="BU354" s="45"/>
      <c r="BV354" s="45"/>
      <c r="BW354" s="45"/>
      <c r="BX354" s="45"/>
      <c r="BY354" s="45"/>
      <c r="BZ354" s="45"/>
      <c r="CA354" s="45"/>
      <c r="CB354" s="45"/>
      <c r="CC354" s="45"/>
      <c r="CD354" s="45"/>
      <c r="CE354" s="45"/>
      <c r="CF354" s="45"/>
      <c r="CG354" s="45"/>
      <c r="CH354" s="45"/>
      <c r="CI354" s="45"/>
      <c r="CJ354" s="45"/>
      <c r="CK354" s="45"/>
      <c r="CL354" s="45"/>
      <c r="CM354" s="45"/>
      <c r="CN354" s="45"/>
      <c r="CO354" s="45"/>
      <c r="CP354" s="45"/>
      <c r="CQ354" s="45"/>
      <c r="CR354" s="45"/>
      <c r="CS354" s="45"/>
      <c r="CT354" s="45"/>
      <c r="CU354" s="45"/>
      <c r="CV354" s="45"/>
      <c r="CW354" s="45"/>
      <c r="CX354" s="45"/>
      <c r="CY354" s="45"/>
      <c r="CZ354" s="45"/>
      <c r="DA354" s="45"/>
      <c r="DB354" s="45"/>
      <c r="DC354" s="45"/>
      <c r="DD354" s="45"/>
      <c r="DE354" s="45"/>
      <c r="DF354" s="45"/>
      <c r="DG354" s="45"/>
      <c r="DH354" s="45"/>
      <c r="DI354" s="45"/>
      <c r="DJ354" s="45"/>
      <c r="DK354" s="45"/>
      <c r="DL354" s="45"/>
      <c r="DM354" s="45"/>
      <c r="DN354" s="45"/>
      <c r="DO354" s="45"/>
      <c r="DP354" s="45"/>
      <c r="DQ354" s="45"/>
      <c r="DR354" s="45"/>
      <c r="DS354" s="45"/>
      <c r="DT354" s="45"/>
      <c r="DU354" s="45"/>
      <c r="DV354" s="45"/>
      <c r="DW354" s="45"/>
      <c r="DX354" s="45"/>
      <c r="DY354" s="45"/>
      <c r="DZ354" s="45"/>
      <c r="EA354" s="45"/>
      <c r="EB354" s="45"/>
      <c r="EC354" s="45"/>
      <c r="ED354" s="45"/>
      <c r="EE354" s="45"/>
      <c r="EF354" s="45"/>
      <c r="EG354" s="45"/>
      <c r="EH354" s="45"/>
      <c r="EI354" s="45"/>
      <c r="EJ354" s="45"/>
      <c r="EK354" s="45"/>
      <c r="EL354" s="45"/>
      <c r="EM354" s="45"/>
      <c r="EN354" s="45"/>
      <c r="EO354" s="45"/>
      <c r="EP354" s="45"/>
      <c r="EQ354" s="45"/>
      <c r="ER354" s="45"/>
      <c r="ES354" s="45"/>
      <c r="ET354" s="45"/>
      <c r="EU354" s="45"/>
      <c r="EV354" s="45"/>
      <c r="EW354" s="45"/>
      <c r="EX354" s="45"/>
      <c r="EY354" s="45"/>
      <c r="EZ354" s="45"/>
      <c r="FA354" s="45"/>
      <c r="FB354" s="45"/>
      <c r="FC354" s="45"/>
      <c r="FD354" s="45"/>
      <c r="FE354" s="45"/>
      <c r="FF354" s="45"/>
      <c r="FG354" s="45"/>
      <c r="FH354" s="45"/>
      <c r="FI354" s="45"/>
      <c r="FJ354" s="45"/>
      <c r="FK354" s="45"/>
      <c r="FL354" s="45"/>
      <c r="FM354" s="45"/>
      <c r="FN354" s="45"/>
      <c r="FO354" s="45"/>
      <c r="FP354" s="45"/>
      <c r="FQ354" s="45"/>
      <c r="FR354" s="45"/>
      <c r="FS354" s="45"/>
    </row>
    <row r="355" spans="15:175" x14ac:dyDescent="0.25">
      <c r="O355" s="45"/>
      <c r="P355" s="45"/>
      <c r="Q355" s="45"/>
      <c r="R355" s="45"/>
      <c r="S355" s="45"/>
      <c r="T355" s="45"/>
      <c r="U355" s="45"/>
      <c r="V355" s="45"/>
      <c r="W355" s="45"/>
      <c r="X355" s="45"/>
      <c r="Y355" s="45"/>
      <c r="Z355" s="45"/>
      <c r="AA355" s="45"/>
      <c r="AB355" s="45"/>
      <c r="AC355" s="45"/>
      <c r="AD355" s="45"/>
      <c r="AE355" s="45"/>
      <c r="AF355" s="45"/>
      <c r="AG355" s="45"/>
      <c r="AH355" s="45"/>
      <c r="AI355" s="45"/>
      <c r="AJ355" s="45"/>
      <c r="AK355" s="45"/>
      <c r="AL355" s="45"/>
      <c r="AM355" s="45"/>
      <c r="AN355" s="45"/>
      <c r="AO355" s="45"/>
      <c r="AP355" s="45"/>
      <c r="AQ355" s="45"/>
      <c r="AR355" s="45"/>
      <c r="AS355" s="45"/>
      <c r="AT355" s="45"/>
      <c r="AU355" s="45"/>
      <c r="AV355" s="45"/>
      <c r="AW355" s="45"/>
      <c r="AX355" s="45"/>
      <c r="AY355" s="45"/>
      <c r="AZ355" s="45"/>
      <c r="BA355" s="45"/>
      <c r="BB355" s="45"/>
      <c r="BC355" s="45"/>
      <c r="BD355" s="45"/>
      <c r="BE355" s="45"/>
      <c r="BF355" s="45"/>
      <c r="BG355" s="45"/>
      <c r="BH355" s="45"/>
      <c r="BI355" s="45"/>
      <c r="BJ355" s="45"/>
      <c r="BK355" s="45"/>
      <c r="BL355" s="45"/>
      <c r="BM355" s="45"/>
      <c r="BN355" s="45"/>
      <c r="BO355" s="45"/>
      <c r="BP355" s="45"/>
      <c r="BQ355" s="45"/>
      <c r="BR355" s="45"/>
      <c r="BS355" s="45"/>
      <c r="BT355" s="45"/>
      <c r="BU355" s="45"/>
      <c r="BV355" s="45"/>
      <c r="BW355" s="45"/>
      <c r="BX355" s="45"/>
      <c r="BY355" s="45"/>
      <c r="BZ355" s="45"/>
      <c r="CA355" s="45"/>
      <c r="CB355" s="45"/>
      <c r="CC355" s="45"/>
      <c r="CD355" s="45"/>
      <c r="CE355" s="45"/>
      <c r="CF355" s="45"/>
      <c r="CG355" s="45"/>
      <c r="CH355" s="45"/>
      <c r="CI355" s="45"/>
      <c r="CJ355" s="45"/>
      <c r="CK355" s="45"/>
      <c r="CL355" s="45"/>
      <c r="CM355" s="45"/>
      <c r="CN355" s="45"/>
      <c r="CO355" s="45"/>
      <c r="CP355" s="45"/>
      <c r="CQ355" s="45"/>
      <c r="CR355" s="45"/>
      <c r="CS355" s="45"/>
      <c r="CT355" s="45"/>
      <c r="CU355" s="45"/>
      <c r="CV355" s="45"/>
      <c r="CW355" s="45"/>
      <c r="CX355" s="45"/>
      <c r="CY355" s="45"/>
      <c r="CZ355" s="45"/>
      <c r="DA355" s="45"/>
      <c r="DB355" s="45"/>
      <c r="DC355" s="45"/>
      <c r="DD355" s="45"/>
      <c r="DE355" s="45"/>
      <c r="DF355" s="45"/>
      <c r="DG355" s="45"/>
      <c r="DH355" s="45"/>
      <c r="DI355" s="45"/>
      <c r="DJ355" s="45"/>
      <c r="DK355" s="45"/>
      <c r="DL355" s="45"/>
      <c r="DM355" s="45"/>
      <c r="DN355" s="45"/>
      <c r="DO355" s="45"/>
      <c r="DP355" s="45"/>
      <c r="DQ355" s="45"/>
      <c r="DR355" s="45"/>
      <c r="DS355" s="45"/>
      <c r="DT355" s="45"/>
      <c r="DU355" s="45"/>
      <c r="DV355" s="45"/>
      <c r="DW355" s="45"/>
      <c r="DX355" s="45"/>
      <c r="DY355" s="45"/>
      <c r="DZ355" s="45"/>
      <c r="EA355" s="45"/>
      <c r="EB355" s="45"/>
      <c r="EC355" s="45"/>
      <c r="ED355" s="45"/>
      <c r="EE355" s="45"/>
      <c r="EF355" s="45"/>
      <c r="EG355" s="45"/>
      <c r="EH355" s="45"/>
      <c r="EI355" s="45"/>
      <c r="EJ355" s="45"/>
      <c r="EK355" s="45"/>
      <c r="EL355" s="45"/>
      <c r="EM355" s="45"/>
      <c r="EN355" s="45"/>
      <c r="EO355" s="45"/>
      <c r="EP355" s="45"/>
      <c r="EQ355" s="45"/>
      <c r="ER355" s="45"/>
      <c r="ES355" s="45"/>
      <c r="ET355" s="45"/>
      <c r="EU355" s="45"/>
      <c r="EV355" s="45"/>
      <c r="EW355" s="45"/>
      <c r="EX355" s="45"/>
      <c r="EY355" s="45"/>
      <c r="EZ355" s="45"/>
      <c r="FA355" s="45"/>
      <c r="FB355" s="45"/>
      <c r="FC355" s="45"/>
      <c r="FD355" s="45"/>
      <c r="FE355" s="45"/>
      <c r="FF355" s="45"/>
      <c r="FG355" s="45"/>
      <c r="FH355" s="45"/>
      <c r="FI355" s="45"/>
      <c r="FJ355" s="45"/>
      <c r="FK355" s="45"/>
      <c r="FL355" s="45"/>
      <c r="FM355" s="45"/>
      <c r="FN355" s="45"/>
      <c r="FO355" s="45"/>
      <c r="FP355" s="45"/>
      <c r="FQ355" s="45"/>
      <c r="FR355" s="45"/>
      <c r="FS355" s="45"/>
    </row>
    <row r="356" spans="15:175" x14ac:dyDescent="0.25">
      <c r="O356" s="45"/>
      <c r="P356" s="45"/>
      <c r="Q356" s="45"/>
      <c r="R356" s="45"/>
      <c r="S356" s="45"/>
      <c r="T356" s="45"/>
      <c r="U356" s="45"/>
      <c r="V356" s="45"/>
      <c r="W356" s="45"/>
      <c r="X356" s="45"/>
      <c r="Y356" s="45"/>
      <c r="Z356" s="45"/>
      <c r="AA356" s="45"/>
      <c r="AB356" s="45"/>
      <c r="AC356" s="45"/>
      <c r="AD356" s="45"/>
      <c r="AE356" s="45"/>
      <c r="AF356" s="45"/>
      <c r="AG356" s="45"/>
      <c r="AH356" s="45"/>
      <c r="AI356" s="45"/>
      <c r="AJ356" s="45"/>
      <c r="AK356" s="45"/>
      <c r="AL356" s="45"/>
      <c r="AM356" s="45"/>
      <c r="AN356" s="45"/>
      <c r="AO356" s="45"/>
      <c r="AP356" s="45"/>
      <c r="AQ356" s="45"/>
      <c r="AR356" s="45"/>
      <c r="AS356" s="45"/>
      <c r="AT356" s="45"/>
      <c r="AU356" s="45"/>
      <c r="AV356" s="45"/>
      <c r="AW356" s="45"/>
      <c r="AX356" s="45"/>
      <c r="AY356" s="45"/>
      <c r="AZ356" s="45"/>
      <c r="BA356" s="45"/>
      <c r="BB356" s="45"/>
      <c r="BC356" s="45"/>
      <c r="BD356" s="45"/>
      <c r="BE356" s="45"/>
      <c r="BF356" s="45"/>
      <c r="BG356" s="45"/>
      <c r="BH356" s="45"/>
      <c r="BI356" s="45"/>
      <c r="BJ356" s="45"/>
      <c r="BK356" s="45"/>
      <c r="BL356" s="45"/>
      <c r="BM356" s="45"/>
      <c r="BN356" s="45"/>
      <c r="BO356" s="45"/>
      <c r="BP356" s="45"/>
      <c r="BQ356" s="45"/>
      <c r="BR356" s="45"/>
      <c r="BS356" s="45"/>
      <c r="BT356" s="45"/>
      <c r="BU356" s="45"/>
      <c r="BV356" s="45"/>
      <c r="BW356" s="45"/>
      <c r="BX356" s="45"/>
      <c r="BY356" s="45"/>
      <c r="BZ356" s="45"/>
      <c r="CA356" s="45"/>
      <c r="CB356" s="45"/>
      <c r="CC356" s="45"/>
      <c r="CD356" s="45"/>
      <c r="CE356" s="45"/>
      <c r="CF356" s="45"/>
      <c r="CG356" s="45"/>
      <c r="CH356" s="45"/>
      <c r="CI356" s="45"/>
      <c r="CJ356" s="45"/>
      <c r="CK356" s="45"/>
      <c r="CL356" s="45"/>
      <c r="CM356" s="45"/>
      <c r="CN356" s="45"/>
      <c r="CO356" s="45"/>
      <c r="CP356" s="45"/>
      <c r="CQ356" s="45"/>
      <c r="CR356" s="45"/>
      <c r="CS356" s="45"/>
      <c r="CT356" s="45"/>
      <c r="CU356" s="45"/>
      <c r="CV356" s="45"/>
      <c r="CW356" s="45"/>
      <c r="CX356" s="45"/>
      <c r="CY356" s="45"/>
      <c r="CZ356" s="45"/>
      <c r="DA356" s="45"/>
      <c r="DB356" s="45"/>
      <c r="DC356" s="45"/>
      <c r="DD356" s="45"/>
      <c r="DE356" s="45"/>
      <c r="DF356" s="45"/>
      <c r="DG356" s="45"/>
      <c r="DH356" s="45"/>
      <c r="DI356" s="45"/>
      <c r="DJ356" s="45"/>
      <c r="DK356" s="45"/>
      <c r="DL356" s="45"/>
      <c r="DM356" s="45"/>
      <c r="DN356" s="45"/>
      <c r="DO356" s="45"/>
      <c r="DP356" s="45"/>
      <c r="DQ356" s="45"/>
      <c r="DR356" s="45"/>
      <c r="DS356" s="45"/>
      <c r="DT356" s="45"/>
      <c r="DU356" s="45"/>
      <c r="DV356" s="45"/>
      <c r="DW356" s="45"/>
      <c r="DX356" s="45"/>
      <c r="DY356" s="45"/>
      <c r="DZ356" s="45"/>
      <c r="EA356" s="45"/>
      <c r="EB356" s="45"/>
      <c r="EC356" s="45"/>
      <c r="ED356" s="45"/>
      <c r="EE356" s="45"/>
      <c r="EF356" s="45"/>
      <c r="EG356" s="45"/>
      <c r="EH356" s="45"/>
      <c r="EI356" s="45"/>
      <c r="EJ356" s="45"/>
      <c r="EK356" s="45"/>
      <c r="EL356" s="45"/>
      <c r="EM356" s="45"/>
      <c r="EN356" s="45"/>
      <c r="EO356" s="45"/>
      <c r="EP356" s="45"/>
      <c r="EQ356" s="45"/>
      <c r="ER356" s="45"/>
      <c r="ES356" s="45"/>
      <c r="ET356" s="45"/>
      <c r="EU356" s="45"/>
      <c r="EV356" s="45"/>
      <c r="EW356" s="45"/>
      <c r="EX356" s="45"/>
      <c r="EY356" s="45"/>
      <c r="EZ356" s="45"/>
      <c r="FA356" s="45"/>
      <c r="FB356" s="45"/>
      <c r="FC356" s="45"/>
      <c r="FD356" s="45"/>
      <c r="FE356" s="45"/>
      <c r="FF356" s="45"/>
      <c r="FG356" s="45"/>
      <c r="FH356" s="45"/>
      <c r="FI356" s="45"/>
      <c r="FJ356" s="45"/>
      <c r="FK356" s="45"/>
      <c r="FL356" s="45"/>
      <c r="FM356" s="45"/>
      <c r="FN356" s="45"/>
      <c r="FO356" s="45"/>
      <c r="FP356" s="45"/>
      <c r="FQ356" s="45"/>
      <c r="FR356" s="45"/>
      <c r="FS356" s="45"/>
    </row>
    <row r="357" spans="15:175" x14ac:dyDescent="0.25">
      <c r="O357" s="45"/>
      <c r="P357" s="45"/>
      <c r="Q357" s="45"/>
      <c r="R357" s="45"/>
      <c r="S357" s="45"/>
      <c r="T357" s="45"/>
      <c r="U357" s="45"/>
      <c r="V357" s="45"/>
      <c r="W357" s="45"/>
      <c r="X357" s="45"/>
      <c r="Y357" s="45"/>
      <c r="Z357" s="45"/>
      <c r="AA357" s="45"/>
      <c r="AB357" s="45"/>
      <c r="AC357" s="45"/>
      <c r="AD357" s="45"/>
      <c r="AE357" s="45"/>
      <c r="AF357" s="45"/>
      <c r="AG357" s="45"/>
      <c r="AH357" s="45"/>
      <c r="AI357" s="45"/>
      <c r="AJ357" s="45"/>
      <c r="AK357" s="45"/>
      <c r="AL357" s="45"/>
      <c r="AM357" s="45"/>
      <c r="AN357" s="45"/>
      <c r="AO357" s="45"/>
      <c r="AP357" s="45"/>
      <c r="AQ357" s="45"/>
      <c r="AR357" s="45"/>
      <c r="AS357" s="45"/>
      <c r="AT357" s="45"/>
      <c r="AU357" s="45"/>
      <c r="AV357" s="45"/>
      <c r="AW357" s="45"/>
      <c r="AX357" s="45"/>
      <c r="AY357" s="45"/>
      <c r="AZ357" s="45"/>
      <c r="BA357" s="45"/>
      <c r="BB357" s="45"/>
      <c r="BC357" s="45"/>
      <c r="BD357" s="45"/>
      <c r="BE357" s="45"/>
      <c r="BF357" s="45"/>
      <c r="BG357" s="45"/>
      <c r="BH357" s="45"/>
      <c r="BI357" s="45"/>
      <c r="BJ357" s="45"/>
      <c r="BK357" s="45"/>
      <c r="BL357" s="45"/>
      <c r="BM357" s="45"/>
      <c r="BN357" s="45"/>
      <c r="BO357" s="45"/>
      <c r="BP357" s="45"/>
      <c r="BQ357" s="45"/>
      <c r="BR357" s="45"/>
      <c r="BS357" s="45"/>
      <c r="BT357" s="45"/>
      <c r="BU357" s="45"/>
      <c r="BV357" s="45"/>
      <c r="BW357" s="45"/>
      <c r="BX357" s="45"/>
      <c r="BY357" s="45"/>
      <c r="BZ357" s="45"/>
      <c r="CA357" s="45"/>
      <c r="CB357" s="45"/>
      <c r="CC357" s="45"/>
      <c r="CD357" s="45"/>
      <c r="CE357" s="45"/>
      <c r="CF357" s="45"/>
      <c r="CG357" s="45"/>
      <c r="CH357" s="45"/>
      <c r="CI357" s="45"/>
      <c r="CJ357" s="45"/>
      <c r="CK357" s="45"/>
      <c r="CL357" s="45"/>
      <c r="CM357" s="45"/>
      <c r="CN357" s="45"/>
      <c r="CO357" s="45"/>
      <c r="CP357" s="45"/>
      <c r="CQ357" s="45"/>
      <c r="CR357" s="45"/>
      <c r="CS357" s="45"/>
      <c r="CT357" s="45"/>
      <c r="CU357" s="45"/>
      <c r="CV357" s="45"/>
      <c r="CW357" s="45"/>
      <c r="CX357" s="45"/>
      <c r="CY357" s="45"/>
      <c r="CZ357" s="45"/>
      <c r="DA357" s="45"/>
      <c r="DB357" s="45"/>
      <c r="DC357" s="45"/>
      <c r="DD357" s="45"/>
      <c r="DE357" s="45"/>
      <c r="DF357" s="45"/>
      <c r="DG357" s="45"/>
      <c r="DH357" s="45"/>
      <c r="DI357" s="45"/>
      <c r="DJ357" s="45"/>
      <c r="DK357" s="45"/>
      <c r="DL357" s="45"/>
      <c r="DM357" s="45"/>
      <c r="DN357" s="45"/>
      <c r="DO357" s="45"/>
      <c r="DP357" s="45"/>
      <c r="DQ357" s="45"/>
      <c r="DR357" s="45"/>
      <c r="DS357" s="45"/>
      <c r="DT357" s="45"/>
      <c r="DU357" s="45"/>
      <c r="DV357" s="45"/>
      <c r="DW357" s="45"/>
      <c r="DX357" s="45"/>
      <c r="DY357" s="45"/>
      <c r="DZ357" s="45"/>
      <c r="EA357" s="45"/>
      <c r="EB357" s="45"/>
      <c r="EC357" s="45"/>
      <c r="ED357" s="45"/>
      <c r="EE357" s="45"/>
      <c r="EF357" s="45"/>
      <c r="EG357" s="45"/>
      <c r="EH357" s="45"/>
      <c r="EI357" s="45"/>
      <c r="EJ357" s="45"/>
      <c r="EK357" s="45"/>
      <c r="EL357" s="45"/>
      <c r="EM357" s="45"/>
      <c r="EN357" s="45"/>
      <c r="EO357" s="45"/>
      <c r="EP357" s="45"/>
      <c r="EQ357" s="45"/>
      <c r="ER357" s="45"/>
      <c r="ES357" s="45"/>
      <c r="ET357" s="45"/>
      <c r="EU357" s="45"/>
      <c r="EV357" s="45"/>
      <c r="EW357" s="45"/>
      <c r="EX357" s="45"/>
      <c r="EY357" s="45"/>
      <c r="EZ357" s="45"/>
      <c r="FA357" s="45"/>
      <c r="FB357" s="45"/>
      <c r="FC357" s="45"/>
      <c r="FD357" s="45"/>
      <c r="FE357" s="45"/>
      <c r="FF357" s="45"/>
      <c r="FG357" s="45"/>
      <c r="FH357" s="45"/>
      <c r="FI357" s="45"/>
      <c r="FJ357" s="45"/>
      <c r="FK357" s="45"/>
      <c r="FL357" s="45"/>
      <c r="FM357" s="45"/>
      <c r="FN357" s="45"/>
      <c r="FO357" s="45"/>
      <c r="FP357" s="45"/>
      <c r="FQ357" s="45"/>
      <c r="FR357" s="45"/>
      <c r="FS357" s="45"/>
    </row>
    <row r="358" spans="15:175" x14ac:dyDescent="0.25">
      <c r="O358" s="45"/>
      <c r="P358" s="45"/>
      <c r="Q358" s="45"/>
      <c r="R358" s="45"/>
      <c r="S358" s="45"/>
      <c r="T358" s="45"/>
      <c r="U358" s="45"/>
      <c r="V358" s="45"/>
      <c r="W358" s="45"/>
      <c r="X358" s="45"/>
      <c r="Y358" s="45"/>
      <c r="Z358" s="45"/>
      <c r="AA358" s="45"/>
      <c r="AB358" s="45"/>
      <c r="AC358" s="45"/>
      <c r="AD358" s="45"/>
      <c r="AE358" s="45"/>
      <c r="AF358" s="45"/>
      <c r="AG358" s="45"/>
      <c r="AH358" s="45"/>
      <c r="AI358" s="45"/>
      <c r="AJ358" s="45"/>
      <c r="AK358" s="45"/>
      <c r="AL358" s="45"/>
      <c r="AM358" s="45"/>
      <c r="AN358" s="45"/>
      <c r="AO358" s="45"/>
      <c r="AP358" s="45"/>
      <c r="AQ358" s="45"/>
      <c r="AR358" s="45"/>
      <c r="AS358" s="45"/>
      <c r="AT358" s="45"/>
      <c r="AU358" s="45"/>
      <c r="AV358" s="45"/>
      <c r="AW358" s="45"/>
      <c r="AX358" s="45"/>
      <c r="AY358" s="45"/>
      <c r="AZ358" s="45"/>
      <c r="BA358" s="45"/>
      <c r="BB358" s="45"/>
      <c r="BC358" s="45"/>
      <c r="BD358" s="45"/>
      <c r="BE358" s="45"/>
      <c r="BF358" s="45"/>
      <c r="BG358" s="45"/>
      <c r="BH358" s="45"/>
      <c r="BI358" s="45"/>
      <c r="BJ358" s="45"/>
      <c r="BK358" s="45"/>
      <c r="BL358" s="45"/>
      <c r="BM358" s="45"/>
      <c r="BN358" s="45"/>
      <c r="BO358" s="45"/>
      <c r="BP358" s="45"/>
      <c r="BQ358" s="45"/>
      <c r="BR358" s="45"/>
      <c r="BS358" s="45"/>
      <c r="BT358" s="45"/>
      <c r="BU358" s="45"/>
      <c r="BV358" s="45"/>
      <c r="BW358" s="45"/>
      <c r="BX358" s="45"/>
      <c r="BY358" s="45"/>
      <c r="BZ358" s="45"/>
      <c r="CA358" s="45"/>
      <c r="CB358" s="45"/>
      <c r="CC358" s="45"/>
      <c r="CD358" s="45"/>
      <c r="CE358" s="45"/>
      <c r="CF358" s="45"/>
      <c r="CG358" s="45"/>
      <c r="CH358" s="45"/>
      <c r="CI358" s="45"/>
      <c r="CJ358" s="45"/>
      <c r="CK358" s="45"/>
      <c r="CL358" s="45"/>
      <c r="CM358" s="45"/>
      <c r="CN358" s="45"/>
      <c r="CO358" s="45"/>
      <c r="CP358" s="45"/>
      <c r="CQ358" s="45"/>
      <c r="CR358" s="45"/>
      <c r="CS358" s="45"/>
      <c r="CT358" s="45"/>
      <c r="CU358" s="45"/>
      <c r="CV358" s="45"/>
      <c r="CW358" s="45"/>
      <c r="CX358" s="45"/>
      <c r="CY358" s="45"/>
      <c r="CZ358" s="45"/>
      <c r="DA358" s="45"/>
      <c r="DB358" s="45"/>
      <c r="DC358" s="45"/>
      <c r="DD358" s="45"/>
      <c r="DE358" s="45"/>
      <c r="DF358" s="45"/>
      <c r="DG358" s="45"/>
      <c r="DH358" s="45"/>
      <c r="DI358" s="45"/>
      <c r="DJ358" s="45"/>
      <c r="DK358" s="45"/>
      <c r="DL358" s="45"/>
      <c r="DM358" s="45"/>
      <c r="DN358" s="45"/>
      <c r="DO358" s="45"/>
      <c r="DP358" s="45"/>
      <c r="DQ358" s="45"/>
      <c r="DR358" s="45"/>
      <c r="DS358" s="45"/>
      <c r="DT358" s="45"/>
      <c r="DU358" s="45"/>
      <c r="DV358" s="45"/>
      <c r="DW358" s="45"/>
      <c r="DX358" s="45"/>
      <c r="DY358" s="45"/>
      <c r="DZ358" s="45"/>
      <c r="EA358" s="45"/>
      <c r="EB358" s="45"/>
      <c r="EC358" s="45"/>
      <c r="ED358" s="45"/>
      <c r="EE358" s="45"/>
      <c r="EF358" s="45"/>
      <c r="EG358" s="45"/>
      <c r="EH358" s="45"/>
      <c r="EI358" s="45"/>
      <c r="EJ358" s="45"/>
      <c r="EK358" s="45"/>
      <c r="EL358" s="45"/>
      <c r="EM358" s="45"/>
      <c r="EN358" s="45"/>
      <c r="EO358" s="45"/>
      <c r="EP358" s="45"/>
      <c r="EQ358" s="45"/>
      <c r="ER358" s="45"/>
      <c r="ES358" s="45"/>
      <c r="ET358" s="45"/>
      <c r="EU358" s="45"/>
      <c r="EV358" s="45"/>
      <c r="EW358" s="45"/>
      <c r="EX358" s="45"/>
      <c r="EY358" s="45"/>
      <c r="EZ358" s="45"/>
      <c r="FA358" s="45"/>
      <c r="FB358" s="45"/>
      <c r="FC358" s="45"/>
      <c r="FD358" s="45"/>
      <c r="FE358" s="45"/>
      <c r="FF358" s="45"/>
      <c r="FG358" s="45"/>
      <c r="FH358" s="45"/>
      <c r="FI358" s="45"/>
      <c r="FJ358" s="45"/>
      <c r="FK358" s="45"/>
      <c r="FL358" s="45"/>
      <c r="FM358" s="45"/>
      <c r="FN358" s="45"/>
      <c r="FO358" s="45"/>
      <c r="FP358" s="45"/>
      <c r="FQ358" s="45"/>
      <c r="FR358" s="45"/>
      <c r="FS358" s="45"/>
    </row>
    <row r="359" spans="15:175" x14ac:dyDescent="0.25">
      <c r="O359" s="45"/>
      <c r="P359" s="45"/>
      <c r="Q359" s="45"/>
      <c r="R359" s="45"/>
      <c r="S359" s="45"/>
      <c r="T359" s="45"/>
      <c r="U359" s="45"/>
      <c r="V359" s="45"/>
      <c r="W359" s="45"/>
      <c r="X359" s="45"/>
      <c r="Y359" s="45"/>
      <c r="Z359" s="45"/>
      <c r="AA359" s="45"/>
      <c r="AB359" s="45"/>
      <c r="AC359" s="45"/>
      <c r="AD359" s="45"/>
      <c r="AE359" s="45"/>
      <c r="AF359" s="45"/>
      <c r="AG359" s="45"/>
      <c r="AH359" s="45"/>
      <c r="AI359" s="45"/>
      <c r="AJ359" s="45"/>
      <c r="AK359" s="45"/>
      <c r="AL359" s="45"/>
      <c r="AM359" s="45"/>
      <c r="AN359" s="45"/>
      <c r="AO359" s="45"/>
      <c r="AP359" s="45"/>
      <c r="AQ359" s="45"/>
      <c r="AR359" s="45"/>
      <c r="AS359" s="45"/>
      <c r="AT359" s="45"/>
      <c r="AU359" s="45"/>
      <c r="AV359" s="45"/>
      <c r="AW359" s="45"/>
      <c r="AX359" s="45"/>
      <c r="AY359" s="45"/>
      <c r="AZ359" s="45"/>
      <c r="BA359" s="45"/>
      <c r="BB359" s="45"/>
      <c r="BC359" s="45"/>
      <c r="BD359" s="45"/>
      <c r="BE359" s="45"/>
      <c r="BF359" s="45"/>
      <c r="BG359" s="45"/>
      <c r="BH359" s="45"/>
      <c r="BI359" s="45"/>
      <c r="BJ359" s="45"/>
      <c r="BK359" s="45"/>
      <c r="BL359" s="45"/>
      <c r="BM359" s="45"/>
      <c r="BN359" s="45"/>
      <c r="BO359" s="45"/>
      <c r="BP359" s="45"/>
      <c r="BQ359" s="45"/>
      <c r="BR359" s="45"/>
      <c r="BS359" s="45"/>
      <c r="BT359" s="45"/>
      <c r="BU359" s="45"/>
      <c r="BV359" s="45"/>
      <c r="BW359" s="45"/>
      <c r="BX359" s="45"/>
      <c r="BY359" s="45"/>
      <c r="BZ359" s="45"/>
      <c r="CA359" s="45"/>
      <c r="CB359" s="45"/>
      <c r="CC359" s="45"/>
      <c r="CD359" s="45"/>
      <c r="CE359" s="45"/>
      <c r="CF359" s="45"/>
      <c r="CG359" s="45"/>
      <c r="CH359" s="45"/>
      <c r="CI359" s="45"/>
      <c r="CJ359" s="45"/>
      <c r="CK359" s="45"/>
      <c r="CL359" s="45"/>
      <c r="CM359" s="45"/>
      <c r="CN359" s="45"/>
      <c r="CO359" s="45"/>
      <c r="CP359" s="45"/>
      <c r="CQ359" s="45"/>
      <c r="CR359" s="45"/>
      <c r="CS359" s="45"/>
      <c r="CT359" s="45"/>
      <c r="CU359" s="45"/>
      <c r="CV359" s="45"/>
      <c r="CW359" s="45"/>
      <c r="CX359" s="45"/>
      <c r="CY359" s="45"/>
      <c r="CZ359" s="45"/>
      <c r="DA359" s="45"/>
      <c r="DB359" s="45"/>
      <c r="DC359" s="45"/>
      <c r="DD359" s="45"/>
      <c r="DE359" s="45"/>
      <c r="DF359" s="45"/>
      <c r="DG359" s="45"/>
      <c r="DH359" s="45"/>
      <c r="DI359" s="45"/>
      <c r="DJ359" s="45"/>
      <c r="DK359" s="45"/>
      <c r="DL359" s="45"/>
      <c r="DM359" s="45"/>
      <c r="DN359" s="45"/>
      <c r="DO359" s="45"/>
      <c r="DP359" s="45"/>
      <c r="DQ359" s="45"/>
      <c r="DR359" s="45"/>
      <c r="DS359" s="45"/>
      <c r="DT359" s="45"/>
      <c r="DU359" s="45"/>
      <c r="DV359" s="45"/>
      <c r="DW359" s="45"/>
      <c r="DX359" s="45"/>
      <c r="DY359" s="45"/>
      <c r="DZ359" s="45"/>
      <c r="EA359" s="45"/>
      <c r="EB359" s="45"/>
      <c r="EC359" s="45"/>
      <c r="ED359" s="45"/>
      <c r="EE359" s="45"/>
      <c r="EF359" s="45"/>
      <c r="EG359" s="45"/>
      <c r="EH359" s="45"/>
      <c r="EI359" s="45"/>
      <c r="EJ359" s="45"/>
      <c r="EK359" s="45"/>
      <c r="EL359" s="45"/>
      <c r="EM359" s="45"/>
      <c r="EN359" s="45"/>
      <c r="EO359" s="45"/>
      <c r="EP359" s="45"/>
      <c r="EQ359" s="45"/>
      <c r="ER359" s="45"/>
      <c r="ES359" s="45"/>
      <c r="ET359" s="45"/>
      <c r="EU359" s="45"/>
      <c r="EV359" s="45"/>
      <c r="EW359" s="45"/>
      <c r="EX359" s="45"/>
      <c r="EY359" s="45"/>
      <c r="EZ359" s="45"/>
      <c r="FA359" s="45"/>
      <c r="FB359" s="45"/>
      <c r="FC359" s="45"/>
      <c r="FD359" s="45"/>
      <c r="FE359" s="45"/>
      <c r="FF359" s="45"/>
      <c r="FG359" s="45"/>
      <c r="FH359" s="45"/>
      <c r="FI359" s="45"/>
      <c r="FJ359" s="45"/>
      <c r="FK359" s="45"/>
      <c r="FL359" s="45"/>
      <c r="FM359" s="45"/>
      <c r="FN359" s="45"/>
      <c r="FO359" s="45"/>
      <c r="FP359" s="45"/>
      <c r="FQ359" s="45"/>
      <c r="FR359" s="45"/>
      <c r="FS359" s="45"/>
    </row>
    <row r="360" spans="15:175" x14ac:dyDescent="0.25">
      <c r="O360" s="45"/>
      <c r="P360" s="45"/>
      <c r="Q360" s="45"/>
      <c r="R360" s="45"/>
      <c r="S360" s="45"/>
      <c r="T360" s="45"/>
      <c r="U360" s="45"/>
      <c r="V360" s="45"/>
      <c r="W360" s="45"/>
      <c r="X360" s="45"/>
      <c r="Y360" s="45"/>
      <c r="Z360" s="45"/>
      <c r="AA360" s="45"/>
      <c r="AB360" s="45"/>
      <c r="AC360" s="45"/>
      <c r="AD360" s="45"/>
      <c r="AE360" s="45"/>
      <c r="AF360" s="45"/>
      <c r="AG360" s="45"/>
      <c r="AH360" s="45"/>
      <c r="AI360" s="45"/>
      <c r="AJ360" s="45"/>
      <c r="AK360" s="45"/>
      <c r="AL360" s="45"/>
      <c r="AM360" s="45"/>
      <c r="AN360" s="45"/>
      <c r="AO360" s="45"/>
      <c r="AP360" s="45"/>
      <c r="AQ360" s="45"/>
      <c r="AR360" s="45"/>
      <c r="AS360" s="45"/>
      <c r="AT360" s="45"/>
      <c r="AU360" s="45"/>
      <c r="AV360" s="45"/>
      <c r="AW360" s="45"/>
      <c r="AX360" s="45"/>
      <c r="AY360" s="45"/>
      <c r="AZ360" s="45"/>
      <c r="BA360" s="45"/>
      <c r="BB360" s="45"/>
      <c r="BC360" s="45"/>
      <c r="BD360" s="45"/>
      <c r="BE360" s="45"/>
      <c r="BF360" s="45"/>
      <c r="BG360" s="45"/>
      <c r="BH360" s="45"/>
      <c r="BI360" s="45"/>
      <c r="BJ360" s="45"/>
      <c r="BK360" s="45"/>
      <c r="BL360" s="45"/>
      <c r="BM360" s="45"/>
      <c r="BN360" s="45"/>
      <c r="BO360" s="45"/>
      <c r="BP360" s="45"/>
      <c r="BQ360" s="45"/>
      <c r="BR360" s="45"/>
      <c r="BS360" s="45"/>
      <c r="BT360" s="45"/>
      <c r="BU360" s="45"/>
      <c r="BV360" s="45"/>
      <c r="BW360" s="45"/>
      <c r="BX360" s="45"/>
      <c r="BY360" s="45"/>
      <c r="BZ360" s="45"/>
      <c r="CA360" s="45"/>
      <c r="CB360" s="45"/>
      <c r="CC360" s="45"/>
      <c r="CD360" s="45"/>
      <c r="CE360" s="45"/>
      <c r="CF360" s="45"/>
      <c r="CG360" s="45"/>
      <c r="CH360" s="45"/>
      <c r="CI360" s="45"/>
      <c r="CJ360" s="45"/>
      <c r="CK360" s="45"/>
      <c r="CL360" s="45"/>
      <c r="CM360" s="45"/>
      <c r="CN360" s="45"/>
      <c r="CO360" s="45"/>
      <c r="CP360" s="45"/>
      <c r="CQ360" s="45"/>
      <c r="CR360" s="45"/>
      <c r="CS360" s="45"/>
      <c r="CT360" s="45"/>
      <c r="CU360" s="45"/>
      <c r="CV360" s="45"/>
      <c r="CW360" s="45"/>
      <c r="CX360" s="45"/>
      <c r="CY360" s="45"/>
      <c r="CZ360" s="45"/>
      <c r="DA360" s="45"/>
      <c r="DB360" s="45"/>
      <c r="DC360" s="45"/>
      <c r="DD360" s="45"/>
      <c r="DE360" s="45"/>
      <c r="DF360" s="45"/>
      <c r="DG360" s="45"/>
      <c r="DH360" s="45"/>
      <c r="DI360" s="45"/>
      <c r="DJ360" s="45"/>
      <c r="DK360" s="45"/>
      <c r="DL360" s="45"/>
      <c r="DM360" s="45"/>
      <c r="DN360" s="45"/>
      <c r="DO360" s="45"/>
      <c r="DP360" s="45"/>
      <c r="DQ360" s="45"/>
      <c r="DR360" s="45"/>
      <c r="DS360" s="45"/>
      <c r="DT360" s="45"/>
      <c r="DU360" s="45"/>
      <c r="DV360" s="45"/>
      <c r="DW360" s="45"/>
      <c r="DX360" s="45"/>
      <c r="DY360" s="45"/>
      <c r="DZ360" s="45"/>
      <c r="EA360" s="45"/>
      <c r="EB360" s="45"/>
      <c r="EC360" s="45"/>
      <c r="ED360" s="45"/>
      <c r="EE360" s="45"/>
      <c r="EF360" s="45"/>
      <c r="EG360" s="45"/>
      <c r="EH360" s="45"/>
      <c r="EI360" s="45"/>
      <c r="EJ360" s="45"/>
      <c r="EK360" s="45"/>
      <c r="EL360" s="45"/>
      <c r="EM360" s="45"/>
      <c r="EN360" s="45"/>
      <c r="EO360" s="45"/>
      <c r="EP360" s="45"/>
      <c r="EQ360" s="45"/>
      <c r="ER360" s="45"/>
      <c r="ES360" s="45"/>
      <c r="ET360" s="45"/>
      <c r="EU360" s="45"/>
      <c r="EV360" s="45"/>
      <c r="EW360" s="45"/>
      <c r="EX360" s="45"/>
      <c r="EY360" s="45"/>
      <c r="EZ360" s="45"/>
      <c r="FA360" s="45"/>
      <c r="FB360" s="45"/>
      <c r="FC360" s="45"/>
      <c r="FD360" s="45"/>
      <c r="FE360" s="45"/>
      <c r="FF360" s="45"/>
      <c r="FG360" s="45"/>
      <c r="FH360" s="45"/>
      <c r="FI360" s="45"/>
      <c r="FJ360" s="45"/>
      <c r="FK360" s="45"/>
      <c r="FL360" s="45"/>
      <c r="FM360" s="45"/>
      <c r="FN360" s="45"/>
      <c r="FO360" s="45"/>
      <c r="FP360" s="45"/>
      <c r="FQ360" s="45"/>
      <c r="FR360" s="45"/>
      <c r="FS360" s="45"/>
    </row>
    <row r="361" spans="15:175" x14ac:dyDescent="0.25">
      <c r="O361" s="45"/>
      <c r="P361" s="45"/>
      <c r="Q361" s="45"/>
      <c r="R361" s="45"/>
      <c r="S361" s="45"/>
      <c r="T361" s="45"/>
      <c r="U361" s="45"/>
      <c r="V361" s="45"/>
      <c r="W361" s="45"/>
      <c r="X361" s="45"/>
      <c r="Y361" s="45"/>
      <c r="Z361" s="45"/>
      <c r="AA361" s="45"/>
      <c r="AB361" s="45"/>
      <c r="AC361" s="45"/>
      <c r="AD361" s="45"/>
      <c r="AE361" s="45"/>
      <c r="AF361" s="45"/>
      <c r="AG361" s="45"/>
      <c r="AH361" s="45"/>
      <c r="AI361" s="45"/>
      <c r="AJ361" s="45"/>
      <c r="AK361" s="45"/>
      <c r="AL361" s="45"/>
      <c r="AM361" s="45"/>
      <c r="AN361" s="45"/>
      <c r="AO361" s="45"/>
      <c r="AP361" s="45"/>
      <c r="AQ361" s="45"/>
      <c r="AR361" s="45"/>
      <c r="AS361" s="45"/>
      <c r="AT361" s="45"/>
      <c r="AU361" s="45"/>
      <c r="AV361" s="45"/>
      <c r="AW361" s="45"/>
      <c r="AX361" s="45"/>
      <c r="AY361" s="45"/>
      <c r="AZ361" s="45"/>
      <c r="BA361" s="45"/>
      <c r="BB361" s="45"/>
      <c r="BC361" s="45"/>
      <c r="BD361" s="45"/>
      <c r="BE361" s="45"/>
      <c r="BF361" s="45"/>
      <c r="BG361" s="45"/>
      <c r="BH361" s="45"/>
      <c r="BI361" s="45"/>
      <c r="BJ361" s="45"/>
      <c r="BK361" s="45"/>
      <c r="BL361" s="45"/>
      <c r="BM361" s="45"/>
      <c r="BN361" s="45"/>
      <c r="BO361" s="45"/>
      <c r="BP361" s="45"/>
      <c r="BQ361" s="45"/>
      <c r="BR361" s="45"/>
      <c r="BS361" s="45"/>
      <c r="BT361" s="45"/>
      <c r="BU361" s="45"/>
      <c r="BV361" s="45"/>
      <c r="BW361" s="45"/>
      <c r="BX361" s="45"/>
      <c r="BY361" s="45"/>
      <c r="BZ361" s="45"/>
      <c r="CA361" s="45"/>
      <c r="CB361" s="45"/>
      <c r="CC361" s="45"/>
      <c r="CD361" s="45"/>
      <c r="CE361" s="45"/>
      <c r="CF361" s="45"/>
      <c r="CG361" s="45"/>
      <c r="CH361" s="45"/>
      <c r="CI361" s="45"/>
      <c r="CJ361" s="45"/>
      <c r="CK361" s="45"/>
      <c r="CL361" s="45"/>
      <c r="CM361" s="45"/>
      <c r="CN361" s="45"/>
      <c r="CO361" s="45"/>
      <c r="CP361" s="45"/>
      <c r="CQ361" s="45"/>
      <c r="CR361" s="45"/>
      <c r="CS361" s="45"/>
      <c r="CT361" s="45"/>
      <c r="CU361" s="45"/>
      <c r="CV361" s="45"/>
      <c r="CW361" s="45"/>
      <c r="CX361" s="45"/>
      <c r="CY361" s="45"/>
      <c r="CZ361" s="45"/>
      <c r="DA361" s="45"/>
      <c r="DB361" s="45"/>
      <c r="DC361" s="45"/>
      <c r="DD361" s="45"/>
      <c r="DE361" s="45"/>
      <c r="DF361" s="45"/>
      <c r="DG361" s="45"/>
      <c r="DH361" s="45"/>
      <c r="DI361" s="45"/>
      <c r="DJ361" s="45"/>
      <c r="DK361" s="45"/>
      <c r="DL361" s="45"/>
      <c r="DM361" s="45"/>
      <c r="DN361" s="45"/>
      <c r="DO361" s="45"/>
      <c r="DP361" s="45"/>
      <c r="DQ361" s="45"/>
      <c r="DR361" s="45"/>
      <c r="DS361" s="45"/>
      <c r="DT361" s="45"/>
      <c r="DU361" s="45"/>
      <c r="DV361" s="45"/>
      <c r="DW361" s="45"/>
      <c r="DX361" s="45"/>
      <c r="DY361" s="45"/>
      <c r="DZ361" s="45"/>
      <c r="EA361" s="45"/>
      <c r="EB361" s="45"/>
      <c r="EC361" s="45"/>
      <c r="ED361" s="45"/>
      <c r="EE361" s="45"/>
      <c r="EF361" s="45"/>
      <c r="EG361" s="45"/>
      <c r="EH361" s="45"/>
      <c r="EI361" s="45"/>
      <c r="EJ361" s="45"/>
      <c r="EK361" s="45"/>
      <c r="EL361" s="45"/>
      <c r="EM361" s="45"/>
      <c r="EN361" s="45"/>
      <c r="EO361" s="45"/>
      <c r="EP361" s="45"/>
      <c r="EQ361" s="45"/>
      <c r="ER361" s="45"/>
      <c r="ES361" s="45"/>
      <c r="ET361" s="45"/>
      <c r="EU361" s="45"/>
      <c r="EV361" s="45"/>
      <c r="EW361" s="45"/>
      <c r="EX361" s="45"/>
      <c r="EY361" s="45"/>
      <c r="EZ361" s="45"/>
      <c r="FA361" s="45"/>
      <c r="FB361" s="45"/>
      <c r="FC361" s="45"/>
      <c r="FD361" s="45"/>
      <c r="FE361" s="45"/>
      <c r="FF361" s="45"/>
      <c r="FG361" s="45"/>
      <c r="FH361" s="45"/>
      <c r="FI361" s="45"/>
      <c r="FJ361" s="45"/>
      <c r="FK361" s="45"/>
      <c r="FL361" s="45"/>
      <c r="FM361" s="45"/>
      <c r="FN361" s="45"/>
      <c r="FO361" s="45"/>
      <c r="FP361" s="45"/>
      <c r="FQ361" s="45"/>
      <c r="FR361" s="45"/>
      <c r="FS361" s="45"/>
    </row>
    <row r="362" spans="15:175" x14ac:dyDescent="0.25">
      <c r="O362" s="45"/>
      <c r="P362" s="45"/>
      <c r="Q362" s="45"/>
      <c r="R362" s="45"/>
      <c r="S362" s="45"/>
      <c r="T362" s="45"/>
      <c r="U362" s="45"/>
      <c r="V362" s="45"/>
      <c r="W362" s="45"/>
      <c r="X362" s="45"/>
      <c r="Y362" s="45"/>
      <c r="Z362" s="45"/>
      <c r="AA362" s="45"/>
      <c r="AB362" s="45"/>
      <c r="AC362" s="45"/>
      <c r="AD362" s="45"/>
      <c r="AE362" s="45"/>
      <c r="AF362" s="45"/>
      <c r="AG362" s="45"/>
      <c r="AH362" s="45"/>
      <c r="AI362" s="45"/>
      <c r="AJ362" s="45"/>
      <c r="AK362" s="45"/>
      <c r="AL362" s="45"/>
      <c r="AM362" s="45"/>
      <c r="AN362" s="45"/>
      <c r="AO362" s="45"/>
      <c r="AP362" s="45"/>
      <c r="AQ362" s="45"/>
      <c r="AR362" s="45"/>
      <c r="AS362" s="45"/>
      <c r="AT362" s="45"/>
      <c r="AU362" s="45"/>
      <c r="AV362" s="45"/>
      <c r="AW362" s="45"/>
      <c r="AX362" s="45"/>
      <c r="AY362" s="45"/>
      <c r="AZ362" s="45"/>
      <c r="BA362" s="45"/>
      <c r="BB362" s="45"/>
      <c r="BC362" s="45"/>
      <c r="BD362" s="45"/>
      <c r="BE362" s="45"/>
      <c r="BF362" s="45"/>
      <c r="BG362" s="45"/>
      <c r="BH362" s="45"/>
      <c r="BI362" s="45"/>
      <c r="BJ362" s="45"/>
      <c r="BK362" s="45"/>
      <c r="BL362" s="45"/>
      <c r="BM362" s="45"/>
      <c r="BN362" s="45"/>
      <c r="BO362" s="45"/>
      <c r="BP362" s="45"/>
      <c r="BQ362" s="45"/>
      <c r="BR362" s="45"/>
      <c r="BS362" s="45"/>
      <c r="BT362" s="45"/>
      <c r="BU362" s="45"/>
      <c r="BV362" s="45"/>
      <c r="BW362" s="45"/>
      <c r="BX362" s="45"/>
      <c r="BY362" s="45"/>
      <c r="BZ362" s="45"/>
      <c r="CA362" s="45"/>
      <c r="CB362" s="45"/>
      <c r="CC362" s="45"/>
      <c r="CD362" s="45"/>
      <c r="CE362" s="45"/>
      <c r="CF362" s="45"/>
      <c r="CG362" s="45"/>
      <c r="CH362" s="45"/>
      <c r="CI362" s="45"/>
      <c r="CJ362" s="45"/>
      <c r="CK362" s="45"/>
      <c r="CL362" s="45"/>
      <c r="CM362" s="45"/>
      <c r="CN362" s="45"/>
      <c r="CO362" s="45"/>
      <c r="CP362" s="45"/>
      <c r="CQ362" s="45"/>
      <c r="CR362" s="45"/>
      <c r="CS362" s="45"/>
      <c r="CT362" s="45"/>
      <c r="CU362" s="45"/>
      <c r="CV362" s="45"/>
      <c r="CW362" s="45"/>
      <c r="CX362" s="45"/>
      <c r="CY362" s="45"/>
      <c r="CZ362" s="45"/>
      <c r="DA362" s="45"/>
      <c r="DB362" s="45"/>
      <c r="DC362" s="45"/>
      <c r="DD362" s="45"/>
      <c r="DE362" s="45"/>
      <c r="DF362" s="45"/>
      <c r="DG362" s="45"/>
      <c r="DH362" s="45"/>
      <c r="DI362" s="45"/>
      <c r="DJ362" s="45"/>
      <c r="DK362" s="45"/>
      <c r="DL362" s="45"/>
      <c r="DM362" s="45"/>
      <c r="DN362" s="45"/>
      <c r="DO362" s="45"/>
      <c r="DP362" s="45"/>
      <c r="DQ362" s="45"/>
      <c r="DR362" s="45"/>
      <c r="DS362" s="45"/>
      <c r="DT362" s="45"/>
      <c r="DU362" s="45"/>
      <c r="DV362" s="45"/>
      <c r="DW362" s="45"/>
      <c r="DX362" s="45"/>
      <c r="DY362" s="45"/>
      <c r="DZ362" s="45"/>
      <c r="EA362" s="45"/>
      <c r="EB362" s="45"/>
      <c r="EC362" s="45"/>
      <c r="ED362" s="45"/>
      <c r="EE362" s="45"/>
      <c r="EF362" s="45"/>
      <c r="EG362" s="45"/>
      <c r="EH362" s="45"/>
      <c r="EI362" s="45"/>
      <c r="EJ362" s="45"/>
      <c r="EK362" s="45"/>
      <c r="EL362" s="45"/>
      <c r="EM362" s="45"/>
      <c r="EN362" s="45"/>
      <c r="EO362" s="45"/>
      <c r="EP362" s="45"/>
      <c r="EQ362" s="45"/>
      <c r="ER362" s="45"/>
      <c r="ES362" s="45"/>
      <c r="ET362" s="45"/>
      <c r="EU362" s="45"/>
      <c r="EV362" s="45"/>
      <c r="EW362" s="45"/>
      <c r="EX362" s="45"/>
      <c r="EY362" s="45"/>
      <c r="EZ362" s="45"/>
      <c r="FA362" s="45"/>
      <c r="FB362" s="45"/>
      <c r="FC362" s="45"/>
      <c r="FD362" s="45"/>
      <c r="FE362" s="45"/>
      <c r="FF362" s="45"/>
      <c r="FG362" s="45"/>
      <c r="FH362" s="45"/>
      <c r="FI362" s="45"/>
      <c r="FJ362" s="45"/>
      <c r="FK362" s="45"/>
      <c r="FL362" s="45"/>
      <c r="FM362" s="45"/>
      <c r="FN362" s="45"/>
      <c r="FO362" s="45"/>
      <c r="FP362" s="45"/>
      <c r="FQ362" s="45"/>
      <c r="FR362" s="45"/>
      <c r="FS362" s="45"/>
    </row>
    <row r="363" spans="15:175" x14ac:dyDescent="0.25">
      <c r="O363" s="45"/>
      <c r="P363" s="45"/>
      <c r="Q363" s="45"/>
      <c r="R363" s="45"/>
      <c r="S363" s="45"/>
      <c r="T363" s="45"/>
      <c r="U363" s="45"/>
      <c r="V363" s="45"/>
      <c r="W363" s="45"/>
      <c r="X363" s="45"/>
      <c r="Y363" s="45"/>
      <c r="Z363" s="45"/>
      <c r="AA363" s="45"/>
      <c r="AB363" s="45"/>
      <c r="AC363" s="45"/>
      <c r="AD363" s="45"/>
      <c r="AE363" s="45"/>
      <c r="AF363" s="45"/>
      <c r="AG363" s="45"/>
      <c r="AH363" s="45"/>
      <c r="AI363" s="45"/>
      <c r="AJ363" s="45"/>
      <c r="AK363" s="45"/>
      <c r="AL363" s="45"/>
      <c r="AM363" s="45"/>
      <c r="AN363" s="45"/>
      <c r="AO363" s="45"/>
      <c r="AP363" s="45"/>
      <c r="AQ363" s="45"/>
      <c r="AR363" s="45"/>
      <c r="AS363" s="45"/>
      <c r="AT363" s="45"/>
      <c r="AU363" s="45"/>
      <c r="AV363" s="45"/>
      <c r="AW363" s="45"/>
      <c r="AX363" s="45"/>
      <c r="AY363" s="45"/>
      <c r="AZ363" s="45"/>
      <c r="BA363" s="45"/>
      <c r="BB363" s="45"/>
      <c r="BC363" s="45"/>
      <c r="BD363" s="45"/>
      <c r="BE363" s="45"/>
      <c r="BF363" s="45"/>
      <c r="BG363" s="45"/>
      <c r="BH363" s="45"/>
      <c r="BI363" s="45"/>
      <c r="BJ363" s="45"/>
      <c r="BK363" s="45"/>
      <c r="BL363" s="45"/>
      <c r="BM363" s="45"/>
      <c r="BN363" s="45"/>
      <c r="BO363" s="45"/>
      <c r="BP363" s="45"/>
      <c r="BQ363" s="45"/>
      <c r="BR363" s="45"/>
      <c r="BS363" s="45"/>
      <c r="BT363" s="45"/>
      <c r="BU363" s="45"/>
      <c r="BV363" s="45"/>
      <c r="BW363" s="45"/>
      <c r="BX363" s="45"/>
      <c r="BY363" s="45"/>
      <c r="BZ363" s="45"/>
      <c r="CA363" s="45"/>
      <c r="CB363" s="45"/>
      <c r="CC363" s="45"/>
      <c r="CD363" s="45"/>
      <c r="CE363" s="45"/>
      <c r="CF363" s="45"/>
      <c r="CG363" s="45"/>
      <c r="CH363" s="45"/>
      <c r="CI363" s="45"/>
      <c r="CJ363" s="45"/>
      <c r="CK363" s="45"/>
      <c r="CL363" s="45"/>
      <c r="CM363" s="45"/>
      <c r="CN363" s="45"/>
      <c r="CO363" s="45"/>
      <c r="CP363" s="45"/>
      <c r="CQ363" s="45"/>
      <c r="CR363" s="45"/>
      <c r="CS363" s="45"/>
      <c r="CT363" s="45"/>
      <c r="CU363" s="45"/>
      <c r="CV363" s="45"/>
      <c r="CW363" s="45"/>
      <c r="CX363" s="45"/>
      <c r="CY363" s="45"/>
      <c r="CZ363" s="45"/>
      <c r="DA363" s="45"/>
      <c r="DB363" s="45"/>
      <c r="DC363" s="45"/>
      <c r="DD363" s="45"/>
      <c r="DE363" s="45"/>
      <c r="DF363" s="45"/>
      <c r="DG363" s="45"/>
      <c r="DH363" s="45"/>
      <c r="DI363" s="45"/>
      <c r="DJ363" s="45"/>
      <c r="DK363" s="45"/>
      <c r="DL363" s="45"/>
      <c r="DM363" s="45"/>
      <c r="DN363" s="45"/>
      <c r="DO363" s="45"/>
      <c r="DP363" s="45"/>
      <c r="DQ363" s="45"/>
      <c r="DR363" s="45"/>
      <c r="DS363" s="45"/>
      <c r="DT363" s="45"/>
      <c r="DU363" s="45"/>
      <c r="DV363" s="45"/>
      <c r="DW363" s="45"/>
      <c r="DX363" s="45"/>
      <c r="DY363" s="45"/>
      <c r="DZ363" s="45"/>
      <c r="EA363" s="45"/>
      <c r="EB363" s="45"/>
      <c r="EC363" s="45"/>
      <c r="ED363" s="45"/>
      <c r="EE363" s="45"/>
      <c r="EF363" s="45"/>
      <c r="EG363" s="45"/>
      <c r="EH363" s="45"/>
      <c r="EI363" s="45"/>
      <c r="EJ363" s="45"/>
      <c r="EK363" s="45"/>
      <c r="EL363" s="45"/>
      <c r="EM363" s="45"/>
      <c r="EN363" s="45"/>
      <c r="EO363" s="45"/>
      <c r="EP363" s="45"/>
      <c r="EQ363" s="45"/>
      <c r="ER363" s="45"/>
      <c r="ES363" s="45"/>
      <c r="ET363" s="45"/>
      <c r="EU363" s="45"/>
      <c r="EV363" s="45"/>
      <c r="EW363" s="45"/>
      <c r="EX363" s="45"/>
      <c r="EY363" s="45"/>
      <c r="EZ363" s="45"/>
      <c r="FA363" s="45"/>
      <c r="FB363" s="45"/>
      <c r="FC363" s="45"/>
      <c r="FD363" s="45"/>
      <c r="FE363" s="45"/>
      <c r="FF363" s="45"/>
      <c r="FG363" s="45"/>
      <c r="FH363" s="45"/>
      <c r="FI363" s="45"/>
      <c r="FJ363" s="45"/>
      <c r="FK363" s="45"/>
      <c r="FL363" s="45"/>
      <c r="FM363" s="45"/>
      <c r="FN363" s="45"/>
      <c r="FO363" s="45"/>
      <c r="FP363" s="45"/>
      <c r="FQ363" s="45"/>
      <c r="FR363" s="45"/>
      <c r="FS363" s="45"/>
    </row>
    <row r="364" spans="15:175" x14ac:dyDescent="0.25">
      <c r="AQ364" s="45"/>
      <c r="AR364" s="45"/>
      <c r="AS364" s="45"/>
      <c r="AT364" s="45"/>
      <c r="AU364" s="45"/>
      <c r="AV364" s="45"/>
      <c r="AW364" s="45"/>
      <c r="AX364" s="45"/>
      <c r="AY364" s="45"/>
      <c r="AZ364" s="45"/>
      <c r="BA364" s="45"/>
      <c r="BB364" s="45"/>
      <c r="BC364" s="45"/>
      <c r="BD364" s="45"/>
      <c r="BE364" s="45"/>
      <c r="BF364" s="45"/>
      <c r="BG364" s="45"/>
      <c r="BH364" s="45"/>
      <c r="BI364" s="45"/>
      <c r="BJ364" s="45"/>
      <c r="BK364" s="45"/>
      <c r="BL364" s="45"/>
      <c r="BM364" s="45"/>
      <c r="BN364" s="45"/>
      <c r="BO364" s="45"/>
      <c r="BP364" s="45"/>
      <c r="BQ364" s="45"/>
      <c r="BR364" s="45"/>
      <c r="BS364" s="45"/>
      <c r="BT364" s="45"/>
      <c r="BU364" s="45"/>
      <c r="BV364" s="45"/>
      <c r="BW364" s="45"/>
      <c r="BX364" s="45"/>
      <c r="BY364" s="45"/>
      <c r="BZ364" s="45"/>
      <c r="CA364" s="45"/>
      <c r="CB364" s="45"/>
      <c r="CC364" s="45"/>
      <c r="CD364" s="45"/>
      <c r="CE364" s="45"/>
      <c r="CF364" s="45"/>
      <c r="CG364" s="45"/>
      <c r="CH364" s="45"/>
      <c r="CI364" s="45"/>
      <c r="CJ364" s="45"/>
      <c r="CK364" s="45"/>
      <c r="CL364" s="45"/>
      <c r="CM364" s="45"/>
      <c r="CN364" s="45"/>
      <c r="CO364" s="45"/>
      <c r="CP364" s="45"/>
      <c r="CQ364" s="45"/>
      <c r="CR364" s="45"/>
      <c r="CS364" s="45"/>
      <c r="CT364" s="45"/>
      <c r="CU364" s="45"/>
      <c r="CV364" s="45"/>
      <c r="CW364" s="45"/>
      <c r="CX364" s="45"/>
      <c r="CY364" s="45"/>
      <c r="CZ364" s="45"/>
      <c r="DA364" s="45"/>
      <c r="DB364" s="45"/>
      <c r="DC364" s="45"/>
      <c r="DD364" s="45"/>
      <c r="DE364" s="45"/>
      <c r="DF364" s="45"/>
      <c r="DG364" s="45"/>
      <c r="DH364" s="45"/>
      <c r="DI364" s="45"/>
      <c r="DJ364" s="45"/>
      <c r="DK364" s="45"/>
      <c r="DL364" s="45"/>
      <c r="DM364" s="45"/>
      <c r="DN364" s="45"/>
      <c r="DO364" s="45"/>
      <c r="DP364" s="45"/>
      <c r="DQ364" s="45"/>
      <c r="DR364" s="45"/>
      <c r="DS364" s="45"/>
      <c r="DT364" s="45"/>
      <c r="DU364" s="45"/>
      <c r="DV364" s="45"/>
      <c r="DW364" s="45"/>
      <c r="DX364" s="45"/>
      <c r="DY364" s="45"/>
      <c r="DZ364" s="45"/>
      <c r="EA364" s="45"/>
      <c r="EB364" s="45"/>
      <c r="EC364" s="45"/>
      <c r="ED364" s="45"/>
      <c r="EE364" s="45"/>
      <c r="EF364" s="45"/>
      <c r="EG364" s="45"/>
      <c r="EH364" s="45"/>
      <c r="EI364" s="45"/>
      <c r="EJ364" s="45"/>
      <c r="EK364" s="45"/>
      <c r="EL364" s="45"/>
      <c r="EM364" s="45"/>
      <c r="EN364" s="45"/>
      <c r="EO364" s="45"/>
      <c r="EP364" s="45"/>
      <c r="EQ364" s="45"/>
      <c r="ER364" s="45"/>
      <c r="ES364" s="45"/>
      <c r="ET364" s="45"/>
      <c r="EU364" s="45"/>
      <c r="EV364" s="45"/>
      <c r="EW364" s="45"/>
      <c r="EX364" s="45"/>
      <c r="EY364" s="45"/>
      <c r="EZ364" s="45"/>
      <c r="FA364" s="45"/>
      <c r="FB364" s="45"/>
      <c r="FC364" s="45"/>
      <c r="FD364" s="45"/>
      <c r="FE364" s="45"/>
      <c r="FF364" s="45"/>
      <c r="FG364" s="45"/>
      <c r="FH364" s="45"/>
      <c r="FI364" s="45"/>
      <c r="FJ364" s="45"/>
      <c r="FK364" s="45"/>
      <c r="FL364" s="45"/>
      <c r="FM364" s="45"/>
      <c r="FN364" s="45"/>
      <c r="FO364" s="45"/>
      <c r="FP364" s="45"/>
      <c r="FQ364" s="45"/>
      <c r="FR364" s="45"/>
      <c r="FS364" s="45"/>
    </row>
    <row r="365" spans="15:175" x14ac:dyDescent="0.25">
      <c r="AQ365" s="45"/>
      <c r="AR365" s="45"/>
      <c r="AS365" s="45"/>
      <c r="AT365" s="45"/>
      <c r="AU365" s="45"/>
      <c r="AV365" s="45"/>
      <c r="AW365" s="45"/>
      <c r="AX365" s="45"/>
      <c r="AY365" s="45"/>
      <c r="AZ365" s="45"/>
      <c r="BA365" s="45"/>
      <c r="BB365" s="45"/>
      <c r="BC365" s="45"/>
      <c r="BD365" s="45"/>
      <c r="BE365" s="45"/>
      <c r="BF365" s="45"/>
      <c r="BG365" s="45"/>
      <c r="BH365" s="45"/>
      <c r="BI365" s="45"/>
      <c r="BJ365" s="45"/>
      <c r="BK365" s="45"/>
      <c r="BL365" s="45"/>
      <c r="BM365" s="45"/>
      <c r="BN365" s="45"/>
      <c r="BO365" s="45"/>
      <c r="BP365" s="45"/>
      <c r="BQ365" s="45"/>
      <c r="BR365" s="45"/>
      <c r="BS365" s="45"/>
      <c r="BT365" s="45"/>
      <c r="BU365" s="45"/>
      <c r="BV365" s="45"/>
      <c r="BW365" s="45"/>
      <c r="BX365" s="45"/>
      <c r="BY365" s="45"/>
      <c r="BZ365" s="45"/>
      <c r="CA365" s="45"/>
      <c r="CB365" s="45"/>
      <c r="CC365" s="45"/>
      <c r="CD365" s="45"/>
      <c r="CE365" s="45"/>
      <c r="CF365" s="45"/>
      <c r="CG365" s="45"/>
      <c r="CH365" s="45"/>
      <c r="CI365" s="45"/>
      <c r="CJ365" s="45"/>
      <c r="CK365" s="45"/>
      <c r="CL365" s="45"/>
      <c r="CM365" s="45"/>
      <c r="CN365" s="45"/>
      <c r="CO365" s="45"/>
      <c r="CP365" s="45"/>
      <c r="CQ365" s="45"/>
      <c r="CR365" s="45"/>
      <c r="CS365" s="45"/>
      <c r="CT365" s="45"/>
      <c r="CU365" s="45"/>
      <c r="CV365" s="45"/>
      <c r="CW365" s="45"/>
      <c r="CX365" s="45"/>
      <c r="CY365" s="45"/>
      <c r="CZ365" s="45"/>
      <c r="DA365" s="45"/>
      <c r="DB365" s="45"/>
      <c r="DC365" s="45"/>
      <c r="DD365" s="45"/>
      <c r="DE365" s="45"/>
      <c r="DF365" s="45"/>
      <c r="DG365" s="45"/>
      <c r="DH365" s="45"/>
      <c r="DI365" s="45"/>
      <c r="DJ365" s="45"/>
      <c r="DK365" s="45"/>
      <c r="DL365" s="45"/>
      <c r="DM365" s="45"/>
      <c r="DN365" s="45"/>
      <c r="DO365" s="45"/>
      <c r="DP365" s="45"/>
      <c r="DQ365" s="45"/>
      <c r="DR365" s="45"/>
      <c r="DS365" s="45"/>
      <c r="DT365" s="45"/>
      <c r="DU365" s="45"/>
      <c r="DV365" s="45"/>
      <c r="DW365" s="45"/>
      <c r="DX365" s="45"/>
      <c r="DY365" s="45"/>
      <c r="DZ365" s="45"/>
      <c r="EA365" s="45"/>
      <c r="EB365" s="45"/>
      <c r="EC365" s="45"/>
      <c r="ED365" s="45"/>
      <c r="EE365" s="45"/>
      <c r="EF365" s="45"/>
      <c r="EG365" s="45"/>
      <c r="EH365" s="45"/>
      <c r="EI365" s="45"/>
      <c r="EJ365" s="45"/>
      <c r="EK365" s="45"/>
      <c r="EL365" s="45"/>
      <c r="EM365" s="45"/>
      <c r="EN365" s="45"/>
      <c r="EO365" s="45"/>
      <c r="EP365" s="45"/>
      <c r="EQ365" s="45"/>
      <c r="ER365" s="45"/>
      <c r="ES365" s="45"/>
      <c r="ET365" s="45"/>
      <c r="EU365" s="45"/>
      <c r="EV365" s="45"/>
      <c r="EW365" s="45"/>
      <c r="EX365" s="45"/>
      <c r="EY365" s="45"/>
      <c r="EZ365" s="45"/>
      <c r="FA365" s="45"/>
      <c r="FB365" s="45"/>
      <c r="FC365" s="45"/>
      <c r="FD365" s="45"/>
      <c r="FE365" s="45"/>
      <c r="FF365" s="45"/>
      <c r="FG365" s="45"/>
      <c r="FH365" s="45"/>
      <c r="FI365" s="45"/>
      <c r="FJ365" s="45"/>
      <c r="FK365" s="45"/>
      <c r="FL365" s="45"/>
      <c r="FM365" s="45"/>
      <c r="FN365" s="45"/>
      <c r="FO365" s="45"/>
      <c r="FP365" s="45"/>
      <c r="FQ365" s="45"/>
      <c r="FR365" s="45"/>
      <c r="FS365" s="45"/>
    </row>
    <row r="366" spans="15:175" x14ac:dyDescent="0.25">
      <c r="AQ366" s="45"/>
      <c r="AR366" s="45"/>
      <c r="AS366" s="45"/>
      <c r="AT366" s="45"/>
      <c r="AU366" s="45"/>
      <c r="AV366" s="45"/>
      <c r="AW366" s="45"/>
      <c r="AX366" s="45"/>
      <c r="AY366" s="45"/>
      <c r="AZ366" s="45"/>
      <c r="BA366" s="45"/>
      <c r="BB366" s="45"/>
      <c r="BC366" s="45"/>
      <c r="BD366" s="45"/>
      <c r="BE366" s="45"/>
      <c r="BF366" s="45"/>
      <c r="BG366" s="45"/>
      <c r="BH366" s="45"/>
      <c r="BI366" s="45"/>
      <c r="BJ366" s="45"/>
      <c r="BK366" s="45"/>
      <c r="BL366" s="45"/>
      <c r="BM366" s="45"/>
      <c r="BN366" s="45"/>
      <c r="BO366" s="45"/>
      <c r="BP366" s="45"/>
      <c r="BQ366" s="45"/>
      <c r="BR366" s="45"/>
      <c r="BS366" s="45"/>
      <c r="BT366" s="45"/>
      <c r="BU366" s="45"/>
      <c r="BV366" s="45"/>
      <c r="BW366" s="45"/>
      <c r="BX366" s="45"/>
      <c r="BY366" s="45"/>
      <c r="BZ366" s="45"/>
      <c r="CA366" s="45"/>
      <c r="CB366" s="45"/>
      <c r="CC366" s="45"/>
      <c r="CD366" s="45"/>
      <c r="CE366" s="45"/>
      <c r="CF366" s="45"/>
      <c r="CG366" s="45"/>
      <c r="CH366" s="45"/>
      <c r="CI366" s="45"/>
      <c r="CJ366" s="45"/>
      <c r="CK366" s="45"/>
      <c r="CL366" s="45"/>
      <c r="CM366" s="45"/>
      <c r="CN366" s="45"/>
      <c r="CO366" s="45"/>
      <c r="CP366" s="45"/>
      <c r="CQ366" s="45"/>
      <c r="CR366" s="45"/>
      <c r="CS366" s="45"/>
      <c r="CT366" s="45"/>
      <c r="CU366" s="45"/>
      <c r="CV366" s="45"/>
      <c r="CW366" s="45"/>
      <c r="CX366" s="45"/>
      <c r="CY366" s="45"/>
      <c r="CZ366" s="45"/>
      <c r="DA366" s="45"/>
      <c r="DB366" s="45"/>
      <c r="DC366" s="45"/>
      <c r="DD366" s="45"/>
      <c r="DE366" s="45"/>
      <c r="DF366" s="45"/>
      <c r="DG366" s="45"/>
      <c r="DH366" s="45"/>
      <c r="DI366" s="45"/>
      <c r="DJ366" s="45"/>
      <c r="DK366" s="45"/>
      <c r="DL366" s="45"/>
      <c r="DM366" s="45"/>
      <c r="DN366" s="45"/>
      <c r="DO366" s="45"/>
      <c r="DP366" s="45"/>
      <c r="DQ366" s="45"/>
      <c r="DR366" s="45"/>
      <c r="DS366" s="45"/>
      <c r="DT366" s="45"/>
      <c r="DU366" s="45"/>
      <c r="DV366" s="45"/>
      <c r="DW366" s="45"/>
      <c r="DX366" s="45"/>
      <c r="DY366" s="45"/>
      <c r="DZ366" s="45"/>
      <c r="EA366" s="45"/>
      <c r="EB366" s="45"/>
      <c r="EC366" s="45"/>
      <c r="ED366" s="45"/>
      <c r="EE366" s="45"/>
      <c r="EF366" s="45"/>
      <c r="EG366" s="45"/>
      <c r="EH366" s="45"/>
      <c r="EI366" s="45"/>
      <c r="EJ366" s="45"/>
      <c r="EK366" s="45"/>
      <c r="EL366" s="45"/>
      <c r="EM366" s="45"/>
      <c r="EN366" s="45"/>
      <c r="EO366" s="45"/>
      <c r="EP366" s="45"/>
      <c r="EQ366" s="45"/>
      <c r="ER366" s="45"/>
      <c r="ES366" s="45"/>
      <c r="ET366" s="45"/>
      <c r="EU366" s="45"/>
      <c r="EV366" s="45"/>
      <c r="EW366" s="45"/>
      <c r="EX366" s="45"/>
      <c r="EY366" s="45"/>
      <c r="EZ366" s="45"/>
      <c r="FA366" s="45"/>
      <c r="FB366" s="45"/>
      <c r="FC366" s="45"/>
      <c r="FD366" s="45"/>
      <c r="FE366" s="45"/>
      <c r="FF366" s="45"/>
      <c r="FG366" s="45"/>
      <c r="FH366" s="45"/>
      <c r="FI366" s="45"/>
      <c r="FJ366" s="45"/>
      <c r="FK366" s="45"/>
      <c r="FL366" s="45"/>
      <c r="FM366" s="45"/>
      <c r="FN366" s="45"/>
      <c r="FO366" s="45"/>
      <c r="FP366" s="45"/>
      <c r="FQ366" s="45"/>
      <c r="FR366" s="45"/>
      <c r="FS366" s="45"/>
    </row>
    <row r="367" spans="15:175" x14ac:dyDescent="0.25">
      <c r="AQ367" s="45"/>
      <c r="AR367" s="45"/>
      <c r="AS367" s="45"/>
      <c r="AT367" s="45"/>
      <c r="AU367" s="45"/>
      <c r="AV367" s="45"/>
      <c r="AW367" s="45"/>
      <c r="AX367" s="45"/>
      <c r="AY367" s="45"/>
      <c r="AZ367" s="45"/>
      <c r="BA367" s="45"/>
      <c r="BB367" s="45"/>
      <c r="BC367" s="45"/>
      <c r="BD367" s="45"/>
      <c r="BE367" s="45"/>
      <c r="BF367" s="45"/>
      <c r="BG367" s="45"/>
      <c r="BH367" s="45"/>
      <c r="BI367" s="45"/>
      <c r="BJ367" s="45"/>
      <c r="BK367" s="45"/>
      <c r="BL367" s="45"/>
      <c r="BM367" s="45"/>
      <c r="BN367" s="45"/>
      <c r="BO367" s="45"/>
      <c r="BP367" s="45"/>
      <c r="BQ367" s="45"/>
      <c r="BR367" s="45"/>
      <c r="BS367" s="45"/>
      <c r="BT367" s="45"/>
      <c r="BU367" s="45"/>
      <c r="BV367" s="45"/>
      <c r="BW367" s="45"/>
      <c r="BX367" s="45"/>
      <c r="BY367" s="45"/>
      <c r="BZ367" s="45"/>
      <c r="CA367" s="45"/>
      <c r="CB367" s="45"/>
      <c r="CC367" s="45"/>
      <c r="CD367" s="45"/>
      <c r="CE367" s="45"/>
      <c r="CF367" s="45"/>
      <c r="CG367" s="45"/>
      <c r="CH367" s="45"/>
      <c r="CI367" s="45"/>
      <c r="CJ367" s="45"/>
      <c r="CK367" s="45"/>
      <c r="CL367" s="45"/>
      <c r="CM367" s="45"/>
      <c r="CN367" s="45"/>
      <c r="CO367" s="45"/>
      <c r="CP367" s="45"/>
      <c r="CQ367" s="45"/>
      <c r="CR367" s="45"/>
      <c r="CS367" s="45"/>
      <c r="CT367" s="45"/>
      <c r="CU367" s="45"/>
      <c r="CV367" s="45"/>
      <c r="CW367" s="45"/>
      <c r="CX367" s="45"/>
      <c r="CY367" s="45"/>
      <c r="CZ367" s="45"/>
      <c r="DA367" s="45"/>
      <c r="DB367" s="45"/>
      <c r="DC367" s="45"/>
      <c r="DD367" s="45"/>
      <c r="DE367" s="45"/>
      <c r="DF367" s="45"/>
      <c r="DG367" s="45"/>
      <c r="DH367" s="45"/>
      <c r="DI367" s="45"/>
      <c r="DJ367" s="45"/>
      <c r="DK367" s="45"/>
      <c r="DL367" s="45"/>
      <c r="DM367" s="45"/>
      <c r="DN367" s="45"/>
      <c r="DO367" s="45"/>
      <c r="DP367" s="45"/>
      <c r="DQ367" s="45"/>
      <c r="DR367" s="45"/>
      <c r="DS367" s="45"/>
      <c r="DT367" s="45"/>
      <c r="DU367" s="45"/>
      <c r="DV367" s="45"/>
      <c r="DW367" s="45"/>
      <c r="DX367" s="45"/>
      <c r="DY367" s="45"/>
      <c r="DZ367" s="45"/>
      <c r="EA367" s="45"/>
      <c r="EB367" s="45"/>
      <c r="EC367" s="45"/>
      <c r="ED367" s="45"/>
      <c r="EE367" s="45"/>
      <c r="EF367" s="45"/>
      <c r="EG367" s="45"/>
      <c r="EH367" s="45"/>
      <c r="EI367" s="45"/>
      <c r="EJ367" s="45"/>
      <c r="EK367" s="45"/>
      <c r="EL367" s="45"/>
      <c r="EM367" s="45"/>
      <c r="EN367" s="45"/>
      <c r="EO367" s="45"/>
      <c r="EP367" s="45"/>
      <c r="EQ367" s="45"/>
      <c r="ER367" s="45"/>
      <c r="ES367" s="45"/>
      <c r="ET367" s="45"/>
      <c r="EU367" s="45"/>
      <c r="EV367" s="45"/>
      <c r="EW367" s="45"/>
      <c r="EX367" s="45"/>
      <c r="EY367" s="45"/>
      <c r="EZ367" s="45"/>
      <c r="FA367" s="45"/>
      <c r="FB367" s="45"/>
      <c r="FC367" s="45"/>
      <c r="FD367" s="45"/>
      <c r="FE367" s="45"/>
      <c r="FF367" s="45"/>
      <c r="FG367" s="45"/>
      <c r="FH367" s="45"/>
      <c r="FI367" s="45"/>
      <c r="FJ367" s="45"/>
      <c r="FK367" s="45"/>
      <c r="FL367" s="45"/>
      <c r="FM367" s="45"/>
      <c r="FN367" s="45"/>
      <c r="FO367" s="45"/>
      <c r="FP367" s="45"/>
      <c r="FQ367" s="45"/>
      <c r="FR367" s="45"/>
      <c r="FS367" s="45"/>
    </row>
    <row r="368" spans="15:175" x14ac:dyDescent="0.25">
      <c r="AQ368" s="45"/>
      <c r="AR368" s="45"/>
      <c r="AS368" s="45"/>
      <c r="AT368" s="45"/>
      <c r="AU368" s="45"/>
      <c r="AV368" s="45"/>
      <c r="AW368" s="45"/>
      <c r="AX368" s="45"/>
      <c r="AY368" s="45"/>
      <c r="AZ368" s="45"/>
      <c r="BA368" s="45"/>
      <c r="BB368" s="45"/>
      <c r="BC368" s="45"/>
      <c r="BD368" s="45"/>
      <c r="BE368" s="45"/>
      <c r="BF368" s="45"/>
      <c r="BG368" s="45"/>
      <c r="BH368" s="45"/>
      <c r="BI368" s="45"/>
      <c r="BJ368" s="45"/>
      <c r="BK368" s="45"/>
      <c r="BL368" s="45"/>
      <c r="BM368" s="45"/>
      <c r="BN368" s="45"/>
      <c r="BO368" s="45"/>
      <c r="BP368" s="45"/>
      <c r="BQ368" s="45"/>
      <c r="BR368" s="45"/>
      <c r="BS368" s="45"/>
      <c r="BT368" s="45"/>
      <c r="BU368" s="45"/>
      <c r="BV368" s="45"/>
      <c r="BW368" s="45"/>
      <c r="BX368" s="45"/>
      <c r="BY368" s="45"/>
      <c r="BZ368" s="45"/>
      <c r="CA368" s="45"/>
      <c r="CB368" s="45"/>
      <c r="CC368" s="45"/>
      <c r="CD368" s="45"/>
      <c r="CE368" s="45"/>
      <c r="CF368" s="45"/>
      <c r="CG368" s="45"/>
      <c r="CH368" s="45"/>
      <c r="CI368" s="45"/>
      <c r="CJ368" s="45"/>
      <c r="CK368" s="45"/>
      <c r="CL368" s="45"/>
      <c r="CM368" s="45"/>
      <c r="CN368" s="45"/>
      <c r="CO368" s="45"/>
      <c r="CP368" s="45"/>
      <c r="CQ368" s="45"/>
      <c r="CR368" s="45"/>
      <c r="CS368" s="45"/>
      <c r="CT368" s="45"/>
      <c r="CU368" s="45"/>
      <c r="CV368" s="45"/>
      <c r="CW368" s="45"/>
      <c r="CX368" s="45"/>
      <c r="CY368" s="45"/>
      <c r="CZ368" s="45"/>
      <c r="DA368" s="45"/>
      <c r="DB368" s="45"/>
      <c r="DC368" s="45"/>
      <c r="DD368" s="45"/>
      <c r="DE368" s="45"/>
      <c r="DF368" s="45"/>
      <c r="DG368" s="45"/>
      <c r="DH368" s="45"/>
      <c r="DI368" s="45"/>
      <c r="DJ368" s="45"/>
      <c r="DK368" s="45"/>
      <c r="DL368" s="45"/>
      <c r="DM368" s="45"/>
      <c r="DN368" s="45"/>
      <c r="DO368" s="45"/>
      <c r="DP368" s="45"/>
      <c r="DQ368" s="45"/>
      <c r="DR368" s="45"/>
      <c r="DS368" s="45"/>
      <c r="DT368" s="45"/>
      <c r="DU368" s="45"/>
      <c r="DV368" s="45"/>
      <c r="DW368" s="45"/>
      <c r="DX368" s="45"/>
      <c r="DY368" s="45"/>
      <c r="DZ368" s="45"/>
      <c r="EA368" s="45"/>
      <c r="EB368" s="45"/>
      <c r="EC368" s="45"/>
      <c r="ED368" s="45"/>
      <c r="EE368" s="45"/>
      <c r="EF368" s="45"/>
      <c r="EG368" s="45"/>
      <c r="EH368" s="45"/>
      <c r="EI368" s="45"/>
      <c r="EJ368" s="45"/>
      <c r="EK368" s="45"/>
      <c r="EL368" s="45"/>
      <c r="EM368" s="45"/>
      <c r="EN368" s="45"/>
      <c r="EO368" s="45"/>
      <c r="EP368" s="45"/>
      <c r="EQ368" s="45"/>
      <c r="ER368" s="45"/>
      <c r="ES368" s="45"/>
      <c r="ET368" s="45"/>
      <c r="EU368" s="45"/>
      <c r="EV368" s="45"/>
      <c r="EW368" s="45"/>
      <c r="EX368" s="45"/>
      <c r="EY368" s="45"/>
      <c r="EZ368" s="45"/>
      <c r="FA368" s="45"/>
      <c r="FB368" s="45"/>
      <c r="FC368" s="45"/>
      <c r="FD368" s="45"/>
      <c r="FE368" s="45"/>
      <c r="FF368" s="45"/>
      <c r="FG368" s="45"/>
      <c r="FH368" s="45"/>
      <c r="FI368" s="45"/>
      <c r="FJ368" s="45"/>
      <c r="FK368" s="45"/>
      <c r="FL368" s="45"/>
      <c r="FM368" s="45"/>
      <c r="FN368" s="45"/>
      <c r="FO368" s="45"/>
      <c r="FP368" s="45"/>
      <c r="FQ368" s="45"/>
      <c r="FR368" s="45"/>
      <c r="FS368" s="45"/>
    </row>
    <row r="369" spans="43:175" x14ac:dyDescent="0.25">
      <c r="AQ369" s="45"/>
      <c r="AR369" s="45"/>
      <c r="AS369" s="45"/>
      <c r="AT369" s="45"/>
      <c r="AU369" s="45"/>
      <c r="AV369" s="45"/>
      <c r="AW369" s="45"/>
      <c r="AX369" s="45"/>
      <c r="AY369" s="45"/>
      <c r="AZ369" s="45"/>
      <c r="BA369" s="45"/>
      <c r="BB369" s="45"/>
      <c r="BC369" s="45"/>
      <c r="BD369" s="45"/>
      <c r="BE369" s="45"/>
      <c r="BF369" s="45"/>
      <c r="BG369" s="45"/>
      <c r="BH369" s="45"/>
      <c r="BI369" s="45"/>
      <c r="BJ369" s="45"/>
      <c r="BK369" s="45"/>
      <c r="BL369" s="45"/>
      <c r="BM369" s="45"/>
      <c r="BN369" s="45"/>
      <c r="BO369" s="45"/>
      <c r="BP369" s="45"/>
      <c r="BQ369" s="45"/>
      <c r="BR369" s="45"/>
      <c r="BS369" s="45"/>
      <c r="BT369" s="45"/>
      <c r="BU369" s="45"/>
      <c r="BV369" s="45"/>
      <c r="BW369" s="45"/>
      <c r="BX369" s="45"/>
      <c r="BY369" s="45"/>
      <c r="BZ369" s="45"/>
      <c r="CA369" s="45"/>
      <c r="CB369" s="45"/>
      <c r="CC369" s="45"/>
      <c r="CD369" s="45"/>
      <c r="CE369" s="45"/>
      <c r="CF369" s="45"/>
      <c r="CG369" s="45"/>
      <c r="CH369" s="45"/>
      <c r="CI369" s="45"/>
      <c r="CJ369" s="45"/>
      <c r="CK369" s="45"/>
      <c r="CL369" s="45"/>
      <c r="CM369" s="45"/>
      <c r="CN369" s="45"/>
      <c r="CO369" s="45"/>
      <c r="CP369" s="45"/>
      <c r="CQ369" s="45"/>
      <c r="CR369" s="45"/>
      <c r="CS369" s="45"/>
      <c r="CT369" s="45"/>
      <c r="CU369" s="45"/>
      <c r="CV369" s="45"/>
      <c r="CW369" s="45"/>
      <c r="CX369" s="45"/>
      <c r="CY369" s="45"/>
      <c r="CZ369" s="45"/>
      <c r="DA369" s="45"/>
      <c r="DB369" s="45"/>
      <c r="DC369" s="45"/>
      <c r="DD369" s="45"/>
      <c r="DE369" s="45"/>
      <c r="DF369" s="45"/>
      <c r="DG369" s="45"/>
      <c r="DH369" s="45"/>
      <c r="DI369" s="45"/>
      <c r="DJ369" s="45"/>
      <c r="DK369" s="45"/>
      <c r="DL369" s="45"/>
      <c r="DM369" s="45"/>
      <c r="DN369" s="45"/>
      <c r="DO369" s="45"/>
      <c r="DP369" s="45"/>
      <c r="DQ369" s="45"/>
      <c r="DR369" s="45"/>
      <c r="DS369" s="45"/>
      <c r="DT369" s="45"/>
      <c r="DU369" s="45"/>
      <c r="DV369" s="45"/>
      <c r="DW369" s="45"/>
      <c r="DX369" s="45"/>
      <c r="DY369" s="45"/>
      <c r="DZ369" s="45"/>
      <c r="EA369" s="45"/>
      <c r="EB369" s="45"/>
      <c r="EC369" s="45"/>
      <c r="ED369" s="45"/>
      <c r="EE369" s="45"/>
      <c r="EF369" s="45"/>
      <c r="EG369" s="45"/>
      <c r="EH369" s="45"/>
      <c r="EI369" s="45"/>
      <c r="EJ369" s="45"/>
      <c r="EK369" s="45"/>
      <c r="EL369" s="45"/>
      <c r="EM369" s="45"/>
      <c r="EN369" s="45"/>
      <c r="EO369" s="45"/>
      <c r="EP369" s="45"/>
      <c r="EQ369" s="45"/>
      <c r="ER369" s="45"/>
      <c r="ES369" s="45"/>
      <c r="ET369" s="45"/>
      <c r="EU369" s="45"/>
      <c r="EV369" s="45"/>
      <c r="EW369" s="45"/>
      <c r="EX369" s="45"/>
      <c r="EY369" s="45"/>
      <c r="EZ369" s="45"/>
      <c r="FA369" s="45"/>
      <c r="FB369" s="45"/>
      <c r="FC369" s="45"/>
      <c r="FD369" s="45"/>
      <c r="FE369" s="45"/>
      <c r="FF369" s="45"/>
      <c r="FG369" s="45"/>
      <c r="FH369" s="45"/>
      <c r="FI369" s="45"/>
      <c r="FJ369" s="45"/>
      <c r="FK369" s="45"/>
      <c r="FL369" s="45"/>
      <c r="FM369" s="45"/>
      <c r="FN369" s="45"/>
      <c r="FO369" s="45"/>
      <c r="FP369" s="45"/>
      <c r="FQ369" s="45"/>
      <c r="FR369" s="45"/>
      <c r="FS369" s="45"/>
    </row>
    <row r="370" spans="43:175" x14ac:dyDescent="0.25">
      <c r="AQ370" s="45"/>
      <c r="AR370" s="45"/>
      <c r="AS370" s="45"/>
      <c r="AT370" s="45"/>
      <c r="AU370" s="45"/>
      <c r="AV370" s="45"/>
      <c r="AW370" s="45"/>
      <c r="AX370" s="45"/>
      <c r="AY370" s="45"/>
      <c r="AZ370" s="45"/>
      <c r="BA370" s="45"/>
      <c r="BB370" s="45"/>
      <c r="BC370" s="45"/>
      <c r="BD370" s="45"/>
      <c r="BE370" s="45"/>
      <c r="BF370" s="45"/>
      <c r="BG370" s="45"/>
      <c r="BH370" s="45"/>
      <c r="BI370" s="45"/>
      <c r="BJ370" s="45"/>
      <c r="BK370" s="45"/>
      <c r="BL370" s="45"/>
      <c r="BM370" s="45"/>
      <c r="BN370" s="45"/>
      <c r="BO370" s="45"/>
      <c r="BP370" s="45"/>
      <c r="BQ370" s="45"/>
      <c r="BR370" s="45"/>
      <c r="BS370" s="45"/>
      <c r="BT370" s="45"/>
      <c r="BU370" s="45"/>
      <c r="BV370" s="45"/>
      <c r="BW370" s="45"/>
      <c r="BX370" s="45"/>
      <c r="BY370" s="45"/>
      <c r="BZ370" s="45"/>
      <c r="CA370" s="45"/>
      <c r="CB370" s="45"/>
      <c r="CC370" s="45"/>
      <c r="CD370" s="45"/>
      <c r="CE370" s="45"/>
      <c r="CF370" s="45"/>
      <c r="CG370" s="45"/>
      <c r="CH370" s="45"/>
      <c r="CI370" s="45"/>
      <c r="CJ370" s="45"/>
      <c r="CK370" s="45"/>
      <c r="CL370" s="45"/>
      <c r="CM370" s="45"/>
      <c r="CN370" s="45"/>
      <c r="CO370" s="45"/>
      <c r="CP370" s="45"/>
      <c r="CQ370" s="45"/>
      <c r="CR370" s="45"/>
      <c r="CS370" s="45"/>
      <c r="CT370" s="45"/>
      <c r="CU370" s="45"/>
      <c r="CV370" s="45"/>
      <c r="CW370" s="45"/>
      <c r="CX370" s="45"/>
      <c r="CY370" s="45"/>
      <c r="CZ370" s="45"/>
      <c r="DA370" s="45"/>
      <c r="DB370" s="45"/>
      <c r="DC370" s="45"/>
      <c r="DD370" s="45"/>
      <c r="DE370" s="45"/>
      <c r="DF370" s="45"/>
      <c r="DG370" s="45"/>
      <c r="DH370" s="45"/>
      <c r="DI370" s="45"/>
      <c r="DJ370" s="45"/>
      <c r="DK370" s="45"/>
      <c r="DL370" s="45"/>
      <c r="DM370" s="45"/>
      <c r="DN370" s="45"/>
      <c r="DO370" s="45"/>
      <c r="DP370" s="45"/>
      <c r="DQ370" s="45"/>
      <c r="DR370" s="45"/>
      <c r="DS370" s="45"/>
      <c r="DT370" s="45"/>
      <c r="DU370" s="45"/>
      <c r="DV370" s="45"/>
      <c r="DW370" s="45"/>
      <c r="DX370" s="45"/>
      <c r="DY370" s="45"/>
      <c r="DZ370" s="45"/>
      <c r="EA370" s="45"/>
      <c r="EB370" s="45"/>
      <c r="EC370" s="45"/>
      <c r="ED370" s="45"/>
      <c r="EE370" s="45"/>
      <c r="EF370" s="45"/>
      <c r="EG370" s="45"/>
      <c r="EH370" s="45"/>
      <c r="EI370" s="45"/>
      <c r="EJ370" s="45"/>
      <c r="EK370" s="45"/>
      <c r="EL370" s="45"/>
      <c r="EM370" s="45"/>
      <c r="EN370" s="45"/>
      <c r="EO370" s="45"/>
      <c r="EP370" s="45"/>
      <c r="EQ370" s="45"/>
      <c r="ER370" s="45"/>
      <c r="ES370" s="45"/>
      <c r="ET370" s="45"/>
      <c r="EU370" s="45"/>
      <c r="EV370" s="45"/>
      <c r="EW370" s="45"/>
      <c r="EX370" s="45"/>
      <c r="EY370" s="45"/>
      <c r="EZ370" s="45"/>
      <c r="FA370" s="45"/>
      <c r="FB370" s="45"/>
      <c r="FC370" s="45"/>
      <c r="FD370" s="45"/>
      <c r="FE370" s="45"/>
      <c r="FF370" s="45"/>
      <c r="FG370" s="45"/>
      <c r="FH370" s="45"/>
      <c r="FI370" s="45"/>
      <c r="FJ370" s="45"/>
      <c r="FK370" s="45"/>
      <c r="FL370" s="45"/>
      <c r="FM370" s="45"/>
      <c r="FN370" s="45"/>
      <c r="FO370" s="45"/>
      <c r="FP370" s="45"/>
      <c r="FQ370" s="45"/>
      <c r="FR370" s="45"/>
      <c r="FS370" s="45"/>
    </row>
    <row r="371" spans="43:175" x14ac:dyDescent="0.25">
      <c r="AQ371" s="45"/>
      <c r="AR371" s="45"/>
      <c r="AS371" s="45"/>
      <c r="AT371" s="45"/>
      <c r="AU371" s="45"/>
      <c r="AV371" s="45"/>
      <c r="AW371" s="45"/>
      <c r="AX371" s="45"/>
      <c r="AY371" s="45"/>
      <c r="AZ371" s="45"/>
      <c r="BA371" s="45"/>
      <c r="BB371" s="45"/>
      <c r="BC371" s="45"/>
      <c r="BD371" s="45"/>
      <c r="BE371" s="45"/>
      <c r="BF371" s="45"/>
      <c r="BG371" s="45"/>
      <c r="BH371" s="45"/>
      <c r="BI371" s="45"/>
      <c r="BJ371" s="45"/>
      <c r="BK371" s="45"/>
      <c r="BL371" s="45"/>
      <c r="BM371" s="45"/>
      <c r="BN371" s="45"/>
      <c r="BO371" s="45"/>
      <c r="BP371" s="45"/>
      <c r="BQ371" s="45"/>
      <c r="BR371" s="45"/>
      <c r="BS371" s="45"/>
      <c r="BT371" s="45"/>
      <c r="BU371" s="45"/>
      <c r="BV371" s="45"/>
      <c r="BW371" s="45"/>
      <c r="BX371" s="45"/>
      <c r="BY371" s="45"/>
      <c r="BZ371" s="45"/>
      <c r="CA371" s="45"/>
      <c r="CB371" s="45"/>
      <c r="CC371" s="45"/>
      <c r="CD371" s="45"/>
      <c r="CE371" s="45"/>
      <c r="CF371" s="45"/>
      <c r="CG371" s="45"/>
      <c r="CH371" s="45"/>
      <c r="CI371" s="45"/>
      <c r="CJ371" s="45"/>
      <c r="CK371" s="45"/>
      <c r="CL371" s="45"/>
      <c r="CM371" s="45"/>
      <c r="CN371" s="45"/>
      <c r="CO371" s="45"/>
      <c r="CP371" s="45"/>
      <c r="CQ371" s="45"/>
      <c r="CR371" s="45"/>
      <c r="CS371" s="45"/>
      <c r="CT371" s="45"/>
      <c r="CU371" s="45"/>
      <c r="CV371" s="45"/>
      <c r="CW371" s="45"/>
      <c r="CX371" s="45"/>
      <c r="CY371" s="45"/>
      <c r="CZ371" s="45"/>
      <c r="DA371" s="45"/>
      <c r="DB371" s="45"/>
      <c r="DC371" s="45"/>
      <c r="DD371" s="45"/>
      <c r="DE371" s="45"/>
      <c r="DF371" s="45"/>
      <c r="DG371" s="45"/>
      <c r="DH371" s="45"/>
      <c r="DI371" s="45"/>
      <c r="DJ371" s="45"/>
      <c r="DK371" s="45"/>
      <c r="DL371" s="45"/>
      <c r="DM371" s="45"/>
      <c r="DN371" s="45"/>
      <c r="DO371" s="45"/>
      <c r="DP371" s="45"/>
      <c r="DQ371" s="45"/>
      <c r="DR371" s="45"/>
      <c r="DS371" s="45"/>
      <c r="DT371" s="45"/>
      <c r="DU371" s="45"/>
      <c r="DV371" s="45"/>
      <c r="DW371" s="45"/>
      <c r="DX371" s="45"/>
      <c r="DY371" s="45"/>
      <c r="DZ371" s="45"/>
      <c r="EA371" s="45"/>
      <c r="EB371" s="45"/>
      <c r="EC371" s="45"/>
      <c r="ED371" s="45"/>
      <c r="EE371" s="45"/>
      <c r="EF371" s="45"/>
      <c r="EG371" s="45"/>
      <c r="EH371" s="45"/>
      <c r="EI371" s="45"/>
      <c r="EJ371" s="45"/>
      <c r="EK371" s="45"/>
      <c r="EL371" s="45"/>
      <c r="EM371" s="45"/>
      <c r="EN371" s="45"/>
      <c r="EO371" s="45"/>
      <c r="EP371" s="45"/>
      <c r="EQ371" s="45"/>
      <c r="ER371" s="45"/>
      <c r="ES371" s="45"/>
      <c r="ET371" s="45"/>
      <c r="EU371" s="45"/>
      <c r="EV371" s="45"/>
      <c r="EW371" s="45"/>
      <c r="EX371" s="45"/>
      <c r="EY371" s="45"/>
      <c r="EZ371" s="45"/>
      <c r="FA371" s="45"/>
      <c r="FB371" s="45"/>
      <c r="FC371" s="45"/>
      <c r="FD371" s="45"/>
      <c r="FE371" s="45"/>
      <c r="FF371" s="45"/>
      <c r="FG371" s="45"/>
      <c r="FH371" s="45"/>
      <c r="FI371" s="45"/>
      <c r="FJ371" s="45"/>
      <c r="FK371" s="45"/>
      <c r="FL371" s="45"/>
      <c r="FM371" s="45"/>
      <c r="FN371" s="45"/>
      <c r="FO371" s="45"/>
      <c r="FP371" s="45"/>
      <c r="FQ371" s="45"/>
      <c r="FR371" s="45"/>
      <c r="FS371" s="45"/>
    </row>
    <row r="372" spans="43:175" x14ac:dyDescent="0.25">
      <c r="AQ372" s="45"/>
      <c r="AR372" s="45"/>
      <c r="AS372" s="45"/>
      <c r="AT372" s="45"/>
      <c r="AU372" s="45"/>
      <c r="AV372" s="45"/>
      <c r="AW372" s="45"/>
      <c r="AX372" s="45"/>
      <c r="AY372" s="45"/>
      <c r="AZ372" s="45"/>
      <c r="BA372" s="45"/>
      <c r="BB372" s="45"/>
      <c r="BC372" s="45"/>
      <c r="BD372" s="45"/>
      <c r="BE372" s="45"/>
      <c r="BF372" s="45"/>
      <c r="BG372" s="45"/>
      <c r="BH372" s="45"/>
      <c r="BI372" s="45"/>
      <c r="BJ372" s="45"/>
      <c r="BK372" s="45"/>
      <c r="BL372" s="45"/>
      <c r="BM372" s="45"/>
      <c r="BN372" s="45"/>
      <c r="BO372" s="45"/>
      <c r="BP372" s="45"/>
      <c r="BQ372" s="45"/>
      <c r="BR372" s="45"/>
      <c r="BS372" s="45"/>
      <c r="BT372" s="45"/>
      <c r="BU372" s="45"/>
      <c r="BV372" s="45"/>
      <c r="BW372" s="45"/>
      <c r="BX372" s="45"/>
      <c r="BY372" s="45"/>
      <c r="BZ372" s="45"/>
      <c r="CA372" s="45"/>
      <c r="CB372" s="45"/>
      <c r="CC372" s="45"/>
      <c r="CD372" s="45"/>
      <c r="CE372" s="45"/>
      <c r="CF372" s="45"/>
      <c r="CG372" s="45"/>
      <c r="CH372" s="45"/>
      <c r="CI372" s="45"/>
      <c r="CJ372" s="45"/>
      <c r="CK372" s="45"/>
      <c r="CL372" s="45"/>
      <c r="CM372" s="45"/>
      <c r="CN372" s="45"/>
      <c r="CO372" s="45"/>
      <c r="CP372" s="45"/>
      <c r="CQ372" s="45"/>
      <c r="CR372" s="45"/>
      <c r="CS372" s="45"/>
      <c r="CT372" s="45"/>
      <c r="CU372" s="45"/>
      <c r="CV372" s="45"/>
      <c r="CW372" s="45"/>
      <c r="CX372" s="45"/>
      <c r="CY372" s="45"/>
      <c r="CZ372" s="45"/>
      <c r="DA372" s="45"/>
      <c r="DB372" s="45"/>
      <c r="DC372" s="45"/>
      <c r="DD372" s="45"/>
      <c r="DE372" s="45"/>
      <c r="DF372" s="45"/>
      <c r="DG372" s="45"/>
      <c r="DH372" s="45"/>
      <c r="DI372" s="45"/>
      <c r="DJ372" s="45"/>
      <c r="DK372" s="45"/>
      <c r="DL372" s="45"/>
      <c r="DM372" s="45"/>
      <c r="DN372" s="45"/>
      <c r="DO372" s="45"/>
      <c r="DP372" s="45"/>
      <c r="DQ372" s="45"/>
      <c r="DR372" s="45"/>
      <c r="DS372" s="45"/>
      <c r="DT372" s="45"/>
      <c r="DU372" s="45"/>
      <c r="DV372" s="45"/>
      <c r="DW372" s="45"/>
      <c r="DX372" s="45"/>
      <c r="DY372" s="45"/>
      <c r="DZ372" s="45"/>
      <c r="EA372" s="45"/>
      <c r="EB372" s="45"/>
      <c r="EC372" s="45"/>
      <c r="ED372" s="45"/>
      <c r="EE372" s="45"/>
      <c r="EF372" s="45"/>
      <c r="EG372" s="45"/>
      <c r="EH372" s="45"/>
      <c r="EI372" s="45"/>
      <c r="EJ372" s="45"/>
      <c r="EK372" s="45"/>
      <c r="EL372" s="45"/>
      <c r="EM372" s="45"/>
      <c r="EN372" s="45"/>
      <c r="EO372" s="45"/>
      <c r="EP372" s="45"/>
      <c r="EQ372" s="45"/>
      <c r="ER372" s="45"/>
      <c r="ES372" s="45"/>
      <c r="ET372" s="45"/>
      <c r="EU372" s="45"/>
      <c r="EV372" s="45"/>
      <c r="EW372" s="45"/>
      <c r="EX372" s="45"/>
      <c r="EY372" s="45"/>
      <c r="EZ372" s="45"/>
      <c r="FA372" s="45"/>
      <c r="FB372" s="45"/>
      <c r="FC372" s="45"/>
      <c r="FD372" s="45"/>
      <c r="FE372" s="45"/>
      <c r="FF372" s="45"/>
      <c r="FG372" s="45"/>
      <c r="FH372" s="45"/>
      <c r="FI372" s="45"/>
      <c r="FJ372" s="45"/>
      <c r="FK372" s="45"/>
      <c r="FL372" s="45"/>
      <c r="FM372" s="45"/>
      <c r="FN372" s="45"/>
      <c r="FO372" s="45"/>
      <c r="FP372" s="45"/>
      <c r="FQ372" s="45"/>
      <c r="FR372" s="45"/>
      <c r="FS372" s="45"/>
    </row>
    <row r="373" spans="43:175" x14ac:dyDescent="0.25">
      <c r="AQ373" s="45"/>
      <c r="AR373" s="45"/>
      <c r="AS373" s="45"/>
      <c r="AT373" s="45"/>
      <c r="AU373" s="45"/>
      <c r="AV373" s="45"/>
      <c r="AW373" s="45"/>
      <c r="AX373" s="45"/>
      <c r="AY373" s="45"/>
      <c r="AZ373" s="45"/>
      <c r="BA373" s="45"/>
      <c r="BB373" s="45"/>
      <c r="BC373" s="45"/>
      <c r="BD373" s="45"/>
      <c r="BE373" s="45"/>
      <c r="BF373" s="45"/>
      <c r="BG373" s="45"/>
      <c r="BH373" s="45"/>
      <c r="BI373" s="45"/>
      <c r="BJ373" s="45"/>
      <c r="BK373" s="45"/>
      <c r="BL373" s="45"/>
      <c r="BM373" s="45"/>
      <c r="BN373" s="45"/>
      <c r="BO373" s="45"/>
      <c r="BP373" s="45"/>
      <c r="BQ373" s="45"/>
      <c r="BR373" s="45"/>
      <c r="BS373" s="45"/>
      <c r="BT373" s="45"/>
      <c r="BU373" s="45"/>
      <c r="BV373" s="45"/>
      <c r="BW373" s="45"/>
      <c r="BX373" s="45"/>
      <c r="BY373" s="45"/>
      <c r="BZ373" s="45"/>
      <c r="CA373" s="45"/>
      <c r="CB373" s="45"/>
      <c r="CC373" s="45"/>
      <c r="CD373" s="45"/>
      <c r="CE373" s="45"/>
      <c r="CF373" s="45"/>
      <c r="CG373" s="45"/>
      <c r="CH373" s="45"/>
      <c r="CI373" s="45"/>
      <c r="CJ373" s="45"/>
      <c r="CK373" s="45"/>
      <c r="CL373" s="45"/>
      <c r="CM373" s="45"/>
      <c r="CN373" s="45"/>
      <c r="CO373" s="45"/>
      <c r="CP373" s="45"/>
      <c r="CQ373" s="45"/>
      <c r="CR373" s="45"/>
      <c r="CS373" s="45"/>
      <c r="CT373" s="45"/>
      <c r="CU373" s="45"/>
      <c r="CV373" s="45"/>
      <c r="CW373" s="45"/>
      <c r="CX373" s="45"/>
      <c r="CY373" s="45"/>
      <c r="CZ373" s="45"/>
      <c r="DA373" s="45"/>
      <c r="DB373" s="45"/>
      <c r="DC373" s="45"/>
      <c r="DD373" s="45"/>
      <c r="DE373" s="45"/>
      <c r="DF373" s="45"/>
      <c r="DG373" s="45"/>
      <c r="DH373" s="45"/>
      <c r="DI373" s="45"/>
      <c r="DJ373" s="45"/>
      <c r="DK373" s="45"/>
      <c r="DL373" s="45"/>
      <c r="DM373" s="45"/>
      <c r="DN373" s="45"/>
      <c r="DO373" s="45"/>
      <c r="DP373" s="45"/>
      <c r="DQ373" s="45"/>
      <c r="DR373" s="45"/>
      <c r="DS373" s="45"/>
      <c r="DT373" s="45"/>
      <c r="DU373" s="45"/>
      <c r="DV373" s="45"/>
      <c r="DW373" s="45"/>
      <c r="DX373" s="45"/>
      <c r="DY373" s="45"/>
      <c r="DZ373" s="45"/>
      <c r="EA373" s="45"/>
      <c r="EB373" s="45"/>
      <c r="EC373" s="45"/>
      <c r="ED373" s="45"/>
      <c r="EE373" s="45"/>
      <c r="EF373" s="45"/>
      <c r="EG373" s="45"/>
      <c r="EH373" s="45"/>
      <c r="EI373" s="45"/>
      <c r="EJ373" s="45"/>
      <c r="EK373" s="45"/>
      <c r="EL373" s="45"/>
      <c r="EM373" s="45"/>
      <c r="EN373" s="45"/>
      <c r="EO373" s="45"/>
      <c r="EP373" s="45"/>
      <c r="EQ373" s="45"/>
      <c r="ER373" s="45"/>
      <c r="ES373" s="45"/>
      <c r="ET373" s="45"/>
      <c r="EU373" s="45"/>
      <c r="EV373" s="45"/>
      <c r="EW373" s="45"/>
      <c r="EX373" s="45"/>
      <c r="EY373" s="45"/>
      <c r="EZ373" s="45"/>
      <c r="FA373" s="45"/>
      <c r="FB373" s="45"/>
      <c r="FC373" s="45"/>
      <c r="FD373" s="45"/>
      <c r="FE373" s="45"/>
      <c r="FF373" s="45"/>
      <c r="FG373" s="45"/>
      <c r="FH373" s="45"/>
      <c r="FI373" s="45"/>
      <c r="FJ373" s="45"/>
      <c r="FK373" s="45"/>
      <c r="FL373" s="45"/>
      <c r="FM373" s="45"/>
      <c r="FN373" s="45"/>
      <c r="FO373" s="45"/>
      <c r="FP373" s="45"/>
      <c r="FQ373" s="45"/>
      <c r="FR373" s="45"/>
      <c r="FS373" s="45"/>
    </row>
    <row r="374" spans="43:175" x14ac:dyDescent="0.25">
      <c r="AQ374" s="45"/>
      <c r="AR374" s="45"/>
      <c r="AS374" s="45"/>
      <c r="AT374" s="45"/>
      <c r="AU374" s="45"/>
      <c r="AV374" s="45"/>
      <c r="AW374" s="45"/>
      <c r="AX374" s="45"/>
      <c r="AY374" s="45"/>
      <c r="AZ374" s="45"/>
      <c r="BA374" s="45"/>
      <c r="BB374" s="45"/>
      <c r="BC374" s="45"/>
      <c r="BD374" s="45"/>
      <c r="BE374" s="45"/>
      <c r="BF374" s="45"/>
      <c r="BG374" s="45"/>
      <c r="BH374" s="45"/>
      <c r="BI374" s="45"/>
      <c r="BJ374" s="45"/>
      <c r="BK374" s="45"/>
      <c r="BL374" s="45"/>
      <c r="BM374" s="45"/>
      <c r="BN374" s="45"/>
      <c r="BO374" s="45"/>
      <c r="BP374" s="45"/>
      <c r="BQ374" s="45"/>
      <c r="BR374" s="45"/>
      <c r="BS374" s="45"/>
      <c r="BT374" s="45"/>
      <c r="BU374" s="45"/>
      <c r="BV374" s="45"/>
      <c r="BW374" s="45"/>
      <c r="BX374" s="45"/>
      <c r="BY374" s="45"/>
      <c r="BZ374" s="45"/>
      <c r="CA374" s="45"/>
      <c r="CB374" s="45"/>
      <c r="CC374" s="45"/>
      <c r="CD374" s="45"/>
      <c r="CE374" s="45"/>
      <c r="CF374" s="45"/>
      <c r="CG374" s="45"/>
      <c r="CH374" s="45"/>
      <c r="CI374" s="45"/>
      <c r="CJ374" s="45"/>
      <c r="CK374" s="45"/>
      <c r="CL374" s="45"/>
      <c r="CM374" s="45"/>
      <c r="CN374" s="45"/>
      <c r="CO374" s="45"/>
      <c r="CP374" s="45"/>
      <c r="CQ374" s="45"/>
      <c r="CR374" s="45"/>
      <c r="CS374" s="45"/>
      <c r="CT374" s="45"/>
      <c r="CU374" s="45"/>
      <c r="CV374" s="45"/>
      <c r="CW374" s="45"/>
      <c r="CX374" s="45"/>
      <c r="CY374" s="45"/>
      <c r="CZ374" s="45"/>
      <c r="DA374" s="45"/>
      <c r="DB374" s="45"/>
      <c r="DC374" s="45"/>
      <c r="DD374" s="45"/>
      <c r="DE374" s="45"/>
      <c r="DF374" s="45"/>
      <c r="DG374" s="45"/>
      <c r="DH374" s="45"/>
      <c r="DI374" s="45"/>
      <c r="DJ374" s="45"/>
      <c r="DK374" s="45"/>
      <c r="DL374" s="45"/>
      <c r="DM374" s="45"/>
      <c r="DN374" s="45"/>
      <c r="DO374" s="45"/>
      <c r="DP374" s="45"/>
      <c r="DQ374" s="45"/>
      <c r="DR374" s="45"/>
      <c r="DS374" s="45"/>
      <c r="DT374" s="45"/>
      <c r="DU374" s="45"/>
      <c r="DV374" s="45"/>
      <c r="DW374" s="45"/>
      <c r="DX374" s="45"/>
      <c r="DY374" s="45"/>
      <c r="DZ374" s="45"/>
      <c r="EA374" s="45"/>
      <c r="EB374" s="45"/>
      <c r="EC374" s="45"/>
      <c r="ED374" s="45"/>
      <c r="EE374" s="45"/>
      <c r="EF374" s="45"/>
      <c r="EG374" s="45"/>
      <c r="EH374" s="45"/>
      <c r="EI374" s="45"/>
      <c r="EJ374" s="45"/>
      <c r="EK374" s="45"/>
      <c r="EL374" s="45"/>
      <c r="EM374" s="45"/>
      <c r="EN374" s="45"/>
      <c r="EO374" s="45"/>
      <c r="EP374" s="45"/>
      <c r="EQ374" s="45"/>
      <c r="ER374" s="45"/>
      <c r="ES374" s="45"/>
      <c r="ET374" s="45"/>
      <c r="EU374" s="45"/>
      <c r="EV374" s="45"/>
      <c r="EW374" s="45"/>
      <c r="EX374" s="45"/>
      <c r="EY374" s="45"/>
      <c r="EZ374" s="45"/>
      <c r="FA374" s="45"/>
      <c r="FB374" s="45"/>
      <c r="FC374" s="45"/>
      <c r="FD374" s="45"/>
      <c r="FE374" s="45"/>
      <c r="FF374" s="45"/>
      <c r="FG374" s="45"/>
      <c r="FH374" s="45"/>
      <c r="FI374" s="45"/>
      <c r="FJ374" s="45"/>
      <c r="FK374" s="45"/>
      <c r="FL374" s="45"/>
      <c r="FM374" s="45"/>
      <c r="FN374" s="45"/>
      <c r="FO374" s="45"/>
      <c r="FP374" s="45"/>
      <c r="FQ374" s="45"/>
      <c r="FR374" s="45"/>
      <c r="FS374" s="45"/>
    </row>
    <row r="375" spans="43:175" x14ac:dyDescent="0.25">
      <c r="AQ375" s="45"/>
      <c r="AR375" s="45"/>
      <c r="AS375" s="45"/>
      <c r="AT375" s="45"/>
      <c r="AU375" s="45"/>
      <c r="AV375" s="45"/>
      <c r="AW375" s="45"/>
      <c r="AX375" s="45"/>
      <c r="AY375" s="45"/>
      <c r="AZ375" s="45"/>
      <c r="BA375" s="45"/>
      <c r="BB375" s="45"/>
      <c r="BC375" s="45"/>
      <c r="BD375" s="45"/>
      <c r="BE375" s="45"/>
      <c r="BF375" s="45"/>
      <c r="BG375" s="45"/>
      <c r="BH375" s="45"/>
      <c r="BI375" s="45"/>
      <c r="BJ375" s="45"/>
      <c r="BK375" s="45"/>
      <c r="BL375" s="45"/>
      <c r="BM375" s="45"/>
      <c r="BN375" s="45"/>
      <c r="BO375" s="45"/>
      <c r="BP375" s="45"/>
      <c r="BQ375" s="45"/>
      <c r="BR375" s="45"/>
      <c r="BS375" s="45"/>
      <c r="BT375" s="45"/>
      <c r="BU375" s="45"/>
      <c r="BV375" s="45"/>
      <c r="BW375" s="45"/>
      <c r="BX375" s="45"/>
      <c r="BY375" s="45"/>
      <c r="BZ375" s="45"/>
      <c r="CA375" s="45"/>
      <c r="CB375" s="45"/>
      <c r="CC375" s="45"/>
      <c r="CD375" s="45"/>
      <c r="CE375" s="45"/>
      <c r="CF375" s="45"/>
      <c r="CG375" s="45"/>
      <c r="CH375" s="45"/>
      <c r="CI375" s="45"/>
      <c r="CJ375" s="45"/>
      <c r="CK375" s="45"/>
      <c r="CL375" s="45"/>
      <c r="CM375" s="45"/>
      <c r="CN375" s="45"/>
      <c r="CO375" s="45"/>
      <c r="CP375" s="45"/>
      <c r="CQ375" s="45"/>
      <c r="CR375" s="45"/>
      <c r="CS375" s="45"/>
      <c r="CT375" s="45"/>
      <c r="CU375" s="45"/>
      <c r="CV375" s="45"/>
      <c r="CW375" s="45"/>
      <c r="CX375" s="45"/>
      <c r="CY375" s="45"/>
      <c r="CZ375" s="45"/>
      <c r="DA375" s="45"/>
      <c r="DB375" s="45"/>
      <c r="DC375" s="45"/>
      <c r="DD375" s="45"/>
      <c r="DE375" s="45"/>
      <c r="DF375" s="45"/>
      <c r="DG375" s="45"/>
      <c r="DH375" s="45"/>
      <c r="DI375" s="45"/>
      <c r="DJ375" s="45"/>
      <c r="DK375" s="45"/>
      <c r="DL375" s="45"/>
      <c r="DM375" s="45"/>
      <c r="DN375" s="45"/>
      <c r="DO375" s="45"/>
      <c r="DP375" s="45"/>
      <c r="DQ375" s="45"/>
      <c r="DR375" s="45"/>
      <c r="DS375" s="45"/>
      <c r="DT375" s="45"/>
      <c r="DU375" s="45"/>
      <c r="DV375" s="45"/>
      <c r="DW375" s="45"/>
      <c r="DX375" s="45"/>
      <c r="DY375" s="45"/>
      <c r="DZ375" s="45"/>
      <c r="EA375" s="45"/>
      <c r="EB375" s="45"/>
      <c r="EC375" s="45"/>
      <c r="ED375" s="45"/>
      <c r="EE375" s="45"/>
      <c r="EF375" s="45"/>
      <c r="EG375" s="45"/>
      <c r="EH375" s="45"/>
      <c r="EI375" s="45"/>
      <c r="EJ375" s="45"/>
      <c r="EK375" s="45"/>
      <c r="EL375" s="45"/>
      <c r="EM375" s="45"/>
      <c r="EN375" s="45"/>
      <c r="EO375" s="45"/>
      <c r="EP375" s="45"/>
      <c r="EQ375" s="45"/>
      <c r="ER375" s="45"/>
      <c r="ES375" s="45"/>
      <c r="ET375" s="45"/>
      <c r="EU375" s="45"/>
      <c r="EV375" s="45"/>
      <c r="EW375" s="45"/>
      <c r="EX375" s="45"/>
      <c r="EY375" s="45"/>
      <c r="EZ375" s="45"/>
      <c r="FA375" s="45"/>
      <c r="FB375" s="45"/>
      <c r="FC375" s="45"/>
      <c r="FD375" s="45"/>
      <c r="FE375" s="45"/>
      <c r="FF375" s="45"/>
      <c r="FG375" s="45"/>
      <c r="FH375" s="45"/>
      <c r="FI375" s="45"/>
      <c r="FJ375" s="45"/>
      <c r="FK375" s="45"/>
      <c r="FL375" s="45"/>
      <c r="FM375" s="45"/>
      <c r="FN375" s="45"/>
      <c r="FO375" s="45"/>
      <c r="FP375" s="45"/>
      <c r="FQ375" s="45"/>
      <c r="FR375" s="45"/>
      <c r="FS375" s="45"/>
    </row>
    <row r="376" spans="43:175" x14ac:dyDescent="0.25">
      <c r="AQ376" s="45"/>
      <c r="AR376" s="45"/>
      <c r="AS376" s="45"/>
      <c r="AT376" s="45"/>
      <c r="AU376" s="45"/>
      <c r="AV376" s="45"/>
      <c r="AW376" s="45"/>
      <c r="AX376" s="45"/>
      <c r="AY376" s="45"/>
      <c r="AZ376" s="45"/>
      <c r="BA376" s="45"/>
      <c r="BB376" s="45"/>
      <c r="BC376" s="45"/>
      <c r="BD376" s="45"/>
      <c r="BE376" s="45"/>
      <c r="BF376" s="45"/>
      <c r="BG376" s="45"/>
      <c r="BH376" s="45"/>
      <c r="BI376" s="45"/>
      <c r="BJ376" s="45"/>
      <c r="BK376" s="45"/>
      <c r="BL376" s="45"/>
      <c r="BM376" s="45"/>
      <c r="BN376" s="45"/>
      <c r="BO376" s="45"/>
      <c r="BP376" s="45"/>
      <c r="BQ376" s="45"/>
      <c r="BR376" s="45"/>
      <c r="BS376" s="45"/>
      <c r="BT376" s="45"/>
      <c r="BU376" s="45"/>
      <c r="BV376" s="45"/>
      <c r="BW376" s="45"/>
      <c r="BX376" s="45"/>
      <c r="BY376" s="45"/>
      <c r="BZ376" s="45"/>
      <c r="CA376" s="45"/>
      <c r="CB376" s="45"/>
      <c r="CC376" s="45"/>
      <c r="CD376" s="45"/>
      <c r="CE376" s="45"/>
      <c r="CF376" s="45"/>
      <c r="CG376" s="45"/>
      <c r="CH376" s="45"/>
      <c r="CI376" s="45"/>
      <c r="CJ376" s="45"/>
      <c r="CK376" s="45"/>
      <c r="CL376" s="45"/>
      <c r="CM376" s="45"/>
      <c r="CN376" s="45"/>
      <c r="CO376" s="45"/>
      <c r="CP376" s="45"/>
      <c r="CQ376" s="45"/>
      <c r="CR376" s="45"/>
      <c r="CS376" s="45"/>
      <c r="CT376" s="45"/>
      <c r="CU376" s="45"/>
      <c r="CV376" s="45"/>
      <c r="CW376" s="45"/>
      <c r="CX376" s="45"/>
      <c r="CY376" s="45"/>
      <c r="CZ376" s="45"/>
      <c r="DA376" s="45"/>
      <c r="DB376" s="45"/>
      <c r="DC376" s="45"/>
      <c r="DD376" s="45"/>
      <c r="DE376" s="45"/>
      <c r="DF376" s="45"/>
      <c r="DG376" s="45"/>
      <c r="DH376" s="45"/>
      <c r="DI376" s="45"/>
      <c r="DJ376" s="45"/>
      <c r="DK376" s="45"/>
      <c r="DL376" s="45"/>
      <c r="DM376" s="45"/>
      <c r="DN376" s="45"/>
      <c r="DO376" s="45"/>
      <c r="DP376" s="45"/>
      <c r="DQ376" s="45"/>
      <c r="DR376" s="45"/>
      <c r="DS376" s="45"/>
      <c r="DT376" s="45"/>
      <c r="DU376" s="45"/>
      <c r="DV376" s="45"/>
      <c r="DW376" s="45"/>
      <c r="DX376" s="45"/>
      <c r="DY376" s="45"/>
      <c r="DZ376" s="45"/>
      <c r="EA376" s="45"/>
      <c r="EB376" s="45"/>
      <c r="EC376" s="45"/>
      <c r="ED376" s="45"/>
      <c r="EE376" s="45"/>
      <c r="EF376" s="45"/>
      <c r="EG376" s="45"/>
      <c r="EH376" s="45"/>
      <c r="EI376" s="45"/>
      <c r="EJ376" s="45"/>
      <c r="EK376" s="45"/>
      <c r="EL376" s="45"/>
      <c r="EM376" s="45"/>
      <c r="EN376" s="45"/>
      <c r="EO376" s="45"/>
      <c r="EP376" s="45"/>
      <c r="EQ376" s="45"/>
      <c r="ER376" s="45"/>
      <c r="ES376" s="45"/>
      <c r="ET376" s="45"/>
      <c r="EU376" s="45"/>
      <c r="EV376" s="45"/>
      <c r="EW376" s="45"/>
      <c r="EX376" s="45"/>
      <c r="EY376" s="45"/>
      <c r="EZ376" s="45"/>
      <c r="FA376" s="45"/>
      <c r="FB376" s="45"/>
      <c r="FC376" s="45"/>
      <c r="FD376" s="45"/>
      <c r="FE376" s="45"/>
      <c r="FF376" s="45"/>
      <c r="FG376" s="45"/>
      <c r="FH376" s="45"/>
      <c r="FI376" s="45"/>
      <c r="FJ376" s="45"/>
      <c r="FK376" s="45"/>
      <c r="FL376" s="45"/>
      <c r="FM376" s="45"/>
      <c r="FN376" s="45"/>
      <c r="FO376" s="45"/>
      <c r="FP376" s="45"/>
      <c r="FQ376" s="45"/>
      <c r="FR376" s="45"/>
      <c r="FS376" s="45"/>
    </row>
    <row r="377" spans="43:175" x14ac:dyDescent="0.25">
      <c r="AQ377" s="45"/>
      <c r="AR377" s="45"/>
      <c r="AS377" s="45"/>
      <c r="AT377" s="45"/>
      <c r="AU377" s="45"/>
      <c r="AV377" s="45"/>
      <c r="AW377" s="45"/>
      <c r="AX377" s="45"/>
      <c r="AY377" s="45"/>
      <c r="AZ377" s="45"/>
      <c r="BA377" s="45"/>
      <c r="BB377" s="45"/>
      <c r="BC377" s="45"/>
      <c r="BD377" s="45"/>
      <c r="BE377" s="45"/>
      <c r="BF377" s="45"/>
      <c r="BG377" s="45"/>
      <c r="BH377" s="45"/>
      <c r="BI377" s="45"/>
      <c r="BJ377" s="45"/>
      <c r="BK377" s="45"/>
      <c r="BL377" s="45"/>
      <c r="BM377" s="45"/>
      <c r="BN377" s="45"/>
      <c r="BO377" s="45"/>
      <c r="BP377" s="45"/>
      <c r="BQ377" s="45"/>
      <c r="BR377" s="45"/>
      <c r="BS377" s="45"/>
      <c r="BT377" s="45"/>
      <c r="BU377" s="45"/>
      <c r="BV377" s="45"/>
      <c r="BW377" s="45"/>
      <c r="BX377" s="45"/>
      <c r="BY377" s="45"/>
      <c r="BZ377" s="45"/>
      <c r="CA377" s="45"/>
      <c r="CB377" s="45"/>
      <c r="CC377" s="45"/>
      <c r="CD377" s="45"/>
      <c r="CE377" s="45"/>
      <c r="CF377" s="45"/>
      <c r="CG377" s="45"/>
      <c r="CH377" s="45"/>
      <c r="CI377" s="45"/>
      <c r="CJ377" s="45"/>
      <c r="CK377" s="45"/>
      <c r="CL377" s="45"/>
      <c r="CM377" s="45"/>
      <c r="CN377" s="45"/>
      <c r="CO377" s="45"/>
      <c r="CP377" s="45"/>
      <c r="CQ377" s="45"/>
      <c r="CR377" s="45"/>
      <c r="CS377" s="45"/>
      <c r="CT377" s="45"/>
      <c r="CU377" s="45"/>
      <c r="CV377" s="45"/>
      <c r="CW377" s="45"/>
      <c r="CX377" s="45"/>
      <c r="CY377" s="45"/>
      <c r="CZ377" s="45"/>
      <c r="DA377" s="45"/>
      <c r="DB377" s="45"/>
      <c r="DC377" s="45"/>
      <c r="DD377" s="45"/>
      <c r="DE377" s="45"/>
      <c r="DF377" s="45"/>
      <c r="DG377" s="45"/>
      <c r="DH377" s="45"/>
      <c r="DI377" s="45"/>
      <c r="DJ377" s="45"/>
      <c r="DK377" s="45"/>
      <c r="DL377" s="45"/>
      <c r="DM377" s="45"/>
      <c r="DN377" s="45"/>
      <c r="DO377" s="45"/>
      <c r="DP377" s="45"/>
      <c r="DQ377" s="45"/>
      <c r="DR377" s="45"/>
      <c r="DS377" s="45"/>
      <c r="DT377" s="45"/>
      <c r="DU377" s="45"/>
      <c r="DV377" s="45"/>
      <c r="DW377" s="45"/>
      <c r="DX377" s="45"/>
      <c r="DY377" s="45"/>
      <c r="DZ377" s="45"/>
      <c r="EA377" s="45"/>
      <c r="EB377" s="45"/>
      <c r="EC377" s="45"/>
      <c r="ED377" s="45"/>
      <c r="EE377" s="45"/>
      <c r="EF377" s="45"/>
      <c r="EG377" s="45"/>
      <c r="EH377" s="45"/>
      <c r="EI377" s="45"/>
      <c r="EJ377" s="45"/>
      <c r="EK377" s="45"/>
      <c r="EL377" s="45"/>
      <c r="EM377" s="45"/>
      <c r="EN377" s="45"/>
      <c r="EO377" s="45"/>
      <c r="EP377" s="45"/>
      <c r="EQ377" s="45"/>
      <c r="ER377" s="45"/>
      <c r="ES377" s="45"/>
      <c r="ET377" s="45"/>
      <c r="EU377" s="45"/>
      <c r="EV377" s="45"/>
      <c r="EW377" s="45"/>
      <c r="EX377" s="45"/>
      <c r="EY377" s="45"/>
      <c r="EZ377" s="45"/>
      <c r="FA377" s="45"/>
      <c r="FB377" s="45"/>
      <c r="FC377" s="45"/>
      <c r="FD377" s="45"/>
      <c r="FE377" s="45"/>
      <c r="FF377" s="45"/>
      <c r="FG377" s="45"/>
      <c r="FH377" s="45"/>
      <c r="FI377" s="45"/>
      <c r="FJ377" s="45"/>
      <c r="FK377" s="45"/>
      <c r="FL377" s="45"/>
      <c r="FM377" s="45"/>
      <c r="FN377" s="45"/>
      <c r="FO377" s="45"/>
      <c r="FP377" s="45"/>
      <c r="FQ377" s="45"/>
      <c r="FR377" s="45"/>
      <c r="FS377" s="45"/>
    </row>
    <row r="378" spans="43:175" x14ac:dyDescent="0.25">
      <c r="AQ378" s="45"/>
      <c r="AR378" s="45"/>
      <c r="AS378" s="45"/>
      <c r="AT378" s="45"/>
      <c r="AU378" s="45"/>
      <c r="AV378" s="45"/>
      <c r="AW378" s="45"/>
      <c r="AX378" s="45"/>
      <c r="AY378" s="45"/>
      <c r="AZ378" s="45"/>
      <c r="BA378" s="45"/>
      <c r="BB378" s="45"/>
      <c r="BC378" s="45"/>
      <c r="BD378" s="45"/>
      <c r="BE378" s="45"/>
      <c r="BF378" s="45"/>
      <c r="BG378" s="45"/>
      <c r="BH378" s="45"/>
      <c r="BI378" s="45"/>
      <c r="BJ378" s="45"/>
      <c r="BK378" s="45"/>
      <c r="BL378" s="45"/>
      <c r="BM378" s="45"/>
      <c r="BN378" s="45"/>
      <c r="BO378" s="45"/>
      <c r="BP378" s="45"/>
      <c r="BQ378" s="45"/>
      <c r="BR378" s="45"/>
      <c r="BS378" s="45"/>
      <c r="BT378" s="45"/>
      <c r="BU378" s="45"/>
      <c r="BV378" s="45"/>
      <c r="BW378" s="45"/>
      <c r="BX378" s="45"/>
      <c r="BY378" s="45"/>
      <c r="BZ378" s="45"/>
      <c r="CA378" s="45"/>
      <c r="CB378" s="45"/>
      <c r="CC378" s="45"/>
      <c r="CD378" s="45"/>
      <c r="CE378" s="45"/>
      <c r="CF378" s="45"/>
      <c r="CG378" s="45"/>
      <c r="CH378" s="45"/>
      <c r="CI378" s="45"/>
      <c r="CJ378" s="45"/>
      <c r="CK378" s="45"/>
      <c r="CL378" s="45"/>
      <c r="CM378" s="45"/>
      <c r="CN378" s="45"/>
      <c r="CO378" s="45"/>
      <c r="CP378" s="45"/>
      <c r="CQ378" s="45"/>
      <c r="CR378" s="45"/>
      <c r="CS378" s="45"/>
      <c r="CT378" s="45"/>
      <c r="CU378" s="45"/>
      <c r="CV378" s="45"/>
      <c r="CW378" s="45"/>
      <c r="CX378" s="45"/>
      <c r="CY378" s="45"/>
      <c r="CZ378" s="45"/>
      <c r="DA378" s="45"/>
      <c r="DB378" s="45"/>
      <c r="DC378" s="45"/>
      <c r="DD378" s="45"/>
      <c r="DE378" s="45"/>
      <c r="DF378" s="45"/>
      <c r="DG378" s="45"/>
      <c r="DH378" s="45"/>
      <c r="DI378" s="45"/>
      <c r="DJ378" s="45"/>
      <c r="DK378" s="45"/>
      <c r="DL378" s="45"/>
      <c r="DM378" s="45"/>
      <c r="DN378" s="45"/>
      <c r="DO378" s="45"/>
      <c r="DP378" s="45"/>
      <c r="DQ378" s="45"/>
      <c r="DR378" s="45"/>
      <c r="DS378" s="45"/>
      <c r="DT378" s="45"/>
      <c r="DU378" s="45"/>
      <c r="DV378" s="45"/>
      <c r="DW378" s="45"/>
      <c r="DX378" s="45"/>
      <c r="DY378" s="45"/>
      <c r="DZ378" s="45"/>
      <c r="EA378" s="45"/>
      <c r="EB378" s="45"/>
      <c r="EC378" s="45"/>
      <c r="ED378" s="45"/>
      <c r="EE378" s="45"/>
      <c r="EF378" s="45"/>
      <c r="EG378" s="45"/>
      <c r="EH378" s="45"/>
      <c r="EI378" s="45"/>
      <c r="EJ378" s="45"/>
      <c r="EK378" s="45"/>
      <c r="EL378" s="45"/>
      <c r="EM378" s="45"/>
      <c r="EN378" s="45"/>
      <c r="EO378" s="45"/>
      <c r="EP378" s="45"/>
      <c r="EQ378" s="45"/>
      <c r="ER378" s="45"/>
      <c r="ES378" s="45"/>
      <c r="ET378" s="45"/>
      <c r="EU378" s="45"/>
      <c r="EV378" s="45"/>
      <c r="EW378" s="45"/>
      <c r="EX378" s="45"/>
      <c r="EY378" s="45"/>
      <c r="EZ378" s="45"/>
      <c r="FA378" s="45"/>
      <c r="FB378" s="45"/>
      <c r="FC378" s="45"/>
      <c r="FD378" s="45"/>
      <c r="FE378" s="45"/>
      <c r="FF378" s="45"/>
      <c r="FG378" s="45"/>
      <c r="FH378" s="45"/>
      <c r="FI378" s="45"/>
      <c r="FJ378" s="45"/>
      <c r="FK378" s="45"/>
      <c r="FL378" s="45"/>
      <c r="FM378" s="45"/>
      <c r="FN378" s="45"/>
      <c r="FO378" s="45"/>
      <c r="FP378" s="45"/>
      <c r="FQ378" s="45"/>
      <c r="FR378" s="45"/>
      <c r="FS378" s="45"/>
    </row>
    <row r="379" spans="43:175" x14ac:dyDescent="0.25">
      <c r="AQ379" s="45"/>
      <c r="AR379" s="45"/>
      <c r="AS379" s="45"/>
      <c r="AT379" s="45"/>
      <c r="AU379" s="45"/>
      <c r="AV379" s="45"/>
      <c r="AW379" s="45"/>
      <c r="AX379" s="45"/>
      <c r="AY379" s="45"/>
      <c r="AZ379" s="45"/>
      <c r="BA379" s="45"/>
      <c r="BB379" s="45"/>
      <c r="BC379" s="45"/>
      <c r="BD379" s="45"/>
      <c r="BE379" s="45"/>
      <c r="BF379" s="45"/>
      <c r="BG379" s="45"/>
      <c r="BH379" s="45"/>
      <c r="BI379" s="45"/>
      <c r="BJ379" s="45"/>
      <c r="BK379" s="45"/>
      <c r="BL379" s="45"/>
      <c r="BM379" s="45"/>
      <c r="BN379" s="45"/>
      <c r="BO379" s="45"/>
      <c r="BP379" s="45"/>
      <c r="BQ379" s="45"/>
      <c r="BR379" s="45"/>
      <c r="BS379" s="45"/>
      <c r="BT379" s="45"/>
      <c r="BU379" s="45"/>
      <c r="BV379" s="45"/>
      <c r="BW379" s="45"/>
      <c r="BX379" s="45"/>
      <c r="BY379" s="45"/>
      <c r="BZ379" s="45"/>
      <c r="CA379" s="45"/>
      <c r="CB379" s="45"/>
      <c r="CC379" s="45"/>
      <c r="CD379" s="45"/>
      <c r="CE379" s="45"/>
      <c r="CF379" s="45"/>
      <c r="CG379" s="45"/>
      <c r="CH379" s="45"/>
      <c r="CI379" s="45"/>
      <c r="CJ379" s="45"/>
      <c r="CK379" s="45"/>
      <c r="CL379" s="45"/>
      <c r="CM379" s="45"/>
      <c r="CN379" s="45"/>
      <c r="CO379" s="45"/>
      <c r="CP379" s="45"/>
      <c r="CQ379" s="45"/>
      <c r="CR379" s="45"/>
      <c r="CS379" s="45"/>
      <c r="CT379" s="45"/>
      <c r="CU379" s="45"/>
      <c r="CV379" s="45"/>
      <c r="CW379" s="45"/>
      <c r="CX379" s="45"/>
      <c r="CY379" s="45"/>
      <c r="CZ379" s="45"/>
      <c r="DA379" s="45"/>
      <c r="DB379" s="45"/>
      <c r="DC379" s="45"/>
      <c r="DD379" s="45"/>
      <c r="DE379" s="45"/>
      <c r="DF379" s="45"/>
      <c r="DG379" s="45"/>
      <c r="DH379" s="45"/>
      <c r="DI379" s="45"/>
      <c r="DJ379" s="45"/>
      <c r="DK379" s="45"/>
      <c r="DL379" s="45"/>
      <c r="DM379" s="45"/>
      <c r="DN379" s="45"/>
      <c r="DO379" s="45"/>
      <c r="DP379" s="45"/>
      <c r="DQ379" s="45"/>
      <c r="DR379" s="45"/>
      <c r="DS379" s="45"/>
      <c r="DT379" s="45"/>
      <c r="DU379" s="45"/>
      <c r="DV379" s="45"/>
      <c r="DW379" s="45"/>
      <c r="DX379" s="45"/>
      <c r="DY379" s="45"/>
      <c r="DZ379" s="45"/>
      <c r="EA379" s="45"/>
      <c r="EB379" s="45"/>
      <c r="EC379" s="45"/>
      <c r="ED379" s="45"/>
      <c r="EE379" s="45"/>
      <c r="EF379" s="45"/>
      <c r="EG379" s="45"/>
      <c r="EH379" s="45"/>
      <c r="EI379" s="45"/>
      <c r="EJ379" s="45"/>
      <c r="EK379" s="45"/>
      <c r="EL379" s="45"/>
      <c r="EM379" s="45"/>
      <c r="EN379" s="45"/>
      <c r="EO379" s="45"/>
      <c r="EP379" s="45"/>
      <c r="EQ379" s="45"/>
      <c r="ER379" s="45"/>
      <c r="ES379" s="45"/>
      <c r="ET379" s="45"/>
      <c r="EU379" s="45"/>
      <c r="EV379" s="45"/>
      <c r="EW379" s="45"/>
      <c r="EX379" s="45"/>
      <c r="EY379" s="45"/>
      <c r="EZ379" s="45"/>
      <c r="FA379" s="45"/>
      <c r="FB379" s="45"/>
      <c r="FC379" s="45"/>
      <c r="FD379" s="45"/>
      <c r="FE379" s="45"/>
      <c r="FF379" s="45"/>
      <c r="FG379" s="45"/>
      <c r="FH379" s="45"/>
      <c r="FI379" s="45"/>
      <c r="FJ379" s="45"/>
      <c r="FK379" s="45"/>
      <c r="FL379" s="45"/>
      <c r="FM379" s="45"/>
      <c r="FN379" s="45"/>
      <c r="FO379" s="45"/>
      <c r="FP379" s="45"/>
      <c r="FQ379" s="45"/>
      <c r="FR379" s="45"/>
      <c r="FS379" s="45"/>
    </row>
    <row r="380" spans="43:175" x14ac:dyDescent="0.25">
      <c r="AQ380" s="45"/>
      <c r="AR380" s="45"/>
      <c r="AS380" s="45"/>
      <c r="AT380" s="45"/>
      <c r="AU380" s="45"/>
      <c r="AV380" s="45"/>
      <c r="AW380" s="45"/>
      <c r="AX380" s="45"/>
      <c r="AY380" s="45"/>
      <c r="AZ380" s="45"/>
      <c r="BA380" s="45"/>
      <c r="BB380" s="45"/>
      <c r="BC380" s="45"/>
      <c r="BD380" s="45"/>
      <c r="BE380" s="45"/>
      <c r="BF380" s="45"/>
      <c r="BG380" s="45"/>
      <c r="BH380" s="45"/>
      <c r="BI380" s="45"/>
      <c r="BJ380" s="45"/>
      <c r="BK380" s="45"/>
      <c r="BL380" s="45"/>
      <c r="BM380" s="45"/>
      <c r="BN380" s="45"/>
      <c r="BO380" s="45"/>
      <c r="BP380" s="45"/>
      <c r="BQ380" s="45"/>
      <c r="BR380" s="45"/>
      <c r="BS380" s="45"/>
      <c r="BT380" s="45"/>
      <c r="BU380" s="45"/>
      <c r="BV380" s="45"/>
      <c r="BW380" s="45"/>
      <c r="BX380" s="45"/>
      <c r="BY380" s="45"/>
      <c r="BZ380" s="45"/>
      <c r="CA380" s="45"/>
      <c r="CB380" s="45"/>
      <c r="CC380" s="45"/>
      <c r="CD380" s="45"/>
      <c r="CE380" s="45"/>
      <c r="CF380" s="45"/>
      <c r="CG380" s="45"/>
      <c r="CH380" s="45"/>
      <c r="CI380" s="45"/>
      <c r="CJ380" s="45"/>
      <c r="CK380" s="45"/>
      <c r="CL380" s="45"/>
      <c r="CM380" s="45"/>
      <c r="CN380" s="45"/>
      <c r="CO380" s="45"/>
      <c r="CP380" s="45"/>
      <c r="CQ380" s="45"/>
      <c r="CR380" s="45"/>
      <c r="CS380" s="45"/>
      <c r="CT380" s="45"/>
      <c r="CU380" s="45"/>
      <c r="CV380" s="45"/>
      <c r="CW380" s="45"/>
      <c r="CX380" s="45"/>
      <c r="CY380" s="45"/>
      <c r="CZ380" s="45"/>
      <c r="DA380" s="45"/>
      <c r="DB380" s="45"/>
      <c r="DC380" s="45"/>
      <c r="DD380" s="45"/>
      <c r="DE380" s="45"/>
      <c r="DF380" s="45"/>
      <c r="DG380" s="45"/>
      <c r="DH380" s="45"/>
      <c r="DI380" s="45"/>
      <c r="DJ380" s="45"/>
      <c r="DK380" s="45"/>
      <c r="DL380" s="45"/>
      <c r="DM380" s="45"/>
      <c r="DN380" s="45"/>
      <c r="DO380" s="45"/>
      <c r="DP380" s="45"/>
      <c r="DQ380" s="45"/>
      <c r="DR380" s="45"/>
      <c r="DS380" s="45"/>
      <c r="DT380" s="45"/>
      <c r="DU380" s="45"/>
      <c r="DV380" s="45"/>
      <c r="DW380" s="45"/>
      <c r="DX380" s="45"/>
      <c r="DY380" s="45"/>
      <c r="DZ380" s="45"/>
      <c r="EA380" s="45"/>
      <c r="EB380" s="45"/>
      <c r="EC380" s="45"/>
      <c r="ED380" s="45"/>
      <c r="EE380" s="45"/>
      <c r="EF380" s="45"/>
      <c r="EG380" s="45"/>
      <c r="EH380" s="45"/>
      <c r="EI380" s="45"/>
      <c r="EJ380" s="45"/>
      <c r="EK380" s="45"/>
      <c r="EL380" s="45"/>
      <c r="EM380" s="45"/>
      <c r="EN380" s="45"/>
      <c r="EO380" s="45"/>
      <c r="EP380" s="45"/>
      <c r="EQ380" s="45"/>
      <c r="ER380" s="45"/>
      <c r="ES380" s="45"/>
      <c r="ET380" s="45"/>
      <c r="EU380" s="45"/>
      <c r="EV380" s="45"/>
      <c r="EW380" s="45"/>
      <c r="EX380" s="45"/>
      <c r="EY380" s="45"/>
      <c r="EZ380" s="45"/>
      <c r="FA380" s="45"/>
      <c r="FB380" s="45"/>
      <c r="FC380" s="45"/>
      <c r="FD380" s="45"/>
      <c r="FE380" s="45"/>
      <c r="FF380" s="45"/>
      <c r="FG380" s="45"/>
      <c r="FH380" s="45"/>
      <c r="FI380" s="45"/>
      <c r="FJ380" s="45"/>
      <c r="FK380" s="45"/>
      <c r="FL380" s="45"/>
      <c r="FM380" s="45"/>
      <c r="FN380" s="45"/>
      <c r="FO380" s="45"/>
      <c r="FP380" s="45"/>
      <c r="FQ380" s="45"/>
      <c r="FR380" s="45"/>
      <c r="FS380" s="45"/>
    </row>
    <row r="381" spans="43:175" x14ac:dyDescent="0.25">
      <c r="AQ381" s="45"/>
      <c r="AR381" s="45"/>
      <c r="AS381" s="45"/>
      <c r="AT381" s="45"/>
      <c r="AU381" s="45"/>
      <c r="AV381" s="45"/>
      <c r="AW381" s="45"/>
      <c r="AX381" s="45"/>
      <c r="AY381" s="45"/>
      <c r="AZ381" s="45"/>
      <c r="BA381" s="45"/>
      <c r="BB381" s="45"/>
      <c r="BC381" s="45"/>
      <c r="BD381" s="45"/>
      <c r="BE381" s="45"/>
      <c r="BF381" s="45"/>
      <c r="BG381" s="45"/>
      <c r="BH381" s="45"/>
      <c r="BI381" s="45"/>
      <c r="BJ381" s="45"/>
      <c r="BK381" s="45"/>
      <c r="BL381" s="45"/>
      <c r="BM381" s="45"/>
      <c r="BN381" s="45"/>
      <c r="BO381" s="45"/>
      <c r="BP381" s="45"/>
      <c r="BQ381" s="45"/>
      <c r="BR381" s="45"/>
      <c r="BS381" s="45"/>
      <c r="BT381" s="45"/>
      <c r="BU381" s="45"/>
      <c r="BV381" s="45"/>
      <c r="BW381" s="45"/>
      <c r="BX381" s="45"/>
      <c r="BY381" s="45"/>
      <c r="BZ381" s="45"/>
      <c r="CA381" s="45"/>
      <c r="CB381" s="45"/>
      <c r="CC381" s="45"/>
      <c r="CD381" s="45"/>
      <c r="CE381" s="45"/>
      <c r="CF381" s="45"/>
      <c r="CG381" s="45"/>
      <c r="CH381" s="45"/>
      <c r="CI381" s="45"/>
      <c r="CJ381" s="45"/>
      <c r="CK381" s="45"/>
      <c r="CL381" s="45"/>
      <c r="CM381" s="45"/>
      <c r="CN381" s="45"/>
      <c r="CO381" s="45"/>
      <c r="CP381" s="45"/>
      <c r="CQ381" s="45"/>
      <c r="CR381" s="45"/>
      <c r="CS381" s="45"/>
      <c r="CT381" s="45"/>
      <c r="CU381" s="45"/>
      <c r="CV381" s="45"/>
      <c r="CW381" s="45"/>
      <c r="CX381" s="45"/>
      <c r="CY381" s="45"/>
      <c r="CZ381" s="45"/>
      <c r="DA381" s="45"/>
      <c r="DB381" s="45"/>
      <c r="DC381" s="45"/>
      <c r="DD381" s="45"/>
      <c r="DE381" s="45"/>
      <c r="DF381" s="45"/>
      <c r="DG381" s="45"/>
      <c r="DH381" s="45"/>
      <c r="DI381" s="45"/>
      <c r="DJ381" s="45"/>
      <c r="DK381" s="45"/>
      <c r="DL381" s="45"/>
      <c r="DM381" s="45"/>
      <c r="DN381" s="45"/>
      <c r="DO381" s="45"/>
      <c r="DP381" s="45"/>
      <c r="DQ381" s="45"/>
      <c r="DR381" s="45"/>
      <c r="DS381" s="45"/>
      <c r="DT381" s="45"/>
      <c r="DU381" s="45"/>
      <c r="DV381" s="45"/>
      <c r="DW381" s="45"/>
      <c r="DX381" s="45"/>
      <c r="DY381" s="45"/>
      <c r="DZ381" s="45"/>
      <c r="EA381" s="45"/>
      <c r="EB381" s="45"/>
      <c r="EC381" s="45"/>
      <c r="ED381" s="45"/>
      <c r="EE381" s="45"/>
      <c r="EF381" s="45"/>
      <c r="EG381" s="45"/>
      <c r="EH381" s="45"/>
      <c r="EI381" s="45"/>
      <c r="EJ381" s="45"/>
      <c r="EK381" s="45"/>
      <c r="EL381" s="45"/>
      <c r="EM381" s="45"/>
      <c r="EN381" s="45"/>
      <c r="EO381" s="45"/>
      <c r="EP381" s="45"/>
      <c r="EQ381" s="45"/>
      <c r="ER381" s="45"/>
      <c r="ES381" s="45"/>
      <c r="ET381" s="45"/>
      <c r="EU381" s="45"/>
      <c r="EV381" s="45"/>
      <c r="EW381" s="45"/>
      <c r="EX381" s="45"/>
      <c r="EY381" s="45"/>
      <c r="EZ381" s="45"/>
      <c r="FA381" s="45"/>
      <c r="FB381" s="45"/>
      <c r="FC381" s="45"/>
      <c r="FD381" s="45"/>
      <c r="FE381" s="45"/>
      <c r="FF381" s="45"/>
      <c r="FG381" s="45"/>
      <c r="FH381" s="45"/>
      <c r="FI381" s="45"/>
      <c r="FJ381" s="45"/>
      <c r="FK381" s="45"/>
      <c r="FL381" s="45"/>
      <c r="FM381" s="45"/>
      <c r="FN381" s="45"/>
      <c r="FO381" s="45"/>
      <c r="FP381" s="45"/>
      <c r="FQ381" s="45"/>
      <c r="FR381" s="45"/>
      <c r="FS381" s="45"/>
    </row>
    <row r="382" spans="43:175" x14ac:dyDescent="0.25">
      <c r="AQ382" s="45"/>
      <c r="AR382" s="45"/>
      <c r="AS382" s="45"/>
      <c r="AT382" s="45"/>
      <c r="AU382" s="45"/>
      <c r="AV382" s="45"/>
      <c r="AW382" s="45"/>
      <c r="AX382" s="45"/>
      <c r="AY382" s="45"/>
      <c r="AZ382" s="45"/>
      <c r="BA382" s="45"/>
      <c r="BB382" s="45"/>
      <c r="BC382" s="45"/>
      <c r="BD382" s="45"/>
      <c r="BE382" s="45"/>
      <c r="BF382" s="45"/>
      <c r="BG382" s="45"/>
      <c r="BH382" s="45"/>
      <c r="BI382" s="45"/>
      <c r="BJ382" s="45"/>
      <c r="BK382" s="45"/>
      <c r="BL382" s="45"/>
      <c r="BM382" s="45"/>
      <c r="BN382" s="45"/>
      <c r="BO382" s="45"/>
      <c r="BP382" s="45"/>
      <c r="BQ382" s="45"/>
      <c r="BR382" s="45"/>
      <c r="BS382" s="45"/>
      <c r="BT382" s="45"/>
      <c r="BU382" s="45"/>
      <c r="BV382" s="45"/>
      <c r="BW382" s="45"/>
      <c r="BX382" s="45"/>
      <c r="BY382" s="45"/>
      <c r="BZ382" s="45"/>
      <c r="CA382" s="45"/>
      <c r="CB382" s="45"/>
      <c r="CC382" s="45"/>
      <c r="CD382" s="45"/>
      <c r="CE382" s="45"/>
      <c r="CF382" s="45"/>
      <c r="CG382" s="45"/>
      <c r="CH382" s="45"/>
      <c r="CI382" s="45"/>
      <c r="CJ382" s="45"/>
      <c r="CK382" s="45"/>
      <c r="CL382" s="45"/>
      <c r="CM382" s="45"/>
      <c r="CN382" s="45"/>
      <c r="CO382" s="45"/>
      <c r="CP382" s="45"/>
      <c r="CQ382" s="45"/>
      <c r="CR382" s="45"/>
      <c r="CS382" s="45"/>
      <c r="CT382" s="45"/>
      <c r="CU382" s="45"/>
      <c r="CV382" s="45"/>
      <c r="CW382" s="45"/>
      <c r="CX382" s="45"/>
      <c r="CY382" s="45"/>
      <c r="CZ382" s="45"/>
      <c r="DA382" s="45"/>
      <c r="DB382" s="45"/>
      <c r="DC382" s="45"/>
      <c r="DD382" s="45"/>
      <c r="DE382" s="45"/>
      <c r="DF382" s="45"/>
      <c r="DG382" s="45"/>
      <c r="DH382" s="45"/>
      <c r="DI382" s="45"/>
      <c r="DJ382" s="45"/>
      <c r="DK382" s="45"/>
      <c r="DL382" s="45"/>
      <c r="DM382" s="45"/>
      <c r="DN382" s="45"/>
      <c r="DO382" s="45"/>
      <c r="DP382" s="45"/>
      <c r="DQ382" s="45"/>
      <c r="DR382" s="45"/>
      <c r="DS382" s="45"/>
      <c r="DT382" s="45"/>
      <c r="DU382" s="45"/>
      <c r="DV382" s="45"/>
      <c r="DW382" s="45"/>
      <c r="DX382" s="45"/>
      <c r="DY382" s="45"/>
      <c r="DZ382" s="45"/>
      <c r="EA382" s="45"/>
      <c r="EB382" s="45"/>
      <c r="EC382" s="45"/>
      <c r="ED382" s="45"/>
      <c r="EE382" s="45"/>
      <c r="EF382" s="45"/>
      <c r="EG382" s="45"/>
      <c r="EH382" s="45"/>
      <c r="EI382" s="45"/>
      <c r="EJ382" s="45"/>
      <c r="EK382" s="45"/>
      <c r="EL382" s="45"/>
      <c r="EM382" s="45"/>
      <c r="EN382" s="45"/>
      <c r="EO382" s="45"/>
      <c r="EP382" s="45"/>
      <c r="EQ382" s="45"/>
      <c r="ER382" s="45"/>
      <c r="ES382" s="45"/>
      <c r="ET382" s="45"/>
      <c r="EU382" s="45"/>
      <c r="EV382" s="45"/>
      <c r="EW382" s="45"/>
      <c r="EX382" s="45"/>
      <c r="EY382" s="45"/>
      <c r="EZ382" s="45"/>
      <c r="FA382" s="45"/>
      <c r="FB382" s="45"/>
      <c r="FC382" s="45"/>
      <c r="FD382" s="45"/>
      <c r="FE382" s="45"/>
      <c r="FF382" s="45"/>
      <c r="FG382" s="45"/>
      <c r="FH382" s="45"/>
      <c r="FI382" s="45"/>
      <c r="FJ382" s="45"/>
      <c r="FK382" s="45"/>
      <c r="FL382" s="45"/>
      <c r="FM382" s="45"/>
      <c r="FN382" s="45"/>
      <c r="FO382" s="45"/>
      <c r="FP382" s="45"/>
      <c r="FQ382" s="45"/>
      <c r="FR382" s="45"/>
      <c r="FS382" s="45"/>
    </row>
    <row r="383" spans="43:175" x14ac:dyDescent="0.25">
      <c r="AQ383" s="45"/>
      <c r="AR383" s="45"/>
      <c r="AS383" s="45"/>
      <c r="AT383" s="45"/>
      <c r="AU383" s="45"/>
      <c r="AV383" s="45"/>
      <c r="AW383" s="45"/>
      <c r="AX383" s="45"/>
      <c r="AY383" s="45"/>
      <c r="AZ383" s="45"/>
      <c r="BA383" s="45"/>
      <c r="BB383" s="45"/>
      <c r="BC383" s="45"/>
      <c r="BD383" s="45"/>
      <c r="BE383" s="45"/>
      <c r="BF383" s="45"/>
      <c r="BG383" s="45"/>
      <c r="BH383" s="45"/>
      <c r="BI383" s="45"/>
      <c r="BJ383" s="45"/>
      <c r="BK383" s="45"/>
      <c r="BL383" s="45"/>
      <c r="BM383" s="45"/>
      <c r="BN383" s="45"/>
      <c r="BO383" s="45"/>
      <c r="BP383" s="45"/>
      <c r="BQ383" s="45"/>
      <c r="BR383" s="45"/>
      <c r="BS383" s="45"/>
      <c r="BT383" s="45"/>
      <c r="BU383" s="45"/>
      <c r="BV383" s="45"/>
      <c r="BW383" s="45"/>
      <c r="BX383" s="45"/>
      <c r="BY383" s="45"/>
      <c r="BZ383" s="45"/>
      <c r="CA383" s="45"/>
      <c r="CB383" s="45"/>
      <c r="CC383" s="45"/>
      <c r="CD383" s="45"/>
      <c r="CE383" s="45"/>
      <c r="CF383" s="45"/>
      <c r="CG383" s="45"/>
      <c r="CH383" s="45"/>
      <c r="CI383" s="45"/>
      <c r="CJ383" s="45"/>
      <c r="CK383" s="45"/>
      <c r="CL383" s="45"/>
      <c r="CM383" s="45"/>
      <c r="CN383" s="45"/>
      <c r="CO383" s="45"/>
      <c r="CP383" s="45"/>
      <c r="CQ383" s="45"/>
      <c r="CR383" s="45"/>
      <c r="CS383" s="45"/>
      <c r="CT383" s="45"/>
      <c r="CU383" s="45"/>
      <c r="CV383" s="45"/>
      <c r="CW383" s="45"/>
      <c r="CX383" s="45"/>
      <c r="CY383" s="45"/>
      <c r="CZ383" s="45"/>
      <c r="DA383" s="45"/>
      <c r="DB383" s="45"/>
      <c r="DC383" s="45"/>
      <c r="DD383" s="45"/>
      <c r="DE383" s="45"/>
      <c r="DF383" s="45"/>
      <c r="DG383" s="45"/>
      <c r="DH383" s="45"/>
      <c r="DI383" s="45"/>
      <c r="DJ383" s="45"/>
      <c r="DK383" s="45"/>
      <c r="DL383" s="45"/>
      <c r="DM383" s="45"/>
      <c r="DN383" s="45"/>
      <c r="DO383" s="45"/>
      <c r="DP383" s="45"/>
      <c r="DQ383" s="45"/>
      <c r="DR383" s="45"/>
      <c r="DS383" s="45"/>
      <c r="DT383" s="45"/>
      <c r="DU383" s="45"/>
      <c r="DV383" s="45"/>
      <c r="DW383" s="45"/>
      <c r="DX383" s="45"/>
      <c r="DY383" s="45"/>
      <c r="DZ383" s="45"/>
      <c r="EA383" s="45"/>
      <c r="EB383" s="45"/>
      <c r="EC383" s="45"/>
      <c r="ED383" s="45"/>
      <c r="EE383" s="45"/>
      <c r="EF383" s="45"/>
      <c r="EG383" s="45"/>
      <c r="EH383" s="45"/>
      <c r="EI383" s="45"/>
      <c r="EJ383" s="45"/>
      <c r="EK383" s="45"/>
      <c r="EL383" s="45"/>
      <c r="EM383" s="45"/>
      <c r="EN383" s="45"/>
      <c r="EO383" s="45"/>
      <c r="EP383" s="45"/>
      <c r="EQ383" s="45"/>
      <c r="ER383" s="45"/>
      <c r="ES383" s="45"/>
      <c r="ET383" s="45"/>
      <c r="EU383" s="45"/>
      <c r="EV383" s="45"/>
      <c r="EW383" s="45"/>
      <c r="EX383" s="45"/>
      <c r="EY383" s="45"/>
      <c r="EZ383" s="45"/>
      <c r="FA383" s="45"/>
      <c r="FB383" s="45"/>
      <c r="FC383" s="45"/>
      <c r="FD383" s="45"/>
      <c r="FE383" s="45"/>
      <c r="FF383" s="45"/>
      <c r="FG383" s="45"/>
      <c r="FH383" s="45"/>
      <c r="FI383" s="45"/>
      <c r="FJ383" s="45"/>
      <c r="FK383" s="45"/>
      <c r="FL383" s="45"/>
      <c r="FM383" s="45"/>
      <c r="FN383" s="45"/>
      <c r="FO383" s="45"/>
      <c r="FP383" s="45"/>
      <c r="FQ383" s="45"/>
      <c r="FR383" s="45"/>
      <c r="FS383" s="45"/>
    </row>
    <row r="384" spans="43:175" x14ac:dyDescent="0.25">
      <c r="AQ384" s="45"/>
      <c r="AR384" s="45"/>
      <c r="AS384" s="45"/>
      <c r="AT384" s="45"/>
      <c r="AU384" s="45"/>
      <c r="AV384" s="45"/>
      <c r="AW384" s="45"/>
      <c r="AX384" s="45"/>
      <c r="AY384" s="45"/>
      <c r="AZ384" s="45"/>
      <c r="BA384" s="45"/>
      <c r="BB384" s="45"/>
      <c r="BC384" s="45"/>
      <c r="BD384" s="45"/>
      <c r="BE384" s="45"/>
      <c r="BF384" s="45"/>
      <c r="BG384" s="45"/>
      <c r="BH384" s="45"/>
      <c r="BI384" s="45"/>
      <c r="BJ384" s="45"/>
      <c r="BK384" s="45"/>
      <c r="BL384" s="45"/>
      <c r="BM384" s="45"/>
      <c r="BN384" s="45"/>
      <c r="BO384" s="45"/>
      <c r="BP384" s="45"/>
      <c r="BQ384" s="45"/>
      <c r="BR384" s="45"/>
      <c r="BS384" s="45"/>
      <c r="BT384" s="45"/>
      <c r="BU384" s="45"/>
      <c r="BV384" s="45"/>
      <c r="BW384" s="45"/>
      <c r="BX384" s="45"/>
      <c r="BY384" s="45"/>
      <c r="BZ384" s="45"/>
      <c r="CA384" s="45"/>
      <c r="CB384" s="45"/>
      <c r="CC384" s="45"/>
      <c r="CD384" s="45"/>
      <c r="CE384" s="45"/>
      <c r="CF384" s="45"/>
      <c r="CG384" s="45"/>
      <c r="CH384" s="45"/>
      <c r="CI384" s="45"/>
      <c r="CJ384" s="45"/>
      <c r="CK384" s="45"/>
      <c r="CL384" s="45"/>
      <c r="CM384" s="45"/>
      <c r="CN384" s="45"/>
      <c r="CO384" s="45"/>
      <c r="CP384" s="45"/>
      <c r="CQ384" s="45"/>
      <c r="CR384" s="45"/>
      <c r="CS384" s="45"/>
      <c r="CT384" s="45"/>
      <c r="CU384" s="45"/>
      <c r="CV384" s="45"/>
      <c r="CW384" s="45"/>
      <c r="CX384" s="45"/>
      <c r="CY384" s="45"/>
      <c r="CZ384" s="45"/>
      <c r="DA384" s="45"/>
      <c r="DB384" s="45"/>
      <c r="DC384" s="45"/>
      <c r="DD384" s="45"/>
      <c r="DE384" s="45"/>
      <c r="DF384" s="45"/>
      <c r="DG384" s="45"/>
      <c r="DH384" s="45"/>
      <c r="DI384" s="45"/>
      <c r="DJ384" s="45"/>
      <c r="DK384" s="45"/>
      <c r="DL384" s="45"/>
      <c r="DM384" s="45"/>
      <c r="DN384" s="45"/>
      <c r="DO384" s="45"/>
      <c r="DP384" s="45"/>
      <c r="DQ384" s="45"/>
      <c r="DR384" s="45"/>
      <c r="DS384" s="45"/>
      <c r="DT384" s="45"/>
      <c r="DU384" s="45"/>
      <c r="DV384" s="45"/>
      <c r="DW384" s="45"/>
      <c r="DX384" s="45"/>
      <c r="DY384" s="45"/>
      <c r="DZ384" s="45"/>
      <c r="EA384" s="45"/>
      <c r="EB384" s="45"/>
      <c r="EC384" s="45"/>
      <c r="ED384" s="45"/>
      <c r="EE384" s="45"/>
      <c r="EF384" s="45"/>
      <c r="EG384" s="45"/>
      <c r="EH384" s="45"/>
      <c r="EI384" s="45"/>
      <c r="EJ384" s="45"/>
      <c r="EK384" s="45"/>
      <c r="EL384" s="45"/>
      <c r="EM384" s="45"/>
      <c r="EN384" s="45"/>
      <c r="EO384" s="45"/>
      <c r="EP384" s="45"/>
      <c r="EQ384" s="45"/>
      <c r="ER384" s="45"/>
      <c r="ES384" s="45"/>
      <c r="ET384" s="45"/>
      <c r="EU384" s="45"/>
      <c r="EV384" s="45"/>
      <c r="EW384" s="45"/>
      <c r="EX384" s="45"/>
      <c r="EY384" s="45"/>
      <c r="EZ384" s="45"/>
      <c r="FA384" s="45"/>
      <c r="FB384" s="45"/>
      <c r="FC384" s="45"/>
      <c r="FD384" s="45"/>
      <c r="FE384" s="45"/>
      <c r="FF384" s="45"/>
      <c r="FG384" s="45"/>
      <c r="FH384" s="45"/>
      <c r="FI384" s="45"/>
      <c r="FJ384" s="45"/>
      <c r="FK384" s="45"/>
      <c r="FL384" s="45"/>
      <c r="FM384" s="45"/>
      <c r="FN384" s="45"/>
      <c r="FO384" s="45"/>
      <c r="FP384" s="45"/>
      <c r="FQ384" s="45"/>
      <c r="FR384" s="45"/>
      <c r="FS384" s="45"/>
    </row>
    <row r="385" spans="43:175" x14ac:dyDescent="0.25">
      <c r="AQ385" s="45"/>
      <c r="AR385" s="45"/>
      <c r="AS385" s="45"/>
      <c r="AT385" s="45"/>
      <c r="AU385" s="45"/>
      <c r="AV385" s="45"/>
      <c r="AW385" s="45"/>
      <c r="AX385" s="45"/>
      <c r="AY385" s="45"/>
      <c r="AZ385" s="45"/>
      <c r="BA385" s="45"/>
      <c r="BB385" s="45"/>
      <c r="BC385" s="45"/>
      <c r="BD385" s="45"/>
      <c r="BE385" s="45"/>
      <c r="BF385" s="45"/>
      <c r="BG385" s="45"/>
      <c r="BH385" s="45"/>
      <c r="BI385" s="45"/>
      <c r="BJ385" s="45"/>
      <c r="BK385" s="45"/>
      <c r="BL385" s="45"/>
      <c r="BM385" s="45"/>
      <c r="BN385" s="45"/>
      <c r="BO385" s="45"/>
      <c r="BP385" s="45"/>
      <c r="BQ385" s="45"/>
      <c r="BR385" s="45"/>
      <c r="BS385" s="45"/>
      <c r="BT385" s="45"/>
      <c r="BU385" s="45"/>
      <c r="BV385" s="45"/>
      <c r="BW385" s="45"/>
      <c r="BX385" s="45"/>
      <c r="BY385" s="45"/>
      <c r="BZ385" s="45"/>
      <c r="CA385" s="45"/>
      <c r="CB385" s="45"/>
      <c r="CC385" s="45"/>
      <c r="CD385" s="45"/>
      <c r="CE385" s="45"/>
      <c r="CF385" s="45"/>
      <c r="CG385" s="45"/>
      <c r="CH385" s="45"/>
      <c r="CI385" s="45"/>
      <c r="CJ385" s="45"/>
      <c r="CK385" s="45"/>
      <c r="CL385" s="45"/>
      <c r="CM385" s="45"/>
      <c r="CN385" s="45"/>
      <c r="CO385" s="45"/>
      <c r="CP385" s="45"/>
      <c r="CQ385" s="45"/>
      <c r="CR385" s="45"/>
      <c r="CS385" s="45"/>
      <c r="CT385" s="45"/>
      <c r="CU385" s="45"/>
      <c r="CV385" s="45"/>
      <c r="CW385" s="45"/>
      <c r="CX385" s="45"/>
      <c r="CY385" s="45"/>
      <c r="CZ385" s="45"/>
      <c r="DA385" s="45"/>
      <c r="DB385" s="45"/>
      <c r="DC385" s="45"/>
      <c r="DD385" s="45"/>
      <c r="DE385" s="45"/>
      <c r="DF385" s="45"/>
      <c r="DG385" s="45"/>
      <c r="DH385" s="45"/>
      <c r="DI385" s="45"/>
      <c r="DJ385" s="45"/>
      <c r="DK385" s="45"/>
      <c r="DL385" s="45"/>
      <c r="DM385" s="45"/>
      <c r="DN385" s="45"/>
      <c r="DO385" s="45"/>
      <c r="DP385" s="45"/>
      <c r="DQ385" s="45"/>
      <c r="DR385" s="45"/>
      <c r="DS385" s="45"/>
      <c r="DT385" s="45"/>
      <c r="DU385" s="45"/>
      <c r="DV385" s="45"/>
      <c r="DW385" s="45"/>
      <c r="DX385" s="45"/>
      <c r="DY385" s="45"/>
      <c r="DZ385" s="45"/>
      <c r="EA385" s="45"/>
      <c r="EB385" s="45"/>
      <c r="EC385" s="45"/>
      <c r="ED385" s="45"/>
      <c r="EE385" s="45"/>
      <c r="EF385" s="45"/>
      <c r="EG385" s="45"/>
      <c r="EH385" s="45"/>
      <c r="EI385" s="45"/>
      <c r="EJ385" s="45"/>
      <c r="EK385" s="45"/>
      <c r="EL385" s="45"/>
      <c r="EM385" s="45"/>
      <c r="EN385" s="45"/>
      <c r="EO385" s="45"/>
      <c r="EP385" s="45"/>
      <c r="EQ385" s="45"/>
      <c r="ER385" s="45"/>
      <c r="ES385" s="45"/>
      <c r="ET385" s="45"/>
      <c r="EU385" s="45"/>
      <c r="EV385" s="45"/>
      <c r="EW385" s="45"/>
      <c r="EX385" s="45"/>
      <c r="EY385" s="45"/>
      <c r="EZ385" s="45"/>
      <c r="FA385" s="45"/>
      <c r="FB385" s="45"/>
      <c r="FC385" s="45"/>
      <c r="FD385" s="45"/>
      <c r="FE385" s="45"/>
      <c r="FF385" s="45"/>
      <c r="FG385" s="45"/>
      <c r="FH385" s="45"/>
      <c r="FI385" s="45"/>
      <c r="FJ385" s="45"/>
      <c r="FK385" s="45"/>
      <c r="FL385" s="45"/>
      <c r="FM385" s="45"/>
      <c r="FN385" s="45"/>
      <c r="FO385" s="45"/>
      <c r="FP385" s="45"/>
      <c r="FQ385" s="45"/>
      <c r="FR385" s="45"/>
      <c r="FS385" s="45"/>
    </row>
    <row r="386" spans="43:175" x14ac:dyDescent="0.25">
      <c r="AQ386" s="45"/>
      <c r="AR386" s="45"/>
      <c r="AS386" s="45"/>
      <c r="AT386" s="45"/>
      <c r="AU386" s="45"/>
      <c r="AV386" s="45"/>
      <c r="AW386" s="45"/>
      <c r="AX386" s="45"/>
      <c r="AY386" s="45"/>
      <c r="AZ386" s="45"/>
      <c r="BA386" s="45"/>
      <c r="BB386" s="45"/>
      <c r="BC386" s="45"/>
      <c r="BD386" s="45"/>
      <c r="BE386" s="45"/>
      <c r="BF386" s="45"/>
      <c r="BG386" s="45"/>
      <c r="BH386" s="45"/>
      <c r="BI386" s="45"/>
      <c r="BJ386" s="45"/>
      <c r="BK386" s="45"/>
      <c r="BL386" s="45"/>
      <c r="BM386" s="45"/>
      <c r="BN386" s="45"/>
      <c r="BO386" s="45"/>
      <c r="BP386" s="45"/>
      <c r="BQ386" s="45"/>
      <c r="BR386" s="45"/>
      <c r="BS386" s="45"/>
      <c r="BT386" s="45"/>
      <c r="BU386" s="45"/>
      <c r="BV386" s="45"/>
      <c r="BW386" s="45"/>
      <c r="BX386" s="45"/>
      <c r="BY386" s="45"/>
      <c r="BZ386" s="45"/>
      <c r="CA386" s="45"/>
      <c r="CB386" s="45"/>
      <c r="CC386" s="45"/>
      <c r="CD386" s="45"/>
      <c r="CE386" s="45"/>
      <c r="CF386" s="45"/>
      <c r="CG386" s="45"/>
      <c r="CH386" s="45"/>
      <c r="CI386" s="45"/>
      <c r="CJ386" s="45"/>
      <c r="CK386" s="45"/>
      <c r="CL386" s="45"/>
      <c r="CM386" s="45"/>
      <c r="CN386" s="45"/>
      <c r="CO386" s="45"/>
      <c r="CP386" s="45"/>
      <c r="CQ386" s="45"/>
      <c r="CR386" s="45"/>
      <c r="CS386" s="45"/>
      <c r="CT386" s="45"/>
      <c r="CU386" s="45"/>
      <c r="CV386" s="45"/>
      <c r="CW386" s="45"/>
      <c r="CX386" s="45"/>
      <c r="CY386" s="45"/>
      <c r="CZ386" s="45"/>
      <c r="DA386" s="45"/>
      <c r="DB386" s="45"/>
      <c r="DC386" s="45"/>
      <c r="DD386" s="45"/>
      <c r="DE386" s="45"/>
      <c r="DF386" s="45"/>
      <c r="DG386" s="45"/>
      <c r="DH386" s="45"/>
      <c r="DI386" s="45"/>
      <c r="DJ386" s="45"/>
      <c r="DK386" s="45"/>
      <c r="DL386" s="45"/>
      <c r="DM386" s="45"/>
      <c r="DN386" s="45"/>
      <c r="DO386" s="45"/>
      <c r="DP386" s="45"/>
      <c r="DQ386" s="45"/>
      <c r="DR386" s="45"/>
      <c r="DS386" s="45"/>
      <c r="DT386" s="45"/>
      <c r="DU386" s="45"/>
      <c r="DV386" s="45"/>
      <c r="DW386" s="45"/>
      <c r="DX386" s="45"/>
      <c r="DY386" s="45"/>
      <c r="DZ386" s="45"/>
      <c r="EA386" s="45"/>
      <c r="EB386" s="45"/>
      <c r="EC386" s="45"/>
      <c r="ED386" s="45"/>
      <c r="EE386" s="45"/>
      <c r="EF386" s="45"/>
      <c r="EG386" s="45"/>
      <c r="EH386" s="45"/>
      <c r="EI386" s="45"/>
      <c r="EJ386" s="45"/>
      <c r="EK386" s="45"/>
      <c r="EL386" s="45"/>
      <c r="EM386" s="45"/>
      <c r="EN386" s="45"/>
      <c r="EO386" s="45"/>
      <c r="EP386" s="45"/>
      <c r="EQ386" s="45"/>
      <c r="ER386" s="45"/>
      <c r="ES386" s="45"/>
      <c r="ET386" s="45"/>
      <c r="EU386" s="45"/>
      <c r="EV386" s="45"/>
      <c r="EW386" s="45"/>
      <c r="EX386" s="45"/>
      <c r="EY386" s="45"/>
      <c r="EZ386" s="45"/>
      <c r="FA386" s="45"/>
      <c r="FB386" s="45"/>
      <c r="FC386" s="45"/>
      <c r="FD386" s="45"/>
      <c r="FE386" s="45"/>
      <c r="FF386" s="45"/>
      <c r="FG386" s="45"/>
      <c r="FH386" s="45"/>
      <c r="FI386" s="45"/>
      <c r="FJ386" s="45"/>
      <c r="FK386" s="45"/>
      <c r="FL386" s="45"/>
      <c r="FM386" s="45"/>
      <c r="FN386" s="45"/>
      <c r="FO386" s="45"/>
      <c r="FP386" s="45"/>
      <c r="FQ386" s="45"/>
      <c r="FR386" s="45"/>
      <c r="FS386" s="45"/>
    </row>
    <row r="387" spans="43:175" x14ac:dyDescent="0.25">
      <c r="AQ387" s="45"/>
      <c r="AR387" s="45"/>
      <c r="AS387" s="45"/>
      <c r="AT387" s="45"/>
      <c r="AU387" s="45"/>
      <c r="AV387" s="45"/>
      <c r="AW387" s="45"/>
      <c r="AX387" s="45"/>
      <c r="AY387" s="45"/>
      <c r="AZ387" s="45"/>
      <c r="BA387" s="45"/>
      <c r="BB387" s="45"/>
      <c r="BC387" s="45"/>
      <c r="BD387" s="45"/>
      <c r="BE387" s="45"/>
      <c r="BF387" s="45"/>
      <c r="BG387" s="45"/>
      <c r="BH387" s="45"/>
      <c r="BI387" s="45"/>
      <c r="BJ387" s="45"/>
      <c r="BK387" s="45"/>
      <c r="BL387" s="45"/>
      <c r="BM387" s="45"/>
      <c r="BN387" s="45"/>
      <c r="BO387" s="45"/>
      <c r="BP387" s="45"/>
      <c r="BQ387" s="45"/>
      <c r="BR387" s="45"/>
      <c r="BS387" s="45"/>
      <c r="BT387" s="45"/>
      <c r="BU387" s="45"/>
      <c r="BV387" s="45"/>
      <c r="BW387" s="45"/>
      <c r="BX387" s="45"/>
      <c r="BY387" s="45"/>
      <c r="BZ387" s="45"/>
      <c r="CA387" s="45"/>
      <c r="CB387" s="45"/>
      <c r="CC387" s="45"/>
      <c r="CD387" s="45"/>
      <c r="CE387" s="45"/>
      <c r="CF387" s="45"/>
      <c r="CG387" s="45"/>
      <c r="CH387" s="45"/>
      <c r="CI387" s="45"/>
      <c r="CJ387" s="45"/>
      <c r="CK387" s="45"/>
      <c r="CL387" s="45"/>
      <c r="CM387" s="45"/>
      <c r="CN387" s="45"/>
      <c r="CO387" s="45"/>
      <c r="CP387" s="45"/>
      <c r="CQ387" s="45"/>
      <c r="CR387" s="45"/>
      <c r="CS387" s="45"/>
      <c r="CT387" s="45"/>
      <c r="CU387" s="45"/>
      <c r="CV387" s="45"/>
      <c r="CW387" s="45"/>
      <c r="CX387" s="45"/>
      <c r="CY387" s="45"/>
      <c r="CZ387" s="45"/>
      <c r="DA387" s="45"/>
      <c r="DB387" s="45"/>
      <c r="DC387" s="45"/>
      <c r="DD387" s="45"/>
      <c r="DE387" s="45"/>
      <c r="DF387" s="45"/>
      <c r="DG387" s="45"/>
      <c r="DH387" s="45"/>
      <c r="DI387" s="45"/>
      <c r="DJ387" s="45"/>
      <c r="DK387" s="45"/>
      <c r="DL387" s="45"/>
      <c r="DM387" s="45"/>
      <c r="DN387" s="45"/>
      <c r="DO387" s="45"/>
      <c r="DP387" s="45"/>
      <c r="DQ387" s="45"/>
      <c r="DR387" s="45"/>
      <c r="DS387" s="45"/>
      <c r="DT387" s="45"/>
      <c r="DU387" s="45"/>
      <c r="DV387" s="45"/>
      <c r="DW387" s="45"/>
      <c r="DX387" s="45"/>
      <c r="DY387" s="45"/>
      <c r="DZ387" s="45"/>
      <c r="EA387" s="45"/>
      <c r="EB387" s="45"/>
      <c r="EC387" s="45"/>
      <c r="ED387" s="45"/>
      <c r="EE387" s="45"/>
      <c r="EF387" s="45"/>
      <c r="EG387" s="45"/>
      <c r="EH387" s="45"/>
      <c r="EI387" s="45"/>
      <c r="EJ387" s="45"/>
      <c r="EK387" s="45"/>
      <c r="EL387" s="45"/>
      <c r="EM387" s="45"/>
      <c r="EN387" s="45"/>
      <c r="EO387" s="45"/>
      <c r="EP387" s="45"/>
      <c r="EQ387" s="45"/>
      <c r="ER387" s="45"/>
      <c r="ES387" s="45"/>
      <c r="ET387" s="45"/>
      <c r="EU387" s="45"/>
      <c r="EV387" s="45"/>
      <c r="EW387" s="45"/>
      <c r="EX387" s="45"/>
      <c r="EY387" s="45"/>
      <c r="EZ387" s="45"/>
      <c r="FA387" s="45"/>
      <c r="FB387" s="45"/>
      <c r="FC387" s="45"/>
      <c r="FD387" s="45"/>
      <c r="FE387" s="45"/>
      <c r="FF387" s="45"/>
      <c r="FG387" s="45"/>
      <c r="FH387" s="45"/>
      <c r="FI387" s="45"/>
      <c r="FJ387" s="45"/>
      <c r="FK387" s="45"/>
      <c r="FL387" s="45"/>
      <c r="FM387" s="45"/>
      <c r="FN387" s="45"/>
      <c r="FO387" s="45"/>
      <c r="FP387" s="45"/>
      <c r="FQ387" s="45"/>
      <c r="FR387" s="45"/>
      <c r="FS387" s="45"/>
    </row>
    <row r="388" spans="43:175" x14ac:dyDescent="0.25">
      <c r="AQ388" s="45"/>
      <c r="AR388" s="45"/>
      <c r="AS388" s="45"/>
      <c r="AT388" s="45"/>
      <c r="AU388" s="45"/>
      <c r="AV388" s="45"/>
      <c r="AW388" s="45"/>
      <c r="AX388" s="45"/>
      <c r="AY388" s="45"/>
      <c r="AZ388" s="45"/>
      <c r="BA388" s="45"/>
      <c r="BB388" s="45"/>
      <c r="BC388" s="45"/>
      <c r="BD388" s="45"/>
      <c r="BE388" s="45"/>
      <c r="BF388" s="45"/>
      <c r="BG388" s="45"/>
      <c r="BH388" s="45"/>
      <c r="BI388" s="45"/>
      <c r="BJ388" s="45"/>
      <c r="BK388" s="45"/>
      <c r="BL388" s="45"/>
      <c r="BM388" s="45"/>
      <c r="BN388" s="45"/>
      <c r="BO388" s="45"/>
      <c r="BP388" s="45"/>
      <c r="BQ388" s="45"/>
      <c r="BR388" s="45"/>
      <c r="BS388" s="45"/>
      <c r="BT388" s="45"/>
      <c r="BU388" s="45"/>
      <c r="BV388" s="45"/>
      <c r="BW388" s="45"/>
      <c r="BX388" s="45"/>
      <c r="BY388" s="45"/>
      <c r="BZ388" s="45"/>
      <c r="CA388" s="45"/>
      <c r="CB388" s="45"/>
      <c r="CC388" s="45"/>
      <c r="CD388" s="45"/>
      <c r="CE388" s="45"/>
      <c r="CF388" s="45"/>
      <c r="CG388" s="45"/>
      <c r="CH388" s="45"/>
      <c r="CI388" s="45"/>
      <c r="CJ388" s="45"/>
      <c r="CK388" s="45"/>
      <c r="CL388" s="45"/>
      <c r="CM388" s="45"/>
      <c r="CN388" s="45"/>
      <c r="CO388" s="45"/>
      <c r="CP388" s="45"/>
      <c r="CQ388" s="45"/>
      <c r="CR388" s="45"/>
      <c r="CS388" s="45"/>
      <c r="CT388" s="45"/>
      <c r="CU388" s="45"/>
      <c r="CV388" s="45"/>
      <c r="CW388" s="45"/>
      <c r="CX388" s="45"/>
      <c r="CY388" s="45"/>
      <c r="CZ388" s="45"/>
      <c r="DA388" s="45"/>
      <c r="DB388" s="45"/>
      <c r="DC388" s="45"/>
      <c r="DD388" s="45"/>
      <c r="DE388" s="45"/>
      <c r="DF388" s="45"/>
      <c r="DG388" s="45"/>
      <c r="DH388" s="45"/>
      <c r="DI388" s="45"/>
      <c r="DJ388" s="45"/>
      <c r="DK388" s="45"/>
      <c r="DL388" s="45"/>
      <c r="DM388" s="45"/>
      <c r="DN388" s="45"/>
      <c r="DO388" s="45"/>
      <c r="DP388" s="45"/>
      <c r="DQ388" s="45"/>
      <c r="DR388" s="45"/>
      <c r="DS388" s="45"/>
      <c r="DT388" s="45"/>
      <c r="DU388" s="45"/>
      <c r="DV388" s="45"/>
      <c r="DW388" s="45"/>
      <c r="DX388" s="45"/>
      <c r="DY388" s="45"/>
      <c r="DZ388" s="45"/>
      <c r="EA388" s="45"/>
      <c r="EB388" s="45"/>
      <c r="EC388" s="45"/>
      <c r="ED388" s="45"/>
      <c r="EE388" s="45"/>
      <c r="EF388" s="45"/>
      <c r="EG388" s="45"/>
      <c r="EH388" s="45"/>
      <c r="EI388" s="45"/>
      <c r="EJ388" s="45"/>
      <c r="EK388" s="45"/>
      <c r="EL388" s="45"/>
      <c r="EM388" s="45"/>
      <c r="EN388" s="45"/>
      <c r="EO388" s="45"/>
      <c r="EP388" s="45"/>
      <c r="EQ388" s="45"/>
      <c r="ER388" s="45"/>
      <c r="ES388" s="45"/>
      <c r="ET388" s="45"/>
      <c r="EU388" s="45"/>
      <c r="EV388" s="45"/>
      <c r="EW388" s="45"/>
      <c r="EX388" s="45"/>
      <c r="EY388" s="45"/>
      <c r="EZ388" s="45"/>
      <c r="FA388" s="45"/>
      <c r="FB388" s="45"/>
      <c r="FC388" s="45"/>
      <c r="FD388" s="45"/>
      <c r="FE388" s="45"/>
      <c r="FF388" s="45"/>
      <c r="FG388" s="45"/>
      <c r="FH388" s="45"/>
      <c r="FI388" s="45"/>
      <c r="FJ388" s="45"/>
      <c r="FK388" s="45"/>
      <c r="FL388" s="45"/>
      <c r="FM388" s="45"/>
      <c r="FN388" s="45"/>
      <c r="FO388" s="45"/>
      <c r="FP388" s="45"/>
      <c r="FQ388" s="45"/>
      <c r="FR388" s="45"/>
      <c r="FS388" s="45"/>
    </row>
    <row r="389" spans="43:175" x14ac:dyDescent="0.25">
      <c r="AQ389" s="45"/>
      <c r="AR389" s="45"/>
      <c r="AS389" s="45"/>
      <c r="AT389" s="45"/>
      <c r="AU389" s="45"/>
      <c r="AV389" s="45"/>
      <c r="AW389" s="45"/>
      <c r="AX389" s="45"/>
      <c r="AY389" s="45"/>
      <c r="AZ389" s="45"/>
      <c r="BA389" s="45"/>
      <c r="BB389" s="45"/>
      <c r="BC389" s="45"/>
      <c r="BD389" s="45"/>
      <c r="BE389" s="45"/>
      <c r="BF389" s="45"/>
      <c r="BG389" s="45"/>
      <c r="BH389" s="45"/>
      <c r="BI389" s="45"/>
      <c r="BJ389" s="45"/>
      <c r="BK389" s="45"/>
      <c r="BL389" s="45"/>
      <c r="BM389" s="45"/>
      <c r="BN389" s="45"/>
      <c r="BO389" s="45"/>
      <c r="BP389" s="45"/>
      <c r="BQ389" s="45"/>
      <c r="BR389" s="45"/>
      <c r="BS389" s="45"/>
      <c r="BT389" s="45"/>
      <c r="BU389" s="45"/>
      <c r="BV389" s="45"/>
      <c r="BW389" s="45"/>
      <c r="BX389" s="45"/>
      <c r="BY389" s="45"/>
      <c r="BZ389" s="45"/>
      <c r="CA389" s="45"/>
      <c r="CB389" s="45"/>
      <c r="CC389" s="45"/>
      <c r="CD389" s="45"/>
      <c r="CE389" s="45"/>
      <c r="CF389" s="45"/>
      <c r="CG389" s="45"/>
      <c r="CH389" s="45"/>
      <c r="CI389" s="45"/>
      <c r="CJ389" s="45"/>
      <c r="CK389" s="45"/>
      <c r="CL389" s="45"/>
      <c r="CM389" s="45"/>
      <c r="CN389" s="45"/>
      <c r="CO389" s="45"/>
      <c r="CP389" s="45"/>
      <c r="CQ389" s="45"/>
      <c r="CR389" s="45"/>
      <c r="CS389" s="45"/>
      <c r="CT389" s="45"/>
      <c r="CU389" s="45"/>
      <c r="CV389" s="45"/>
      <c r="CW389" s="45"/>
      <c r="CX389" s="45"/>
      <c r="CY389" s="45"/>
      <c r="CZ389" s="45"/>
      <c r="DA389" s="45"/>
      <c r="DB389" s="45"/>
      <c r="DC389" s="45"/>
      <c r="DD389" s="45"/>
      <c r="DE389" s="45"/>
      <c r="DF389" s="45"/>
      <c r="DG389" s="45"/>
      <c r="DH389" s="45"/>
      <c r="DI389" s="45"/>
      <c r="DJ389" s="45"/>
      <c r="DK389" s="45"/>
      <c r="DL389" s="45"/>
      <c r="DM389" s="45"/>
      <c r="DN389" s="45"/>
      <c r="DO389" s="45"/>
      <c r="DP389" s="45"/>
      <c r="DQ389" s="45"/>
      <c r="DR389" s="45"/>
      <c r="DS389" s="45"/>
      <c r="DT389" s="45"/>
      <c r="DU389" s="45"/>
      <c r="DV389" s="45"/>
      <c r="DW389" s="45"/>
      <c r="DX389" s="45"/>
      <c r="DY389" s="45"/>
      <c r="DZ389" s="45"/>
      <c r="EA389" s="45"/>
      <c r="EB389" s="45"/>
      <c r="EC389" s="45"/>
      <c r="ED389" s="45"/>
      <c r="EE389" s="45"/>
      <c r="EF389" s="45"/>
      <c r="EG389" s="45"/>
      <c r="EH389" s="45"/>
      <c r="EI389" s="45"/>
      <c r="EJ389" s="45"/>
      <c r="EK389" s="45"/>
      <c r="EL389" s="45"/>
      <c r="EM389" s="45"/>
      <c r="EN389" s="45"/>
      <c r="EO389" s="45"/>
      <c r="EP389" s="45"/>
      <c r="EQ389" s="45"/>
      <c r="ER389" s="45"/>
      <c r="ES389" s="45"/>
      <c r="ET389" s="45"/>
      <c r="EU389" s="45"/>
      <c r="EV389" s="45"/>
      <c r="EW389" s="45"/>
      <c r="EX389" s="45"/>
      <c r="EY389" s="45"/>
      <c r="EZ389" s="45"/>
      <c r="FA389" s="45"/>
      <c r="FB389" s="45"/>
      <c r="FC389" s="45"/>
      <c r="FD389" s="45"/>
      <c r="FE389" s="45"/>
      <c r="FF389" s="45"/>
      <c r="FG389" s="45"/>
      <c r="FH389" s="45"/>
      <c r="FI389" s="45"/>
      <c r="FJ389" s="45"/>
      <c r="FK389" s="45"/>
      <c r="FL389" s="45"/>
      <c r="FM389" s="45"/>
      <c r="FN389" s="45"/>
      <c r="FO389" s="45"/>
      <c r="FP389" s="45"/>
      <c r="FQ389" s="45"/>
      <c r="FR389" s="45"/>
      <c r="FS389" s="45"/>
    </row>
    <row r="390" spans="43:175" x14ac:dyDescent="0.25">
      <c r="AQ390" s="45"/>
      <c r="AR390" s="45"/>
      <c r="AS390" s="45"/>
      <c r="AT390" s="45"/>
      <c r="AU390" s="45"/>
      <c r="AV390" s="45"/>
      <c r="AW390" s="45"/>
      <c r="AX390" s="45"/>
      <c r="AY390" s="45"/>
      <c r="AZ390" s="45"/>
      <c r="BA390" s="45"/>
      <c r="BB390" s="45"/>
      <c r="BC390" s="45"/>
      <c r="BD390" s="45"/>
      <c r="BE390" s="45"/>
      <c r="BF390" s="45"/>
      <c r="BG390" s="45"/>
      <c r="BH390" s="45"/>
      <c r="BI390" s="45"/>
      <c r="BJ390" s="45"/>
      <c r="BK390" s="45"/>
      <c r="BL390" s="45"/>
      <c r="BM390" s="45"/>
      <c r="BN390" s="45"/>
      <c r="BO390" s="45"/>
      <c r="BP390" s="45"/>
      <c r="BQ390" s="45"/>
      <c r="BR390" s="45"/>
      <c r="BS390" s="45"/>
      <c r="BT390" s="45"/>
      <c r="BU390" s="45"/>
      <c r="BV390" s="45"/>
      <c r="BW390" s="45"/>
      <c r="BX390" s="45"/>
      <c r="BY390" s="45"/>
      <c r="BZ390" s="45"/>
      <c r="CA390" s="45"/>
      <c r="CB390" s="45"/>
      <c r="CC390" s="45"/>
      <c r="CD390" s="45"/>
      <c r="CE390" s="45"/>
      <c r="CF390" s="45"/>
      <c r="CG390" s="45"/>
      <c r="CH390" s="45"/>
      <c r="CI390" s="45"/>
      <c r="CJ390" s="45"/>
      <c r="CK390" s="45"/>
      <c r="CL390" s="45"/>
      <c r="CM390" s="45"/>
      <c r="CN390" s="45"/>
      <c r="CO390" s="45"/>
      <c r="CP390" s="45"/>
      <c r="CQ390" s="45"/>
      <c r="CR390" s="45"/>
      <c r="CS390" s="45"/>
      <c r="CT390" s="45"/>
      <c r="CU390" s="45"/>
      <c r="CV390" s="45"/>
      <c r="CW390" s="45"/>
      <c r="CX390" s="45"/>
      <c r="CY390" s="45"/>
      <c r="CZ390" s="45"/>
      <c r="DA390" s="45"/>
      <c r="DB390" s="45"/>
      <c r="DC390" s="45"/>
      <c r="DD390" s="45"/>
      <c r="DE390" s="45"/>
      <c r="DF390" s="45"/>
      <c r="DG390" s="45"/>
      <c r="DH390" s="45"/>
      <c r="DI390" s="45"/>
      <c r="DJ390" s="45"/>
      <c r="DK390" s="45"/>
      <c r="DL390" s="45"/>
      <c r="DM390" s="45"/>
      <c r="DN390" s="45"/>
      <c r="DO390" s="45"/>
      <c r="DP390" s="45"/>
      <c r="DQ390" s="45"/>
      <c r="DR390" s="45"/>
      <c r="DS390" s="45"/>
      <c r="DT390" s="45"/>
      <c r="DU390" s="45"/>
      <c r="DV390" s="45"/>
      <c r="DW390" s="45"/>
      <c r="DX390" s="45"/>
      <c r="DY390" s="45"/>
      <c r="DZ390" s="45"/>
      <c r="EA390" s="45"/>
      <c r="EB390" s="45"/>
      <c r="EC390" s="45"/>
      <c r="ED390" s="45"/>
      <c r="EE390" s="45"/>
      <c r="EF390" s="45"/>
      <c r="EG390" s="45"/>
      <c r="EH390" s="45"/>
      <c r="EI390" s="45"/>
      <c r="EJ390" s="45"/>
      <c r="EK390" s="45"/>
      <c r="EL390" s="45"/>
      <c r="EM390" s="45"/>
      <c r="EN390" s="45"/>
      <c r="EO390" s="45"/>
      <c r="EP390" s="45"/>
      <c r="EQ390" s="45"/>
      <c r="ER390" s="45"/>
      <c r="ES390" s="45"/>
      <c r="ET390" s="45"/>
      <c r="EU390" s="45"/>
      <c r="EV390" s="45"/>
      <c r="EW390" s="45"/>
      <c r="EX390" s="45"/>
      <c r="EY390" s="45"/>
      <c r="EZ390" s="45"/>
      <c r="FA390" s="45"/>
      <c r="FB390" s="45"/>
      <c r="FC390" s="45"/>
      <c r="FD390" s="45"/>
      <c r="FE390" s="45"/>
      <c r="FF390" s="45"/>
      <c r="FG390" s="45"/>
      <c r="FH390" s="45"/>
      <c r="FI390" s="45"/>
      <c r="FJ390" s="45"/>
      <c r="FK390" s="45"/>
      <c r="FL390" s="45"/>
      <c r="FM390" s="45"/>
      <c r="FN390" s="45"/>
      <c r="FO390" s="45"/>
      <c r="FP390" s="45"/>
      <c r="FQ390" s="45"/>
      <c r="FR390" s="45"/>
      <c r="FS390" s="45"/>
    </row>
    <row r="391" spans="43:175" x14ac:dyDescent="0.25">
      <c r="AQ391" s="45"/>
      <c r="AR391" s="45"/>
      <c r="AS391" s="45"/>
      <c r="AT391" s="45"/>
      <c r="AU391" s="45"/>
      <c r="AV391" s="45"/>
      <c r="AW391" s="45"/>
      <c r="AX391" s="45"/>
      <c r="AY391" s="45"/>
      <c r="AZ391" s="45"/>
      <c r="BA391" s="45"/>
      <c r="BB391" s="45"/>
      <c r="BC391" s="45"/>
      <c r="BD391" s="45"/>
      <c r="BE391" s="45"/>
      <c r="BF391" s="45"/>
      <c r="BG391" s="45"/>
      <c r="BH391" s="45"/>
      <c r="BI391" s="45"/>
      <c r="BJ391" s="45"/>
      <c r="BK391" s="45"/>
      <c r="BL391" s="45"/>
      <c r="BM391" s="45"/>
      <c r="BN391" s="45"/>
      <c r="BO391" s="45"/>
      <c r="BP391" s="45"/>
      <c r="BQ391" s="45"/>
      <c r="BR391" s="45"/>
      <c r="BS391" s="45"/>
      <c r="BT391" s="45"/>
      <c r="BU391" s="45"/>
      <c r="BV391" s="45"/>
      <c r="BW391" s="45"/>
      <c r="BX391" s="45"/>
      <c r="BY391" s="45"/>
      <c r="BZ391" s="45"/>
      <c r="CA391" s="45"/>
      <c r="CB391" s="45"/>
      <c r="CC391" s="45"/>
      <c r="CD391" s="45"/>
      <c r="CE391" s="45"/>
      <c r="CF391" s="45"/>
      <c r="CG391" s="45"/>
      <c r="CH391" s="45"/>
      <c r="CI391" s="45"/>
      <c r="CJ391" s="45"/>
      <c r="CK391" s="45"/>
      <c r="CL391" s="45"/>
      <c r="CM391" s="45"/>
      <c r="CN391" s="45"/>
      <c r="CO391" s="45"/>
      <c r="CP391" s="45"/>
      <c r="CQ391" s="45"/>
      <c r="CR391" s="45"/>
      <c r="CS391" s="45"/>
      <c r="CT391" s="45"/>
      <c r="CU391" s="45"/>
      <c r="CV391" s="45"/>
      <c r="CW391" s="45"/>
      <c r="CX391" s="45"/>
      <c r="CY391" s="45"/>
      <c r="CZ391" s="45"/>
      <c r="DA391" s="45"/>
      <c r="DB391" s="45"/>
      <c r="DC391" s="45"/>
      <c r="DD391" s="45"/>
      <c r="DE391" s="45"/>
      <c r="DF391" s="45"/>
      <c r="DG391" s="45"/>
      <c r="DH391" s="45"/>
      <c r="DI391" s="45"/>
      <c r="DJ391" s="45"/>
      <c r="DK391" s="45"/>
      <c r="DL391" s="45"/>
      <c r="DM391" s="45"/>
      <c r="DN391" s="45"/>
      <c r="DO391" s="45"/>
      <c r="DP391" s="45"/>
      <c r="DQ391" s="45"/>
      <c r="DR391" s="45"/>
      <c r="DS391" s="45"/>
      <c r="DT391" s="45"/>
      <c r="DU391" s="45"/>
      <c r="DV391" s="45"/>
      <c r="DW391" s="45"/>
      <c r="DX391" s="45"/>
      <c r="DY391" s="45"/>
      <c r="DZ391" s="45"/>
      <c r="EA391" s="45"/>
      <c r="EB391" s="45"/>
      <c r="EC391" s="45"/>
      <c r="ED391" s="45"/>
      <c r="EE391" s="45"/>
      <c r="EF391" s="45"/>
      <c r="EG391" s="45"/>
      <c r="EH391" s="45"/>
      <c r="EI391" s="45"/>
      <c r="EJ391" s="45"/>
      <c r="EK391" s="45"/>
      <c r="EL391" s="45"/>
      <c r="EM391" s="45"/>
      <c r="EN391" s="45"/>
      <c r="EO391" s="45"/>
      <c r="EP391" s="45"/>
      <c r="EQ391" s="45"/>
      <c r="ER391" s="45"/>
      <c r="ES391" s="45"/>
      <c r="ET391" s="45"/>
      <c r="EU391" s="45"/>
      <c r="EV391" s="45"/>
      <c r="EW391" s="45"/>
      <c r="EX391" s="45"/>
      <c r="EY391" s="45"/>
      <c r="EZ391" s="45"/>
      <c r="FA391" s="45"/>
      <c r="FB391" s="45"/>
      <c r="FC391" s="45"/>
      <c r="FD391" s="45"/>
      <c r="FE391" s="45"/>
      <c r="FF391" s="45"/>
      <c r="FG391" s="45"/>
      <c r="FH391" s="45"/>
      <c r="FI391" s="45"/>
      <c r="FJ391" s="45"/>
      <c r="FK391" s="45"/>
      <c r="FL391" s="45"/>
      <c r="FM391" s="45"/>
      <c r="FN391" s="45"/>
      <c r="FO391" s="45"/>
      <c r="FP391" s="45"/>
      <c r="FQ391" s="45"/>
      <c r="FR391" s="45"/>
      <c r="FS391" s="45"/>
    </row>
    <row r="392" spans="43:175" x14ac:dyDescent="0.25">
      <c r="AQ392" s="45"/>
      <c r="AR392" s="45"/>
      <c r="AS392" s="45"/>
      <c r="AT392" s="45"/>
      <c r="AU392" s="45"/>
      <c r="AV392" s="45"/>
      <c r="AW392" s="45"/>
      <c r="AX392" s="45"/>
      <c r="AY392" s="45"/>
      <c r="AZ392" s="45"/>
      <c r="BA392" s="45"/>
      <c r="BB392" s="45"/>
      <c r="BC392" s="45"/>
      <c r="BD392" s="45"/>
      <c r="BE392" s="45"/>
      <c r="BF392" s="45"/>
      <c r="BG392" s="45"/>
      <c r="BH392" s="45"/>
      <c r="BI392" s="45"/>
      <c r="BJ392" s="45"/>
      <c r="BK392" s="45"/>
      <c r="BL392" s="45"/>
      <c r="BM392" s="45"/>
      <c r="BN392" s="45"/>
      <c r="BO392" s="45"/>
      <c r="BP392" s="45"/>
      <c r="BQ392" s="45"/>
      <c r="BR392" s="45"/>
      <c r="BS392" s="45"/>
      <c r="BT392" s="45"/>
      <c r="BU392" s="45"/>
      <c r="BV392" s="45"/>
      <c r="BW392" s="45"/>
      <c r="BX392" s="45"/>
      <c r="BY392" s="45"/>
      <c r="BZ392" s="45"/>
      <c r="CA392" s="45"/>
      <c r="CB392" s="45"/>
      <c r="CC392" s="45"/>
      <c r="CD392" s="45"/>
      <c r="CE392" s="45"/>
      <c r="CF392" s="45"/>
      <c r="CG392" s="45"/>
      <c r="CH392" s="45"/>
      <c r="CI392" s="45"/>
      <c r="CJ392" s="45"/>
      <c r="CK392" s="45"/>
      <c r="CL392" s="45"/>
      <c r="CM392" s="45"/>
      <c r="CN392" s="45"/>
      <c r="CO392" s="45"/>
      <c r="CP392" s="45"/>
      <c r="CQ392" s="45"/>
      <c r="CR392" s="45"/>
      <c r="CS392" s="45"/>
      <c r="CT392" s="45"/>
      <c r="CU392" s="45"/>
      <c r="CV392" s="45"/>
      <c r="CW392" s="45"/>
      <c r="CX392" s="45"/>
      <c r="CY392" s="45"/>
      <c r="CZ392" s="45"/>
      <c r="DA392" s="45"/>
      <c r="DB392" s="45"/>
      <c r="DC392" s="45"/>
      <c r="DD392" s="45"/>
      <c r="DE392" s="45"/>
      <c r="DF392" s="45"/>
      <c r="DG392" s="45"/>
      <c r="DH392" s="45"/>
      <c r="DI392" s="45"/>
      <c r="DJ392" s="45"/>
      <c r="DK392" s="45"/>
      <c r="DL392" s="45"/>
      <c r="DM392" s="45"/>
      <c r="DN392" s="45"/>
      <c r="DO392" s="45"/>
      <c r="DP392" s="45"/>
      <c r="DQ392" s="45"/>
      <c r="DR392" s="45"/>
      <c r="DS392" s="45"/>
      <c r="DT392" s="45"/>
      <c r="DU392" s="45"/>
      <c r="DV392" s="45"/>
      <c r="DW392" s="45"/>
      <c r="DX392" s="45"/>
      <c r="DY392" s="45"/>
      <c r="DZ392" s="45"/>
      <c r="EA392" s="45"/>
      <c r="EB392" s="45"/>
      <c r="EC392" s="45"/>
      <c r="ED392" s="45"/>
      <c r="EE392" s="45"/>
      <c r="EF392" s="45"/>
      <c r="EG392" s="45"/>
      <c r="EH392" s="45"/>
      <c r="EI392" s="45"/>
      <c r="EJ392" s="45"/>
      <c r="EK392" s="45"/>
      <c r="EL392" s="45"/>
      <c r="EM392" s="45"/>
      <c r="EN392" s="45"/>
      <c r="EO392" s="45"/>
      <c r="EP392" s="45"/>
      <c r="EQ392" s="45"/>
      <c r="ER392" s="45"/>
      <c r="ES392" s="45"/>
      <c r="ET392" s="45"/>
      <c r="EU392" s="45"/>
      <c r="EV392" s="45"/>
      <c r="EW392" s="45"/>
      <c r="EX392" s="45"/>
      <c r="EY392" s="45"/>
      <c r="EZ392" s="45"/>
      <c r="FA392" s="45"/>
      <c r="FB392" s="45"/>
      <c r="FC392" s="45"/>
      <c r="FD392" s="45"/>
      <c r="FE392" s="45"/>
      <c r="FF392" s="45"/>
      <c r="FG392" s="45"/>
      <c r="FH392" s="45"/>
      <c r="FI392" s="45"/>
      <c r="FJ392" s="45"/>
      <c r="FK392" s="45"/>
      <c r="FL392" s="45"/>
      <c r="FM392" s="45"/>
      <c r="FN392" s="45"/>
      <c r="FO392" s="45"/>
      <c r="FP392" s="45"/>
      <c r="FQ392" s="45"/>
      <c r="FR392" s="45"/>
      <c r="FS392" s="45"/>
    </row>
    <row r="393" spans="43:175" x14ac:dyDescent="0.25">
      <c r="AQ393" s="45"/>
      <c r="AR393" s="45"/>
      <c r="AS393" s="45"/>
      <c r="AT393" s="45"/>
      <c r="AU393" s="45"/>
      <c r="AV393" s="45"/>
      <c r="AW393" s="45"/>
      <c r="AX393" s="45"/>
      <c r="AY393" s="45"/>
      <c r="AZ393" s="45"/>
      <c r="BA393" s="45"/>
      <c r="BB393" s="45"/>
      <c r="BC393" s="45"/>
      <c r="BD393" s="45"/>
      <c r="BE393" s="45"/>
      <c r="BF393" s="45"/>
      <c r="BG393" s="45"/>
      <c r="BH393" s="45"/>
      <c r="BI393" s="45"/>
      <c r="BJ393" s="45"/>
      <c r="BK393" s="45"/>
      <c r="BL393" s="45"/>
      <c r="BM393" s="45"/>
      <c r="BN393" s="45"/>
      <c r="BO393" s="45"/>
      <c r="BP393" s="45"/>
      <c r="BQ393" s="45"/>
      <c r="BR393" s="45"/>
      <c r="BS393" s="45"/>
      <c r="BT393" s="45"/>
      <c r="BU393" s="45"/>
      <c r="BV393" s="45"/>
      <c r="BW393" s="45"/>
      <c r="BX393" s="45"/>
      <c r="BY393" s="45"/>
      <c r="BZ393" s="45"/>
      <c r="CA393" s="45"/>
      <c r="CB393" s="45"/>
      <c r="CC393" s="45"/>
      <c r="CD393" s="45"/>
      <c r="CE393" s="45"/>
      <c r="CF393" s="45"/>
      <c r="CG393" s="45"/>
      <c r="CH393" s="45"/>
      <c r="CI393" s="45"/>
      <c r="CJ393" s="45"/>
      <c r="CK393" s="45"/>
      <c r="CL393" s="45"/>
      <c r="CM393" s="45"/>
      <c r="CN393" s="45"/>
      <c r="CO393" s="45"/>
      <c r="CP393" s="45"/>
      <c r="CQ393" s="45"/>
      <c r="CR393" s="45"/>
      <c r="CS393" s="45"/>
      <c r="CT393" s="45"/>
      <c r="CU393" s="45"/>
      <c r="CV393" s="45"/>
      <c r="CW393" s="45"/>
      <c r="CX393" s="45"/>
      <c r="CY393" s="45"/>
      <c r="CZ393" s="45"/>
      <c r="DA393" s="45"/>
      <c r="DB393" s="45"/>
      <c r="DC393" s="45"/>
      <c r="DD393" s="45"/>
      <c r="DE393" s="45"/>
      <c r="DF393" s="45"/>
      <c r="DG393" s="45"/>
      <c r="DH393" s="45"/>
      <c r="DI393" s="45"/>
      <c r="DJ393" s="45"/>
      <c r="DK393" s="45"/>
      <c r="DL393" s="45"/>
      <c r="DM393" s="45"/>
      <c r="DN393" s="45"/>
      <c r="DO393" s="45"/>
      <c r="DP393" s="45"/>
      <c r="DQ393" s="45"/>
      <c r="DR393" s="45"/>
      <c r="DS393" s="45"/>
      <c r="DT393" s="45"/>
      <c r="DU393" s="45"/>
      <c r="DV393" s="45"/>
      <c r="DW393" s="45"/>
      <c r="DX393" s="45"/>
      <c r="DY393" s="45"/>
      <c r="DZ393" s="45"/>
      <c r="EA393" s="45"/>
      <c r="EB393" s="45"/>
      <c r="EC393" s="45"/>
      <c r="ED393" s="45"/>
      <c r="EE393" s="45"/>
      <c r="EF393" s="45"/>
      <c r="EG393" s="45"/>
      <c r="EH393" s="45"/>
      <c r="EI393" s="45"/>
      <c r="EJ393" s="45"/>
      <c r="EK393" s="45"/>
      <c r="EL393" s="45"/>
      <c r="EM393" s="45"/>
      <c r="EN393" s="45"/>
      <c r="EO393" s="45"/>
      <c r="EP393" s="45"/>
      <c r="EQ393" s="45"/>
      <c r="ER393" s="45"/>
      <c r="ES393" s="45"/>
      <c r="ET393" s="45"/>
      <c r="EU393" s="45"/>
      <c r="EV393" s="45"/>
      <c r="EW393" s="45"/>
      <c r="EX393" s="45"/>
      <c r="EY393" s="45"/>
      <c r="EZ393" s="45"/>
      <c r="FA393" s="45"/>
      <c r="FB393" s="45"/>
      <c r="FC393" s="45"/>
      <c r="FD393" s="45"/>
      <c r="FE393" s="45"/>
      <c r="FF393" s="45"/>
      <c r="FG393" s="45"/>
      <c r="FH393" s="45"/>
      <c r="FI393" s="45"/>
      <c r="FJ393" s="45"/>
      <c r="FK393" s="45"/>
      <c r="FL393" s="45"/>
      <c r="FM393" s="45"/>
      <c r="FN393" s="45"/>
      <c r="FO393" s="45"/>
      <c r="FP393" s="45"/>
      <c r="FQ393" s="45"/>
      <c r="FR393" s="45"/>
      <c r="FS393" s="45"/>
    </row>
    <row r="394" spans="43:175" x14ac:dyDescent="0.25">
      <c r="AQ394" s="45"/>
      <c r="AR394" s="45"/>
      <c r="AS394" s="45"/>
      <c r="AT394" s="45"/>
      <c r="AU394" s="45"/>
      <c r="AV394" s="45"/>
      <c r="AW394" s="45"/>
      <c r="AX394" s="45"/>
      <c r="AY394" s="45"/>
      <c r="AZ394" s="45"/>
      <c r="BA394" s="45"/>
      <c r="BB394" s="45"/>
      <c r="BC394" s="45"/>
      <c r="BD394" s="45"/>
      <c r="BE394" s="45"/>
      <c r="BF394" s="45"/>
      <c r="BG394" s="45"/>
      <c r="BH394" s="45"/>
      <c r="BI394" s="45"/>
      <c r="BJ394" s="45"/>
      <c r="BK394" s="45"/>
      <c r="BL394" s="45"/>
      <c r="BM394" s="45"/>
      <c r="BN394" s="45"/>
      <c r="BO394" s="45"/>
      <c r="BP394" s="45"/>
      <c r="BQ394" s="45"/>
      <c r="BR394" s="45"/>
      <c r="BS394" s="45"/>
      <c r="BT394" s="45"/>
      <c r="BU394" s="45"/>
      <c r="BV394" s="45"/>
      <c r="BW394" s="45"/>
      <c r="BX394" s="45"/>
      <c r="BY394" s="45"/>
      <c r="BZ394" s="45"/>
      <c r="CA394" s="45"/>
      <c r="CB394" s="45"/>
      <c r="CC394" s="45"/>
      <c r="CD394" s="45"/>
      <c r="CE394" s="45"/>
      <c r="CF394" s="45"/>
      <c r="CG394" s="45"/>
      <c r="CH394" s="45"/>
      <c r="CI394" s="45"/>
      <c r="CJ394" s="45"/>
      <c r="CK394" s="45"/>
      <c r="CL394" s="45"/>
      <c r="CM394" s="45"/>
      <c r="CN394" s="45"/>
      <c r="CO394" s="45"/>
      <c r="CP394" s="45"/>
      <c r="CQ394" s="45"/>
      <c r="CR394" s="45"/>
      <c r="CS394" s="45"/>
      <c r="CT394" s="45"/>
      <c r="CU394" s="45"/>
      <c r="CV394" s="45"/>
      <c r="CW394" s="45"/>
      <c r="CX394" s="45"/>
      <c r="CY394" s="45"/>
      <c r="CZ394" s="45"/>
      <c r="DA394" s="45"/>
      <c r="DB394" s="45"/>
      <c r="DC394" s="45"/>
      <c r="DD394" s="45"/>
      <c r="DE394" s="45"/>
      <c r="DF394" s="45"/>
      <c r="DG394" s="45"/>
      <c r="DH394" s="45"/>
      <c r="DI394" s="45"/>
      <c r="DJ394" s="45"/>
      <c r="DK394" s="45"/>
      <c r="DL394" s="45"/>
      <c r="DM394" s="45"/>
      <c r="DN394" s="45"/>
      <c r="DO394" s="45"/>
      <c r="DP394" s="45"/>
      <c r="DQ394" s="45"/>
      <c r="DR394" s="45"/>
      <c r="DS394" s="45"/>
      <c r="DT394" s="45"/>
      <c r="DU394" s="45"/>
      <c r="DV394" s="45"/>
      <c r="DW394" s="45"/>
      <c r="DX394" s="45"/>
      <c r="DY394" s="45"/>
      <c r="DZ394" s="45"/>
      <c r="EA394" s="45"/>
      <c r="EB394" s="45"/>
      <c r="EC394" s="45"/>
      <c r="ED394" s="45"/>
      <c r="EE394" s="45"/>
      <c r="EF394" s="45"/>
      <c r="EG394" s="45"/>
      <c r="EH394" s="45"/>
      <c r="EI394" s="45"/>
      <c r="EJ394" s="45"/>
      <c r="EK394" s="45"/>
      <c r="EL394" s="45"/>
      <c r="EM394" s="45"/>
      <c r="EN394" s="45"/>
      <c r="EO394" s="45"/>
      <c r="EP394" s="45"/>
      <c r="EQ394" s="45"/>
      <c r="ER394" s="45"/>
      <c r="ES394" s="45"/>
      <c r="ET394" s="45"/>
      <c r="EU394" s="45"/>
      <c r="EV394" s="45"/>
      <c r="EW394" s="45"/>
      <c r="EX394" s="45"/>
      <c r="EY394" s="45"/>
      <c r="EZ394" s="45"/>
      <c r="FA394" s="45"/>
      <c r="FB394" s="45"/>
      <c r="FC394" s="45"/>
      <c r="FD394" s="45"/>
      <c r="FE394" s="45"/>
      <c r="FF394" s="45"/>
      <c r="FG394" s="45"/>
      <c r="FH394" s="45"/>
      <c r="FI394" s="45"/>
      <c r="FJ394" s="45"/>
      <c r="FK394" s="45"/>
      <c r="FL394" s="45"/>
      <c r="FM394" s="45"/>
      <c r="FN394" s="45"/>
      <c r="FO394" s="45"/>
      <c r="FP394" s="45"/>
      <c r="FQ394" s="45"/>
      <c r="FR394" s="45"/>
      <c r="FS394" s="45"/>
    </row>
    <row r="395" spans="43:175" x14ac:dyDescent="0.25">
      <c r="AQ395" s="45"/>
      <c r="AR395" s="45"/>
      <c r="AS395" s="45"/>
      <c r="AT395" s="45"/>
      <c r="AU395" s="45"/>
      <c r="AV395" s="45"/>
      <c r="AW395" s="45"/>
      <c r="AX395" s="45"/>
      <c r="AY395" s="45"/>
      <c r="AZ395" s="45"/>
      <c r="BA395" s="45"/>
      <c r="BB395" s="45"/>
      <c r="BC395" s="45"/>
      <c r="BD395" s="45"/>
      <c r="BE395" s="45"/>
      <c r="BF395" s="45"/>
      <c r="BG395" s="45"/>
      <c r="BH395" s="45"/>
      <c r="BI395" s="45"/>
      <c r="BJ395" s="45"/>
      <c r="BK395" s="45"/>
      <c r="BL395" s="45"/>
      <c r="BM395" s="45"/>
      <c r="BN395" s="45"/>
      <c r="BO395" s="45"/>
      <c r="BP395" s="45"/>
      <c r="BQ395" s="45"/>
      <c r="BR395" s="45"/>
      <c r="BS395" s="45"/>
      <c r="BT395" s="45"/>
      <c r="BU395" s="45"/>
      <c r="BV395" s="45"/>
      <c r="BW395" s="45"/>
      <c r="BX395" s="45"/>
      <c r="BY395" s="45"/>
      <c r="BZ395" s="45"/>
      <c r="CA395" s="45"/>
      <c r="CB395" s="45"/>
      <c r="CC395" s="45"/>
      <c r="CD395" s="45"/>
      <c r="CE395" s="45"/>
      <c r="CF395" s="45"/>
      <c r="CG395" s="45"/>
      <c r="CH395" s="45"/>
      <c r="CI395" s="45"/>
      <c r="CJ395" s="45"/>
      <c r="CK395" s="45"/>
      <c r="CL395" s="45"/>
      <c r="CM395" s="45"/>
      <c r="CN395" s="45"/>
      <c r="CO395" s="45"/>
      <c r="CP395" s="45"/>
      <c r="CQ395" s="45"/>
      <c r="CR395" s="45"/>
      <c r="CS395" s="45"/>
      <c r="CT395" s="45"/>
      <c r="CU395" s="45"/>
      <c r="CV395" s="45"/>
      <c r="CW395" s="45"/>
      <c r="CX395" s="45"/>
      <c r="CY395" s="45"/>
      <c r="CZ395" s="45"/>
      <c r="DA395" s="45"/>
      <c r="DB395" s="45"/>
      <c r="DC395" s="45"/>
      <c r="DD395" s="45"/>
      <c r="DE395" s="45"/>
      <c r="DF395" s="45"/>
      <c r="DG395" s="45"/>
      <c r="DH395" s="45"/>
      <c r="DI395" s="45"/>
      <c r="DJ395" s="45"/>
      <c r="DK395" s="45"/>
      <c r="DL395" s="45"/>
      <c r="DM395" s="45"/>
      <c r="DN395" s="45"/>
      <c r="DO395" s="45"/>
      <c r="DP395" s="45"/>
      <c r="DQ395" s="45"/>
      <c r="DR395" s="45"/>
      <c r="DS395" s="45"/>
      <c r="DT395" s="45"/>
      <c r="DU395" s="45"/>
      <c r="DV395" s="45"/>
      <c r="DW395" s="45"/>
      <c r="DX395" s="45"/>
      <c r="DY395" s="45"/>
      <c r="DZ395" s="45"/>
      <c r="EA395" s="45"/>
      <c r="EB395" s="45"/>
      <c r="EC395" s="45"/>
      <c r="ED395" s="45"/>
      <c r="EE395" s="45"/>
      <c r="EF395" s="45"/>
      <c r="EG395" s="45"/>
      <c r="EH395" s="45"/>
      <c r="EI395" s="45"/>
      <c r="EJ395" s="45"/>
      <c r="EK395" s="45"/>
      <c r="EL395" s="45"/>
      <c r="EM395" s="45"/>
      <c r="EN395" s="45"/>
      <c r="EO395" s="45"/>
      <c r="EP395" s="45"/>
      <c r="EQ395" s="45"/>
      <c r="ER395" s="45"/>
      <c r="ES395" s="45"/>
      <c r="ET395" s="45"/>
      <c r="EU395" s="45"/>
      <c r="EV395" s="45"/>
      <c r="EW395" s="45"/>
      <c r="EX395" s="45"/>
      <c r="EY395" s="45"/>
      <c r="EZ395" s="45"/>
      <c r="FA395" s="45"/>
      <c r="FB395" s="45"/>
      <c r="FC395" s="45"/>
      <c r="FD395" s="45"/>
      <c r="FE395" s="45"/>
      <c r="FF395" s="45"/>
      <c r="FG395" s="45"/>
      <c r="FH395" s="45"/>
      <c r="FI395" s="45"/>
      <c r="FJ395" s="45"/>
      <c r="FK395" s="45"/>
      <c r="FL395" s="45"/>
      <c r="FM395" s="45"/>
      <c r="FN395" s="45"/>
      <c r="FO395" s="45"/>
      <c r="FP395" s="45"/>
      <c r="FQ395" s="45"/>
      <c r="FR395" s="45"/>
      <c r="FS395" s="45"/>
    </row>
    <row r="396" spans="43:175" x14ac:dyDescent="0.25">
      <c r="AQ396" s="45"/>
      <c r="AR396" s="45"/>
      <c r="AS396" s="45"/>
      <c r="AT396" s="45"/>
      <c r="AU396" s="45"/>
      <c r="AV396" s="45"/>
      <c r="AW396" s="45"/>
      <c r="AX396" s="45"/>
      <c r="AY396" s="45"/>
      <c r="AZ396" s="45"/>
      <c r="BA396" s="45"/>
      <c r="BB396" s="45"/>
      <c r="BC396" s="45"/>
      <c r="BD396" s="45"/>
      <c r="BE396" s="45"/>
      <c r="BF396" s="45"/>
      <c r="BG396" s="45"/>
      <c r="BH396" s="45"/>
      <c r="BI396" s="45"/>
      <c r="BJ396" s="45"/>
      <c r="BK396" s="45"/>
      <c r="BL396" s="45"/>
      <c r="BM396" s="45"/>
      <c r="BN396" s="45"/>
      <c r="BO396" s="45"/>
      <c r="BP396" s="45"/>
      <c r="BQ396" s="45"/>
      <c r="BR396" s="45"/>
      <c r="BS396" s="45"/>
      <c r="BT396" s="45"/>
      <c r="BU396" s="45"/>
      <c r="BV396" s="45"/>
      <c r="BW396" s="45"/>
      <c r="BX396" s="45"/>
      <c r="BY396" s="45"/>
      <c r="BZ396" s="45"/>
      <c r="CA396" s="45"/>
      <c r="CB396" s="45"/>
      <c r="CC396" s="45"/>
      <c r="CD396" s="45"/>
      <c r="CE396" s="45"/>
      <c r="CF396" s="45"/>
      <c r="CG396" s="45"/>
      <c r="CH396" s="45"/>
      <c r="CI396" s="45"/>
      <c r="CJ396" s="45"/>
      <c r="CK396" s="45"/>
      <c r="CL396" s="45"/>
      <c r="CM396" s="45"/>
      <c r="CN396" s="45"/>
      <c r="CO396" s="45"/>
      <c r="CP396" s="45"/>
      <c r="CQ396" s="45"/>
      <c r="CR396" s="45"/>
      <c r="CS396" s="45"/>
      <c r="CT396" s="45"/>
      <c r="CU396" s="45"/>
      <c r="CV396" s="45"/>
      <c r="CW396" s="45"/>
      <c r="CX396" s="45"/>
      <c r="CY396" s="45"/>
      <c r="CZ396" s="45"/>
      <c r="DA396" s="45"/>
      <c r="DB396" s="45"/>
      <c r="DC396" s="45"/>
      <c r="DD396" s="45"/>
      <c r="DE396" s="45"/>
      <c r="DF396" s="45"/>
      <c r="DG396" s="45"/>
      <c r="DH396" s="45"/>
      <c r="DI396" s="45"/>
      <c r="DJ396" s="45"/>
      <c r="DK396" s="45"/>
      <c r="DL396" s="45"/>
      <c r="DM396" s="45"/>
      <c r="DN396" s="45"/>
      <c r="DO396" s="45"/>
      <c r="DP396" s="45"/>
      <c r="DQ396" s="45"/>
      <c r="DR396" s="45"/>
      <c r="DS396" s="45"/>
      <c r="DT396" s="45"/>
      <c r="DU396" s="45"/>
      <c r="DV396" s="45"/>
      <c r="DW396" s="45"/>
      <c r="DX396" s="45"/>
      <c r="DY396" s="45"/>
      <c r="DZ396" s="45"/>
      <c r="EA396" s="45"/>
      <c r="EB396" s="45"/>
      <c r="EC396" s="45"/>
      <c r="ED396" s="45"/>
      <c r="EE396" s="45"/>
      <c r="EF396" s="45"/>
      <c r="EG396" s="45"/>
      <c r="EH396" s="45"/>
      <c r="EI396" s="45"/>
      <c r="EJ396" s="45"/>
      <c r="EK396" s="45"/>
      <c r="EL396" s="45"/>
      <c r="EM396" s="45"/>
      <c r="EN396" s="45"/>
      <c r="EO396" s="45"/>
      <c r="EP396" s="45"/>
      <c r="EQ396" s="45"/>
      <c r="ER396" s="45"/>
      <c r="ES396" s="45"/>
      <c r="ET396" s="45"/>
      <c r="EU396" s="45"/>
      <c r="EV396" s="45"/>
      <c r="EW396" s="45"/>
      <c r="EX396" s="45"/>
      <c r="EY396" s="45"/>
      <c r="EZ396" s="45"/>
      <c r="FA396" s="45"/>
      <c r="FB396" s="45"/>
      <c r="FC396" s="45"/>
      <c r="FD396" s="45"/>
      <c r="FE396" s="45"/>
      <c r="FF396" s="45"/>
      <c r="FG396" s="45"/>
      <c r="FH396" s="45"/>
      <c r="FI396" s="45"/>
      <c r="FJ396" s="45"/>
      <c r="FK396" s="45"/>
      <c r="FL396" s="45"/>
      <c r="FM396" s="45"/>
      <c r="FN396" s="45"/>
      <c r="FO396" s="45"/>
      <c r="FP396" s="45"/>
      <c r="FQ396" s="45"/>
      <c r="FR396" s="45"/>
      <c r="FS396" s="45"/>
    </row>
    <row r="397" spans="43:175" x14ac:dyDescent="0.25">
      <c r="AQ397" s="45"/>
      <c r="AR397" s="45"/>
      <c r="AS397" s="45"/>
      <c r="AT397" s="45"/>
      <c r="AU397" s="45"/>
      <c r="AV397" s="45"/>
      <c r="AW397" s="45"/>
      <c r="AX397" s="45"/>
      <c r="AY397" s="45"/>
      <c r="AZ397" s="45"/>
      <c r="BA397" s="45"/>
      <c r="BB397" s="45"/>
      <c r="BC397" s="45"/>
      <c r="BD397" s="45"/>
      <c r="BE397" s="45"/>
      <c r="BF397" s="45"/>
      <c r="BG397" s="45"/>
      <c r="BH397" s="45"/>
      <c r="BI397" s="45"/>
      <c r="BJ397" s="45"/>
      <c r="BK397" s="45"/>
      <c r="BL397" s="45"/>
      <c r="BM397" s="45"/>
      <c r="BN397" s="45"/>
      <c r="BO397" s="45"/>
      <c r="BP397" s="45"/>
      <c r="BQ397" s="45"/>
      <c r="BR397" s="45"/>
      <c r="BS397" s="45"/>
      <c r="BT397" s="45"/>
      <c r="BU397" s="45"/>
      <c r="BV397" s="45"/>
      <c r="BW397" s="45"/>
      <c r="BX397" s="45"/>
      <c r="BY397" s="45"/>
      <c r="BZ397" s="45"/>
      <c r="CA397" s="45"/>
      <c r="CB397" s="45"/>
      <c r="CC397" s="45"/>
      <c r="CD397" s="45"/>
      <c r="CE397" s="45"/>
      <c r="CF397" s="45"/>
      <c r="CG397" s="45"/>
      <c r="CH397" s="45"/>
      <c r="CI397" s="45"/>
      <c r="CJ397" s="45"/>
      <c r="CK397" s="45"/>
      <c r="CL397" s="45"/>
      <c r="CM397" s="45"/>
      <c r="CN397" s="45"/>
      <c r="CO397" s="45"/>
      <c r="CP397" s="45"/>
      <c r="CQ397" s="45"/>
      <c r="CR397" s="45"/>
      <c r="CS397" s="45"/>
      <c r="CT397" s="45"/>
      <c r="CU397" s="45"/>
      <c r="CV397" s="45"/>
      <c r="CW397" s="45"/>
      <c r="CX397" s="45"/>
      <c r="CY397" s="45"/>
      <c r="CZ397" s="45"/>
      <c r="DA397" s="45"/>
      <c r="DB397" s="45"/>
      <c r="DC397" s="45"/>
      <c r="DD397" s="45"/>
      <c r="DE397" s="45"/>
      <c r="DF397" s="45"/>
      <c r="DG397" s="45"/>
      <c r="DH397" s="45"/>
      <c r="DI397" s="45"/>
      <c r="DJ397" s="45"/>
      <c r="DK397" s="45"/>
      <c r="DL397" s="45"/>
      <c r="DM397" s="45"/>
      <c r="DN397" s="45"/>
      <c r="DO397" s="45"/>
      <c r="DP397" s="45"/>
      <c r="DQ397" s="45"/>
      <c r="DR397" s="45"/>
      <c r="DS397" s="45"/>
      <c r="DT397" s="45"/>
      <c r="DU397" s="45"/>
      <c r="DV397" s="45"/>
      <c r="DW397" s="45"/>
      <c r="DX397" s="45"/>
      <c r="DY397" s="45"/>
      <c r="DZ397" s="45"/>
      <c r="EA397" s="45"/>
      <c r="EB397" s="45"/>
      <c r="EC397" s="45"/>
      <c r="ED397" s="45"/>
      <c r="EE397" s="45"/>
      <c r="EF397" s="45"/>
      <c r="EG397" s="45"/>
      <c r="EH397" s="45"/>
      <c r="EI397" s="45"/>
      <c r="EJ397" s="45"/>
      <c r="EK397" s="45"/>
      <c r="EL397" s="45"/>
      <c r="EM397" s="45"/>
      <c r="EN397" s="45"/>
      <c r="EO397" s="45"/>
      <c r="EP397" s="45"/>
      <c r="EQ397" s="45"/>
      <c r="ER397" s="45"/>
      <c r="ES397" s="45"/>
      <c r="ET397" s="45"/>
      <c r="EU397" s="45"/>
      <c r="EV397" s="45"/>
      <c r="EW397" s="45"/>
      <c r="EX397" s="45"/>
      <c r="EY397" s="45"/>
      <c r="EZ397" s="45"/>
      <c r="FA397" s="45"/>
      <c r="FB397" s="45"/>
      <c r="FC397" s="45"/>
      <c r="FD397" s="45"/>
      <c r="FE397" s="45"/>
      <c r="FF397" s="45"/>
      <c r="FG397" s="45"/>
      <c r="FH397" s="45"/>
      <c r="FI397" s="45"/>
      <c r="FJ397" s="45"/>
      <c r="FK397" s="45"/>
      <c r="FL397" s="45"/>
      <c r="FM397" s="45"/>
      <c r="FN397" s="45"/>
      <c r="FO397" s="45"/>
      <c r="FP397" s="45"/>
      <c r="FQ397" s="45"/>
      <c r="FR397" s="45"/>
      <c r="FS397" s="45"/>
    </row>
    <row r="398" spans="43:175" x14ac:dyDescent="0.25">
      <c r="AQ398" s="45"/>
      <c r="AR398" s="45"/>
      <c r="AS398" s="45"/>
      <c r="AT398" s="45"/>
      <c r="AU398" s="45"/>
      <c r="AV398" s="45"/>
      <c r="AW398" s="45"/>
      <c r="AX398" s="45"/>
      <c r="AY398" s="45"/>
      <c r="AZ398" s="45"/>
      <c r="BA398" s="45"/>
      <c r="BB398" s="45"/>
      <c r="BC398" s="45"/>
      <c r="BD398" s="45"/>
      <c r="BE398" s="45"/>
      <c r="BF398" s="45"/>
      <c r="BG398" s="45"/>
      <c r="BH398" s="45"/>
      <c r="BI398" s="45"/>
      <c r="BJ398" s="45"/>
      <c r="BK398" s="45"/>
      <c r="BL398" s="45"/>
      <c r="BM398" s="45"/>
      <c r="BN398" s="45"/>
      <c r="BO398" s="45"/>
      <c r="BP398" s="45"/>
      <c r="BQ398" s="45"/>
      <c r="BR398" s="45"/>
      <c r="BS398" s="45"/>
      <c r="BT398" s="45"/>
      <c r="BU398" s="45"/>
      <c r="BV398" s="45"/>
      <c r="BW398" s="45"/>
      <c r="BX398" s="45"/>
      <c r="BY398" s="45"/>
      <c r="BZ398" s="45"/>
      <c r="CA398" s="45"/>
      <c r="CB398" s="45"/>
      <c r="CC398" s="45"/>
      <c r="CD398" s="45"/>
      <c r="CE398" s="45"/>
      <c r="CF398" s="45"/>
      <c r="CG398" s="45"/>
      <c r="CH398" s="45"/>
      <c r="CI398" s="45"/>
      <c r="CJ398" s="45"/>
      <c r="CK398" s="45"/>
      <c r="CL398" s="45"/>
      <c r="CM398" s="45"/>
      <c r="CN398" s="45"/>
      <c r="CO398" s="45"/>
      <c r="CP398" s="45"/>
      <c r="CQ398" s="45"/>
      <c r="CR398" s="45"/>
      <c r="CS398" s="45"/>
      <c r="CT398" s="45"/>
      <c r="CU398" s="45"/>
      <c r="CV398" s="45"/>
      <c r="CW398" s="45"/>
      <c r="CX398" s="45"/>
      <c r="CY398" s="45"/>
      <c r="CZ398" s="45"/>
      <c r="DA398" s="45"/>
      <c r="DB398" s="45"/>
      <c r="DC398" s="45"/>
      <c r="DD398" s="45"/>
      <c r="DE398" s="45"/>
      <c r="DF398" s="45"/>
      <c r="DG398" s="45"/>
      <c r="DH398" s="45"/>
      <c r="DI398" s="45"/>
      <c r="DJ398" s="45"/>
      <c r="DK398" s="45"/>
      <c r="DL398" s="45"/>
      <c r="DM398" s="45"/>
      <c r="DN398" s="45"/>
      <c r="DO398" s="45"/>
      <c r="DP398" s="45"/>
      <c r="DQ398" s="45"/>
      <c r="DR398" s="45"/>
      <c r="DS398" s="45"/>
      <c r="DT398" s="45"/>
      <c r="DU398" s="45"/>
      <c r="DV398" s="45"/>
      <c r="DW398" s="45"/>
      <c r="DX398" s="45"/>
      <c r="DY398" s="45"/>
      <c r="DZ398" s="45"/>
      <c r="EA398" s="45"/>
      <c r="EB398" s="45"/>
      <c r="EC398" s="45"/>
      <c r="ED398" s="45"/>
      <c r="EE398" s="45"/>
      <c r="EF398" s="45"/>
      <c r="EG398" s="45"/>
      <c r="EH398" s="45"/>
      <c r="EI398" s="45"/>
      <c r="EJ398" s="45"/>
      <c r="EK398" s="45"/>
      <c r="EL398" s="45"/>
      <c r="EM398" s="45"/>
      <c r="EN398" s="45"/>
      <c r="EO398" s="45"/>
      <c r="EP398" s="45"/>
      <c r="EQ398" s="45"/>
      <c r="ER398" s="45"/>
      <c r="ES398" s="45"/>
      <c r="ET398" s="45"/>
      <c r="EU398" s="45"/>
      <c r="EV398" s="45"/>
      <c r="EW398" s="45"/>
      <c r="EX398" s="45"/>
      <c r="EY398" s="45"/>
      <c r="EZ398" s="45"/>
      <c r="FA398" s="45"/>
      <c r="FB398" s="45"/>
      <c r="FC398" s="45"/>
      <c r="FD398" s="45"/>
      <c r="FE398" s="45"/>
      <c r="FF398" s="45"/>
      <c r="FG398" s="45"/>
      <c r="FH398" s="45"/>
      <c r="FI398" s="45"/>
      <c r="FJ398" s="45"/>
      <c r="FK398" s="45"/>
      <c r="FL398" s="45"/>
      <c r="FM398" s="45"/>
      <c r="FN398" s="45"/>
      <c r="FO398" s="45"/>
      <c r="FP398" s="45"/>
      <c r="FQ398" s="45"/>
      <c r="FR398" s="45"/>
      <c r="FS398" s="45"/>
    </row>
    <row r="399" spans="43:175" x14ac:dyDescent="0.25">
      <c r="AQ399" s="45"/>
      <c r="AR399" s="45"/>
      <c r="AS399" s="45"/>
      <c r="AT399" s="45"/>
      <c r="AU399" s="45"/>
      <c r="AV399" s="45"/>
      <c r="AW399" s="45"/>
      <c r="AX399" s="45"/>
      <c r="AY399" s="45"/>
      <c r="AZ399" s="45"/>
      <c r="BA399" s="45"/>
      <c r="BB399" s="45"/>
      <c r="BC399" s="45"/>
      <c r="BD399" s="45"/>
      <c r="BE399" s="45"/>
      <c r="BF399" s="45"/>
      <c r="BG399" s="45"/>
      <c r="BH399" s="45"/>
      <c r="BI399" s="45"/>
      <c r="BJ399" s="45"/>
      <c r="BK399" s="45"/>
      <c r="BL399" s="45"/>
      <c r="BM399" s="45"/>
      <c r="BN399" s="45"/>
      <c r="BO399" s="45"/>
      <c r="BP399" s="45"/>
      <c r="BQ399" s="45"/>
      <c r="BR399" s="45"/>
      <c r="BS399" s="45"/>
      <c r="BT399" s="45"/>
      <c r="BU399" s="45"/>
      <c r="BV399" s="45"/>
      <c r="BW399" s="45"/>
      <c r="BX399" s="45"/>
      <c r="BY399" s="45"/>
      <c r="BZ399" s="45"/>
      <c r="CA399" s="45"/>
      <c r="CB399" s="45"/>
      <c r="CC399" s="45"/>
      <c r="CD399" s="45"/>
      <c r="CE399" s="45"/>
      <c r="CF399" s="45"/>
      <c r="CG399" s="45"/>
      <c r="CH399" s="45"/>
      <c r="CI399" s="45"/>
      <c r="CJ399" s="45"/>
      <c r="CK399" s="45"/>
      <c r="CL399" s="45"/>
      <c r="CM399" s="45"/>
      <c r="CN399" s="45"/>
      <c r="CO399" s="45"/>
      <c r="CP399" s="45"/>
      <c r="CQ399" s="45"/>
      <c r="CR399" s="45"/>
      <c r="CS399" s="45"/>
      <c r="CT399" s="45"/>
      <c r="CU399" s="45"/>
      <c r="CV399" s="45"/>
      <c r="CW399" s="45"/>
      <c r="CX399" s="45"/>
      <c r="CY399" s="45"/>
      <c r="CZ399" s="45"/>
      <c r="DA399" s="45"/>
      <c r="DB399" s="45"/>
      <c r="DC399" s="45"/>
      <c r="DD399" s="45"/>
      <c r="DE399" s="45"/>
      <c r="DF399" s="45"/>
      <c r="DG399" s="45"/>
      <c r="DH399" s="45"/>
      <c r="DI399" s="45"/>
      <c r="DJ399" s="45"/>
      <c r="DK399" s="45"/>
      <c r="DL399" s="45"/>
      <c r="DM399" s="45"/>
      <c r="DN399" s="45"/>
      <c r="DO399" s="45"/>
      <c r="DP399" s="45"/>
      <c r="DQ399" s="45"/>
      <c r="DR399" s="45"/>
      <c r="DS399" s="45"/>
      <c r="DT399" s="45"/>
      <c r="DU399" s="45"/>
      <c r="DV399" s="45"/>
      <c r="DW399" s="45"/>
      <c r="DX399" s="45"/>
      <c r="DY399" s="45"/>
      <c r="DZ399" s="45"/>
      <c r="EA399" s="45"/>
      <c r="EB399" s="45"/>
      <c r="EC399" s="45"/>
      <c r="ED399" s="45"/>
      <c r="EE399" s="45"/>
      <c r="EF399" s="45"/>
      <c r="EG399" s="45"/>
      <c r="EH399" s="45"/>
      <c r="EI399" s="45"/>
      <c r="EJ399" s="45"/>
      <c r="EK399" s="45"/>
      <c r="EL399" s="45"/>
      <c r="EM399" s="45"/>
      <c r="EN399" s="45"/>
      <c r="EO399" s="45"/>
      <c r="EP399" s="45"/>
      <c r="EQ399" s="45"/>
      <c r="ER399" s="45"/>
      <c r="ES399" s="45"/>
      <c r="ET399" s="45"/>
      <c r="EU399" s="45"/>
      <c r="EV399" s="45"/>
      <c r="EW399" s="45"/>
      <c r="EX399" s="45"/>
      <c r="EY399" s="45"/>
      <c r="EZ399" s="45"/>
      <c r="FA399" s="45"/>
      <c r="FB399" s="45"/>
      <c r="FC399" s="45"/>
      <c r="FD399" s="45"/>
      <c r="FE399" s="45"/>
      <c r="FF399" s="45"/>
      <c r="FG399" s="45"/>
      <c r="FH399" s="45"/>
      <c r="FI399" s="45"/>
      <c r="FJ399" s="45"/>
      <c r="FK399" s="45"/>
      <c r="FL399" s="45"/>
      <c r="FM399" s="45"/>
      <c r="FN399" s="45"/>
      <c r="FO399" s="45"/>
      <c r="FP399" s="45"/>
      <c r="FQ399" s="45"/>
      <c r="FR399" s="45"/>
      <c r="FS399" s="45"/>
    </row>
    <row r="400" spans="43:175" x14ac:dyDescent="0.25">
      <c r="AQ400" s="45"/>
      <c r="AR400" s="45"/>
      <c r="AS400" s="45"/>
      <c r="AT400" s="45"/>
      <c r="AU400" s="45"/>
      <c r="AV400" s="45"/>
      <c r="AW400" s="45"/>
      <c r="AX400" s="45"/>
      <c r="AY400" s="45"/>
      <c r="AZ400" s="45"/>
      <c r="BA400" s="45"/>
      <c r="BB400" s="45"/>
      <c r="BC400" s="45"/>
      <c r="BD400" s="45"/>
      <c r="BE400" s="45"/>
      <c r="BF400" s="45"/>
      <c r="BG400" s="45"/>
      <c r="BH400" s="45"/>
      <c r="BI400" s="45"/>
      <c r="BJ400" s="45"/>
      <c r="BK400" s="45"/>
      <c r="BL400" s="45"/>
      <c r="BM400" s="45"/>
      <c r="BN400" s="45"/>
      <c r="BO400" s="45"/>
      <c r="BP400" s="45"/>
      <c r="BQ400" s="45"/>
      <c r="BR400" s="45"/>
      <c r="BS400" s="45"/>
      <c r="BT400" s="45"/>
      <c r="BU400" s="45"/>
      <c r="BV400" s="45"/>
      <c r="BW400" s="45"/>
      <c r="BX400" s="45"/>
      <c r="BY400" s="45"/>
      <c r="BZ400" s="45"/>
      <c r="CA400" s="45"/>
      <c r="CB400" s="45"/>
      <c r="CC400" s="45"/>
      <c r="CD400" s="45"/>
      <c r="CE400" s="45"/>
      <c r="CF400" s="45"/>
      <c r="CG400" s="45"/>
      <c r="CH400" s="45"/>
      <c r="CI400" s="45"/>
      <c r="CJ400" s="45"/>
      <c r="CK400" s="45"/>
      <c r="CL400" s="45"/>
      <c r="CM400" s="45"/>
      <c r="CN400" s="45"/>
      <c r="CO400" s="45"/>
      <c r="CP400" s="45"/>
      <c r="CQ400" s="45"/>
      <c r="CR400" s="45"/>
      <c r="CS400" s="45"/>
      <c r="CT400" s="45"/>
      <c r="CU400" s="45"/>
      <c r="CV400" s="45"/>
      <c r="CW400" s="45"/>
      <c r="CX400" s="45"/>
      <c r="CY400" s="45"/>
      <c r="CZ400" s="45"/>
      <c r="DA400" s="45"/>
      <c r="DB400" s="45"/>
      <c r="DC400" s="45"/>
      <c r="DD400" s="45"/>
      <c r="DE400" s="45"/>
      <c r="DF400" s="45"/>
      <c r="DG400" s="45"/>
      <c r="DH400" s="45"/>
      <c r="DI400" s="45"/>
      <c r="DJ400" s="45"/>
      <c r="DK400" s="45"/>
      <c r="DL400" s="45"/>
      <c r="DM400" s="45"/>
      <c r="DN400" s="45"/>
      <c r="DO400" s="45"/>
      <c r="DP400" s="45"/>
      <c r="DQ400" s="45"/>
      <c r="DR400" s="45"/>
      <c r="DS400" s="45"/>
      <c r="DT400" s="45"/>
      <c r="DU400" s="45"/>
      <c r="DV400" s="45"/>
      <c r="DW400" s="45"/>
      <c r="DX400" s="45"/>
      <c r="DY400" s="45"/>
      <c r="DZ400" s="45"/>
      <c r="EA400" s="45"/>
      <c r="EB400" s="45"/>
      <c r="EC400" s="45"/>
      <c r="ED400" s="45"/>
      <c r="EE400" s="45"/>
      <c r="EF400" s="45"/>
      <c r="EG400" s="45"/>
      <c r="EH400" s="45"/>
      <c r="EI400" s="45"/>
      <c r="EJ400" s="45"/>
      <c r="EK400" s="45"/>
      <c r="EL400" s="45"/>
      <c r="EM400" s="45"/>
      <c r="EN400" s="45"/>
      <c r="EO400" s="45"/>
      <c r="EP400" s="45"/>
      <c r="EQ400" s="45"/>
      <c r="ER400" s="45"/>
      <c r="ES400" s="45"/>
      <c r="ET400" s="45"/>
      <c r="EU400" s="45"/>
      <c r="EV400" s="45"/>
      <c r="EW400" s="45"/>
      <c r="EX400" s="45"/>
      <c r="EY400" s="45"/>
      <c r="EZ400" s="45"/>
      <c r="FA400" s="45"/>
      <c r="FB400" s="45"/>
      <c r="FC400" s="45"/>
      <c r="FD400" s="45"/>
      <c r="FE400" s="45"/>
      <c r="FF400" s="45"/>
      <c r="FG400" s="45"/>
      <c r="FH400" s="45"/>
      <c r="FI400" s="45"/>
      <c r="FJ400" s="45"/>
      <c r="FK400" s="45"/>
      <c r="FL400" s="45"/>
      <c r="FM400" s="45"/>
      <c r="FN400" s="45"/>
      <c r="FO400" s="45"/>
      <c r="FP400" s="45"/>
      <c r="FQ400" s="45"/>
      <c r="FR400" s="45"/>
      <c r="FS400" s="45"/>
    </row>
    <row r="401" spans="43:175" x14ac:dyDescent="0.25">
      <c r="AQ401" s="45"/>
      <c r="AR401" s="45"/>
      <c r="AS401" s="45"/>
      <c r="AT401" s="45"/>
      <c r="AU401" s="45"/>
      <c r="AV401" s="45"/>
      <c r="AW401" s="45"/>
      <c r="AX401" s="45"/>
      <c r="AY401" s="45"/>
      <c r="AZ401" s="45"/>
      <c r="BA401" s="45"/>
      <c r="BB401" s="45"/>
      <c r="BC401" s="45"/>
      <c r="BD401" s="45"/>
      <c r="BE401" s="45"/>
      <c r="BF401" s="45"/>
      <c r="BG401" s="45"/>
      <c r="BH401" s="45"/>
      <c r="BI401" s="45"/>
      <c r="BJ401" s="45"/>
      <c r="BK401" s="45"/>
      <c r="BL401" s="45"/>
      <c r="BM401" s="45"/>
      <c r="BN401" s="45"/>
      <c r="BO401" s="45"/>
      <c r="BP401" s="45"/>
      <c r="BQ401" s="45"/>
      <c r="BR401" s="45"/>
      <c r="BS401" s="45"/>
      <c r="BT401" s="45"/>
      <c r="BU401" s="45"/>
      <c r="BV401" s="45"/>
      <c r="BW401" s="45"/>
      <c r="BX401" s="45"/>
      <c r="BY401" s="45"/>
      <c r="BZ401" s="45"/>
      <c r="CA401" s="45"/>
      <c r="CB401" s="45"/>
      <c r="CC401" s="45"/>
      <c r="CD401" s="45"/>
      <c r="CE401" s="45"/>
      <c r="CF401" s="45"/>
      <c r="CG401" s="45"/>
      <c r="CH401" s="45"/>
      <c r="CI401" s="45"/>
      <c r="CJ401" s="45"/>
      <c r="CK401" s="45"/>
      <c r="CL401" s="45"/>
      <c r="CM401" s="45"/>
      <c r="CN401" s="45"/>
      <c r="CO401" s="45"/>
      <c r="CP401" s="45"/>
      <c r="CQ401" s="45"/>
      <c r="CR401" s="45"/>
      <c r="CS401" s="45"/>
      <c r="CT401" s="45"/>
      <c r="CU401" s="45"/>
      <c r="CV401" s="45"/>
      <c r="CW401" s="45"/>
      <c r="CX401" s="45"/>
      <c r="CY401" s="45"/>
      <c r="CZ401" s="45"/>
      <c r="DA401" s="45"/>
      <c r="DB401" s="45"/>
      <c r="DC401" s="45"/>
      <c r="DD401" s="45"/>
      <c r="DE401" s="45"/>
      <c r="DF401" s="45"/>
      <c r="DG401" s="45"/>
      <c r="DH401" s="45"/>
      <c r="DI401" s="45"/>
      <c r="DJ401" s="45"/>
      <c r="DK401" s="45"/>
      <c r="DL401" s="45"/>
      <c r="DM401" s="45"/>
      <c r="DN401" s="45"/>
      <c r="DO401" s="45"/>
      <c r="DP401" s="45"/>
      <c r="DQ401" s="45"/>
      <c r="DR401" s="45"/>
      <c r="DS401" s="45"/>
      <c r="DT401" s="45"/>
      <c r="DU401" s="45"/>
      <c r="DV401" s="45"/>
      <c r="DW401" s="45"/>
      <c r="DX401" s="45"/>
      <c r="DY401" s="45"/>
      <c r="DZ401" s="45"/>
      <c r="EA401" s="45"/>
      <c r="EB401" s="45"/>
      <c r="EC401" s="45"/>
      <c r="ED401" s="45"/>
      <c r="EE401" s="45"/>
      <c r="EF401" s="45"/>
      <c r="EG401" s="45"/>
      <c r="EH401" s="45"/>
      <c r="EI401" s="45"/>
      <c r="EJ401" s="45"/>
      <c r="EK401" s="45"/>
      <c r="EL401" s="45"/>
      <c r="EM401" s="45"/>
      <c r="EN401" s="45"/>
      <c r="EO401" s="45"/>
      <c r="EP401" s="45"/>
      <c r="EQ401" s="45"/>
      <c r="ER401" s="45"/>
      <c r="ES401" s="45"/>
      <c r="ET401" s="45"/>
      <c r="EU401" s="45"/>
      <c r="EV401" s="45"/>
      <c r="EW401" s="45"/>
      <c r="EX401" s="45"/>
      <c r="EY401" s="45"/>
      <c r="EZ401" s="45"/>
      <c r="FA401" s="45"/>
      <c r="FB401" s="45"/>
      <c r="FC401" s="45"/>
      <c r="FD401" s="45"/>
      <c r="FE401" s="45"/>
      <c r="FF401" s="45"/>
      <c r="FG401" s="45"/>
      <c r="FH401" s="45"/>
      <c r="FI401" s="45"/>
      <c r="FJ401" s="45"/>
      <c r="FK401" s="45"/>
      <c r="FL401" s="45"/>
      <c r="FM401" s="45"/>
      <c r="FN401" s="45"/>
      <c r="FO401" s="45"/>
      <c r="FP401" s="45"/>
      <c r="FQ401" s="45"/>
      <c r="FR401" s="45"/>
      <c r="FS401" s="45"/>
    </row>
    <row r="402" spans="43:175" x14ac:dyDescent="0.25">
      <c r="AQ402" s="45"/>
      <c r="AR402" s="45"/>
      <c r="AS402" s="45"/>
      <c r="AT402" s="45"/>
      <c r="AU402" s="45"/>
      <c r="AV402" s="45"/>
      <c r="AW402" s="45"/>
      <c r="AX402" s="45"/>
      <c r="AY402" s="45"/>
      <c r="AZ402" s="45"/>
      <c r="BA402" s="45"/>
      <c r="BB402" s="45"/>
      <c r="BC402" s="45"/>
      <c r="BD402" s="45"/>
      <c r="BE402" s="45"/>
      <c r="BF402" s="45"/>
      <c r="BG402" s="45"/>
      <c r="BH402" s="45"/>
      <c r="BI402" s="45"/>
      <c r="BJ402" s="45"/>
      <c r="BK402" s="45"/>
      <c r="BL402" s="45"/>
      <c r="BM402" s="45"/>
      <c r="BN402" s="45"/>
      <c r="BO402" s="45"/>
      <c r="BP402" s="45"/>
      <c r="BQ402" s="45"/>
      <c r="BR402" s="45"/>
      <c r="BS402" s="45"/>
      <c r="BT402" s="45"/>
      <c r="BU402" s="45"/>
      <c r="BV402" s="45"/>
      <c r="BW402" s="45"/>
      <c r="BX402" s="45"/>
      <c r="BY402" s="45"/>
      <c r="BZ402" s="45"/>
      <c r="CA402" s="45"/>
      <c r="CB402" s="45"/>
      <c r="CC402" s="45"/>
      <c r="CD402" s="45"/>
      <c r="CE402" s="45"/>
      <c r="CF402" s="45"/>
      <c r="CG402" s="45"/>
      <c r="CH402" s="45"/>
      <c r="CI402" s="45"/>
      <c r="CJ402" s="45"/>
      <c r="CK402" s="45"/>
      <c r="CL402" s="45"/>
      <c r="CM402" s="45"/>
      <c r="CN402" s="45"/>
      <c r="CO402" s="45"/>
      <c r="CP402" s="45"/>
      <c r="CQ402" s="45"/>
      <c r="CR402" s="45"/>
      <c r="CS402" s="45"/>
      <c r="CT402" s="45"/>
      <c r="CU402" s="45"/>
      <c r="CV402" s="45"/>
      <c r="CW402" s="45"/>
      <c r="CX402" s="45"/>
      <c r="CY402" s="45"/>
      <c r="CZ402" s="45"/>
      <c r="DA402" s="45"/>
      <c r="DB402" s="45"/>
      <c r="DC402" s="45"/>
      <c r="DD402" s="45"/>
      <c r="DE402" s="45"/>
      <c r="DF402" s="45"/>
      <c r="DG402" s="45"/>
      <c r="DH402" s="45"/>
      <c r="DI402" s="45"/>
      <c r="DJ402" s="45"/>
      <c r="DK402" s="45"/>
      <c r="DL402" s="45"/>
      <c r="DM402" s="45"/>
      <c r="DN402" s="45"/>
      <c r="DO402" s="45"/>
      <c r="DP402" s="45"/>
      <c r="DQ402" s="45"/>
      <c r="DR402" s="45"/>
      <c r="DS402" s="45"/>
      <c r="DT402" s="45"/>
      <c r="DU402" s="45"/>
      <c r="DV402" s="45"/>
      <c r="DW402" s="45"/>
      <c r="DX402" s="45"/>
      <c r="DY402" s="45"/>
      <c r="DZ402" s="45"/>
      <c r="EA402" s="45"/>
      <c r="EB402" s="45"/>
      <c r="EC402" s="45"/>
      <c r="ED402" s="45"/>
      <c r="EE402" s="45"/>
      <c r="EF402" s="45"/>
      <c r="EG402" s="45"/>
      <c r="EH402" s="45"/>
      <c r="EI402" s="45"/>
      <c r="EJ402" s="45"/>
      <c r="EK402" s="45"/>
      <c r="EL402" s="45"/>
      <c r="EM402" s="45"/>
      <c r="EN402" s="45"/>
      <c r="EO402" s="45"/>
      <c r="EP402" s="45"/>
      <c r="EQ402" s="45"/>
      <c r="ER402" s="45"/>
      <c r="ES402" s="45"/>
      <c r="ET402" s="45"/>
      <c r="EU402" s="45"/>
      <c r="EV402" s="45"/>
      <c r="EW402" s="45"/>
      <c r="EX402" s="45"/>
      <c r="EY402" s="45"/>
      <c r="EZ402" s="45"/>
      <c r="FA402" s="45"/>
      <c r="FB402" s="45"/>
      <c r="FC402" s="45"/>
      <c r="FD402" s="45"/>
      <c r="FE402" s="45"/>
      <c r="FF402" s="45"/>
      <c r="FG402" s="45"/>
      <c r="FH402" s="45"/>
      <c r="FI402" s="45"/>
      <c r="FJ402" s="45"/>
      <c r="FK402" s="45"/>
      <c r="FL402" s="45"/>
      <c r="FM402" s="45"/>
      <c r="FN402" s="45"/>
      <c r="FO402" s="45"/>
      <c r="FP402" s="45"/>
      <c r="FQ402" s="45"/>
      <c r="FR402" s="45"/>
      <c r="FS402" s="45"/>
    </row>
    <row r="403" spans="43:175" x14ac:dyDescent="0.25">
      <c r="AQ403" s="45"/>
      <c r="AR403" s="45"/>
      <c r="AS403" s="45"/>
      <c r="AT403" s="45"/>
      <c r="AU403" s="45"/>
      <c r="AV403" s="45"/>
      <c r="AW403" s="45"/>
      <c r="AX403" s="45"/>
      <c r="AY403" s="45"/>
      <c r="AZ403" s="45"/>
      <c r="BA403" s="45"/>
      <c r="BB403" s="45"/>
      <c r="BC403" s="45"/>
      <c r="BD403" s="45"/>
      <c r="BE403" s="45"/>
      <c r="BF403" s="45"/>
      <c r="BG403" s="45"/>
      <c r="BH403" s="45"/>
      <c r="BI403" s="45"/>
      <c r="BJ403" s="45"/>
      <c r="BK403" s="45"/>
      <c r="BL403" s="45"/>
      <c r="BM403" s="45"/>
      <c r="BN403" s="45"/>
      <c r="BO403" s="45"/>
      <c r="BP403" s="45"/>
      <c r="BQ403" s="45"/>
      <c r="BR403" s="45"/>
      <c r="BS403" s="45"/>
      <c r="BT403" s="45"/>
      <c r="BU403" s="45"/>
      <c r="BV403" s="45"/>
      <c r="BW403" s="45"/>
      <c r="BX403" s="45"/>
      <c r="BY403" s="45"/>
      <c r="BZ403" s="45"/>
      <c r="CA403" s="45"/>
      <c r="CB403" s="45"/>
      <c r="CC403" s="45"/>
      <c r="CD403" s="45"/>
      <c r="CE403" s="45"/>
      <c r="CF403" s="45"/>
      <c r="CG403" s="45"/>
      <c r="CH403" s="45"/>
      <c r="CI403" s="45"/>
      <c r="CJ403" s="45"/>
      <c r="CK403" s="45"/>
      <c r="CL403" s="45"/>
      <c r="CM403" s="45"/>
      <c r="CN403" s="45"/>
      <c r="CO403" s="45"/>
      <c r="CP403" s="45"/>
      <c r="CQ403" s="45"/>
      <c r="CR403" s="45"/>
      <c r="CS403" s="45"/>
      <c r="CT403" s="45"/>
      <c r="CU403" s="45"/>
      <c r="CV403" s="45"/>
      <c r="CW403" s="45"/>
      <c r="CX403" s="45"/>
      <c r="CY403" s="45"/>
      <c r="CZ403" s="45"/>
      <c r="DA403" s="45"/>
      <c r="DB403" s="45"/>
      <c r="DC403" s="45"/>
      <c r="DD403" s="45"/>
      <c r="DE403" s="45"/>
      <c r="DF403" s="45"/>
      <c r="DG403" s="45"/>
      <c r="DH403" s="45"/>
      <c r="DI403" s="45"/>
      <c r="DJ403" s="45"/>
      <c r="DK403" s="45"/>
      <c r="DL403" s="45"/>
      <c r="DM403" s="45"/>
      <c r="DN403" s="45"/>
      <c r="DO403" s="45"/>
      <c r="DP403" s="45"/>
      <c r="DQ403" s="45"/>
      <c r="DR403" s="45"/>
      <c r="DS403" s="45"/>
      <c r="DT403" s="45"/>
      <c r="DU403" s="45"/>
      <c r="DV403" s="45"/>
      <c r="DW403" s="45"/>
      <c r="DX403" s="45"/>
      <c r="DY403" s="45"/>
      <c r="DZ403" s="45"/>
      <c r="EA403" s="45"/>
      <c r="EB403" s="45"/>
      <c r="EC403" s="45"/>
      <c r="ED403" s="45"/>
      <c r="EE403" s="45"/>
      <c r="EF403" s="45"/>
      <c r="EG403" s="45"/>
      <c r="EH403" s="45"/>
      <c r="EI403" s="45"/>
      <c r="EJ403" s="45"/>
      <c r="EK403" s="45"/>
      <c r="EL403" s="45"/>
      <c r="EM403" s="45"/>
      <c r="EN403" s="45"/>
      <c r="EO403" s="45"/>
      <c r="EP403" s="45"/>
      <c r="EQ403" s="45"/>
      <c r="ER403" s="45"/>
      <c r="ES403" s="45"/>
      <c r="ET403" s="45"/>
      <c r="EU403" s="45"/>
      <c r="EV403" s="45"/>
      <c r="EW403" s="45"/>
      <c r="EX403" s="45"/>
      <c r="EY403" s="45"/>
      <c r="EZ403" s="45"/>
      <c r="FA403" s="45"/>
      <c r="FB403" s="45"/>
      <c r="FC403" s="45"/>
      <c r="FD403" s="45"/>
      <c r="FE403" s="45"/>
      <c r="FF403" s="45"/>
      <c r="FG403" s="45"/>
      <c r="FH403" s="45"/>
      <c r="FI403" s="45"/>
      <c r="FJ403" s="45"/>
      <c r="FK403" s="45"/>
      <c r="FL403" s="45"/>
      <c r="FM403" s="45"/>
      <c r="FN403" s="45"/>
      <c r="FO403" s="45"/>
      <c r="FP403" s="45"/>
      <c r="FQ403" s="45"/>
      <c r="FR403" s="45"/>
      <c r="FS403" s="45"/>
    </row>
    <row r="404" spans="43:175" x14ac:dyDescent="0.25">
      <c r="AQ404" s="45"/>
      <c r="AR404" s="45"/>
      <c r="AS404" s="45"/>
      <c r="AT404" s="45"/>
      <c r="AU404" s="45"/>
      <c r="AV404" s="45"/>
      <c r="AW404" s="45"/>
      <c r="AX404" s="45"/>
      <c r="AY404" s="45"/>
      <c r="AZ404" s="45"/>
      <c r="BA404" s="45"/>
      <c r="BB404" s="45"/>
      <c r="BC404" s="45"/>
      <c r="BD404" s="45"/>
      <c r="BE404" s="45"/>
      <c r="BF404" s="45"/>
      <c r="BG404" s="45"/>
      <c r="BH404" s="45"/>
      <c r="BI404" s="45"/>
      <c r="BJ404" s="45"/>
      <c r="BK404" s="45"/>
      <c r="BL404" s="45"/>
      <c r="BM404" s="45"/>
      <c r="BN404" s="45"/>
      <c r="BO404" s="45"/>
      <c r="BP404" s="45"/>
      <c r="BQ404" s="45"/>
      <c r="BR404" s="45"/>
      <c r="BS404" s="45"/>
      <c r="BT404" s="45"/>
      <c r="BU404" s="45"/>
      <c r="BV404" s="45"/>
      <c r="BW404" s="45"/>
      <c r="BX404" s="45"/>
      <c r="BY404" s="45"/>
      <c r="BZ404" s="45"/>
      <c r="CA404" s="45"/>
      <c r="CB404" s="45"/>
      <c r="CC404" s="45"/>
      <c r="CD404" s="45"/>
      <c r="CE404" s="45"/>
      <c r="CF404" s="45"/>
      <c r="CG404" s="45"/>
      <c r="CH404" s="45"/>
      <c r="CI404" s="45"/>
      <c r="CJ404" s="45"/>
      <c r="CK404" s="45"/>
      <c r="CL404" s="45"/>
      <c r="CM404" s="45"/>
      <c r="CN404" s="45"/>
      <c r="CO404" s="45"/>
      <c r="CP404" s="45"/>
      <c r="CQ404" s="45"/>
      <c r="CR404" s="45"/>
      <c r="CS404" s="45"/>
      <c r="CT404" s="45"/>
      <c r="CU404" s="45"/>
      <c r="CV404" s="45"/>
      <c r="CW404" s="45"/>
      <c r="CX404" s="45"/>
      <c r="CY404" s="45"/>
      <c r="CZ404" s="45"/>
      <c r="DA404" s="45"/>
      <c r="DB404" s="45"/>
      <c r="DC404" s="45"/>
      <c r="DD404" s="45"/>
      <c r="DE404" s="45"/>
      <c r="DF404" s="45"/>
      <c r="DG404" s="45"/>
      <c r="DH404" s="45"/>
      <c r="DI404" s="45"/>
      <c r="DJ404" s="45"/>
      <c r="DK404" s="45"/>
      <c r="DL404" s="45"/>
      <c r="DM404" s="45"/>
      <c r="DN404" s="45"/>
      <c r="DO404" s="45"/>
      <c r="DP404" s="45"/>
      <c r="DQ404" s="45"/>
      <c r="DR404" s="45"/>
      <c r="DS404" s="45"/>
      <c r="DT404" s="45"/>
      <c r="DU404" s="45"/>
      <c r="DV404" s="45"/>
      <c r="DW404" s="45"/>
      <c r="DX404" s="45"/>
      <c r="DY404" s="45"/>
      <c r="DZ404" s="45"/>
      <c r="EA404" s="45"/>
      <c r="EB404" s="45"/>
      <c r="EC404" s="45"/>
      <c r="ED404" s="45"/>
      <c r="EE404" s="45"/>
      <c r="EF404" s="45"/>
      <c r="EG404" s="45"/>
      <c r="EH404" s="45"/>
      <c r="EI404" s="45"/>
      <c r="EJ404" s="45"/>
      <c r="EK404" s="45"/>
      <c r="EL404" s="45"/>
      <c r="EM404" s="45"/>
      <c r="EN404" s="45"/>
      <c r="EO404" s="45"/>
      <c r="EP404" s="45"/>
      <c r="EQ404" s="45"/>
      <c r="ER404" s="45"/>
      <c r="ES404" s="45"/>
      <c r="ET404" s="45"/>
      <c r="EU404" s="45"/>
      <c r="EV404" s="45"/>
      <c r="EW404" s="45"/>
      <c r="EX404" s="45"/>
      <c r="EY404" s="45"/>
      <c r="EZ404" s="45"/>
      <c r="FA404" s="45"/>
      <c r="FB404" s="45"/>
      <c r="FC404" s="45"/>
      <c r="FD404" s="45"/>
      <c r="FE404" s="45"/>
      <c r="FF404" s="45"/>
      <c r="FG404" s="45"/>
      <c r="FH404" s="45"/>
      <c r="FI404" s="45"/>
      <c r="FJ404" s="45"/>
      <c r="FK404" s="45"/>
      <c r="FL404" s="45"/>
      <c r="FM404" s="45"/>
      <c r="FN404" s="45"/>
      <c r="FO404" s="45"/>
      <c r="FP404" s="45"/>
      <c r="FQ404" s="45"/>
      <c r="FR404" s="45"/>
      <c r="FS404" s="45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9">
    <mergeCell ref="A9:M9"/>
    <mergeCell ref="C7:C8"/>
    <mergeCell ref="A6:M6"/>
    <mergeCell ref="A7:A8"/>
    <mergeCell ref="B7:B8"/>
    <mergeCell ref="G7:G8"/>
    <mergeCell ref="H7:H8"/>
    <mergeCell ref="I7:I8"/>
    <mergeCell ref="J7:J8"/>
    <mergeCell ref="K7:K8"/>
    <mergeCell ref="L7:L8"/>
    <mergeCell ref="M7:M8"/>
    <mergeCell ref="E7:E8"/>
    <mergeCell ref="F7:F8"/>
    <mergeCell ref="A2:M2"/>
    <mergeCell ref="A3:M3"/>
    <mergeCell ref="A4:M4"/>
    <mergeCell ref="A5:M5"/>
    <mergeCell ref="D7:D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2022-01-03T18:14:17Z</cp:lastPrinted>
  <dcterms:created xsi:type="dcterms:W3CDTF">2017-01-31T14:28:02Z</dcterms:created>
  <dcterms:modified xsi:type="dcterms:W3CDTF">2022-11-15T18:38:18Z</dcterms:modified>
</cp:coreProperties>
</file>