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3. Históricos\1. Portal web\"/>
    </mc:Choice>
  </mc:AlternateContent>
  <xr:revisionPtr revIDLastSave="0" documentId="13_ncr:1_{41443F4D-7C35-4023-ABFB-9F4CDAC7D0F2}" xr6:coauthVersionLast="47" xr6:coauthVersionMax="47" xr10:uidLastSave="{00000000-0000-0000-0000-000000000000}"/>
  <bookViews>
    <workbookView xWindow="-23148" yWindow="720" windowWidth="23256" windowHeight="12576" xr2:uid="{90A5F649-434F-4EB1-AC90-9C1A0EFBD492}"/>
  </bookViews>
  <sheets>
    <sheet name="3.4-0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[6]ER!#REF!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[6]ER!#REF!</definedName>
    <definedName name="__123Graph_BREER" hidden="1">[6]ER!#REF!</definedName>
    <definedName name="__123Graph_C" localSheetId="0" hidden="1">[7]PFMON!#REF!</definedName>
    <definedName name="__123Graph_C" hidden="1">[7]PFMON!#REF!</definedName>
    <definedName name="__123Graph_CREER" localSheetId="0" hidden="1">[6]ER!#REF!</definedName>
    <definedName name="__123Graph_CREER" hidden="1">[6]ER!#REF!</definedName>
    <definedName name="__123Graph_D" localSheetId="0" hidden="1">[7]PFMON!#REF!</definedName>
    <definedName name="__123Graph_D" hidden="1">[7]PFMON!#REF!</definedName>
    <definedName name="__123Graph_E" localSheetId="0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[6]ER!#REF!</definedName>
    <definedName name="_3__123Graph_ACPI_ER_LOG" hidden="1">[6]ER!#REF!</definedName>
    <definedName name="_4__123Graph_BCPI_ER_LOG" localSheetId="0" hidden="1">[6]ER!#REF!</definedName>
    <definedName name="_4__123Graph_BCPI_ER_LOG" hidden="1">[6]ER!#REF!</definedName>
    <definedName name="_5__123Graph_BIBA_IBRD" localSheetId="0" hidden="1">[6]WB!#REF!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>'[14]Form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'[4]333.09'!#REF!</definedName>
    <definedName name="b">'[4]333.09'!#REF!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'[17]3.10.11'!$B$7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'[17]3.10.11'!$D$7</definedName>
    <definedName name="dd">#REF!</definedName>
    <definedName name="ddd" localSheetId="0">'[17]3.10.11'!$G$7</definedName>
    <definedName name="ddd">#REF!</definedName>
    <definedName name="dddd" localSheetId="0">'[17]3.10.11'!$J$7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'[18]3.4.04  (2)'!$F$8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'[18]3.4.04  (2)'!$H$8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'[15]5'!$B$13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'[4]333.08'!$F$7</definedName>
    <definedName name="ft">'[4]333.08'!$F$7</definedName>
    <definedName name="FUENTE" localSheetId="0">#REF!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'[4]333.10'!#REF!</definedName>
    <definedName name="gfdgdgdgdg">'[4]333.10'!#REF!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'[19]14.3'!$F$9</definedName>
    <definedName name="ggggg">'[19]14.3'!$H$9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'[19]14.2'!$H$8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'[20]8.03'!$I$8</definedName>
    <definedName name="hyr" localSheetId="0">'[15]1'!#REF!</definedName>
    <definedName name="hyr">'[15]1'!#REF!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'[17]3.10.11'!$M$7</definedName>
    <definedName name="j">#REF!</definedName>
    <definedName name="jhy" localSheetId="0">#REF!</definedName>
    <definedName name="jhy">#REF!</definedName>
    <definedName name="jj" localSheetId="0">'[17]3.10.11'!$P$7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'[21]3.20-02'!$J$9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'[20]8.03'!$H$8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 localSheetId="0">'[1]333.02'!#REF!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'[4]333.04'!#REF!</definedName>
    <definedName name="popp">'[4]333.04'!#REF!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'[22]3.10.11'!$J$7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'[4]333.02'!#REF!</definedName>
    <definedName name="t">'[4]333.02'!#REF!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[23]A!$A$1:$T$54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'[4]333.03'!#REF!</definedName>
    <definedName name="u">'[4]333.03'!#REF!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'[24]344.13'!#REF!</definedName>
    <definedName name="uuuu">'[24]344.13'!#REF!</definedName>
    <definedName name="uuuuu" localSheetId="0">'[4]333.04'!#REF!</definedName>
    <definedName name="uuuuu">'[4]333.04'!#REF!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'[25]3.22-11'!$B$7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'[26]331-16'!#REF!</definedName>
    <definedName name="yt">'[26]331-16'!#REF!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'[16]3.23-10'!#REF!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_AC8B8F7E_6A8F_4355_B221_BDC628973047_.wvu.PrintArea" localSheetId="0" hidden="1">'3.4-02'!$A$2:$A$50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0" i="1" l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9" i="1"/>
  <c r="AG8" i="1"/>
  <c r="AF46" i="1"/>
  <c r="AD46" i="1"/>
  <c r="AF41" i="1"/>
  <c r="AD41" i="1"/>
  <c r="AF38" i="1"/>
  <c r="AD38" i="1"/>
  <c r="AF34" i="1"/>
  <c r="AD34" i="1"/>
  <c r="AF29" i="1"/>
  <c r="AD29" i="1"/>
  <c r="AF26" i="1"/>
  <c r="AD26" i="1"/>
  <c r="AF21" i="1"/>
  <c r="AD21" i="1"/>
  <c r="AF16" i="1"/>
  <c r="AD16" i="1"/>
  <c r="AF12" i="1"/>
  <c r="AD12" i="1"/>
  <c r="AF8" i="1"/>
  <c r="AD8" i="1"/>
  <c r="AA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8" i="1"/>
  <c r="Z7" i="1"/>
  <c r="Z46" i="1"/>
  <c r="Z41" i="1"/>
  <c r="Z38" i="1"/>
  <c r="Z34" i="1"/>
  <c r="Z29" i="1"/>
  <c r="Z26" i="1"/>
  <c r="Z21" i="1"/>
  <c r="Z16" i="1"/>
  <c r="Z12" i="1"/>
  <c r="Z8" i="1"/>
  <c r="AC9" i="1"/>
  <c r="AC10" i="1"/>
  <c r="AC11" i="1"/>
  <c r="AC12" i="1"/>
  <c r="AC7" i="1" s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8" i="1"/>
  <c r="AB8" i="1"/>
  <c r="AB12" i="1"/>
  <c r="AB16" i="1"/>
  <c r="AB21" i="1"/>
  <c r="AB26" i="1"/>
  <c r="AB29" i="1"/>
  <c r="AB34" i="1"/>
  <c r="AB38" i="1"/>
  <c r="AB41" i="1"/>
  <c r="AB46" i="1"/>
  <c r="AF7" i="1" l="1"/>
  <c r="AG7" i="1" s="1"/>
  <c r="AD7" i="1"/>
  <c r="Y8" i="1"/>
  <c r="Y12" i="1"/>
  <c r="AE10" i="1" l="1"/>
  <c r="AE11" i="1"/>
  <c r="AE19" i="1"/>
  <c r="AE27" i="1"/>
  <c r="AE35" i="1"/>
  <c r="AE43" i="1"/>
  <c r="AE8" i="1"/>
  <c r="AE21" i="1"/>
  <c r="AE37" i="1"/>
  <c r="AE20" i="1"/>
  <c r="AE28" i="1"/>
  <c r="AE36" i="1"/>
  <c r="AE44" i="1"/>
  <c r="AE29" i="1"/>
  <c r="AE45" i="1"/>
  <c r="AE13" i="1"/>
  <c r="AE14" i="1"/>
  <c r="AE22" i="1"/>
  <c r="AE30" i="1"/>
  <c r="AE38" i="1"/>
  <c r="AE46" i="1"/>
  <c r="AE34" i="1"/>
  <c r="AE15" i="1"/>
  <c r="AE23" i="1"/>
  <c r="AE31" i="1"/>
  <c r="AE39" i="1"/>
  <c r="AE47" i="1"/>
  <c r="AE26" i="1"/>
  <c r="AE9" i="1"/>
  <c r="AE16" i="1"/>
  <c r="AE24" i="1"/>
  <c r="AE32" i="1"/>
  <c r="AE40" i="1"/>
  <c r="AE48" i="1"/>
  <c r="AE18" i="1"/>
  <c r="AE17" i="1"/>
  <c r="AE25" i="1"/>
  <c r="AE33" i="1"/>
  <c r="AE41" i="1"/>
  <c r="AE49" i="1"/>
  <c r="AE42" i="1"/>
  <c r="AE12" i="1"/>
  <c r="AB7" i="1"/>
  <c r="X46" i="1"/>
  <c r="V46" i="1"/>
  <c r="T46" i="1"/>
  <c r="R46" i="1"/>
  <c r="P46" i="1"/>
  <c r="N46" i="1"/>
  <c r="L46" i="1"/>
  <c r="J46" i="1"/>
  <c r="H46" i="1"/>
  <c r="F46" i="1"/>
  <c r="D46" i="1"/>
  <c r="B46" i="1"/>
  <c r="X41" i="1"/>
  <c r="V41" i="1"/>
  <c r="T41" i="1"/>
  <c r="R41" i="1"/>
  <c r="P41" i="1"/>
  <c r="N41" i="1"/>
  <c r="L41" i="1"/>
  <c r="J41" i="1"/>
  <c r="H41" i="1"/>
  <c r="F41" i="1"/>
  <c r="D41" i="1"/>
  <c r="B41" i="1"/>
  <c r="X38" i="1"/>
  <c r="V38" i="1"/>
  <c r="T38" i="1"/>
  <c r="R38" i="1"/>
  <c r="P38" i="1"/>
  <c r="N38" i="1"/>
  <c r="L38" i="1"/>
  <c r="J38" i="1"/>
  <c r="H38" i="1"/>
  <c r="F38" i="1"/>
  <c r="D38" i="1"/>
  <c r="B38" i="1"/>
  <c r="X34" i="1"/>
  <c r="V34" i="1"/>
  <c r="T34" i="1"/>
  <c r="R34" i="1"/>
  <c r="P34" i="1"/>
  <c r="N34" i="1"/>
  <c r="L34" i="1"/>
  <c r="J34" i="1"/>
  <c r="H34" i="1"/>
  <c r="F34" i="1"/>
  <c r="D34" i="1"/>
  <c r="B34" i="1"/>
  <c r="X29" i="1"/>
  <c r="V29" i="1"/>
  <c r="T29" i="1"/>
  <c r="R29" i="1"/>
  <c r="P29" i="1"/>
  <c r="P7" i="1" s="1"/>
  <c r="N29" i="1"/>
  <c r="L29" i="1"/>
  <c r="J29" i="1"/>
  <c r="H29" i="1"/>
  <c r="F29" i="1"/>
  <c r="D29" i="1"/>
  <c r="B29" i="1"/>
  <c r="X26" i="1"/>
  <c r="V26" i="1"/>
  <c r="T26" i="1"/>
  <c r="R26" i="1"/>
  <c r="P26" i="1"/>
  <c r="N26" i="1"/>
  <c r="L26" i="1"/>
  <c r="J26" i="1"/>
  <c r="H26" i="1"/>
  <c r="F26" i="1"/>
  <c r="D26" i="1"/>
  <c r="B26" i="1"/>
  <c r="X21" i="1"/>
  <c r="V21" i="1"/>
  <c r="T21" i="1"/>
  <c r="R21" i="1"/>
  <c r="P21" i="1"/>
  <c r="N21" i="1"/>
  <c r="L21" i="1"/>
  <c r="J21" i="1"/>
  <c r="H21" i="1"/>
  <c r="F21" i="1"/>
  <c r="D21" i="1"/>
  <c r="B21" i="1"/>
  <c r="X16" i="1"/>
  <c r="V16" i="1"/>
  <c r="T16" i="1"/>
  <c r="R16" i="1"/>
  <c r="R7" i="1" s="1"/>
  <c r="P16" i="1"/>
  <c r="N16" i="1"/>
  <c r="L16" i="1"/>
  <c r="J16" i="1"/>
  <c r="H16" i="1"/>
  <c r="F16" i="1"/>
  <c r="D16" i="1"/>
  <c r="B16" i="1"/>
  <c r="X12" i="1"/>
  <c r="V12" i="1"/>
  <c r="T12" i="1"/>
  <c r="R12" i="1"/>
  <c r="P12" i="1"/>
  <c r="N12" i="1"/>
  <c r="L12" i="1"/>
  <c r="J12" i="1"/>
  <c r="H12" i="1"/>
  <c r="F12" i="1"/>
  <c r="D12" i="1"/>
  <c r="B12" i="1"/>
  <c r="X8" i="1"/>
  <c r="V8" i="1"/>
  <c r="T8" i="1"/>
  <c r="R8" i="1"/>
  <c r="P8" i="1"/>
  <c r="N8" i="1"/>
  <c r="L8" i="1"/>
  <c r="J8" i="1"/>
  <c r="J7" i="1" s="1"/>
  <c r="H8" i="1"/>
  <c r="F8" i="1"/>
  <c r="D8" i="1"/>
  <c r="B8" i="1"/>
  <c r="H7" i="1"/>
  <c r="B7" i="1"/>
  <c r="AE7" i="1" l="1"/>
  <c r="S46" i="1"/>
  <c r="S41" i="1"/>
  <c r="S38" i="1"/>
  <c r="S49" i="1"/>
  <c r="S47" i="1"/>
  <c r="S44" i="1"/>
  <c r="S42" i="1"/>
  <c r="S39" i="1"/>
  <c r="S36" i="1"/>
  <c r="S33" i="1"/>
  <c r="S31" i="1"/>
  <c r="S28" i="1"/>
  <c r="S25" i="1"/>
  <c r="S23" i="1"/>
  <c r="S20" i="1"/>
  <c r="S18" i="1"/>
  <c r="S15" i="1"/>
  <c r="S13" i="1"/>
  <c r="S10" i="1"/>
  <c r="S48" i="1"/>
  <c r="S45" i="1"/>
  <c r="S43" i="1"/>
  <c r="S40" i="1"/>
  <c r="S35" i="1"/>
  <c r="S30" i="1"/>
  <c r="S24" i="1"/>
  <c r="S19" i="1"/>
  <c r="S37" i="1"/>
  <c r="S32" i="1"/>
  <c r="S27" i="1"/>
  <c r="S22" i="1"/>
  <c r="S17" i="1"/>
  <c r="S14" i="1"/>
  <c r="S9" i="1"/>
  <c r="S11" i="1"/>
  <c r="Q48" i="1"/>
  <c r="Q45" i="1"/>
  <c r="Q43" i="1"/>
  <c r="Q40" i="1"/>
  <c r="Q37" i="1"/>
  <c r="Q35" i="1"/>
  <c r="Q32" i="1"/>
  <c r="Q30" i="1"/>
  <c r="Q27" i="1"/>
  <c r="Q24" i="1"/>
  <c r="Q22" i="1"/>
  <c r="Q19" i="1"/>
  <c r="Q17" i="1"/>
  <c r="Q14" i="1"/>
  <c r="Q11" i="1"/>
  <c r="Q9" i="1"/>
  <c r="Q49" i="1"/>
  <c r="Q47" i="1"/>
  <c r="Q44" i="1"/>
  <c r="Q42" i="1"/>
  <c r="Q39" i="1"/>
  <c r="Q36" i="1"/>
  <c r="Q33" i="1"/>
  <c r="Q31" i="1"/>
  <c r="Q28" i="1"/>
  <c r="Q25" i="1"/>
  <c r="Q23" i="1"/>
  <c r="Q20" i="1"/>
  <c r="Q18" i="1"/>
  <c r="Q15" i="1"/>
  <c r="Q13" i="1"/>
  <c r="Q10" i="1"/>
  <c r="K46" i="1"/>
  <c r="K41" i="1"/>
  <c r="K38" i="1"/>
  <c r="K48" i="1"/>
  <c r="K45" i="1"/>
  <c r="K43" i="1"/>
  <c r="K40" i="1"/>
  <c r="K37" i="1"/>
  <c r="K35" i="1"/>
  <c r="K32" i="1"/>
  <c r="K30" i="1"/>
  <c r="K27" i="1"/>
  <c r="K24" i="1"/>
  <c r="K22" i="1"/>
  <c r="K19" i="1"/>
  <c r="K17" i="1"/>
  <c r="K14" i="1"/>
  <c r="K11" i="1"/>
  <c r="K9" i="1"/>
  <c r="K44" i="1"/>
  <c r="K49" i="1"/>
  <c r="K47" i="1"/>
  <c r="K33" i="1"/>
  <c r="K28" i="1"/>
  <c r="K23" i="1"/>
  <c r="K18" i="1"/>
  <c r="K42" i="1"/>
  <c r="K25" i="1"/>
  <c r="K20" i="1"/>
  <c r="K15" i="1"/>
  <c r="K10" i="1"/>
  <c r="K39" i="1"/>
  <c r="K13" i="1"/>
  <c r="K36" i="1"/>
  <c r="K31" i="1"/>
  <c r="C46" i="1"/>
  <c r="C41" i="1"/>
  <c r="C38" i="1"/>
  <c r="C49" i="1"/>
  <c r="C47" i="1"/>
  <c r="C44" i="1"/>
  <c r="C42" i="1"/>
  <c r="C39" i="1"/>
  <c r="C36" i="1"/>
  <c r="C33" i="1"/>
  <c r="C31" i="1"/>
  <c r="C28" i="1"/>
  <c r="C25" i="1"/>
  <c r="C23" i="1"/>
  <c r="C20" i="1"/>
  <c r="C18" i="1"/>
  <c r="C15" i="1"/>
  <c r="C13" i="1"/>
  <c r="C10" i="1"/>
  <c r="C48" i="1"/>
  <c r="C43" i="1"/>
  <c r="C45" i="1"/>
  <c r="I49" i="1"/>
  <c r="I47" i="1"/>
  <c r="I44" i="1"/>
  <c r="I42" i="1"/>
  <c r="I39" i="1"/>
  <c r="I36" i="1"/>
  <c r="I33" i="1"/>
  <c r="I31" i="1"/>
  <c r="I28" i="1"/>
  <c r="I25" i="1"/>
  <c r="I23" i="1"/>
  <c r="I20" i="1"/>
  <c r="I18" i="1"/>
  <c r="I15" i="1"/>
  <c r="I13" i="1"/>
  <c r="I10" i="1"/>
  <c r="I48" i="1"/>
  <c r="I45" i="1"/>
  <c r="I43" i="1"/>
  <c r="I40" i="1"/>
  <c r="I37" i="1"/>
  <c r="I35" i="1"/>
  <c r="I32" i="1"/>
  <c r="I30" i="1"/>
  <c r="I27" i="1"/>
  <c r="I24" i="1"/>
  <c r="I22" i="1"/>
  <c r="I19" i="1"/>
  <c r="I17" i="1"/>
  <c r="I14" i="1"/>
  <c r="I11" i="1"/>
  <c r="I9" i="1"/>
  <c r="C9" i="1"/>
  <c r="Q12" i="1"/>
  <c r="G16" i="1"/>
  <c r="G21" i="1"/>
  <c r="W21" i="1"/>
  <c r="C24" i="1"/>
  <c r="W26" i="1"/>
  <c r="C29" i="1"/>
  <c r="S29" i="1"/>
  <c r="C34" i="1"/>
  <c r="S34" i="1"/>
  <c r="I38" i="1"/>
  <c r="Y38" i="1"/>
  <c r="C12" i="1"/>
  <c r="S12" i="1"/>
  <c r="I16" i="1"/>
  <c r="Y16" i="1"/>
  <c r="I21" i="1"/>
  <c r="I26" i="1"/>
  <c r="E29" i="1"/>
  <c r="E34" i="1"/>
  <c r="U34" i="1"/>
  <c r="W41" i="1"/>
  <c r="Q46" i="1"/>
  <c r="C17" i="1"/>
  <c r="C27" i="1"/>
  <c r="Y41" i="1"/>
  <c r="C21" i="1"/>
  <c r="K8" i="1"/>
  <c r="C19" i="1"/>
  <c r="E12" i="1"/>
  <c r="D7" i="1"/>
  <c r="E41" i="1" s="1"/>
  <c r="K21" i="1"/>
  <c r="K26" i="1"/>
  <c r="W29" i="1"/>
  <c r="C32" i="1"/>
  <c r="C37" i="1"/>
  <c r="X7" i="1"/>
  <c r="Y26" i="1" s="1"/>
  <c r="Q8" i="1"/>
  <c r="F7" i="1"/>
  <c r="G34" i="1" s="1"/>
  <c r="G12" i="1"/>
  <c r="V7" i="1"/>
  <c r="W8" i="1" s="1"/>
  <c r="I29" i="1"/>
  <c r="I34" i="1"/>
  <c r="E46" i="1"/>
  <c r="L7" i="1"/>
  <c r="M29" i="1" s="1"/>
  <c r="C14" i="1"/>
  <c r="K16" i="1"/>
  <c r="C22" i="1"/>
  <c r="I41" i="1"/>
  <c r="C8" i="1"/>
  <c r="S8" i="1"/>
  <c r="I12" i="1"/>
  <c r="K29" i="1"/>
  <c r="C30" i="1"/>
  <c r="K34" i="1"/>
  <c r="C35" i="1"/>
  <c r="Q38" i="1"/>
  <c r="C40" i="1"/>
  <c r="G46" i="1"/>
  <c r="W46" i="1"/>
  <c r="G8" i="1"/>
  <c r="W16" i="1"/>
  <c r="O8" i="1"/>
  <c r="T7" i="1"/>
  <c r="U21" i="1" s="1"/>
  <c r="K12" i="1"/>
  <c r="Q16" i="1"/>
  <c r="Q21" i="1"/>
  <c r="Q26" i="1"/>
  <c r="I46" i="1"/>
  <c r="C11" i="1"/>
  <c r="S16" i="1"/>
  <c r="S21" i="1"/>
  <c r="C26" i="1"/>
  <c r="S26" i="1"/>
  <c r="E38" i="1"/>
  <c r="U38" i="1"/>
  <c r="Q41" i="1"/>
  <c r="C16" i="1"/>
  <c r="I8" i="1"/>
  <c r="N7" i="1"/>
  <c r="O46" i="1" s="1"/>
  <c r="E26" i="1"/>
  <c r="U26" i="1"/>
  <c r="Q29" i="1"/>
  <c r="Q34" i="1"/>
  <c r="G38" i="1"/>
  <c r="W38" i="1"/>
  <c r="M12" i="1" l="1"/>
  <c r="M16" i="1"/>
  <c r="E16" i="1"/>
  <c r="O34" i="1"/>
  <c r="U8" i="1"/>
  <c r="O26" i="1"/>
  <c r="O38" i="1"/>
  <c r="W12" i="1"/>
  <c r="M8" i="1"/>
  <c r="Q7" i="1"/>
  <c r="Y49" i="1"/>
  <c r="Y47" i="1"/>
  <c r="Y44" i="1"/>
  <c r="Y42" i="1"/>
  <c r="Y39" i="1"/>
  <c r="Y36" i="1"/>
  <c r="Y33" i="1"/>
  <c r="Y31" i="1"/>
  <c r="Y28" i="1"/>
  <c r="Y25" i="1"/>
  <c r="Y23" i="1"/>
  <c r="Y20" i="1"/>
  <c r="Y18" i="1"/>
  <c r="Y15" i="1"/>
  <c r="Y13" i="1"/>
  <c r="Y10" i="1"/>
  <c r="Y48" i="1"/>
  <c r="Y45" i="1"/>
  <c r="Y43" i="1"/>
  <c r="Y40" i="1"/>
  <c r="Y37" i="1"/>
  <c r="Y35" i="1"/>
  <c r="Y32" i="1"/>
  <c r="Y30" i="1"/>
  <c r="Y27" i="1"/>
  <c r="Y24" i="1"/>
  <c r="Y22" i="1"/>
  <c r="Y19" i="1"/>
  <c r="Y17" i="1"/>
  <c r="Y14" i="1"/>
  <c r="Y11" i="1"/>
  <c r="Y9" i="1"/>
  <c r="Y46" i="1"/>
  <c r="M46" i="1"/>
  <c r="O12" i="1"/>
  <c r="O29" i="1"/>
  <c r="O7" i="1" s="1"/>
  <c r="O41" i="1"/>
  <c r="E8" i="1"/>
  <c r="M41" i="1"/>
  <c r="O21" i="1"/>
  <c r="Y34" i="1"/>
  <c r="W49" i="1"/>
  <c r="W47" i="1"/>
  <c r="W34" i="1"/>
  <c r="W7" i="1" s="1"/>
  <c r="W48" i="1"/>
  <c r="W45" i="1"/>
  <c r="W43" i="1"/>
  <c r="W40" i="1"/>
  <c r="W37" i="1"/>
  <c r="W35" i="1"/>
  <c r="W32" i="1"/>
  <c r="W30" i="1"/>
  <c r="W27" i="1"/>
  <c r="W24" i="1"/>
  <c r="W22" i="1"/>
  <c r="W19" i="1"/>
  <c r="W17" i="1"/>
  <c r="W14" i="1"/>
  <c r="W11" i="1"/>
  <c r="W9" i="1"/>
  <c r="W33" i="1"/>
  <c r="W28" i="1"/>
  <c r="W23" i="1"/>
  <c r="W42" i="1"/>
  <c r="W25" i="1"/>
  <c r="W20" i="1"/>
  <c r="W15" i="1"/>
  <c r="W10" i="1"/>
  <c r="W18" i="1"/>
  <c r="W39" i="1"/>
  <c r="W13" i="1"/>
  <c r="W36" i="1"/>
  <c r="W31" i="1"/>
  <c r="W44" i="1"/>
  <c r="K7" i="1"/>
  <c r="M26" i="1"/>
  <c r="M34" i="1"/>
  <c r="E21" i="1"/>
  <c r="Y21" i="1"/>
  <c r="U41" i="1"/>
  <c r="O48" i="1"/>
  <c r="O49" i="1"/>
  <c r="O47" i="1"/>
  <c r="O44" i="1"/>
  <c r="O42" i="1"/>
  <c r="O39" i="1"/>
  <c r="O36" i="1"/>
  <c r="O33" i="1"/>
  <c r="O31" i="1"/>
  <c r="O28" i="1"/>
  <c r="O25" i="1"/>
  <c r="O23" i="1"/>
  <c r="O20" i="1"/>
  <c r="O18" i="1"/>
  <c r="O15" i="1"/>
  <c r="O13" i="1"/>
  <c r="O10" i="1"/>
  <c r="O43" i="1"/>
  <c r="O40" i="1"/>
  <c r="O35" i="1"/>
  <c r="O30" i="1"/>
  <c r="O37" i="1"/>
  <c r="O32" i="1"/>
  <c r="O27" i="1"/>
  <c r="O22" i="1"/>
  <c r="O17" i="1"/>
  <c r="O11" i="1"/>
  <c r="O45" i="1"/>
  <c r="O24" i="1"/>
  <c r="O19" i="1"/>
  <c r="O14" i="1"/>
  <c r="O9" i="1"/>
  <c r="U49" i="1"/>
  <c r="U47" i="1"/>
  <c r="U44" i="1"/>
  <c r="U42" i="1"/>
  <c r="U39" i="1"/>
  <c r="U36" i="1"/>
  <c r="U33" i="1"/>
  <c r="U31" i="1"/>
  <c r="U28" i="1"/>
  <c r="U25" i="1"/>
  <c r="U23" i="1"/>
  <c r="U20" i="1"/>
  <c r="U18" i="1"/>
  <c r="U15" i="1"/>
  <c r="U13" i="1"/>
  <c r="U10" i="1"/>
  <c r="U48" i="1"/>
  <c r="U45" i="1"/>
  <c r="U43" i="1"/>
  <c r="U40" i="1"/>
  <c r="U37" i="1"/>
  <c r="U35" i="1"/>
  <c r="U32" i="1"/>
  <c r="U30" i="1"/>
  <c r="U27" i="1"/>
  <c r="U24" i="1"/>
  <c r="U22" i="1"/>
  <c r="U19" i="1"/>
  <c r="U17" i="1"/>
  <c r="U14" i="1"/>
  <c r="U11" i="1"/>
  <c r="U9" i="1"/>
  <c r="O16" i="1"/>
  <c r="I7" i="1"/>
  <c r="U12" i="1"/>
  <c r="U16" i="1"/>
  <c r="Y29" i="1"/>
  <c r="G49" i="1"/>
  <c r="G48" i="1"/>
  <c r="G45" i="1"/>
  <c r="G43" i="1"/>
  <c r="G40" i="1"/>
  <c r="G37" i="1"/>
  <c r="G35" i="1"/>
  <c r="G32" i="1"/>
  <c r="G30" i="1"/>
  <c r="G27" i="1"/>
  <c r="G24" i="1"/>
  <c r="G22" i="1"/>
  <c r="G19" i="1"/>
  <c r="G17" i="1"/>
  <c r="G14" i="1"/>
  <c r="G11" i="1"/>
  <c r="G9" i="1"/>
  <c r="G44" i="1"/>
  <c r="G36" i="1"/>
  <c r="G31" i="1"/>
  <c r="G47" i="1"/>
  <c r="G33" i="1"/>
  <c r="G28" i="1"/>
  <c r="G23" i="1"/>
  <c r="G18" i="1"/>
  <c r="G13" i="1"/>
  <c r="G42" i="1"/>
  <c r="G25" i="1"/>
  <c r="G20" i="1"/>
  <c r="G15" i="1"/>
  <c r="G10" i="1"/>
  <c r="G39" i="1"/>
  <c r="G29" i="1"/>
  <c r="G41" i="1"/>
  <c r="G26" i="1"/>
  <c r="M48" i="1"/>
  <c r="M45" i="1"/>
  <c r="M43" i="1"/>
  <c r="M40" i="1"/>
  <c r="M37" i="1"/>
  <c r="M35" i="1"/>
  <c r="M32" i="1"/>
  <c r="M30" i="1"/>
  <c r="M27" i="1"/>
  <c r="M24" i="1"/>
  <c r="M22" i="1"/>
  <c r="M19" i="1"/>
  <c r="M17" i="1"/>
  <c r="M14" i="1"/>
  <c r="M11" i="1"/>
  <c r="M9" i="1"/>
  <c r="M49" i="1"/>
  <c r="M47" i="1"/>
  <c r="M44" i="1"/>
  <c r="M42" i="1"/>
  <c r="M39" i="1"/>
  <c r="M36" i="1"/>
  <c r="M33" i="1"/>
  <c r="M31" i="1"/>
  <c r="M28" i="1"/>
  <c r="M25" i="1"/>
  <c r="M23" i="1"/>
  <c r="M20" i="1"/>
  <c r="M18" i="1"/>
  <c r="M15" i="1"/>
  <c r="M13" i="1"/>
  <c r="M10" i="1"/>
  <c r="S7" i="1"/>
  <c r="G7" i="1"/>
  <c r="C7" i="1"/>
  <c r="U46" i="1"/>
  <c r="M21" i="1"/>
  <c r="M38" i="1"/>
  <c r="E49" i="1"/>
  <c r="E47" i="1"/>
  <c r="E44" i="1"/>
  <c r="E42" i="1"/>
  <c r="E39" i="1"/>
  <c r="E36" i="1"/>
  <c r="E33" i="1"/>
  <c r="E31" i="1"/>
  <c r="E28" i="1"/>
  <c r="E25" i="1"/>
  <c r="E23" i="1"/>
  <c r="E20" i="1"/>
  <c r="E18" i="1"/>
  <c r="E15" i="1"/>
  <c r="E13" i="1"/>
  <c r="E10" i="1"/>
  <c r="E48" i="1"/>
  <c r="E45" i="1"/>
  <c r="E43" i="1"/>
  <c r="E40" i="1"/>
  <c r="E37" i="1"/>
  <c r="E35" i="1"/>
  <c r="E32" i="1"/>
  <c r="E30" i="1"/>
  <c r="E27" i="1"/>
  <c r="E24" i="1"/>
  <c r="E22" i="1"/>
  <c r="E19" i="1"/>
  <c r="E17" i="1"/>
  <c r="E14" i="1"/>
  <c r="E11" i="1"/>
  <c r="E9" i="1"/>
  <c r="U29" i="1"/>
  <c r="U7" i="1" l="1"/>
  <c r="Y7" i="1"/>
  <c r="M7" i="1"/>
  <c r="E7" i="1"/>
</calcChain>
</file>

<file path=xl/sharedStrings.xml><?xml version="1.0" encoding="utf-8"?>
<sst xmlns="http://schemas.openxmlformats.org/spreadsheetml/2006/main" count="79" uniqueCount="50">
  <si>
    <t>Regiones de planificación y provincias</t>
  </si>
  <si>
    <t>No. de parques</t>
  </si>
  <si>
    <t>Participación %</t>
  </si>
  <si>
    <t>No. de     empresas</t>
  </si>
  <si>
    <t>Total</t>
  </si>
  <si>
    <t>Cibao Norte</t>
  </si>
  <si>
    <t xml:space="preserve">   Santiago</t>
  </si>
  <si>
    <t xml:space="preserve">   Puerto Plata</t>
  </si>
  <si>
    <t xml:space="preserve">   Espaillat</t>
  </si>
  <si>
    <t>Cibao Sur</t>
  </si>
  <si>
    <t xml:space="preserve">   La Vega</t>
  </si>
  <si>
    <t xml:space="preserve">   Monseñor Nouel</t>
  </si>
  <si>
    <t xml:space="preserve">   Sánchez Ramírez</t>
  </si>
  <si>
    <t>Cibao Nordeste</t>
  </si>
  <si>
    <t xml:space="preserve">   Duarte</t>
  </si>
  <si>
    <t>Hermanas Mirabal</t>
  </si>
  <si>
    <t xml:space="preserve">   María Trinidad Sánchez</t>
  </si>
  <si>
    <t xml:space="preserve">   Samaná</t>
  </si>
  <si>
    <t>Cibao Noroeste</t>
  </si>
  <si>
    <t xml:space="preserve">   Valverde</t>
  </si>
  <si>
    <t xml:space="preserve">   Santiago Rodríguez</t>
  </si>
  <si>
    <t xml:space="preserve">   Montecristi</t>
  </si>
  <si>
    <t>Dajabón</t>
  </si>
  <si>
    <t>El Valle</t>
  </si>
  <si>
    <t xml:space="preserve">   San Juan </t>
  </si>
  <si>
    <t>Elías Piña</t>
  </si>
  <si>
    <t>Enriquillo</t>
  </si>
  <si>
    <t xml:space="preserve">   Barahona</t>
  </si>
  <si>
    <t>Baoruco</t>
  </si>
  <si>
    <t xml:space="preserve">   Independencia</t>
  </si>
  <si>
    <t xml:space="preserve">   Pedernales</t>
  </si>
  <si>
    <t>Higuamo</t>
  </si>
  <si>
    <t xml:space="preserve">   Monte Plata</t>
  </si>
  <si>
    <t xml:space="preserve">   Hato Mayor</t>
  </si>
  <si>
    <t xml:space="preserve">   San Pedro Macorís</t>
  </si>
  <si>
    <t>Ozama</t>
  </si>
  <si>
    <t xml:space="preserve">   Distrito Nacional</t>
  </si>
  <si>
    <t xml:space="preserve">   Santo Domingo</t>
  </si>
  <si>
    <t>Valdesia</t>
  </si>
  <si>
    <t xml:space="preserve">   San Cristóbal</t>
  </si>
  <si>
    <t xml:space="preserve">   Peravia</t>
  </si>
  <si>
    <t xml:space="preserve">   Azua</t>
  </si>
  <si>
    <t xml:space="preserve">   San José de Ocoa</t>
  </si>
  <si>
    <t>Yuma</t>
  </si>
  <si>
    <t xml:space="preserve">   La Romana</t>
  </si>
  <si>
    <t xml:space="preserve">   Altagracia</t>
  </si>
  <si>
    <t xml:space="preserve">   El Seibo</t>
  </si>
  <si>
    <t>*Cifras sujetas a rectificación</t>
  </si>
  <si>
    <t>Fuente:  Registros administrativos, Departamento  de Estadísticas (informe anual),  Consejo Nacional de Zonas Francas de Exportación (CNZFE).</t>
  </si>
  <si>
    <r>
      <rPr>
        <b/>
        <sz val="9"/>
        <rFont val="Roboto"/>
      </rPr>
      <t xml:space="preserve">Cuadro 3.4-02. </t>
    </r>
    <r>
      <rPr>
        <sz val="9"/>
        <rFont val="Roboto"/>
      </rPr>
      <t>REPÚBLICA DOMINICANA: Número de parques y empresas de Zonas Francas operando por año, según regiones de planificación y provincias, 2017-2024*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</si>
</sst>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7"/>
      <name val="Roboto"/>
    </font>
    <font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indent="1"/>
    </xf>
    <xf numFmtId="1" fontId="3" fillId="2" borderId="0" xfId="1" applyNumberFormat="1" applyFont="1" applyFill="1" applyAlignment="1">
      <alignment horizontal="left" vertical="justify" wrapText="1" indent="1"/>
    </xf>
    <xf numFmtId="1" fontId="3" fillId="2" borderId="0" xfId="1" applyNumberFormat="1" applyFont="1" applyFill="1" applyAlignment="1">
      <alignment vertical="justify" wrapText="1"/>
    </xf>
    <xf numFmtId="1" fontId="3" fillId="2" borderId="0" xfId="1" applyNumberFormat="1" applyFont="1" applyFill="1"/>
    <xf numFmtId="0" fontId="3" fillId="2" borderId="0" xfId="1" applyFont="1" applyFill="1" applyAlignment="1">
      <alignment horizontal="left" vertical="justify" wrapText="1" indent="1"/>
    </xf>
    <xf numFmtId="0" fontId="4" fillId="2" borderId="0" xfId="1" applyFont="1" applyFill="1" applyAlignment="1">
      <alignment horizontal="left" vertical="justify" wrapText="1" indent="1"/>
    </xf>
    <xf numFmtId="1" fontId="4" fillId="2" borderId="0" xfId="1" applyNumberFormat="1" applyFont="1" applyFill="1" applyAlignment="1">
      <alignment vertical="justify" wrapText="1"/>
    </xf>
    <xf numFmtId="1" fontId="4" fillId="2" borderId="0" xfId="3" applyNumberFormat="1" applyFont="1" applyFill="1" applyBorder="1" applyAlignment="1" applyProtection="1">
      <alignment vertical="justify" wrapText="1"/>
    </xf>
    <xf numFmtId="0" fontId="4" fillId="2" borderId="0" xfId="1" applyFont="1" applyFill="1" applyAlignment="1">
      <alignment horizontal="left" vertical="justify" wrapText="1" indent="2"/>
    </xf>
    <xf numFmtId="0" fontId="4" fillId="2" borderId="3" xfId="1" applyFont="1" applyFill="1" applyBorder="1" applyAlignment="1">
      <alignment horizontal="left" vertical="justify" wrapText="1" indent="1"/>
    </xf>
    <xf numFmtId="1" fontId="4" fillId="2" borderId="3" xfId="1" applyNumberFormat="1" applyFont="1" applyFill="1" applyBorder="1" applyAlignment="1">
      <alignment vertical="justify" wrapText="1"/>
    </xf>
    <xf numFmtId="1" fontId="4" fillId="2" borderId="3" xfId="3" applyNumberFormat="1" applyFont="1" applyFill="1" applyBorder="1" applyAlignment="1" applyProtection="1">
      <alignment vertical="justify" wrapText="1"/>
    </xf>
    <xf numFmtId="0" fontId="5" fillId="2" borderId="0" xfId="1" applyFont="1" applyFill="1" applyAlignment="1">
      <alignment horizontal="left" vertical="justify" wrapText="1"/>
    </xf>
    <xf numFmtId="0" fontId="5" fillId="2" borderId="0" xfId="1" applyFont="1" applyFill="1"/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vertical="justify" wrapText="1"/>
    </xf>
    <xf numFmtId="0" fontId="3" fillId="2" borderId="0" xfId="1" applyFont="1" applyFill="1" applyAlignment="1">
      <alignment vertical="justify" wrapText="1"/>
    </xf>
    <xf numFmtId="0" fontId="3" fillId="0" borderId="0" xfId="1" applyFont="1" applyAlignment="1">
      <alignment vertical="justify" wrapText="1"/>
    </xf>
    <xf numFmtId="0" fontId="4" fillId="2" borderId="3" xfId="1" applyFont="1" applyFill="1" applyBorder="1"/>
    <xf numFmtId="0" fontId="6" fillId="2" borderId="0" xfId="0" applyFont="1" applyFill="1" applyAlignment="1">
      <alignment horizontal="right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5" fontId="4" fillId="2" borderId="0" xfId="1" applyNumberFormat="1" applyFont="1" applyFill="1"/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2" applyNumberFormat="1" applyFont="1" applyFill="1" applyBorder="1" applyAlignment="1" applyProtection="1">
      <alignment vertical="justify" wrapText="1"/>
    </xf>
    <xf numFmtId="165" fontId="4" fillId="2" borderId="0" xfId="2" applyNumberFormat="1" applyFont="1" applyFill="1" applyBorder="1" applyAlignment="1" applyProtection="1">
      <alignment vertical="justify" wrapText="1"/>
    </xf>
    <xf numFmtId="165" fontId="4" fillId="2" borderId="3" xfId="2" applyNumberFormat="1" applyFont="1" applyFill="1" applyBorder="1" applyAlignment="1" applyProtection="1">
      <alignment vertical="justify" wrapText="1"/>
    </xf>
    <xf numFmtId="165" fontId="3" fillId="2" borderId="0" xfId="3" applyNumberFormat="1" applyFont="1" applyFill="1" applyBorder="1" applyAlignment="1" applyProtection="1">
      <alignment vertical="justify" wrapText="1"/>
    </xf>
    <xf numFmtId="165" fontId="4" fillId="2" borderId="0" xfId="3" applyNumberFormat="1" applyFont="1" applyFill="1" applyBorder="1" applyAlignment="1" applyProtection="1">
      <alignment vertical="justify" wrapText="1"/>
    </xf>
    <xf numFmtId="165" fontId="4" fillId="2" borderId="3" xfId="3" applyNumberFormat="1" applyFont="1" applyFill="1" applyBorder="1" applyAlignment="1" applyProtection="1">
      <alignment vertical="justify" wrapText="1"/>
    </xf>
    <xf numFmtId="165" fontId="3" fillId="2" borderId="0" xfId="1" applyNumberFormat="1" applyFont="1" applyFill="1"/>
    <xf numFmtId="165" fontId="3" fillId="2" borderId="0" xfId="1" applyNumberFormat="1" applyFont="1" applyFill="1" applyAlignment="1">
      <alignment horizontal="right" vertical="justify" wrapText="1" indent="1"/>
    </xf>
    <xf numFmtId="165" fontId="4" fillId="2" borderId="0" xfId="1" applyNumberFormat="1" applyFont="1" applyFill="1" applyAlignment="1">
      <alignment horizontal="right" vertical="justify" wrapText="1" indent="1"/>
    </xf>
    <xf numFmtId="165" fontId="4" fillId="2" borderId="3" xfId="1" applyNumberFormat="1" applyFont="1" applyFill="1" applyBorder="1" applyAlignment="1">
      <alignment horizontal="right" vertical="justify" wrapText="1" indent="1"/>
    </xf>
    <xf numFmtId="165" fontId="3" fillId="2" borderId="0" xfId="1" applyNumberFormat="1" applyFont="1" applyFill="1" applyAlignment="1">
      <alignment vertical="justify" wrapText="1"/>
    </xf>
    <xf numFmtId="165" fontId="4" fillId="2" borderId="0" xfId="1" applyNumberFormat="1" applyFont="1" applyFill="1" applyAlignment="1">
      <alignment vertical="justify" wrapText="1"/>
    </xf>
    <xf numFmtId="165" fontId="4" fillId="2" borderId="3" xfId="1" applyNumberFormat="1" applyFont="1" applyFill="1" applyBorder="1" applyAlignment="1">
      <alignment vertical="justify" wrapText="1"/>
    </xf>
    <xf numFmtId="165" fontId="4" fillId="2" borderId="0" xfId="1" applyNumberFormat="1" applyFont="1" applyFill="1" applyAlignment="1">
      <alignment horizontal="left" vertical="justify" wrapText="1" indent="1"/>
    </xf>
    <xf numFmtId="165" fontId="3" fillId="2" borderId="0" xfId="1" applyNumberFormat="1" applyFont="1" applyFill="1" applyAlignment="1">
      <alignment horizontal="left" indent="7"/>
    </xf>
  </cellXfs>
  <cellStyles count="4">
    <cellStyle name="Millares 10" xfId="3" xr:uid="{BBC459FC-79C9-41DB-A866-9ABA0ECCD321}"/>
    <cellStyle name="Millares 7 5 3" xfId="2" xr:uid="{112020E1-C972-4238-BECC-F86EB9A24217}"/>
    <cellStyle name="Normal" xfId="0" builtinId="0"/>
    <cellStyle name="Normal 10 2" xfId="1" xr:uid="{5F05C604-5448-453B-95DB-8F6F3CF550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0</xdr:col>
      <xdr:colOff>1209675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5700C0-C712-4731-9C7D-5E6701937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524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</xdr:row>
      <xdr:rowOff>0</xdr:rowOff>
    </xdr:from>
    <xdr:to>
      <xdr:col>0</xdr:col>
      <xdr:colOff>1209675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A9E3E1-8BF0-483D-944A-CA8D0221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524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theodore.quant\Desktop\RD%20en%20Cifras%202020\Rep.%20Dom%20en%20Cifras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Produccion Agricola"/>
      <sheetName val="3.1- 01 (3)"/>
      <sheetName val="3.1 -02 (3)"/>
      <sheetName val="3.1 -03 (3)"/>
      <sheetName val="3.1 -04 (3)"/>
      <sheetName val="3.1 -05 (4)"/>
      <sheetName val="3.1-06(3)"/>
      <sheetName val="3.1 -06 (3)"/>
      <sheetName val="3.1 -07 (3)"/>
      <sheetName val="3.1 -08 (2)"/>
      <sheetName val="3.1 -09 (2)"/>
      <sheetName val="3.1-10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3.8 Consumo Combustibles"/>
      <sheetName val="3.8-01  (3)"/>
      <sheetName val="3.8.02"/>
    </sheetNames>
    <sheetDataSet>
      <sheetData sheetId="0" refreshError="1"/>
      <sheetData sheetId="1" refreshError="1"/>
      <sheetData sheetId="2" refreshError="1"/>
      <sheetData sheetId="3">
        <row r="9">
          <cell r="B9">
            <v>161707.10691823898</v>
          </cell>
        </row>
      </sheetData>
      <sheetData sheetId="4">
        <row r="9">
          <cell r="B9">
            <v>159423.27044025157</v>
          </cell>
        </row>
      </sheetData>
      <sheetData sheetId="5">
        <row r="9">
          <cell r="B9">
            <v>535796.5865444903</v>
          </cell>
        </row>
      </sheetData>
      <sheetData sheetId="6" refreshError="1"/>
      <sheetData sheetId="7" refreshError="1"/>
      <sheetData sheetId="8">
        <row r="9">
          <cell r="D9">
            <v>535796.5865444903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9">
          <cell r="C9">
            <v>517510.45499738614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>
        <row r="8">
          <cell r="F8">
            <v>665</v>
          </cell>
          <cell r="H8">
            <v>673</v>
          </cell>
        </row>
      </sheetData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30B65-9A3D-4C31-B2E6-3CC4D5128E39}">
  <sheetPr>
    <tabColor rgb="FF00B050"/>
  </sheetPr>
  <dimension ref="A1:AO84"/>
  <sheetViews>
    <sheetView tabSelected="1" workbookViewId="0">
      <selection activeCell="AD19" sqref="AD19"/>
    </sheetView>
  </sheetViews>
  <sheetFormatPr baseColWidth="10" defaultColWidth="11" defaultRowHeight="12" x14ac:dyDescent="0.2"/>
  <cols>
    <col min="1" max="1" width="23.7109375" style="2" customWidth="1"/>
    <col min="2" max="2" width="9.140625" style="2" customWidth="1"/>
    <col min="3" max="3" width="13.42578125" style="28" customWidth="1"/>
    <col min="4" max="4" width="9.140625" style="2" customWidth="1"/>
    <col min="5" max="5" width="13.5703125" style="28" customWidth="1"/>
    <col min="6" max="6" width="9.140625" style="2" customWidth="1"/>
    <col min="7" max="7" width="13.5703125" style="28" customWidth="1"/>
    <col min="8" max="8" width="9.140625" style="2" customWidth="1"/>
    <col min="9" max="9" width="13.5703125" style="28" customWidth="1"/>
    <col min="10" max="10" width="9.140625" style="2" customWidth="1"/>
    <col min="11" max="11" width="13.5703125" style="28" customWidth="1"/>
    <col min="12" max="12" width="9.140625" style="2" customWidth="1"/>
    <col min="13" max="13" width="13.5703125" style="28" customWidth="1"/>
    <col min="14" max="14" width="9.140625" style="2" customWidth="1"/>
    <col min="15" max="15" width="12.7109375" style="28" customWidth="1"/>
    <col min="16" max="16" width="9.140625" style="2" customWidth="1"/>
    <col min="17" max="17" width="13.5703125" style="28" customWidth="1"/>
    <col min="18" max="18" width="9.140625" style="2" customWidth="1"/>
    <col min="19" max="19" width="13.5703125" style="28" customWidth="1"/>
    <col min="20" max="20" width="9.140625" style="2" customWidth="1"/>
    <col min="21" max="21" width="13.5703125" style="28" customWidth="1"/>
    <col min="22" max="22" width="9.140625" style="2" customWidth="1"/>
    <col min="23" max="23" width="13.5703125" style="28" customWidth="1"/>
    <col min="24" max="24" width="9.140625" style="2" customWidth="1"/>
    <col min="25" max="25" width="13.5703125" style="28" customWidth="1"/>
    <col min="26" max="26" width="11" style="2"/>
    <col min="27" max="27" width="13.28515625" style="28" customWidth="1"/>
    <col min="28" max="28" width="13.5703125" style="2" customWidth="1"/>
    <col min="29" max="29" width="14.85546875" style="28" customWidth="1"/>
    <col min="30" max="30" width="11" style="2"/>
    <col min="31" max="31" width="13.28515625" style="28" customWidth="1"/>
    <col min="32" max="32" width="13.5703125" style="2" customWidth="1"/>
    <col min="33" max="33" width="14.85546875" style="28" customWidth="1"/>
    <col min="34" max="16384" width="11" style="2"/>
  </cols>
  <sheetData>
    <row r="1" spans="1:41" x14ac:dyDescent="0.2">
      <c r="A1" s="1"/>
    </row>
    <row r="2" spans="1:41" ht="13.5" customHeight="1" x14ac:dyDescent="0.2">
      <c r="A2" s="2" t="s">
        <v>49</v>
      </c>
    </row>
    <row r="3" spans="1:41" ht="11.25" customHeight="1" x14ac:dyDescent="0.2">
      <c r="A3" s="3"/>
    </row>
    <row r="4" spans="1:41" ht="15" customHeight="1" x14ac:dyDescent="0.2">
      <c r="A4" s="26" t="s">
        <v>0</v>
      </c>
      <c r="B4" s="25">
        <v>2017</v>
      </c>
      <c r="C4" s="25"/>
      <c r="D4" s="25"/>
      <c r="E4" s="25"/>
      <c r="F4" s="25">
        <v>2018</v>
      </c>
      <c r="G4" s="25"/>
      <c r="H4" s="25"/>
      <c r="I4" s="25"/>
      <c r="J4" s="25">
        <v>2019</v>
      </c>
      <c r="K4" s="25"/>
      <c r="L4" s="25"/>
      <c r="M4" s="25"/>
      <c r="N4" s="25">
        <v>2020</v>
      </c>
      <c r="O4" s="25"/>
      <c r="P4" s="25"/>
      <c r="Q4" s="25"/>
      <c r="R4" s="25">
        <v>2021</v>
      </c>
      <c r="S4" s="25"/>
      <c r="T4" s="25"/>
      <c r="U4" s="25"/>
      <c r="V4" s="25">
        <v>2022</v>
      </c>
      <c r="W4" s="25"/>
      <c r="X4" s="25"/>
      <c r="Y4" s="25"/>
      <c r="Z4" s="25">
        <v>2023</v>
      </c>
      <c r="AA4" s="25"/>
      <c r="AB4" s="25"/>
      <c r="AC4" s="25"/>
      <c r="AD4" s="25">
        <v>2024</v>
      </c>
      <c r="AE4" s="25"/>
      <c r="AF4" s="25"/>
      <c r="AG4" s="25"/>
    </row>
    <row r="5" spans="1:41" ht="42.6" customHeight="1" x14ac:dyDescent="0.2">
      <c r="A5" s="27"/>
      <c r="B5" s="4" t="s">
        <v>1</v>
      </c>
      <c r="C5" s="29" t="s">
        <v>2</v>
      </c>
      <c r="D5" s="4" t="s">
        <v>3</v>
      </c>
      <c r="E5" s="29" t="s">
        <v>2</v>
      </c>
      <c r="F5" s="4" t="s">
        <v>1</v>
      </c>
      <c r="G5" s="29" t="s">
        <v>2</v>
      </c>
      <c r="H5" s="4" t="s">
        <v>3</v>
      </c>
      <c r="I5" s="29" t="s">
        <v>2</v>
      </c>
      <c r="J5" s="4" t="s">
        <v>1</v>
      </c>
      <c r="K5" s="29" t="s">
        <v>2</v>
      </c>
      <c r="L5" s="4" t="s">
        <v>3</v>
      </c>
      <c r="M5" s="29" t="s">
        <v>2</v>
      </c>
      <c r="N5" s="4" t="s">
        <v>1</v>
      </c>
      <c r="O5" s="29" t="s">
        <v>2</v>
      </c>
      <c r="P5" s="4" t="s">
        <v>3</v>
      </c>
      <c r="Q5" s="29" t="s">
        <v>2</v>
      </c>
      <c r="R5" s="4" t="s">
        <v>1</v>
      </c>
      <c r="S5" s="29" t="s">
        <v>2</v>
      </c>
      <c r="T5" s="4" t="s">
        <v>3</v>
      </c>
      <c r="U5" s="29" t="s">
        <v>2</v>
      </c>
      <c r="V5" s="4" t="s">
        <v>1</v>
      </c>
      <c r="W5" s="29" t="s">
        <v>2</v>
      </c>
      <c r="X5" s="4" t="s">
        <v>3</v>
      </c>
      <c r="Y5" s="29" t="s">
        <v>2</v>
      </c>
      <c r="Z5" s="4" t="s">
        <v>1</v>
      </c>
      <c r="AA5" s="29" t="s">
        <v>2</v>
      </c>
      <c r="AB5" s="4" t="s">
        <v>3</v>
      </c>
      <c r="AC5" s="29" t="s">
        <v>2</v>
      </c>
      <c r="AD5" s="4" t="s">
        <v>1</v>
      </c>
      <c r="AE5" s="29" t="s">
        <v>2</v>
      </c>
      <c r="AF5" s="4" t="s">
        <v>3</v>
      </c>
      <c r="AG5" s="29" t="s">
        <v>2</v>
      </c>
    </row>
    <row r="6" spans="1:41" ht="3" customHeight="1" x14ac:dyDescent="0.2">
      <c r="A6" s="5"/>
    </row>
    <row r="7" spans="1:41" s="8" customFormat="1" ht="17.25" customHeight="1" x14ac:dyDescent="0.2">
      <c r="A7" s="6" t="s">
        <v>4</v>
      </c>
      <c r="B7" s="7">
        <f>SUM(B8+B12+B16+B21+B26+B29+B34+B38+B41+B46)</f>
        <v>71</v>
      </c>
      <c r="C7" s="30">
        <f>C8+C12+C16+C21+C26+C29+C34+C38+C41+C46</f>
        <v>100</v>
      </c>
      <c r="D7" s="7">
        <f>D8+D12+D16+D21+D26+D29+D34+D38+D41+D46</f>
        <v>665</v>
      </c>
      <c r="E7" s="33">
        <f>E8+E12+E16+E21+E26+E29+E34+E38+E41+E46</f>
        <v>100.00000000000001</v>
      </c>
      <c r="F7" s="7">
        <f>SUM(F8+F12+F16+F21+F26+F29+F34+F38+F41+F46)</f>
        <v>74</v>
      </c>
      <c r="G7" s="30">
        <f>G8+G12+G16+G21+G26+G29+G34+G38+G41+G46</f>
        <v>100</v>
      </c>
      <c r="H7" s="7">
        <f>H8+H12+H16+H21+H26+H29+H34+H38+H41+H46</f>
        <v>673</v>
      </c>
      <c r="I7" s="33">
        <f>I8+I12+I16+I21+I26+I29+I34+I38+I41+I46</f>
        <v>100</v>
      </c>
      <c r="J7" s="7">
        <f>SUM(J8+J12+J16+J21+J26+J29+J34+J38+J41+J46)</f>
        <v>75</v>
      </c>
      <c r="K7" s="30">
        <f>K8+K12+K16+K21+K26+K29+K34+K38+K41+K46</f>
        <v>100</v>
      </c>
      <c r="L7" s="7">
        <f>L8+L12+L16+L21+L26+L29+L34+L38+L41+L46</f>
        <v>695</v>
      </c>
      <c r="M7" s="33">
        <f>M8+M12+M16+M21+M26+M29+M34+M38+M41+M46</f>
        <v>100</v>
      </c>
      <c r="N7" s="7">
        <f>SUM(N8+N12+N16+N21+N26+N29+N34+N38+N41+N46)</f>
        <v>75</v>
      </c>
      <c r="O7" s="30">
        <f>O8+O12+O16+O21+O26+O29+O34+O38+O41+O46</f>
        <v>100</v>
      </c>
      <c r="P7" s="7">
        <f>P8+P12+P16+P21+P26+P29+P34+P38+P41+P46</f>
        <v>692</v>
      </c>
      <c r="Q7" s="33">
        <f>Q8+Q12+Q16+Q21+Q26+Q29+Q34+Q38+Q41+Q46</f>
        <v>100.00000000000001</v>
      </c>
      <c r="R7" s="7">
        <f>SUM(R8+R12+R16+R21+R26+R29+R34+R38+R41+R46)</f>
        <v>79</v>
      </c>
      <c r="S7" s="30">
        <f>S8+S12+S16+S21+S26+S29+S34+S38+S41+S46</f>
        <v>99.999999999999986</v>
      </c>
      <c r="T7" s="7">
        <f>T8+T12+T16+T21+T26+T29+T34+T38+T41+T46</f>
        <v>734</v>
      </c>
      <c r="U7" s="33">
        <f>U8+U12+U16+U21+U26+U29+U34+U38+U41+U46</f>
        <v>99.999999999999986</v>
      </c>
      <c r="V7" s="7">
        <f>SUM(V8+V12+V16+V21+V26+V29+V34+V38+V41+V46)</f>
        <v>84</v>
      </c>
      <c r="W7" s="30">
        <f t="shared" ref="W7:AC7" si="0">W8+W12+W16+W21+W26+W29+W34+W38+W41+W46</f>
        <v>99.999999999999986</v>
      </c>
      <c r="X7" s="7">
        <f t="shared" si="0"/>
        <v>774</v>
      </c>
      <c r="Y7" s="33">
        <f t="shared" si="0"/>
        <v>100</v>
      </c>
      <c r="Z7" s="8">
        <f t="shared" si="0"/>
        <v>87</v>
      </c>
      <c r="AA7" s="36">
        <f t="shared" si="0"/>
        <v>100</v>
      </c>
      <c r="AB7" s="8">
        <f t="shared" si="0"/>
        <v>820</v>
      </c>
      <c r="AC7" s="36">
        <f t="shared" si="0"/>
        <v>99.999999999999986</v>
      </c>
      <c r="AD7" s="8">
        <f t="shared" ref="AD7" si="1">AD8+AD12+AD16+AD21+AD26+AD29+AD34+AD38+AD41+AD46</f>
        <v>94</v>
      </c>
      <c r="AE7" s="44">
        <f t="shared" ref="AE7" si="2">AE8+AE12+AE16+AE21+AE26+AE29+AE34+AE38+AE41+AE46</f>
        <v>99.999999999999986</v>
      </c>
      <c r="AF7" s="8">
        <f t="shared" ref="AF7" si="3">AF8+AF12+AF16+AF21+AF26+AF29+AF34+AF38+AF41+AF46</f>
        <v>843</v>
      </c>
      <c r="AG7" s="36">
        <f t="shared" ref="AG7" si="4">AG8+AG12+AG16+AG21+AG26+AG29+AG34+AG38+AG41+AG46</f>
        <v>100</v>
      </c>
    </row>
    <row r="8" spans="1:41" s="1" customFormat="1" ht="15" customHeight="1" x14ac:dyDescent="0.2">
      <c r="A8" s="9" t="s">
        <v>5</v>
      </c>
      <c r="B8" s="7">
        <f>SUM(B9:B11)</f>
        <v>28</v>
      </c>
      <c r="C8" s="30">
        <f t="shared" ref="C8:C49" si="5">B8/$B$7*100</f>
        <v>39.436619718309856</v>
      </c>
      <c r="D8" s="7">
        <f>SUM(D9:D11)</f>
        <v>275</v>
      </c>
      <c r="E8" s="33">
        <f t="shared" ref="E8:E49" si="6">D8/$D$7*100</f>
        <v>41.353383458646611</v>
      </c>
      <c r="F8" s="7">
        <f>SUM(F9:F11)</f>
        <v>29</v>
      </c>
      <c r="G8" s="30">
        <f t="shared" ref="G8:G49" si="7">F8/$F$7*100</f>
        <v>39.189189189189186</v>
      </c>
      <c r="H8" s="7">
        <f>SUM(H9:H11)</f>
        <v>278</v>
      </c>
      <c r="I8" s="33">
        <f t="shared" ref="I8:I49" si="8">H8/$H$7*100</f>
        <v>41.3075780089153</v>
      </c>
      <c r="J8" s="7">
        <f>SUM(J9:J11)</f>
        <v>31</v>
      </c>
      <c r="K8" s="30">
        <f>J8/J7*100</f>
        <v>41.333333333333336</v>
      </c>
      <c r="L8" s="7">
        <f>SUM(L9:L11)</f>
        <v>289</v>
      </c>
      <c r="M8" s="33">
        <f>L8/$L$7*100</f>
        <v>41.582733812949641</v>
      </c>
      <c r="N8" s="7">
        <f>SUM(N9:N11)</f>
        <v>31</v>
      </c>
      <c r="O8" s="30">
        <f>N8/$N$7*100</f>
        <v>41.333333333333336</v>
      </c>
      <c r="P8" s="7">
        <f>SUM(P9:P11)</f>
        <v>286</v>
      </c>
      <c r="Q8" s="33">
        <f>P8/$P$7*100</f>
        <v>41.329479768786129</v>
      </c>
      <c r="R8" s="7">
        <f>SUM(R9:R11)</f>
        <v>31</v>
      </c>
      <c r="S8" s="30">
        <f>R8/$R$7*100</f>
        <v>39.24050632911392</v>
      </c>
      <c r="T8" s="7">
        <f>SUM(T9:T11)</f>
        <v>315</v>
      </c>
      <c r="U8" s="33">
        <f>T8/$T$7*100</f>
        <v>42.915531335149865</v>
      </c>
      <c r="V8" s="7">
        <f>SUM(V9:V11)</f>
        <v>33</v>
      </c>
      <c r="W8" s="30">
        <f t="shared" ref="W8:W15" si="9">V8/$V$7*100</f>
        <v>39.285714285714285</v>
      </c>
      <c r="X8" s="7">
        <f>SUM(X9:X11)</f>
        <v>328</v>
      </c>
      <c r="Y8" s="33">
        <f>X8/$X$7*100</f>
        <v>42.377260981912144</v>
      </c>
      <c r="Z8" s="1">
        <f>SUM(Z9:Z11)</f>
        <v>34</v>
      </c>
      <c r="AA8" s="37">
        <f>Z8/$Z$7*100</f>
        <v>39.080459770114942</v>
      </c>
      <c r="AB8" s="21">
        <f>SUM(AB9:AB11)</f>
        <v>354</v>
      </c>
      <c r="AC8" s="40">
        <f>AB8/$AB$7*100</f>
        <v>43.170731707317074</v>
      </c>
      <c r="AD8" s="1">
        <f>SUM(AD9:AD11)</f>
        <v>34</v>
      </c>
      <c r="AE8" s="37">
        <f>AD8/$AD$7*100</f>
        <v>36.170212765957451</v>
      </c>
      <c r="AF8" s="21">
        <f>SUM(AF9:AF11)</f>
        <v>361</v>
      </c>
      <c r="AG8" s="40">
        <f>AF8/$AF$7*100</f>
        <v>42.823250296559905</v>
      </c>
      <c r="AH8" s="8"/>
      <c r="AI8" s="8"/>
      <c r="AJ8" s="8"/>
      <c r="AK8" s="8"/>
      <c r="AL8" s="8"/>
      <c r="AM8" s="8"/>
      <c r="AN8" s="8"/>
      <c r="AO8" s="8"/>
    </row>
    <row r="9" spans="1:41" ht="15" customHeight="1" x14ac:dyDescent="0.2">
      <c r="A9" s="10" t="s">
        <v>6</v>
      </c>
      <c r="B9" s="11">
        <v>25</v>
      </c>
      <c r="C9" s="31">
        <f t="shared" si="5"/>
        <v>35.2112676056338</v>
      </c>
      <c r="D9" s="12">
        <v>250</v>
      </c>
      <c r="E9" s="34">
        <f t="shared" si="6"/>
        <v>37.593984962406012</v>
      </c>
      <c r="F9" s="11">
        <v>26</v>
      </c>
      <c r="G9" s="31">
        <f t="shared" si="7"/>
        <v>35.135135135135137</v>
      </c>
      <c r="H9" s="12">
        <v>253</v>
      </c>
      <c r="I9" s="34">
        <f t="shared" si="8"/>
        <v>37.592867756315009</v>
      </c>
      <c r="J9" s="11">
        <v>27</v>
      </c>
      <c r="K9" s="31">
        <f>J9/$J$7*100</f>
        <v>36</v>
      </c>
      <c r="L9" s="12">
        <v>261</v>
      </c>
      <c r="M9" s="34">
        <f t="shared" ref="M9:M49" si="10">L9/$L$7*100</f>
        <v>37.553956834532379</v>
      </c>
      <c r="N9" s="11">
        <v>27</v>
      </c>
      <c r="O9" s="31">
        <f t="shared" ref="O9:O49" si="11">N9/$N$7*100</f>
        <v>36</v>
      </c>
      <c r="P9" s="12">
        <v>259</v>
      </c>
      <c r="Q9" s="34">
        <f t="shared" ref="Q9:Q49" si="12">P9/$P$7*100</f>
        <v>37.427745664739888</v>
      </c>
      <c r="R9" s="11">
        <v>27</v>
      </c>
      <c r="S9" s="31">
        <f t="shared" ref="S9:S49" si="13">R9/$R$7*100</f>
        <v>34.177215189873415</v>
      </c>
      <c r="T9" s="12">
        <v>288</v>
      </c>
      <c r="U9" s="34">
        <f>T9/$T$7*100</f>
        <v>39.237057220708451</v>
      </c>
      <c r="V9" s="11">
        <v>28</v>
      </c>
      <c r="W9" s="31">
        <f t="shared" si="9"/>
        <v>33.333333333333329</v>
      </c>
      <c r="X9" s="12">
        <v>303</v>
      </c>
      <c r="Y9" s="34">
        <f>X9/$X$7*100</f>
        <v>39.147286821705421</v>
      </c>
      <c r="Z9" s="2">
        <v>29</v>
      </c>
      <c r="AA9" s="38">
        <f t="shared" ref="AA9:AA49" si="14">Z9/$Z$7*100</f>
        <v>33.333333333333329</v>
      </c>
      <c r="AB9" s="20">
        <v>327</v>
      </c>
      <c r="AC9" s="41">
        <f t="shared" ref="AC9:AC49" si="15">AB9/$AB$7*100</f>
        <v>39.878048780487809</v>
      </c>
      <c r="AD9" s="2">
        <v>29</v>
      </c>
      <c r="AE9" s="38">
        <f>AD9/$AD$7*100</f>
        <v>30.851063829787233</v>
      </c>
      <c r="AF9" s="20">
        <v>335</v>
      </c>
      <c r="AG9" s="41">
        <f>AF9/$AF$7*100</f>
        <v>39.73902728351127</v>
      </c>
    </row>
    <row r="10" spans="1:41" ht="15" customHeight="1" x14ac:dyDescent="0.2">
      <c r="A10" s="10" t="s">
        <v>7</v>
      </c>
      <c r="B10" s="11">
        <v>2</v>
      </c>
      <c r="C10" s="31">
        <f t="shared" si="5"/>
        <v>2.8169014084507045</v>
      </c>
      <c r="D10" s="12">
        <v>13</v>
      </c>
      <c r="E10" s="34">
        <f t="shared" si="6"/>
        <v>1.9548872180451129</v>
      </c>
      <c r="F10" s="11">
        <v>2</v>
      </c>
      <c r="G10" s="31">
        <f t="shared" si="7"/>
        <v>2.7027027027027026</v>
      </c>
      <c r="H10" s="12">
        <v>13</v>
      </c>
      <c r="I10" s="34">
        <f t="shared" si="8"/>
        <v>1.9316493313521546</v>
      </c>
      <c r="J10" s="11">
        <v>3</v>
      </c>
      <c r="K10" s="31">
        <f t="shared" ref="K10:K49" si="16">J10/$J$7*100</f>
        <v>4</v>
      </c>
      <c r="L10" s="12">
        <v>14</v>
      </c>
      <c r="M10" s="34">
        <f t="shared" si="10"/>
        <v>2.014388489208633</v>
      </c>
      <c r="N10" s="11">
        <v>3</v>
      </c>
      <c r="O10" s="31">
        <f t="shared" si="11"/>
        <v>4</v>
      </c>
      <c r="P10" s="12">
        <v>14</v>
      </c>
      <c r="Q10" s="34">
        <f t="shared" si="12"/>
        <v>2.0231213872832372</v>
      </c>
      <c r="R10" s="11">
        <v>3</v>
      </c>
      <c r="S10" s="31">
        <f t="shared" si="13"/>
        <v>3.79746835443038</v>
      </c>
      <c r="T10" s="12">
        <v>14</v>
      </c>
      <c r="U10" s="34">
        <f t="shared" ref="U10:U49" si="17">T10/$T$7*100</f>
        <v>1.9073569482288828</v>
      </c>
      <c r="V10" s="11">
        <v>3</v>
      </c>
      <c r="W10" s="31">
        <f t="shared" si="9"/>
        <v>3.5714285714285712</v>
      </c>
      <c r="X10" s="12">
        <v>12</v>
      </c>
      <c r="Y10" s="34">
        <f>X10/$X$7*100</f>
        <v>1.5503875968992249</v>
      </c>
      <c r="Z10" s="2">
        <v>3</v>
      </c>
      <c r="AA10" s="38">
        <f t="shared" si="14"/>
        <v>3.4482758620689653</v>
      </c>
      <c r="AB10" s="20">
        <v>13</v>
      </c>
      <c r="AC10" s="41">
        <f t="shared" si="15"/>
        <v>1.5853658536585367</v>
      </c>
      <c r="AD10" s="2">
        <v>3</v>
      </c>
      <c r="AE10" s="38">
        <f t="shared" ref="AE10:AE49" si="18">AD10/$AD$7*100</f>
        <v>3.1914893617021276</v>
      </c>
      <c r="AF10" s="20">
        <v>12</v>
      </c>
      <c r="AG10" s="41">
        <f t="shared" ref="AG10:AG49" si="19">AF10/$AF$7*100</f>
        <v>1.4234875444839856</v>
      </c>
    </row>
    <row r="11" spans="1:41" ht="15" customHeight="1" x14ac:dyDescent="0.2">
      <c r="A11" s="10" t="s">
        <v>8</v>
      </c>
      <c r="B11" s="11">
        <v>1</v>
      </c>
      <c r="C11" s="31">
        <f t="shared" si="5"/>
        <v>1.4084507042253522</v>
      </c>
      <c r="D11" s="12">
        <v>12</v>
      </c>
      <c r="E11" s="34">
        <f t="shared" si="6"/>
        <v>1.8045112781954888</v>
      </c>
      <c r="F11" s="11">
        <v>1</v>
      </c>
      <c r="G11" s="31">
        <f t="shared" si="7"/>
        <v>1.3513513513513513</v>
      </c>
      <c r="H11" s="12">
        <v>12</v>
      </c>
      <c r="I11" s="34">
        <f t="shared" si="8"/>
        <v>1.7830609212481425</v>
      </c>
      <c r="J11" s="11">
        <v>1</v>
      </c>
      <c r="K11" s="31">
        <f t="shared" si="16"/>
        <v>1.3333333333333335</v>
      </c>
      <c r="L11" s="12">
        <v>14</v>
      </c>
      <c r="M11" s="34">
        <f t="shared" si="10"/>
        <v>2.014388489208633</v>
      </c>
      <c r="N11" s="11">
        <v>1</v>
      </c>
      <c r="O11" s="31">
        <f t="shared" si="11"/>
        <v>1.3333333333333335</v>
      </c>
      <c r="P11" s="12">
        <v>13</v>
      </c>
      <c r="Q11" s="34">
        <f t="shared" si="12"/>
        <v>1.8786127167630058</v>
      </c>
      <c r="R11" s="11">
        <v>1</v>
      </c>
      <c r="S11" s="31">
        <f t="shared" si="13"/>
        <v>1.2658227848101267</v>
      </c>
      <c r="T11" s="12">
        <v>13</v>
      </c>
      <c r="U11" s="34">
        <f t="shared" si="17"/>
        <v>1.7711171662125342</v>
      </c>
      <c r="V11" s="11">
        <v>2</v>
      </c>
      <c r="W11" s="31">
        <f t="shared" si="9"/>
        <v>2.3809523809523809</v>
      </c>
      <c r="X11" s="12">
        <v>13</v>
      </c>
      <c r="Y11" s="34">
        <f>X11/$X$7*100</f>
        <v>1.6795865633074936</v>
      </c>
      <c r="Z11" s="2">
        <v>2</v>
      </c>
      <c r="AA11" s="38">
        <f t="shared" si="14"/>
        <v>2.2988505747126435</v>
      </c>
      <c r="AB11" s="20">
        <v>14</v>
      </c>
      <c r="AC11" s="41">
        <f t="shared" si="15"/>
        <v>1.7073170731707319</v>
      </c>
      <c r="AD11" s="2">
        <v>2</v>
      </c>
      <c r="AE11" s="38">
        <f t="shared" si="18"/>
        <v>2.1276595744680851</v>
      </c>
      <c r="AF11" s="20">
        <v>14</v>
      </c>
      <c r="AG11" s="41">
        <f t="shared" si="19"/>
        <v>1.6607354685646498</v>
      </c>
    </row>
    <row r="12" spans="1:41" s="1" customFormat="1" ht="15" customHeight="1" x14ac:dyDescent="0.2">
      <c r="A12" s="9" t="s">
        <v>9</v>
      </c>
      <c r="B12" s="7">
        <f>SUM(B13:B15)</f>
        <v>5</v>
      </c>
      <c r="C12" s="30">
        <f t="shared" si="5"/>
        <v>7.042253521126761</v>
      </c>
      <c r="D12" s="7">
        <f>SUM(D13:D15)</f>
        <v>32</v>
      </c>
      <c r="E12" s="33">
        <f t="shared" si="6"/>
        <v>4.8120300751879705</v>
      </c>
      <c r="F12" s="7">
        <f>SUM(F13:F15)</f>
        <v>5</v>
      </c>
      <c r="G12" s="30">
        <f t="shared" si="7"/>
        <v>6.756756756756757</v>
      </c>
      <c r="H12" s="7">
        <f>SUM(H13:H15)</f>
        <v>35</v>
      </c>
      <c r="I12" s="33">
        <f t="shared" si="8"/>
        <v>5.2005943536404162</v>
      </c>
      <c r="J12" s="7">
        <f>SUM(J13:J15)</f>
        <v>4</v>
      </c>
      <c r="K12" s="30">
        <f t="shared" si="16"/>
        <v>5.3333333333333339</v>
      </c>
      <c r="L12" s="7">
        <f>SUM(L13:L15)</f>
        <v>35</v>
      </c>
      <c r="M12" s="33">
        <f t="shared" si="10"/>
        <v>5.0359712230215825</v>
      </c>
      <c r="N12" s="7">
        <f>SUM(N13:N15)</f>
        <v>4</v>
      </c>
      <c r="O12" s="30">
        <f t="shared" si="11"/>
        <v>5.3333333333333339</v>
      </c>
      <c r="P12" s="7">
        <f>SUM(P13:P15)</f>
        <v>31</v>
      </c>
      <c r="Q12" s="33">
        <f t="shared" si="12"/>
        <v>4.4797687861271678</v>
      </c>
      <c r="R12" s="7">
        <f>SUM(R13:R15)</f>
        <v>4</v>
      </c>
      <c r="S12" s="30">
        <f t="shared" si="13"/>
        <v>5.0632911392405067</v>
      </c>
      <c r="T12" s="7">
        <f>SUM(T13:T15)</f>
        <v>35</v>
      </c>
      <c r="U12" s="33">
        <f t="shared" si="17"/>
        <v>4.7683923705722071</v>
      </c>
      <c r="V12" s="7">
        <f>SUM(V13:V15)</f>
        <v>5</v>
      </c>
      <c r="W12" s="30">
        <f t="shared" si="9"/>
        <v>5.9523809523809517</v>
      </c>
      <c r="X12" s="7">
        <f>SUM(X13:X15)</f>
        <v>36</v>
      </c>
      <c r="Y12" s="33">
        <f>X12/$X$7*100</f>
        <v>4.6511627906976747</v>
      </c>
      <c r="Z12" s="1">
        <f>SUM(Z13:Z15)</f>
        <v>5</v>
      </c>
      <c r="AA12" s="37">
        <f t="shared" si="14"/>
        <v>5.7471264367816088</v>
      </c>
      <c r="AB12" s="21">
        <f>SUM(AB13:AB15)</f>
        <v>40</v>
      </c>
      <c r="AC12" s="40">
        <f t="shared" si="15"/>
        <v>4.8780487804878048</v>
      </c>
      <c r="AD12" s="1">
        <f>SUM(AD13:AD15)</f>
        <v>5</v>
      </c>
      <c r="AE12" s="37">
        <f t="shared" si="18"/>
        <v>5.3191489361702127</v>
      </c>
      <c r="AF12" s="21">
        <f>SUM(AF13:AF15)</f>
        <v>37</v>
      </c>
      <c r="AG12" s="40">
        <f t="shared" si="19"/>
        <v>4.3890865954922891</v>
      </c>
    </row>
    <row r="13" spans="1:41" ht="15" customHeight="1" x14ac:dyDescent="0.2">
      <c r="A13" s="10" t="s">
        <v>10</v>
      </c>
      <c r="B13" s="11">
        <v>3</v>
      </c>
      <c r="C13" s="31">
        <f t="shared" si="5"/>
        <v>4.225352112676056</v>
      </c>
      <c r="D13" s="12">
        <v>27</v>
      </c>
      <c r="E13" s="34">
        <f t="shared" si="6"/>
        <v>4.0601503759398501</v>
      </c>
      <c r="F13" s="11">
        <v>3</v>
      </c>
      <c r="G13" s="31">
        <f t="shared" si="7"/>
        <v>4.0540540540540544</v>
      </c>
      <c r="H13" s="12">
        <v>30</v>
      </c>
      <c r="I13" s="34">
        <f t="shared" si="8"/>
        <v>4.4576523031203568</v>
      </c>
      <c r="J13" s="11">
        <v>2</v>
      </c>
      <c r="K13" s="31">
        <f t="shared" si="16"/>
        <v>2.666666666666667</v>
      </c>
      <c r="L13" s="12">
        <v>31</v>
      </c>
      <c r="M13" s="34">
        <f t="shared" si="10"/>
        <v>4.4604316546762588</v>
      </c>
      <c r="N13" s="11">
        <v>2</v>
      </c>
      <c r="O13" s="31">
        <f t="shared" si="11"/>
        <v>2.666666666666667</v>
      </c>
      <c r="P13" s="12">
        <v>26</v>
      </c>
      <c r="Q13" s="34">
        <f t="shared" si="12"/>
        <v>3.7572254335260116</v>
      </c>
      <c r="R13" s="11">
        <v>2</v>
      </c>
      <c r="S13" s="31">
        <f t="shared" si="13"/>
        <v>2.5316455696202533</v>
      </c>
      <c r="T13" s="12">
        <v>29</v>
      </c>
      <c r="U13" s="34">
        <f t="shared" si="17"/>
        <v>3.9509536784741144</v>
      </c>
      <c r="V13" s="11">
        <v>2</v>
      </c>
      <c r="W13" s="31">
        <f t="shared" si="9"/>
        <v>2.3809523809523809</v>
      </c>
      <c r="X13" s="12">
        <v>30</v>
      </c>
      <c r="Y13" s="34">
        <f t="shared" ref="Y13:Y15" si="20">X13/$X$7*100</f>
        <v>3.8759689922480618</v>
      </c>
      <c r="Z13" s="2">
        <v>2</v>
      </c>
      <c r="AA13" s="38">
        <f t="shared" si="14"/>
        <v>2.2988505747126435</v>
      </c>
      <c r="AB13" s="20">
        <v>34</v>
      </c>
      <c r="AC13" s="41">
        <f t="shared" si="15"/>
        <v>4.1463414634146343</v>
      </c>
      <c r="AD13" s="2">
        <v>2</v>
      </c>
      <c r="AE13" s="38">
        <f t="shared" si="18"/>
        <v>2.1276595744680851</v>
      </c>
      <c r="AF13" s="20">
        <v>30</v>
      </c>
      <c r="AG13" s="41">
        <f t="shared" si="19"/>
        <v>3.5587188612099649</v>
      </c>
    </row>
    <row r="14" spans="1:41" ht="15" customHeight="1" x14ac:dyDescent="0.2">
      <c r="A14" s="10" t="s">
        <v>11</v>
      </c>
      <c r="B14" s="11">
        <v>2</v>
      </c>
      <c r="C14" s="31">
        <f t="shared" si="5"/>
        <v>2.8169014084507045</v>
      </c>
      <c r="D14" s="12">
        <v>5</v>
      </c>
      <c r="E14" s="34">
        <f t="shared" si="6"/>
        <v>0.75187969924812026</v>
      </c>
      <c r="F14" s="11">
        <v>2</v>
      </c>
      <c r="G14" s="31">
        <f t="shared" si="7"/>
        <v>2.7027027027027026</v>
      </c>
      <c r="H14" s="12">
        <v>5</v>
      </c>
      <c r="I14" s="34">
        <f t="shared" si="8"/>
        <v>0.74294205052005935</v>
      </c>
      <c r="J14" s="11">
        <v>2</v>
      </c>
      <c r="K14" s="31">
        <f t="shared" si="16"/>
        <v>2.666666666666667</v>
      </c>
      <c r="L14" s="12">
        <v>4</v>
      </c>
      <c r="M14" s="34">
        <f t="shared" si="10"/>
        <v>0.57553956834532372</v>
      </c>
      <c r="N14" s="11">
        <v>2</v>
      </c>
      <c r="O14" s="31">
        <f t="shared" si="11"/>
        <v>2.666666666666667</v>
      </c>
      <c r="P14" s="12">
        <v>5</v>
      </c>
      <c r="Q14" s="34">
        <f t="shared" si="12"/>
        <v>0.7225433526011561</v>
      </c>
      <c r="R14" s="11">
        <v>2</v>
      </c>
      <c r="S14" s="31">
        <f t="shared" si="13"/>
        <v>2.5316455696202533</v>
      </c>
      <c r="T14" s="12">
        <v>6</v>
      </c>
      <c r="U14" s="34">
        <f t="shared" si="17"/>
        <v>0.81743869209809261</v>
      </c>
      <c r="V14" s="11">
        <v>2</v>
      </c>
      <c r="W14" s="31">
        <f t="shared" si="9"/>
        <v>2.3809523809523809</v>
      </c>
      <c r="X14" s="12">
        <v>5</v>
      </c>
      <c r="Y14" s="34">
        <f t="shared" si="20"/>
        <v>0.64599483204134367</v>
      </c>
      <c r="Z14" s="2">
        <v>2</v>
      </c>
      <c r="AA14" s="38">
        <f t="shared" si="14"/>
        <v>2.2988505747126435</v>
      </c>
      <c r="AB14" s="20">
        <v>5</v>
      </c>
      <c r="AC14" s="41">
        <f t="shared" si="15"/>
        <v>0.6097560975609756</v>
      </c>
      <c r="AD14" s="2">
        <v>2</v>
      </c>
      <c r="AE14" s="38">
        <f t="shared" si="18"/>
        <v>2.1276595744680851</v>
      </c>
      <c r="AF14" s="20">
        <v>5</v>
      </c>
      <c r="AG14" s="41">
        <f t="shared" si="19"/>
        <v>0.59311981020166071</v>
      </c>
    </row>
    <row r="15" spans="1:41" ht="15" customHeight="1" x14ac:dyDescent="0.2">
      <c r="A15" s="10" t="s">
        <v>12</v>
      </c>
      <c r="B15" s="11">
        <v>0</v>
      </c>
      <c r="C15" s="31">
        <f t="shared" si="5"/>
        <v>0</v>
      </c>
      <c r="D15" s="12">
        <v>0</v>
      </c>
      <c r="E15" s="34">
        <f t="shared" si="6"/>
        <v>0</v>
      </c>
      <c r="F15" s="11">
        <v>0</v>
      </c>
      <c r="G15" s="31">
        <f t="shared" si="7"/>
        <v>0</v>
      </c>
      <c r="H15" s="12">
        <v>0</v>
      </c>
      <c r="I15" s="34">
        <f t="shared" si="8"/>
        <v>0</v>
      </c>
      <c r="J15" s="11">
        <v>0</v>
      </c>
      <c r="K15" s="31">
        <f t="shared" si="16"/>
        <v>0</v>
      </c>
      <c r="L15" s="12">
        <v>0</v>
      </c>
      <c r="M15" s="34">
        <f t="shared" si="10"/>
        <v>0</v>
      </c>
      <c r="N15" s="11">
        <v>0</v>
      </c>
      <c r="O15" s="31">
        <f t="shared" si="11"/>
        <v>0</v>
      </c>
      <c r="P15" s="12">
        <v>0</v>
      </c>
      <c r="Q15" s="34">
        <f t="shared" si="12"/>
        <v>0</v>
      </c>
      <c r="R15" s="11"/>
      <c r="S15" s="31">
        <f t="shared" si="13"/>
        <v>0</v>
      </c>
      <c r="T15" s="12"/>
      <c r="U15" s="34">
        <f t="shared" si="17"/>
        <v>0</v>
      </c>
      <c r="V15" s="11">
        <v>1</v>
      </c>
      <c r="W15" s="31">
        <f t="shared" si="9"/>
        <v>1.1904761904761905</v>
      </c>
      <c r="X15" s="12">
        <v>1</v>
      </c>
      <c r="Y15" s="34">
        <f t="shared" si="20"/>
        <v>0.12919896640826875</v>
      </c>
      <c r="Z15" s="2">
        <v>1</v>
      </c>
      <c r="AA15" s="38">
        <f t="shared" si="14"/>
        <v>1.1494252873563218</v>
      </c>
      <c r="AB15" s="20">
        <v>1</v>
      </c>
      <c r="AC15" s="41">
        <f t="shared" si="15"/>
        <v>0.12195121951219512</v>
      </c>
      <c r="AD15" s="2">
        <v>1</v>
      </c>
      <c r="AE15" s="38">
        <f t="shared" si="18"/>
        <v>1.0638297872340425</v>
      </c>
      <c r="AF15" s="20">
        <v>2</v>
      </c>
      <c r="AG15" s="41">
        <f t="shared" si="19"/>
        <v>0.23724792408066431</v>
      </c>
    </row>
    <row r="16" spans="1:41" s="1" customFormat="1" ht="15" customHeight="1" x14ac:dyDescent="0.2">
      <c r="A16" s="9" t="s">
        <v>13</v>
      </c>
      <c r="B16" s="7">
        <f>SUM(B17:B20)</f>
        <v>2</v>
      </c>
      <c r="C16" s="30">
        <f t="shared" si="5"/>
        <v>2.8169014084507045</v>
      </c>
      <c r="D16" s="7">
        <f>SUM(D17:D20)</f>
        <v>10</v>
      </c>
      <c r="E16" s="33">
        <f t="shared" si="6"/>
        <v>1.5037593984962405</v>
      </c>
      <c r="F16" s="7">
        <f>SUM(F17:F20)</f>
        <v>2</v>
      </c>
      <c r="G16" s="30">
        <f t="shared" si="7"/>
        <v>2.7027027027027026</v>
      </c>
      <c r="H16" s="7">
        <f>SUM(H17:H20)</f>
        <v>10</v>
      </c>
      <c r="I16" s="33">
        <f t="shared" si="8"/>
        <v>1.4858841010401187</v>
      </c>
      <c r="J16" s="7">
        <f>SUM(J17:J20)</f>
        <v>2</v>
      </c>
      <c r="K16" s="30">
        <f t="shared" si="16"/>
        <v>2.666666666666667</v>
      </c>
      <c r="L16" s="7">
        <f>SUM(L17:L20)</f>
        <v>10</v>
      </c>
      <c r="M16" s="33">
        <f t="shared" si="10"/>
        <v>1.4388489208633095</v>
      </c>
      <c r="N16" s="7">
        <f>SUM(N17:N20)</f>
        <v>2</v>
      </c>
      <c r="O16" s="30">
        <f t="shared" si="11"/>
        <v>2.666666666666667</v>
      </c>
      <c r="P16" s="7">
        <f>SUM(P17:P20)</f>
        <v>10</v>
      </c>
      <c r="Q16" s="33">
        <f t="shared" si="12"/>
        <v>1.4450867052023122</v>
      </c>
      <c r="R16" s="7">
        <f>SUM(R17:R20)</f>
        <v>3</v>
      </c>
      <c r="S16" s="30">
        <f t="shared" si="13"/>
        <v>3.79746835443038</v>
      </c>
      <c r="T16" s="7">
        <f>SUM(T17:T20)</f>
        <v>11</v>
      </c>
      <c r="U16" s="33">
        <f t="shared" si="17"/>
        <v>1.4986376021798364</v>
      </c>
      <c r="V16" s="7">
        <f>SUM(V17:V20)</f>
        <v>3</v>
      </c>
      <c r="W16" s="30">
        <f>V16/$V$7*100</f>
        <v>3.5714285714285712</v>
      </c>
      <c r="X16" s="7">
        <f>SUM(X17:X20)</f>
        <v>11</v>
      </c>
      <c r="Y16" s="33">
        <f>X16/$X$7*100</f>
        <v>1.421188630490956</v>
      </c>
      <c r="Z16" s="1">
        <f>SUM(Z17:Z20)</f>
        <v>3</v>
      </c>
      <c r="AA16" s="37">
        <f t="shared" si="14"/>
        <v>3.4482758620689653</v>
      </c>
      <c r="AB16" s="21">
        <f>SUM(AB17:AB20)</f>
        <v>9</v>
      </c>
      <c r="AC16" s="41">
        <f t="shared" si="15"/>
        <v>1.097560975609756</v>
      </c>
      <c r="AD16" s="1">
        <f>SUM(AD17:AD20)</f>
        <v>4</v>
      </c>
      <c r="AE16" s="37">
        <f t="shared" si="18"/>
        <v>4.2553191489361701</v>
      </c>
      <c r="AF16" s="21">
        <f>SUM(AF17:AF20)</f>
        <v>10</v>
      </c>
      <c r="AG16" s="40">
        <f t="shared" si="19"/>
        <v>1.1862396204033214</v>
      </c>
    </row>
    <row r="17" spans="1:33" ht="15" customHeight="1" x14ac:dyDescent="0.2">
      <c r="A17" s="10" t="s">
        <v>14</v>
      </c>
      <c r="B17" s="11">
        <v>2</v>
      </c>
      <c r="C17" s="31">
        <f t="shared" si="5"/>
        <v>2.8169014084507045</v>
      </c>
      <c r="D17" s="12">
        <v>6</v>
      </c>
      <c r="E17" s="34">
        <f t="shared" si="6"/>
        <v>0.90225563909774442</v>
      </c>
      <c r="F17" s="11">
        <v>2</v>
      </c>
      <c r="G17" s="31">
        <f t="shared" si="7"/>
        <v>2.7027027027027026</v>
      </c>
      <c r="H17" s="12">
        <v>6</v>
      </c>
      <c r="I17" s="34">
        <f t="shared" si="8"/>
        <v>0.89153046062407126</v>
      </c>
      <c r="J17" s="11">
        <v>2</v>
      </c>
      <c r="K17" s="31">
        <f t="shared" si="16"/>
        <v>2.666666666666667</v>
      </c>
      <c r="L17" s="12">
        <v>6</v>
      </c>
      <c r="M17" s="34">
        <f t="shared" si="10"/>
        <v>0.86330935251798557</v>
      </c>
      <c r="N17" s="11">
        <v>2</v>
      </c>
      <c r="O17" s="31">
        <f t="shared" si="11"/>
        <v>2.666666666666667</v>
      </c>
      <c r="P17" s="12">
        <v>6</v>
      </c>
      <c r="Q17" s="34">
        <f t="shared" si="12"/>
        <v>0.86705202312138718</v>
      </c>
      <c r="R17" s="11">
        <v>2</v>
      </c>
      <c r="S17" s="31">
        <f t="shared" si="13"/>
        <v>2.5316455696202533</v>
      </c>
      <c r="T17" s="12">
        <v>6</v>
      </c>
      <c r="U17" s="34">
        <f t="shared" si="17"/>
        <v>0.81743869209809261</v>
      </c>
      <c r="V17" s="11">
        <v>2</v>
      </c>
      <c r="W17" s="31">
        <f t="shared" ref="W17:W20" si="21">V17/$V$7*100</f>
        <v>2.3809523809523809</v>
      </c>
      <c r="X17" s="12">
        <v>6</v>
      </c>
      <c r="Y17" s="34">
        <f t="shared" ref="Y17:Y20" si="22">X17/$X$7*100</f>
        <v>0.77519379844961245</v>
      </c>
      <c r="Z17" s="2">
        <v>2</v>
      </c>
      <c r="AA17" s="38">
        <f t="shared" si="14"/>
        <v>2.2988505747126435</v>
      </c>
      <c r="AB17" s="20">
        <v>4</v>
      </c>
      <c r="AC17" s="41">
        <f t="shared" si="15"/>
        <v>0.48780487804878048</v>
      </c>
      <c r="AD17" s="2">
        <v>2</v>
      </c>
      <c r="AE17" s="38">
        <f t="shared" si="18"/>
        <v>2.1276595744680851</v>
      </c>
      <c r="AF17" s="20">
        <v>5</v>
      </c>
      <c r="AG17" s="41">
        <f t="shared" si="19"/>
        <v>0.59311981020166071</v>
      </c>
    </row>
    <row r="18" spans="1:33" ht="15" customHeight="1" x14ac:dyDescent="0.2">
      <c r="A18" s="13" t="s">
        <v>15</v>
      </c>
      <c r="B18" s="11">
        <v>0</v>
      </c>
      <c r="C18" s="31">
        <f t="shared" si="5"/>
        <v>0</v>
      </c>
      <c r="D18" s="12">
        <v>0</v>
      </c>
      <c r="E18" s="34">
        <f t="shared" si="6"/>
        <v>0</v>
      </c>
      <c r="F18" s="11">
        <v>0</v>
      </c>
      <c r="G18" s="31">
        <f t="shared" si="7"/>
        <v>0</v>
      </c>
      <c r="H18" s="12">
        <v>0</v>
      </c>
      <c r="I18" s="34">
        <f t="shared" si="8"/>
        <v>0</v>
      </c>
      <c r="J18" s="11">
        <v>0</v>
      </c>
      <c r="K18" s="31">
        <f t="shared" si="16"/>
        <v>0</v>
      </c>
      <c r="L18" s="12">
        <v>0</v>
      </c>
      <c r="M18" s="34">
        <f t="shared" si="10"/>
        <v>0</v>
      </c>
      <c r="N18" s="11">
        <v>0</v>
      </c>
      <c r="O18" s="31">
        <f t="shared" si="11"/>
        <v>0</v>
      </c>
      <c r="P18" s="12">
        <v>0</v>
      </c>
      <c r="Q18" s="34">
        <f t="shared" si="12"/>
        <v>0</v>
      </c>
      <c r="R18" s="11">
        <v>1</v>
      </c>
      <c r="S18" s="31">
        <f t="shared" si="13"/>
        <v>1.2658227848101267</v>
      </c>
      <c r="T18" s="12">
        <v>1</v>
      </c>
      <c r="U18" s="34">
        <f t="shared" si="17"/>
        <v>0.13623978201634876</v>
      </c>
      <c r="V18" s="11">
        <v>1</v>
      </c>
      <c r="W18" s="31">
        <f t="shared" si="21"/>
        <v>1.1904761904761905</v>
      </c>
      <c r="X18" s="12">
        <v>1</v>
      </c>
      <c r="Y18" s="34">
        <f t="shared" si="22"/>
        <v>0.12919896640826875</v>
      </c>
      <c r="Z18" s="2">
        <v>1</v>
      </c>
      <c r="AA18" s="38">
        <f t="shared" si="14"/>
        <v>1.1494252873563218</v>
      </c>
      <c r="AB18" s="20">
        <v>1</v>
      </c>
      <c r="AC18" s="41">
        <f t="shared" si="15"/>
        <v>0.12195121951219512</v>
      </c>
      <c r="AD18" s="2">
        <v>2</v>
      </c>
      <c r="AE18" s="38">
        <f t="shared" si="18"/>
        <v>2.1276595744680851</v>
      </c>
      <c r="AF18" s="20">
        <v>2</v>
      </c>
      <c r="AG18" s="41">
        <f t="shared" si="19"/>
        <v>0.23724792408066431</v>
      </c>
    </row>
    <row r="19" spans="1:33" ht="15" customHeight="1" x14ac:dyDescent="0.2">
      <c r="A19" s="10" t="s">
        <v>16</v>
      </c>
      <c r="B19" s="11">
        <v>0</v>
      </c>
      <c r="C19" s="31">
        <f t="shared" si="5"/>
        <v>0</v>
      </c>
      <c r="D19" s="12">
        <v>2</v>
      </c>
      <c r="E19" s="34">
        <f t="shared" si="6"/>
        <v>0.30075187969924816</v>
      </c>
      <c r="F19" s="11">
        <v>0</v>
      </c>
      <c r="G19" s="31">
        <f t="shared" si="7"/>
        <v>0</v>
      </c>
      <c r="H19" s="12">
        <v>2</v>
      </c>
      <c r="I19" s="34">
        <f t="shared" si="8"/>
        <v>0.29717682020802377</v>
      </c>
      <c r="J19" s="11">
        <v>0</v>
      </c>
      <c r="K19" s="31">
        <f t="shared" si="16"/>
        <v>0</v>
      </c>
      <c r="L19" s="12">
        <v>2</v>
      </c>
      <c r="M19" s="34">
        <f t="shared" si="10"/>
        <v>0.28776978417266186</v>
      </c>
      <c r="N19" s="11">
        <v>0</v>
      </c>
      <c r="O19" s="31">
        <f t="shared" si="11"/>
        <v>0</v>
      </c>
      <c r="P19" s="12">
        <v>2</v>
      </c>
      <c r="Q19" s="34">
        <f t="shared" si="12"/>
        <v>0.28901734104046239</v>
      </c>
      <c r="R19" s="11">
        <v>0</v>
      </c>
      <c r="S19" s="31">
        <f t="shared" si="13"/>
        <v>0</v>
      </c>
      <c r="T19" s="12">
        <v>2</v>
      </c>
      <c r="U19" s="34">
        <f t="shared" si="17"/>
        <v>0.27247956403269752</v>
      </c>
      <c r="V19" s="11">
        <v>0</v>
      </c>
      <c r="W19" s="31">
        <f t="shared" si="21"/>
        <v>0</v>
      </c>
      <c r="X19" s="12">
        <v>2</v>
      </c>
      <c r="Y19" s="34">
        <f t="shared" si="22"/>
        <v>0.2583979328165375</v>
      </c>
      <c r="Z19" s="2">
        <v>0</v>
      </c>
      <c r="AA19" s="38">
        <f t="shared" si="14"/>
        <v>0</v>
      </c>
      <c r="AB19" s="20">
        <v>2</v>
      </c>
      <c r="AC19" s="41">
        <f t="shared" si="15"/>
        <v>0.24390243902439024</v>
      </c>
      <c r="AD19" s="2">
        <v>0</v>
      </c>
      <c r="AE19" s="38">
        <f t="shared" si="18"/>
        <v>0</v>
      </c>
      <c r="AF19" s="20">
        <v>2</v>
      </c>
      <c r="AG19" s="41">
        <f t="shared" si="19"/>
        <v>0.23724792408066431</v>
      </c>
    </row>
    <row r="20" spans="1:33" ht="15" customHeight="1" x14ac:dyDescent="0.2">
      <c r="A20" s="10" t="s">
        <v>17</v>
      </c>
      <c r="B20" s="11">
        <v>0</v>
      </c>
      <c r="C20" s="31">
        <f t="shared" si="5"/>
        <v>0</v>
      </c>
      <c r="D20" s="12">
        <v>2</v>
      </c>
      <c r="E20" s="34">
        <f t="shared" si="6"/>
        <v>0.30075187969924816</v>
      </c>
      <c r="F20" s="11">
        <v>0</v>
      </c>
      <c r="G20" s="31">
        <f t="shared" si="7"/>
        <v>0</v>
      </c>
      <c r="H20" s="12">
        <v>2</v>
      </c>
      <c r="I20" s="34">
        <f t="shared" si="8"/>
        <v>0.29717682020802377</v>
      </c>
      <c r="J20" s="11">
        <v>0</v>
      </c>
      <c r="K20" s="31">
        <f t="shared" si="16"/>
        <v>0</v>
      </c>
      <c r="L20" s="12">
        <v>2</v>
      </c>
      <c r="M20" s="34">
        <f t="shared" si="10"/>
        <v>0.28776978417266186</v>
      </c>
      <c r="N20" s="11">
        <v>0</v>
      </c>
      <c r="O20" s="31">
        <f t="shared" si="11"/>
        <v>0</v>
      </c>
      <c r="P20" s="12">
        <v>2</v>
      </c>
      <c r="Q20" s="34">
        <f t="shared" si="12"/>
        <v>0.28901734104046239</v>
      </c>
      <c r="R20" s="11">
        <v>0</v>
      </c>
      <c r="S20" s="31">
        <f t="shared" si="13"/>
        <v>0</v>
      </c>
      <c r="T20" s="12">
        <v>2</v>
      </c>
      <c r="U20" s="34">
        <f t="shared" si="17"/>
        <v>0.27247956403269752</v>
      </c>
      <c r="V20" s="11">
        <v>0</v>
      </c>
      <c r="W20" s="31">
        <f t="shared" si="21"/>
        <v>0</v>
      </c>
      <c r="X20" s="12">
        <v>2</v>
      </c>
      <c r="Y20" s="34">
        <f t="shared" si="22"/>
        <v>0.2583979328165375</v>
      </c>
      <c r="Z20" s="2">
        <v>0</v>
      </c>
      <c r="AA20" s="38">
        <f t="shared" si="14"/>
        <v>0</v>
      </c>
      <c r="AB20" s="20">
        <v>2</v>
      </c>
      <c r="AC20" s="41">
        <f t="shared" si="15"/>
        <v>0.24390243902439024</v>
      </c>
      <c r="AD20" s="2">
        <v>0</v>
      </c>
      <c r="AE20" s="38">
        <f t="shared" si="18"/>
        <v>0</v>
      </c>
      <c r="AF20" s="20">
        <v>1</v>
      </c>
      <c r="AG20" s="41">
        <f t="shared" si="19"/>
        <v>0.11862396204033215</v>
      </c>
    </row>
    <row r="21" spans="1:33" s="1" customFormat="1" ht="15" customHeight="1" x14ac:dyDescent="0.2">
      <c r="A21" s="9" t="s">
        <v>18</v>
      </c>
      <c r="B21" s="7">
        <f>SUM(B22:B24)</f>
        <v>1</v>
      </c>
      <c r="C21" s="30">
        <f t="shared" si="5"/>
        <v>1.4084507042253522</v>
      </c>
      <c r="D21" s="7">
        <f>SUM(D22:D24)</f>
        <v>10</v>
      </c>
      <c r="E21" s="33">
        <f t="shared" si="6"/>
        <v>1.5037593984962405</v>
      </c>
      <c r="F21" s="7">
        <f>SUM(F22:F24)</f>
        <v>1</v>
      </c>
      <c r="G21" s="30">
        <f t="shared" si="7"/>
        <v>1.3513513513513513</v>
      </c>
      <c r="H21" s="7">
        <f>SUM(H22:H24)</f>
        <v>9</v>
      </c>
      <c r="I21" s="33">
        <f t="shared" si="8"/>
        <v>1.3372956909361069</v>
      </c>
      <c r="J21" s="7">
        <f>SUM(J22:J24)</f>
        <v>1</v>
      </c>
      <c r="K21" s="30">
        <f t="shared" si="16"/>
        <v>1.3333333333333335</v>
      </c>
      <c r="L21" s="7">
        <f>SUM(L22:L24)</f>
        <v>8</v>
      </c>
      <c r="M21" s="33">
        <f t="shared" si="10"/>
        <v>1.1510791366906474</v>
      </c>
      <c r="N21" s="7">
        <f>SUM(N22:N24)</f>
        <v>1</v>
      </c>
      <c r="O21" s="30">
        <f t="shared" si="11"/>
        <v>1.3333333333333335</v>
      </c>
      <c r="P21" s="7">
        <f>SUM(P22:P24)</f>
        <v>8</v>
      </c>
      <c r="Q21" s="33">
        <f t="shared" si="12"/>
        <v>1.1560693641618496</v>
      </c>
      <c r="R21" s="7">
        <f>SUM(R22:R24)</f>
        <v>3</v>
      </c>
      <c r="S21" s="30">
        <f t="shared" si="13"/>
        <v>3.79746835443038</v>
      </c>
      <c r="T21" s="7">
        <f>SUM(T22:T24)</f>
        <v>10</v>
      </c>
      <c r="U21" s="33">
        <f t="shared" si="17"/>
        <v>1.3623978201634876</v>
      </c>
      <c r="V21" s="7">
        <f>SUM(V22:V25)</f>
        <v>3</v>
      </c>
      <c r="W21" s="30">
        <f>V21/$V$7*100</f>
        <v>3.5714285714285712</v>
      </c>
      <c r="X21" s="7">
        <f>SUM(X22:X25)</f>
        <v>12</v>
      </c>
      <c r="Y21" s="33">
        <f>X21/$X$7*100</f>
        <v>1.5503875968992249</v>
      </c>
      <c r="Z21" s="1">
        <f>SUM(Z22:Z25)</f>
        <v>3</v>
      </c>
      <c r="AA21" s="37">
        <f t="shared" si="14"/>
        <v>3.4482758620689653</v>
      </c>
      <c r="AB21" s="1">
        <f>SUM(AB22:AB25)</f>
        <v>12</v>
      </c>
      <c r="AC21" s="40">
        <f t="shared" si="15"/>
        <v>1.4634146341463417</v>
      </c>
      <c r="AD21" s="1">
        <f>SUM(AD22:AD25)</f>
        <v>3</v>
      </c>
      <c r="AE21" s="37">
        <f t="shared" si="18"/>
        <v>3.1914893617021276</v>
      </c>
      <c r="AF21" s="1">
        <f>SUM(AF22:AF25)</f>
        <v>13</v>
      </c>
      <c r="AG21" s="40">
        <f t="shared" si="19"/>
        <v>1.5421115065243181</v>
      </c>
    </row>
    <row r="22" spans="1:33" ht="15" customHeight="1" x14ac:dyDescent="0.2">
      <c r="A22" s="10" t="s">
        <v>19</v>
      </c>
      <c r="B22" s="11">
        <v>1</v>
      </c>
      <c r="C22" s="31">
        <f t="shared" si="5"/>
        <v>1.4084507042253522</v>
      </c>
      <c r="D22" s="12">
        <v>8</v>
      </c>
      <c r="E22" s="34">
        <f t="shared" si="6"/>
        <v>1.2030075187969926</v>
      </c>
      <c r="F22" s="11">
        <v>1</v>
      </c>
      <c r="G22" s="31">
        <f t="shared" si="7"/>
        <v>1.3513513513513513</v>
      </c>
      <c r="H22" s="12">
        <v>7</v>
      </c>
      <c r="I22" s="34">
        <f t="shared" si="8"/>
        <v>1.0401188707280831</v>
      </c>
      <c r="J22" s="11">
        <v>1</v>
      </c>
      <c r="K22" s="31">
        <f t="shared" si="16"/>
        <v>1.3333333333333335</v>
      </c>
      <c r="L22" s="12">
        <v>6</v>
      </c>
      <c r="M22" s="34">
        <f t="shared" si="10"/>
        <v>0.86330935251798557</v>
      </c>
      <c r="N22" s="11">
        <v>1</v>
      </c>
      <c r="O22" s="31">
        <f t="shared" si="11"/>
        <v>1.3333333333333335</v>
      </c>
      <c r="P22" s="12">
        <v>6</v>
      </c>
      <c r="Q22" s="34">
        <f t="shared" si="12"/>
        <v>0.86705202312138718</v>
      </c>
      <c r="R22" s="11">
        <v>3</v>
      </c>
      <c r="S22" s="31">
        <f t="shared" si="13"/>
        <v>3.79746835443038</v>
      </c>
      <c r="T22" s="12">
        <v>8</v>
      </c>
      <c r="U22" s="34">
        <f t="shared" si="17"/>
        <v>1.0899182561307901</v>
      </c>
      <c r="V22" s="11">
        <v>3</v>
      </c>
      <c r="W22" s="31">
        <f t="shared" ref="W22:W25" si="23">V22/$V$7*100</f>
        <v>3.5714285714285712</v>
      </c>
      <c r="X22" s="12">
        <v>10</v>
      </c>
      <c r="Y22" s="34">
        <f t="shared" ref="Y22:Y25" si="24">X22/$X$7*100</f>
        <v>1.2919896640826873</v>
      </c>
      <c r="Z22" s="24">
        <v>3</v>
      </c>
      <c r="AA22" s="38">
        <f t="shared" si="14"/>
        <v>3.4482758620689653</v>
      </c>
      <c r="AB22" s="20">
        <v>10</v>
      </c>
      <c r="AC22" s="41">
        <f t="shared" si="15"/>
        <v>1.2195121951219512</v>
      </c>
      <c r="AD22" s="24">
        <v>3</v>
      </c>
      <c r="AE22" s="38">
        <f t="shared" si="18"/>
        <v>3.1914893617021276</v>
      </c>
      <c r="AF22" s="20">
        <v>11</v>
      </c>
      <c r="AG22" s="41">
        <f t="shared" si="19"/>
        <v>1.3048635824436536</v>
      </c>
    </row>
    <row r="23" spans="1:33" ht="15" customHeight="1" x14ac:dyDescent="0.2">
      <c r="A23" s="10" t="s">
        <v>20</v>
      </c>
      <c r="B23" s="11">
        <v>0</v>
      </c>
      <c r="C23" s="31">
        <f t="shared" si="5"/>
        <v>0</v>
      </c>
      <c r="D23" s="12">
        <v>0</v>
      </c>
      <c r="E23" s="34">
        <f t="shared" si="6"/>
        <v>0</v>
      </c>
      <c r="F23" s="11">
        <v>0</v>
      </c>
      <c r="G23" s="31">
        <f t="shared" si="7"/>
        <v>0</v>
      </c>
      <c r="H23" s="12">
        <v>0</v>
      </c>
      <c r="I23" s="34">
        <f t="shared" si="8"/>
        <v>0</v>
      </c>
      <c r="J23" s="11">
        <v>0</v>
      </c>
      <c r="K23" s="31">
        <f t="shared" si="16"/>
        <v>0</v>
      </c>
      <c r="L23" s="12">
        <v>0</v>
      </c>
      <c r="M23" s="34">
        <f t="shared" si="10"/>
        <v>0</v>
      </c>
      <c r="N23" s="11">
        <v>0</v>
      </c>
      <c r="O23" s="31">
        <f t="shared" si="11"/>
        <v>0</v>
      </c>
      <c r="P23" s="12">
        <v>0</v>
      </c>
      <c r="Q23" s="34">
        <f t="shared" si="12"/>
        <v>0</v>
      </c>
      <c r="R23" s="11">
        <v>0</v>
      </c>
      <c r="S23" s="31">
        <f t="shared" si="13"/>
        <v>0</v>
      </c>
      <c r="T23" s="12">
        <v>0</v>
      </c>
      <c r="U23" s="34">
        <f t="shared" si="17"/>
        <v>0</v>
      </c>
      <c r="V23" s="11">
        <v>0</v>
      </c>
      <c r="W23" s="31">
        <f t="shared" si="23"/>
        <v>0</v>
      </c>
      <c r="X23" s="12">
        <v>0</v>
      </c>
      <c r="Y23" s="34">
        <f t="shared" si="24"/>
        <v>0</v>
      </c>
      <c r="Z23" s="2">
        <v>0</v>
      </c>
      <c r="AA23" s="38">
        <f t="shared" si="14"/>
        <v>0</v>
      </c>
      <c r="AB23" s="20">
        <v>0</v>
      </c>
      <c r="AC23" s="41">
        <f t="shared" si="15"/>
        <v>0</v>
      </c>
      <c r="AD23" s="2">
        <v>0</v>
      </c>
      <c r="AE23" s="38">
        <f t="shared" si="18"/>
        <v>0</v>
      </c>
      <c r="AF23" s="20">
        <v>0</v>
      </c>
      <c r="AG23" s="41">
        <f t="shared" si="19"/>
        <v>0</v>
      </c>
    </row>
    <row r="24" spans="1:33" ht="15" customHeight="1" x14ac:dyDescent="0.2">
      <c r="A24" s="10" t="s">
        <v>21</v>
      </c>
      <c r="B24" s="11">
        <v>0</v>
      </c>
      <c r="C24" s="31">
        <f t="shared" si="5"/>
        <v>0</v>
      </c>
      <c r="D24" s="12">
        <v>2</v>
      </c>
      <c r="E24" s="34">
        <f t="shared" si="6"/>
        <v>0.30075187969924816</v>
      </c>
      <c r="F24" s="11">
        <v>0</v>
      </c>
      <c r="G24" s="31">
        <f t="shared" si="7"/>
        <v>0</v>
      </c>
      <c r="H24" s="12">
        <v>2</v>
      </c>
      <c r="I24" s="34">
        <f t="shared" si="8"/>
        <v>0.29717682020802377</v>
      </c>
      <c r="J24" s="11">
        <v>0</v>
      </c>
      <c r="K24" s="31">
        <f t="shared" si="16"/>
        <v>0</v>
      </c>
      <c r="L24" s="12">
        <v>2</v>
      </c>
      <c r="M24" s="34">
        <f t="shared" si="10"/>
        <v>0.28776978417266186</v>
      </c>
      <c r="N24" s="11">
        <v>0</v>
      </c>
      <c r="O24" s="31">
        <f t="shared" si="11"/>
        <v>0</v>
      </c>
      <c r="P24" s="12">
        <v>2</v>
      </c>
      <c r="Q24" s="34">
        <f t="shared" si="12"/>
        <v>0.28901734104046239</v>
      </c>
      <c r="R24" s="11">
        <v>0</v>
      </c>
      <c r="S24" s="31">
        <f t="shared" si="13"/>
        <v>0</v>
      </c>
      <c r="T24" s="12">
        <v>2</v>
      </c>
      <c r="U24" s="34">
        <f t="shared" si="17"/>
        <v>0.27247956403269752</v>
      </c>
      <c r="V24" s="11">
        <v>0</v>
      </c>
      <c r="W24" s="31">
        <f t="shared" si="23"/>
        <v>0</v>
      </c>
      <c r="X24" s="12">
        <v>2</v>
      </c>
      <c r="Y24" s="34">
        <f t="shared" si="24"/>
        <v>0.2583979328165375</v>
      </c>
      <c r="Z24" s="2">
        <v>0</v>
      </c>
      <c r="AA24" s="38">
        <f t="shared" si="14"/>
        <v>0</v>
      </c>
      <c r="AB24" s="20">
        <v>2</v>
      </c>
      <c r="AC24" s="41">
        <f t="shared" si="15"/>
        <v>0.24390243902439024</v>
      </c>
      <c r="AD24" s="2">
        <v>0</v>
      </c>
      <c r="AE24" s="38">
        <f t="shared" si="18"/>
        <v>0</v>
      </c>
      <c r="AF24" s="20">
        <v>2</v>
      </c>
      <c r="AG24" s="41">
        <f t="shared" si="19"/>
        <v>0.23724792408066431</v>
      </c>
    </row>
    <row r="25" spans="1:33" ht="15" customHeight="1" x14ac:dyDescent="0.2">
      <c r="A25" s="13" t="s">
        <v>22</v>
      </c>
      <c r="B25" s="11">
        <v>0</v>
      </c>
      <c r="C25" s="31">
        <f t="shared" si="5"/>
        <v>0</v>
      </c>
      <c r="D25" s="12">
        <v>0</v>
      </c>
      <c r="E25" s="34">
        <f t="shared" si="6"/>
        <v>0</v>
      </c>
      <c r="F25" s="11">
        <v>0</v>
      </c>
      <c r="G25" s="31">
        <f t="shared" si="7"/>
        <v>0</v>
      </c>
      <c r="H25" s="12">
        <v>0</v>
      </c>
      <c r="I25" s="34">
        <f t="shared" si="8"/>
        <v>0</v>
      </c>
      <c r="J25" s="11">
        <v>0</v>
      </c>
      <c r="K25" s="31">
        <f t="shared" si="16"/>
        <v>0</v>
      </c>
      <c r="L25" s="12">
        <v>0</v>
      </c>
      <c r="M25" s="34">
        <f t="shared" si="10"/>
        <v>0</v>
      </c>
      <c r="N25" s="11">
        <v>0</v>
      </c>
      <c r="O25" s="31">
        <f t="shared" si="11"/>
        <v>0</v>
      </c>
      <c r="P25" s="12">
        <v>0</v>
      </c>
      <c r="Q25" s="34">
        <f t="shared" si="12"/>
        <v>0</v>
      </c>
      <c r="R25" s="11">
        <v>0</v>
      </c>
      <c r="S25" s="30">
        <f t="shared" si="13"/>
        <v>0</v>
      </c>
      <c r="T25" s="12">
        <v>0</v>
      </c>
      <c r="U25" s="34">
        <f t="shared" si="17"/>
        <v>0</v>
      </c>
      <c r="V25" s="11">
        <v>0</v>
      </c>
      <c r="W25" s="31">
        <f t="shared" si="23"/>
        <v>0</v>
      </c>
      <c r="X25" s="12">
        <v>0</v>
      </c>
      <c r="Y25" s="34">
        <f t="shared" si="24"/>
        <v>0</v>
      </c>
      <c r="Z25" s="2">
        <v>0</v>
      </c>
      <c r="AA25" s="38">
        <f t="shared" si="14"/>
        <v>0</v>
      </c>
      <c r="AB25" s="2">
        <v>0</v>
      </c>
      <c r="AC25" s="41">
        <f t="shared" si="15"/>
        <v>0</v>
      </c>
      <c r="AD25" s="2">
        <v>0</v>
      </c>
      <c r="AE25" s="38">
        <f t="shared" si="18"/>
        <v>0</v>
      </c>
      <c r="AF25" s="2">
        <v>0</v>
      </c>
      <c r="AG25" s="41">
        <f t="shared" si="19"/>
        <v>0</v>
      </c>
    </row>
    <row r="26" spans="1:33" s="1" customFormat="1" ht="15" customHeight="1" x14ac:dyDescent="0.2">
      <c r="A26" s="9" t="s">
        <v>23</v>
      </c>
      <c r="B26" s="7">
        <f>SUM(B27)</f>
        <v>0</v>
      </c>
      <c r="C26" s="30">
        <f t="shared" si="5"/>
        <v>0</v>
      </c>
      <c r="D26" s="7">
        <f>SUM(D27)</f>
        <v>1</v>
      </c>
      <c r="E26" s="33">
        <f t="shared" si="6"/>
        <v>0.15037593984962408</v>
      </c>
      <c r="F26" s="7">
        <f>SUM(F27)</f>
        <v>0</v>
      </c>
      <c r="G26" s="30">
        <f t="shared" si="7"/>
        <v>0</v>
      </c>
      <c r="H26" s="7">
        <f>SUM(H27)</f>
        <v>1</v>
      </c>
      <c r="I26" s="33">
        <f t="shared" si="8"/>
        <v>0.14858841010401189</v>
      </c>
      <c r="J26" s="7">
        <f>SUM(J27)</f>
        <v>0</v>
      </c>
      <c r="K26" s="30">
        <f t="shared" si="16"/>
        <v>0</v>
      </c>
      <c r="L26" s="7">
        <f>SUM(L27)</f>
        <v>1</v>
      </c>
      <c r="M26" s="33">
        <f t="shared" si="10"/>
        <v>0.14388489208633093</v>
      </c>
      <c r="N26" s="7">
        <f>SUM(N27)</f>
        <v>0</v>
      </c>
      <c r="O26" s="30">
        <f t="shared" si="11"/>
        <v>0</v>
      </c>
      <c r="P26" s="7">
        <f>SUM(P27)</f>
        <v>1</v>
      </c>
      <c r="Q26" s="33">
        <f t="shared" si="12"/>
        <v>0.1445086705202312</v>
      </c>
      <c r="R26" s="7">
        <f>SUM(R27)</f>
        <v>0</v>
      </c>
      <c r="S26" s="30">
        <f t="shared" si="13"/>
        <v>0</v>
      </c>
      <c r="T26" s="7">
        <f>SUM(T27)</f>
        <v>2</v>
      </c>
      <c r="U26" s="33">
        <f t="shared" si="17"/>
        <v>0.27247956403269752</v>
      </c>
      <c r="V26" s="7">
        <f>SUM(V27)</f>
        <v>0</v>
      </c>
      <c r="W26" s="30">
        <f>V26/$V$7*100</f>
        <v>0</v>
      </c>
      <c r="X26" s="7">
        <f>SUM(X27)</f>
        <v>2</v>
      </c>
      <c r="Y26" s="33">
        <f>X26/$X$7*100</f>
        <v>0.2583979328165375</v>
      </c>
      <c r="Z26" s="1">
        <f>SUM(Z27:Z28)</f>
        <v>0</v>
      </c>
      <c r="AA26" s="37">
        <f t="shared" si="14"/>
        <v>0</v>
      </c>
      <c r="AB26" s="1">
        <f>SUM(AB27:AB28)</f>
        <v>2</v>
      </c>
      <c r="AC26" s="40">
        <f t="shared" si="15"/>
        <v>0.24390243902439024</v>
      </c>
      <c r="AD26" s="1">
        <f>SUM(AD27:AD28)</f>
        <v>1</v>
      </c>
      <c r="AE26" s="37">
        <f t="shared" si="18"/>
        <v>1.0638297872340425</v>
      </c>
      <c r="AF26" s="1">
        <f>SUM(AF27:AF28)</f>
        <v>3</v>
      </c>
      <c r="AG26" s="40">
        <f t="shared" si="19"/>
        <v>0.35587188612099641</v>
      </c>
    </row>
    <row r="27" spans="1:33" ht="15" customHeight="1" x14ac:dyDescent="0.2">
      <c r="A27" s="10" t="s">
        <v>24</v>
      </c>
      <c r="B27" s="11">
        <v>0</v>
      </c>
      <c r="C27" s="31">
        <f t="shared" si="5"/>
        <v>0</v>
      </c>
      <c r="D27" s="12">
        <v>1</v>
      </c>
      <c r="E27" s="34">
        <f t="shared" si="6"/>
        <v>0.15037593984962408</v>
      </c>
      <c r="F27" s="11">
        <v>0</v>
      </c>
      <c r="G27" s="31">
        <f t="shared" si="7"/>
        <v>0</v>
      </c>
      <c r="H27" s="12">
        <v>1</v>
      </c>
      <c r="I27" s="34">
        <f t="shared" si="8"/>
        <v>0.14858841010401189</v>
      </c>
      <c r="J27" s="11">
        <v>0</v>
      </c>
      <c r="K27" s="31">
        <f t="shared" si="16"/>
        <v>0</v>
      </c>
      <c r="L27" s="12">
        <v>1</v>
      </c>
      <c r="M27" s="34">
        <f t="shared" si="10"/>
        <v>0.14388489208633093</v>
      </c>
      <c r="N27" s="11">
        <v>0</v>
      </c>
      <c r="O27" s="31">
        <f t="shared" si="11"/>
        <v>0</v>
      </c>
      <c r="P27" s="12">
        <v>1</v>
      </c>
      <c r="Q27" s="34">
        <f t="shared" si="12"/>
        <v>0.1445086705202312</v>
      </c>
      <c r="R27" s="11">
        <v>0</v>
      </c>
      <c r="S27" s="31">
        <f t="shared" si="13"/>
        <v>0</v>
      </c>
      <c r="T27" s="12">
        <v>2</v>
      </c>
      <c r="U27" s="34">
        <f t="shared" si="17"/>
        <v>0.27247956403269752</v>
      </c>
      <c r="V27" s="11">
        <v>0</v>
      </c>
      <c r="W27" s="31">
        <f t="shared" ref="W27:W28" si="25">V27/$V$7*100</f>
        <v>0</v>
      </c>
      <c r="X27" s="12">
        <v>2</v>
      </c>
      <c r="Y27" s="34">
        <f t="shared" ref="Y27:Y28" si="26">X27/$X$7*100</f>
        <v>0.2583979328165375</v>
      </c>
      <c r="Z27" s="2">
        <v>0</v>
      </c>
      <c r="AA27" s="38">
        <f t="shared" si="14"/>
        <v>0</v>
      </c>
      <c r="AB27" s="2">
        <v>2</v>
      </c>
      <c r="AC27" s="41">
        <f t="shared" si="15"/>
        <v>0.24390243902439024</v>
      </c>
      <c r="AD27" s="2">
        <v>1</v>
      </c>
      <c r="AE27" s="38">
        <f t="shared" si="18"/>
        <v>1.0638297872340425</v>
      </c>
      <c r="AF27" s="2">
        <v>3</v>
      </c>
      <c r="AG27" s="41">
        <f t="shared" si="19"/>
        <v>0.35587188612099641</v>
      </c>
    </row>
    <row r="28" spans="1:33" ht="15" customHeight="1" x14ac:dyDescent="0.2">
      <c r="A28" s="13" t="s">
        <v>25</v>
      </c>
      <c r="B28" s="11">
        <v>0</v>
      </c>
      <c r="C28" s="31">
        <f t="shared" si="5"/>
        <v>0</v>
      </c>
      <c r="D28" s="12">
        <v>0</v>
      </c>
      <c r="E28" s="34">
        <f t="shared" si="6"/>
        <v>0</v>
      </c>
      <c r="F28" s="11">
        <v>0</v>
      </c>
      <c r="G28" s="31">
        <f t="shared" si="7"/>
        <v>0</v>
      </c>
      <c r="H28" s="12">
        <v>0</v>
      </c>
      <c r="I28" s="34">
        <f t="shared" si="8"/>
        <v>0</v>
      </c>
      <c r="J28" s="11">
        <v>0</v>
      </c>
      <c r="K28" s="31">
        <f t="shared" si="16"/>
        <v>0</v>
      </c>
      <c r="L28" s="12">
        <v>0</v>
      </c>
      <c r="M28" s="34">
        <f t="shared" si="10"/>
        <v>0</v>
      </c>
      <c r="N28" s="11">
        <v>0</v>
      </c>
      <c r="O28" s="31">
        <f t="shared" si="11"/>
        <v>0</v>
      </c>
      <c r="P28" s="12">
        <v>0</v>
      </c>
      <c r="Q28" s="34">
        <f t="shared" si="12"/>
        <v>0</v>
      </c>
      <c r="R28" s="11">
        <v>0</v>
      </c>
      <c r="S28" s="31">
        <f t="shared" si="13"/>
        <v>0</v>
      </c>
      <c r="T28" s="12">
        <v>0</v>
      </c>
      <c r="U28" s="34">
        <f t="shared" si="17"/>
        <v>0</v>
      </c>
      <c r="V28" s="11">
        <v>0</v>
      </c>
      <c r="W28" s="31">
        <f t="shared" si="25"/>
        <v>0</v>
      </c>
      <c r="X28" s="12">
        <v>0</v>
      </c>
      <c r="Y28" s="34">
        <f t="shared" si="26"/>
        <v>0</v>
      </c>
      <c r="Z28" s="2">
        <v>0</v>
      </c>
      <c r="AA28" s="38">
        <f t="shared" si="14"/>
        <v>0</v>
      </c>
      <c r="AB28" s="2">
        <v>0</v>
      </c>
      <c r="AC28" s="41">
        <f t="shared" si="15"/>
        <v>0</v>
      </c>
      <c r="AD28" s="2">
        <v>0</v>
      </c>
      <c r="AE28" s="38">
        <f t="shared" si="18"/>
        <v>0</v>
      </c>
      <c r="AF28" s="2">
        <v>0</v>
      </c>
      <c r="AG28" s="41">
        <f t="shared" si="19"/>
        <v>0</v>
      </c>
    </row>
    <row r="29" spans="1:33" s="1" customFormat="1" ht="15" customHeight="1" x14ac:dyDescent="0.2">
      <c r="A29" s="9" t="s">
        <v>26</v>
      </c>
      <c r="B29" s="7">
        <f>SUM(B30:B33)</f>
        <v>3</v>
      </c>
      <c r="C29" s="30">
        <f t="shared" si="5"/>
        <v>4.225352112676056</v>
      </c>
      <c r="D29" s="7">
        <f>SUM(D30:D33)</f>
        <v>4</v>
      </c>
      <c r="E29" s="33">
        <f t="shared" si="6"/>
        <v>0.60150375939849632</v>
      </c>
      <c r="F29" s="7">
        <f>SUM(F30:F33)</f>
        <v>3</v>
      </c>
      <c r="G29" s="30">
        <f t="shared" si="7"/>
        <v>4.0540540540540544</v>
      </c>
      <c r="H29" s="7">
        <f>SUM(H30:H33)</f>
        <v>5</v>
      </c>
      <c r="I29" s="33">
        <f t="shared" si="8"/>
        <v>0.74294205052005935</v>
      </c>
      <c r="J29" s="7">
        <f>SUM(J30:J33)</f>
        <v>3</v>
      </c>
      <c r="K29" s="30">
        <f t="shared" si="16"/>
        <v>4</v>
      </c>
      <c r="L29" s="7">
        <f>SUM(L30:L33)</f>
        <v>6</v>
      </c>
      <c r="M29" s="33">
        <f t="shared" si="10"/>
        <v>0.86330935251798557</v>
      </c>
      <c r="N29" s="7">
        <f>SUM(N30:N33)</f>
        <v>3</v>
      </c>
      <c r="O29" s="30">
        <f t="shared" si="11"/>
        <v>4</v>
      </c>
      <c r="P29" s="7">
        <f>SUM(P30:P33)</f>
        <v>6</v>
      </c>
      <c r="Q29" s="33">
        <f t="shared" si="12"/>
        <v>0.86705202312138718</v>
      </c>
      <c r="R29" s="7">
        <f>SUM(R30:R33)</f>
        <v>3</v>
      </c>
      <c r="S29" s="30">
        <f t="shared" si="13"/>
        <v>3.79746835443038</v>
      </c>
      <c r="T29" s="7">
        <f>SUM(T30:T33)</f>
        <v>8</v>
      </c>
      <c r="U29" s="33">
        <f t="shared" si="17"/>
        <v>1.0899182561307901</v>
      </c>
      <c r="V29" s="7">
        <f>SUM(V30:V33)</f>
        <v>3</v>
      </c>
      <c r="W29" s="30">
        <f>V29/$V$7*100</f>
        <v>3.5714285714285712</v>
      </c>
      <c r="X29" s="7">
        <f>SUM(X30:X33)</f>
        <v>7</v>
      </c>
      <c r="Y29" s="33">
        <f>X29/$X$7*100</f>
        <v>0.90439276485788112</v>
      </c>
      <c r="Z29" s="1">
        <f>SUM(Z30:Z33)</f>
        <v>3</v>
      </c>
      <c r="AA29" s="37">
        <f t="shared" si="14"/>
        <v>3.4482758620689653</v>
      </c>
      <c r="AB29" s="1">
        <f>SUM(AB30:AB33)</f>
        <v>7</v>
      </c>
      <c r="AC29" s="40">
        <f t="shared" si="15"/>
        <v>0.85365853658536595</v>
      </c>
      <c r="AD29" s="1">
        <f>SUM(AD30:AD33)</f>
        <v>4</v>
      </c>
      <c r="AE29" s="37">
        <f t="shared" si="18"/>
        <v>4.2553191489361701</v>
      </c>
      <c r="AF29" s="1">
        <f>SUM(AF30:AF33)</f>
        <v>8</v>
      </c>
      <c r="AG29" s="40">
        <f t="shared" si="19"/>
        <v>0.94899169632265723</v>
      </c>
    </row>
    <row r="30" spans="1:33" ht="15" customHeight="1" x14ac:dyDescent="0.2">
      <c r="A30" s="10" t="s">
        <v>27</v>
      </c>
      <c r="B30" s="11">
        <v>2</v>
      </c>
      <c r="C30" s="31">
        <f t="shared" si="5"/>
        <v>2.8169014084507045</v>
      </c>
      <c r="D30" s="12">
        <v>3</v>
      </c>
      <c r="E30" s="34">
        <f t="shared" si="6"/>
        <v>0.45112781954887221</v>
      </c>
      <c r="F30" s="11">
        <v>2</v>
      </c>
      <c r="G30" s="31">
        <f t="shared" si="7"/>
        <v>2.7027027027027026</v>
      </c>
      <c r="H30" s="12">
        <v>4</v>
      </c>
      <c r="I30" s="34">
        <f t="shared" si="8"/>
        <v>0.59435364041604755</v>
      </c>
      <c r="J30" s="11">
        <v>2</v>
      </c>
      <c r="K30" s="31">
        <f t="shared" si="16"/>
        <v>2.666666666666667</v>
      </c>
      <c r="L30" s="12">
        <v>5</v>
      </c>
      <c r="M30" s="34">
        <f t="shared" si="10"/>
        <v>0.71942446043165476</v>
      </c>
      <c r="N30" s="11">
        <v>2</v>
      </c>
      <c r="O30" s="31">
        <f t="shared" si="11"/>
        <v>2.666666666666667</v>
      </c>
      <c r="P30" s="12">
        <v>4</v>
      </c>
      <c r="Q30" s="34">
        <f t="shared" si="12"/>
        <v>0.57803468208092479</v>
      </c>
      <c r="R30" s="11">
        <v>2</v>
      </c>
      <c r="S30" s="31">
        <f t="shared" si="13"/>
        <v>2.5316455696202533</v>
      </c>
      <c r="T30" s="12">
        <v>6</v>
      </c>
      <c r="U30" s="34">
        <f t="shared" si="17"/>
        <v>0.81743869209809261</v>
      </c>
      <c r="V30" s="11">
        <v>2</v>
      </c>
      <c r="W30" s="31">
        <f t="shared" ref="W30:W33" si="27">V30/$V$7*100</f>
        <v>2.3809523809523809</v>
      </c>
      <c r="X30" s="12">
        <v>5</v>
      </c>
      <c r="Y30" s="34">
        <f t="shared" ref="Y30:Y33" si="28">X30/$X$7*100</f>
        <v>0.64599483204134367</v>
      </c>
      <c r="Z30" s="24">
        <v>2</v>
      </c>
      <c r="AA30" s="38">
        <f t="shared" si="14"/>
        <v>2.2988505747126435</v>
      </c>
      <c r="AB30" s="2">
        <v>5</v>
      </c>
      <c r="AC30" s="41">
        <f t="shared" si="15"/>
        <v>0.6097560975609756</v>
      </c>
      <c r="AD30" s="24">
        <v>2</v>
      </c>
      <c r="AE30" s="38">
        <f t="shared" si="18"/>
        <v>2.1276595744680851</v>
      </c>
      <c r="AF30" s="2">
        <v>5</v>
      </c>
      <c r="AG30" s="41">
        <f t="shared" si="19"/>
        <v>0.59311981020166071</v>
      </c>
    </row>
    <row r="31" spans="1:33" ht="15" customHeight="1" x14ac:dyDescent="0.2">
      <c r="A31" s="13" t="s">
        <v>28</v>
      </c>
      <c r="B31" s="11">
        <v>0</v>
      </c>
      <c r="C31" s="31">
        <f t="shared" si="5"/>
        <v>0</v>
      </c>
      <c r="D31" s="12">
        <v>0</v>
      </c>
      <c r="E31" s="34">
        <f t="shared" si="6"/>
        <v>0</v>
      </c>
      <c r="F31" s="11">
        <v>0</v>
      </c>
      <c r="G31" s="31">
        <f t="shared" si="7"/>
        <v>0</v>
      </c>
      <c r="H31" s="12">
        <v>0</v>
      </c>
      <c r="I31" s="34">
        <f t="shared" si="8"/>
        <v>0</v>
      </c>
      <c r="J31" s="11">
        <v>0</v>
      </c>
      <c r="K31" s="31">
        <f t="shared" si="16"/>
        <v>0</v>
      </c>
      <c r="L31" s="12">
        <v>0</v>
      </c>
      <c r="M31" s="34">
        <f t="shared" si="10"/>
        <v>0</v>
      </c>
      <c r="N31" s="11">
        <v>0</v>
      </c>
      <c r="O31" s="31">
        <f t="shared" si="11"/>
        <v>0</v>
      </c>
      <c r="P31" s="12">
        <v>0</v>
      </c>
      <c r="Q31" s="34">
        <f t="shared" si="12"/>
        <v>0</v>
      </c>
      <c r="R31" s="11">
        <v>0</v>
      </c>
      <c r="S31" s="31">
        <f t="shared" si="13"/>
        <v>0</v>
      </c>
      <c r="T31" s="12">
        <v>0</v>
      </c>
      <c r="U31" s="34">
        <f t="shared" si="17"/>
        <v>0</v>
      </c>
      <c r="V31" s="11">
        <v>0</v>
      </c>
      <c r="W31" s="31">
        <f t="shared" si="27"/>
        <v>0</v>
      </c>
      <c r="X31" s="12">
        <v>0</v>
      </c>
      <c r="Y31" s="34">
        <f t="shared" si="28"/>
        <v>0</v>
      </c>
      <c r="Z31" s="2">
        <v>0</v>
      </c>
      <c r="AA31" s="38">
        <f t="shared" si="14"/>
        <v>0</v>
      </c>
      <c r="AB31" s="2">
        <v>0</v>
      </c>
      <c r="AC31" s="41">
        <f t="shared" si="15"/>
        <v>0</v>
      </c>
      <c r="AD31" s="2">
        <v>0</v>
      </c>
      <c r="AE31" s="38">
        <f t="shared" si="18"/>
        <v>0</v>
      </c>
      <c r="AF31" s="2">
        <v>0</v>
      </c>
      <c r="AG31" s="41">
        <f t="shared" si="19"/>
        <v>0</v>
      </c>
    </row>
    <row r="32" spans="1:33" ht="15" customHeight="1" x14ac:dyDescent="0.2">
      <c r="A32" s="10" t="s">
        <v>29</v>
      </c>
      <c r="B32" s="11">
        <v>0</v>
      </c>
      <c r="C32" s="31">
        <f t="shared" si="5"/>
        <v>0</v>
      </c>
      <c r="D32" s="12">
        <v>0</v>
      </c>
      <c r="E32" s="34">
        <f t="shared" si="6"/>
        <v>0</v>
      </c>
      <c r="F32" s="11">
        <v>0</v>
      </c>
      <c r="G32" s="31">
        <f t="shared" si="7"/>
        <v>0</v>
      </c>
      <c r="H32" s="12">
        <v>0</v>
      </c>
      <c r="I32" s="34">
        <f t="shared" si="8"/>
        <v>0</v>
      </c>
      <c r="J32" s="11">
        <v>0</v>
      </c>
      <c r="K32" s="31">
        <f t="shared" si="16"/>
        <v>0</v>
      </c>
      <c r="L32" s="12">
        <v>0</v>
      </c>
      <c r="M32" s="34">
        <f t="shared" si="10"/>
        <v>0</v>
      </c>
      <c r="N32" s="11">
        <v>0</v>
      </c>
      <c r="O32" s="31">
        <f t="shared" si="11"/>
        <v>0</v>
      </c>
      <c r="P32" s="12">
        <v>1</v>
      </c>
      <c r="Q32" s="34">
        <f t="shared" si="12"/>
        <v>0.1445086705202312</v>
      </c>
      <c r="R32" s="11">
        <v>0</v>
      </c>
      <c r="S32" s="31">
        <f t="shared" si="13"/>
        <v>0</v>
      </c>
      <c r="T32" s="12">
        <v>1</v>
      </c>
      <c r="U32" s="34">
        <f t="shared" si="17"/>
        <v>0.13623978201634876</v>
      </c>
      <c r="V32" s="11">
        <v>0</v>
      </c>
      <c r="W32" s="31">
        <f t="shared" si="27"/>
        <v>0</v>
      </c>
      <c r="X32" s="12">
        <v>1</v>
      </c>
      <c r="Y32" s="34">
        <f t="shared" si="28"/>
        <v>0.12919896640826875</v>
      </c>
      <c r="Z32" s="2">
        <v>0</v>
      </c>
      <c r="AA32" s="38">
        <f t="shared" si="14"/>
        <v>0</v>
      </c>
      <c r="AB32" s="2">
        <v>1</v>
      </c>
      <c r="AC32" s="41">
        <f t="shared" si="15"/>
        <v>0.12195121951219512</v>
      </c>
      <c r="AD32" s="2">
        <v>0</v>
      </c>
      <c r="AE32" s="38">
        <f t="shared" si="18"/>
        <v>0</v>
      </c>
      <c r="AF32" s="2">
        <v>1</v>
      </c>
      <c r="AG32" s="41">
        <f t="shared" si="19"/>
        <v>0.11862396204033215</v>
      </c>
    </row>
    <row r="33" spans="1:33" ht="15" customHeight="1" x14ac:dyDescent="0.2">
      <c r="A33" s="10" t="s">
        <v>30</v>
      </c>
      <c r="B33" s="11">
        <v>1</v>
      </c>
      <c r="C33" s="31">
        <f t="shared" si="5"/>
        <v>1.4084507042253522</v>
      </c>
      <c r="D33" s="12">
        <v>1</v>
      </c>
      <c r="E33" s="34">
        <f t="shared" si="6"/>
        <v>0.15037593984962408</v>
      </c>
      <c r="F33" s="11">
        <v>1</v>
      </c>
      <c r="G33" s="31">
        <f t="shared" si="7"/>
        <v>1.3513513513513513</v>
      </c>
      <c r="H33" s="12">
        <v>1</v>
      </c>
      <c r="I33" s="34">
        <f t="shared" si="8"/>
        <v>0.14858841010401189</v>
      </c>
      <c r="J33" s="11">
        <v>1</v>
      </c>
      <c r="K33" s="31">
        <f t="shared" si="16"/>
        <v>1.3333333333333335</v>
      </c>
      <c r="L33" s="12">
        <v>1</v>
      </c>
      <c r="M33" s="34">
        <f t="shared" si="10"/>
        <v>0.14388489208633093</v>
      </c>
      <c r="N33" s="11">
        <v>1</v>
      </c>
      <c r="O33" s="31">
        <f t="shared" si="11"/>
        <v>1.3333333333333335</v>
      </c>
      <c r="P33" s="12">
        <v>1</v>
      </c>
      <c r="Q33" s="34">
        <f t="shared" si="12"/>
        <v>0.1445086705202312</v>
      </c>
      <c r="R33" s="11">
        <v>1</v>
      </c>
      <c r="S33" s="31">
        <f t="shared" si="13"/>
        <v>1.2658227848101267</v>
      </c>
      <c r="T33" s="12">
        <v>1</v>
      </c>
      <c r="U33" s="34">
        <f t="shared" si="17"/>
        <v>0.13623978201634876</v>
      </c>
      <c r="V33" s="11">
        <v>1</v>
      </c>
      <c r="W33" s="31">
        <f t="shared" si="27"/>
        <v>1.1904761904761905</v>
      </c>
      <c r="X33" s="12">
        <v>1</v>
      </c>
      <c r="Y33" s="34">
        <f t="shared" si="28"/>
        <v>0.12919896640826875</v>
      </c>
      <c r="Z33" s="2">
        <v>1</v>
      </c>
      <c r="AA33" s="38">
        <f t="shared" si="14"/>
        <v>1.1494252873563218</v>
      </c>
      <c r="AB33" s="20">
        <v>1</v>
      </c>
      <c r="AC33" s="41">
        <f t="shared" si="15"/>
        <v>0.12195121951219512</v>
      </c>
      <c r="AD33" s="2">
        <v>2</v>
      </c>
      <c r="AE33" s="38">
        <f t="shared" si="18"/>
        <v>2.1276595744680851</v>
      </c>
      <c r="AF33" s="20">
        <v>2</v>
      </c>
      <c r="AG33" s="41">
        <f t="shared" si="19"/>
        <v>0.23724792408066431</v>
      </c>
    </row>
    <row r="34" spans="1:33" s="1" customFormat="1" ht="15" customHeight="1" x14ac:dyDescent="0.2">
      <c r="A34" s="9" t="s">
        <v>31</v>
      </c>
      <c r="B34" s="7">
        <f>SUM(B35:B37)</f>
        <v>4</v>
      </c>
      <c r="C34" s="30">
        <f t="shared" si="5"/>
        <v>5.6338028169014089</v>
      </c>
      <c r="D34" s="7">
        <f>SUM(D35:D37)</f>
        <v>57</v>
      </c>
      <c r="E34" s="33">
        <f t="shared" si="6"/>
        <v>8.5714285714285712</v>
      </c>
      <c r="F34" s="7">
        <f>SUM(F35:F37)</f>
        <v>4</v>
      </c>
      <c r="G34" s="30">
        <f t="shared" si="7"/>
        <v>5.4054054054054053</v>
      </c>
      <c r="H34" s="7">
        <f>SUM(H35:H37)</f>
        <v>62</v>
      </c>
      <c r="I34" s="33">
        <f t="shared" si="8"/>
        <v>9.212481426448738</v>
      </c>
      <c r="J34" s="7">
        <f>SUM(J35:J37)</f>
        <v>4</v>
      </c>
      <c r="K34" s="30">
        <f t="shared" si="16"/>
        <v>5.3333333333333339</v>
      </c>
      <c r="L34" s="7">
        <f>SUM(L35:L37)</f>
        <v>61</v>
      </c>
      <c r="M34" s="33">
        <f t="shared" si="10"/>
        <v>8.7769784172661875</v>
      </c>
      <c r="N34" s="7">
        <f>SUM(N35:N37)</f>
        <v>4</v>
      </c>
      <c r="O34" s="30">
        <f t="shared" si="11"/>
        <v>5.3333333333333339</v>
      </c>
      <c r="P34" s="7">
        <f>SUM(P35:P37)</f>
        <v>57</v>
      </c>
      <c r="Q34" s="33">
        <f t="shared" si="12"/>
        <v>8.2369942196531785</v>
      </c>
      <c r="R34" s="7">
        <f>SUM(R35:R37)</f>
        <v>3</v>
      </c>
      <c r="S34" s="30">
        <f t="shared" si="13"/>
        <v>3.79746835443038</v>
      </c>
      <c r="T34" s="7">
        <f>SUM(T35:T37)</f>
        <v>56</v>
      </c>
      <c r="U34" s="33">
        <f t="shared" si="17"/>
        <v>7.6294277929155312</v>
      </c>
      <c r="V34" s="7">
        <f>SUM(V35:V37)</f>
        <v>3</v>
      </c>
      <c r="W34" s="30">
        <f>V34/$V$7*100</f>
        <v>3.5714285714285712</v>
      </c>
      <c r="X34" s="7">
        <f>SUM(X35:X37)</f>
        <v>57</v>
      </c>
      <c r="Y34" s="33">
        <f>X34/$X$7*100</f>
        <v>7.3643410852713185</v>
      </c>
      <c r="Z34" s="1">
        <f>SUM(Z35:Z37)</f>
        <v>3</v>
      </c>
      <c r="AA34" s="37">
        <f t="shared" si="14"/>
        <v>3.4482758620689653</v>
      </c>
      <c r="AB34" s="21">
        <f>SUM(AB35:AB37)</f>
        <v>58</v>
      </c>
      <c r="AC34" s="40">
        <f t="shared" si="15"/>
        <v>7.0731707317073162</v>
      </c>
      <c r="AD34" s="1">
        <f>SUM(AD35:AD37)</f>
        <v>4</v>
      </c>
      <c r="AE34" s="37">
        <f t="shared" si="18"/>
        <v>4.2553191489361701</v>
      </c>
      <c r="AF34" s="21">
        <f>SUM(AF35:AF37)</f>
        <v>58</v>
      </c>
      <c r="AG34" s="40">
        <f t="shared" si="19"/>
        <v>6.8801897983392646</v>
      </c>
    </row>
    <row r="35" spans="1:33" ht="15" customHeight="1" x14ac:dyDescent="0.2">
      <c r="A35" s="10" t="s">
        <v>32</v>
      </c>
      <c r="B35" s="11">
        <v>0</v>
      </c>
      <c r="C35" s="31">
        <f t="shared" si="5"/>
        <v>0</v>
      </c>
      <c r="D35" s="12">
        <v>2</v>
      </c>
      <c r="E35" s="34">
        <f t="shared" si="6"/>
        <v>0.30075187969924816</v>
      </c>
      <c r="F35" s="11">
        <v>0</v>
      </c>
      <c r="G35" s="31">
        <f t="shared" si="7"/>
        <v>0</v>
      </c>
      <c r="H35" s="12">
        <v>2</v>
      </c>
      <c r="I35" s="34">
        <f t="shared" si="8"/>
        <v>0.29717682020802377</v>
      </c>
      <c r="J35" s="11">
        <v>0</v>
      </c>
      <c r="K35" s="31">
        <f t="shared" si="16"/>
        <v>0</v>
      </c>
      <c r="L35" s="12">
        <v>2</v>
      </c>
      <c r="M35" s="34">
        <f t="shared" si="10"/>
        <v>0.28776978417266186</v>
      </c>
      <c r="N35" s="11">
        <v>0</v>
      </c>
      <c r="O35" s="31">
        <f t="shared" si="11"/>
        <v>0</v>
      </c>
      <c r="P35" s="12">
        <v>2</v>
      </c>
      <c r="Q35" s="34">
        <f t="shared" si="12"/>
        <v>0.28901734104046239</v>
      </c>
      <c r="R35" s="11">
        <v>0</v>
      </c>
      <c r="S35" s="31">
        <f t="shared" si="13"/>
        <v>0</v>
      </c>
      <c r="T35" s="12">
        <v>2</v>
      </c>
      <c r="U35" s="34">
        <f t="shared" si="17"/>
        <v>0.27247956403269752</v>
      </c>
      <c r="V35" s="11">
        <v>0</v>
      </c>
      <c r="W35" s="31">
        <f t="shared" ref="W35:W37" si="29">V35/$V$7*100</f>
        <v>0</v>
      </c>
      <c r="X35" s="12">
        <v>2</v>
      </c>
      <c r="Y35" s="34">
        <f t="shared" ref="Y35:Y37" si="30">X35/$X$7*100</f>
        <v>0.2583979328165375</v>
      </c>
      <c r="Z35" s="2">
        <v>0</v>
      </c>
      <c r="AA35" s="38">
        <f t="shared" si="14"/>
        <v>0</v>
      </c>
      <c r="AB35" s="20">
        <v>2</v>
      </c>
      <c r="AC35" s="41">
        <f t="shared" si="15"/>
        <v>0.24390243902439024</v>
      </c>
      <c r="AD35" s="2">
        <v>0</v>
      </c>
      <c r="AE35" s="38">
        <f t="shared" si="18"/>
        <v>0</v>
      </c>
      <c r="AF35" s="20">
        <v>2</v>
      </c>
      <c r="AG35" s="41">
        <f t="shared" si="19"/>
        <v>0.23724792408066431</v>
      </c>
    </row>
    <row r="36" spans="1:33" ht="15" customHeight="1" x14ac:dyDescent="0.2">
      <c r="A36" s="10" t="s">
        <v>33</v>
      </c>
      <c r="B36" s="11">
        <v>1</v>
      </c>
      <c r="C36" s="31">
        <f t="shared" si="5"/>
        <v>1.4084507042253522</v>
      </c>
      <c r="D36" s="12">
        <v>1</v>
      </c>
      <c r="E36" s="34">
        <f t="shared" si="6"/>
        <v>0.15037593984962408</v>
      </c>
      <c r="F36" s="11">
        <v>1</v>
      </c>
      <c r="G36" s="31">
        <f t="shared" si="7"/>
        <v>1.3513513513513513</v>
      </c>
      <c r="H36" s="12">
        <v>1</v>
      </c>
      <c r="I36" s="34">
        <f t="shared" si="8"/>
        <v>0.14858841010401189</v>
      </c>
      <c r="J36" s="11">
        <v>1</v>
      </c>
      <c r="K36" s="31">
        <f t="shared" si="16"/>
        <v>1.3333333333333335</v>
      </c>
      <c r="L36" s="12">
        <v>1</v>
      </c>
      <c r="M36" s="34">
        <f t="shared" si="10"/>
        <v>0.14388489208633093</v>
      </c>
      <c r="N36" s="11">
        <v>1</v>
      </c>
      <c r="O36" s="31">
        <f t="shared" si="11"/>
        <v>1.3333333333333335</v>
      </c>
      <c r="P36" s="12">
        <v>1</v>
      </c>
      <c r="Q36" s="34">
        <f t="shared" si="12"/>
        <v>0.1445086705202312</v>
      </c>
      <c r="R36" s="11">
        <v>1</v>
      </c>
      <c r="S36" s="31">
        <f t="shared" si="13"/>
        <v>1.2658227848101267</v>
      </c>
      <c r="T36" s="12">
        <v>1</v>
      </c>
      <c r="U36" s="34">
        <f t="shared" si="17"/>
        <v>0.13623978201634876</v>
      </c>
      <c r="V36" s="11">
        <v>1</v>
      </c>
      <c r="W36" s="31">
        <f t="shared" si="29"/>
        <v>1.1904761904761905</v>
      </c>
      <c r="X36" s="12">
        <v>2</v>
      </c>
      <c r="Y36" s="34">
        <f t="shared" si="30"/>
        <v>0.2583979328165375</v>
      </c>
      <c r="Z36" s="2">
        <v>1</v>
      </c>
      <c r="AA36" s="38">
        <f t="shared" si="14"/>
        <v>1.1494252873563218</v>
      </c>
      <c r="AB36" s="20">
        <v>2</v>
      </c>
      <c r="AC36" s="41">
        <f t="shared" si="15"/>
        <v>0.24390243902439024</v>
      </c>
      <c r="AD36" s="2">
        <v>1</v>
      </c>
      <c r="AE36" s="38">
        <f t="shared" si="18"/>
        <v>1.0638297872340425</v>
      </c>
      <c r="AF36" s="20">
        <v>2</v>
      </c>
      <c r="AG36" s="41">
        <f t="shared" si="19"/>
        <v>0.23724792408066431</v>
      </c>
    </row>
    <row r="37" spans="1:33" ht="15" customHeight="1" x14ac:dyDescent="0.2">
      <c r="A37" s="10" t="s">
        <v>34</v>
      </c>
      <c r="B37" s="11">
        <v>3</v>
      </c>
      <c r="C37" s="31">
        <f t="shared" si="5"/>
        <v>4.225352112676056</v>
      </c>
      <c r="D37" s="12">
        <v>54</v>
      </c>
      <c r="E37" s="34">
        <f t="shared" si="6"/>
        <v>8.1203007518797001</v>
      </c>
      <c r="F37" s="11">
        <v>3</v>
      </c>
      <c r="G37" s="31">
        <f t="shared" si="7"/>
        <v>4.0540540540540544</v>
      </c>
      <c r="H37" s="12">
        <v>59</v>
      </c>
      <c r="I37" s="34">
        <f t="shared" si="8"/>
        <v>8.7667161961367004</v>
      </c>
      <c r="J37" s="11">
        <v>3</v>
      </c>
      <c r="K37" s="31">
        <f t="shared" si="16"/>
        <v>4</v>
      </c>
      <c r="L37" s="12">
        <v>58</v>
      </c>
      <c r="M37" s="34">
        <f t="shared" si="10"/>
        <v>8.3453237410071957</v>
      </c>
      <c r="N37" s="11">
        <v>3</v>
      </c>
      <c r="O37" s="31">
        <f t="shared" si="11"/>
        <v>4</v>
      </c>
      <c r="P37" s="12">
        <v>54</v>
      </c>
      <c r="Q37" s="34">
        <f t="shared" si="12"/>
        <v>7.803468208092486</v>
      </c>
      <c r="R37" s="11">
        <v>2</v>
      </c>
      <c r="S37" s="31">
        <f t="shared" si="13"/>
        <v>2.5316455696202533</v>
      </c>
      <c r="T37" s="12">
        <v>53</v>
      </c>
      <c r="U37" s="34">
        <f t="shared" si="17"/>
        <v>7.2207084468664844</v>
      </c>
      <c r="V37" s="11">
        <v>2</v>
      </c>
      <c r="W37" s="31">
        <f t="shared" si="29"/>
        <v>2.3809523809523809</v>
      </c>
      <c r="X37" s="12">
        <v>53</v>
      </c>
      <c r="Y37" s="34">
        <f t="shared" si="30"/>
        <v>6.8475452196382429</v>
      </c>
      <c r="Z37" s="2">
        <v>2</v>
      </c>
      <c r="AA37" s="38">
        <f t="shared" si="14"/>
        <v>2.2988505747126435</v>
      </c>
      <c r="AB37" s="20">
        <v>54</v>
      </c>
      <c r="AC37" s="41">
        <f t="shared" si="15"/>
        <v>6.5853658536585371</v>
      </c>
      <c r="AD37" s="2">
        <v>3</v>
      </c>
      <c r="AE37" s="38">
        <f t="shared" si="18"/>
        <v>3.1914893617021276</v>
      </c>
      <c r="AF37" s="20">
        <v>54</v>
      </c>
      <c r="AG37" s="41">
        <f t="shared" si="19"/>
        <v>6.4056939501779357</v>
      </c>
    </row>
    <row r="38" spans="1:33" s="1" customFormat="1" ht="15" customHeight="1" x14ac:dyDescent="0.2">
      <c r="A38" s="9" t="s">
        <v>35</v>
      </c>
      <c r="B38" s="7">
        <f>SUM(B39:B40)</f>
        <v>18</v>
      </c>
      <c r="C38" s="30">
        <f t="shared" si="5"/>
        <v>25.352112676056336</v>
      </c>
      <c r="D38" s="7">
        <f>SUM(D39:D40)</f>
        <v>162</v>
      </c>
      <c r="E38" s="33">
        <f t="shared" si="6"/>
        <v>24.360902255639097</v>
      </c>
      <c r="F38" s="7">
        <f>SUM(F39:F40)</f>
        <v>17</v>
      </c>
      <c r="G38" s="30">
        <f t="shared" si="7"/>
        <v>22.972972972972975</v>
      </c>
      <c r="H38" s="7">
        <f>SUM(H39:H40)</f>
        <v>165</v>
      </c>
      <c r="I38" s="33">
        <f t="shared" si="8"/>
        <v>24.51708766716196</v>
      </c>
      <c r="J38" s="7">
        <f>SUM(J39:J40)</f>
        <v>17</v>
      </c>
      <c r="K38" s="30">
        <f t="shared" si="16"/>
        <v>22.666666666666664</v>
      </c>
      <c r="L38" s="7">
        <f>SUM(L39:L40)</f>
        <v>177</v>
      </c>
      <c r="M38" s="33">
        <f t="shared" si="10"/>
        <v>25.467625899280577</v>
      </c>
      <c r="N38" s="7">
        <f>SUM(N39:N40)</f>
        <v>17</v>
      </c>
      <c r="O38" s="30">
        <f t="shared" si="11"/>
        <v>22.666666666666664</v>
      </c>
      <c r="P38" s="7">
        <f>SUM(P39:P40)</f>
        <v>183</v>
      </c>
      <c r="Q38" s="33">
        <f t="shared" si="12"/>
        <v>26.445086705202314</v>
      </c>
      <c r="R38" s="7">
        <f>SUM(R39:R40)</f>
        <v>19</v>
      </c>
      <c r="S38" s="30">
        <f t="shared" si="13"/>
        <v>24.050632911392405</v>
      </c>
      <c r="T38" s="7">
        <f>SUM(T39:T40)</f>
        <v>187</v>
      </c>
      <c r="U38" s="33">
        <f t="shared" si="17"/>
        <v>25.47683923705722</v>
      </c>
      <c r="V38" s="7">
        <f>SUM(V39:V40)</f>
        <v>20</v>
      </c>
      <c r="W38" s="30">
        <f>V38/$V$7*100</f>
        <v>23.809523809523807</v>
      </c>
      <c r="X38" s="7">
        <f>SUM(X39:X40)</f>
        <v>200</v>
      </c>
      <c r="Y38" s="33">
        <f>X38/$X$7*100</f>
        <v>25.839793281653744</v>
      </c>
      <c r="Z38" s="1">
        <f>SUM(Z39:Z40)</f>
        <v>21</v>
      </c>
      <c r="AA38" s="37">
        <f t="shared" si="14"/>
        <v>24.137931034482758</v>
      </c>
      <c r="AB38" s="22">
        <f>SUM(AB39:AB40)</f>
        <v>211</v>
      </c>
      <c r="AC38" s="40">
        <f t="shared" si="15"/>
        <v>25.731707317073173</v>
      </c>
      <c r="AD38" s="1">
        <f>SUM(AD39:AD40)</f>
        <v>21</v>
      </c>
      <c r="AE38" s="37">
        <f t="shared" si="18"/>
        <v>22.340425531914892</v>
      </c>
      <c r="AF38" s="22">
        <f>SUM(AF39:AF40)</f>
        <v>218</v>
      </c>
      <c r="AG38" s="40">
        <f t="shared" si="19"/>
        <v>25.860023724792409</v>
      </c>
    </row>
    <row r="39" spans="1:33" ht="15" customHeight="1" x14ac:dyDescent="0.2">
      <c r="A39" s="10" t="s">
        <v>36</v>
      </c>
      <c r="B39" s="11">
        <v>0</v>
      </c>
      <c r="C39" s="31">
        <f t="shared" si="5"/>
        <v>0</v>
      </c>
      <c r="D39" s="12">
        <v>32</v>
      </c>
      <c r="E39" s="34">
        <f t="shared" si="6"/>
        <v>4.8120300751879705</v>
      </c>
      <c r="F39" s="11">
        <v>0</v>
      </c>
      <c r="G39" s="31">
        <f t="shared" si="7"/>
        <v>0</v>
      </c>
      <c r="H39" s="12">
        <v>37</v>
      </c>
      <c r="I39" s="34">
        <f t="shared" si="8"/>
        <v>5.4977711738484398</v>
      </c>
      <c r="J39" s="11">
        <v>0</v>
      </c>
      <c r="K39" s="31">
        <f t="shared" si="16"/>
        <v>0</v>
      </c>
      <c r="L39" s="12">
        <v>39</v>
      </c>
      <c r="M39" s="34">
        <f t="shared" si="10"/>
        <v>5.6115107913669062</v>
      </c>
      <c r="N39" s="11">
        <v>0</v>
      </c>
      <c r="O39" s="31">
        <f t="shared" si="11"/>
        <v>0</v>
      </c>
      <c r="P39" s="12">
        <v>42</v>
      </c>
      <c r="Q39" s="34">
        <f t="shared" si="12"/>
        <v>6.0693641618497107</v>
      </c>
      <c r="R39" s="11">
        <v>0</v>
      </c>
      <c r="S39" s="31">
        <f t="shared" si="13"/>
        <v>0</v>
      </c>
      <c r="T39" s="12">
        <v>47</v>
      </c>
      <c r="U39" s="34">
        <f t="shared" si="17"/>
        <v>6.4032697547683926</v>
      </c>
      <c r="V39" s="11">
        <v>0</v>
      </c>
      <c r="W39" s="31">
        <f t="shared" ref="W39:W40" si="31">V39/$V$7*100</f>
        <v>0</v>
      </c>
      <c r="X39" s="12">
        <v>53</v>
      </c>
      <c r="Y39" s="34">
        <f t="shared" ref="Y39:Y40" si="32">X39/$X$7*100</f>
        <v>6.8475452196382429</v>
      </c>
      <c r="Z39" s="2">
        <v>0</v>
      </c>
      <c r="AA39" s="38">
        <f t="shared" si="14"/>
        <v>0</v>
      </c>
      <c r="AB39" s="20">
        <v>58</v>
      </c>
      <c r="AC39" s="41">
        <f t="shared" si="15"/>
        <v>7.0731707317073162</v>
      </c>
      <c r="AD39" s="2">
        <v>0</v>
      </c>
      <c r="AE39" s="38">
        <f t="shared" si="18"/>
        <v>0</v>
      </c>
      <c r="AF39" s="20">
        <v>64</v>
      </c>
      <c r="AG39" s="41">
        <f t="shared" si="19"/>
        <v>7.5919335705812578</v>
      </c>
    </row>
    <row r="40" spans="1:33" ht="15" customHeight="1" x14ac:dyDescent="0.2">
      <c r="A40" s="10" t="s">
        <v>37</v>
      </c>
      <c r="B40" s="11">
        <v>18</v>
      </c>
      <c r="C40" s="31">
        <f t="shared" si="5"/>
        <v>25.352112676056336</v>
      </c>
      <c r="D40" s="12">
        <v>130</v>
      </c>
      <c r="E40" s="34">
        <f t="shared" si="6"/>
        <v>19.548872180451127</v>
      </c>
      <c r="F40" s="11">
        <v>17</v>
      </c>
      <c r="G40" s="31">
        <f t="shared" si="7"/>
        <v>22.972972972972975</v>
      </c>
      <c r="H40" s="12">
        <v>128</v>
      </c>
      <c r="I40" s="34">
        <f t="shared" si="8"/>
        <v>19.019316493313521</v>
      </c>
      <c r="J40" s="11">
        <v>17</v>
      </c>
      <c r="K40" s="31">
        <f t="shared" si="16"/>
        <v>22.666666666666664</v>
      </c>
      <c r="L40" s="12">
        <v>138</v>
      </c>
      <c r="M40" s="34">
        <f t="shared" si="10"/>
        <v>19.85611510791367</v>
      </c>
      <c r="N40" s="11">
        <v>17</v>
      </c>
      <c r="O40" s="31">
        <f t="shared" si="11"/>
        <v>22.666666666666664</v>
      </c>
      <c r="P40" s="12">
        <v>141</v>
      </c>
      <c r="Q40" s="34">
        <f t="shared" si="12"/>
        <v>20.375722543352602</v>
      </c>
      <c r="R40" s="11">
        <v>19</v>
      </c>
      <c r="S40" s="31">
        <f t="shared" si="13"/>
        <v>24.050632911392405</v>
      </c>
      <c r="T40" s="12">
        <v>140</v>
      </c>
      <c r="U40" s="34">
        <f t="shared" si="17"/>
        <v>19.073569482288828</v>
      </c>
      <c r="V40" s="11">
        <v>20</v>
      </c>
      <c r="W40" s="31">
        <f t="shared" si="31"/>
        <v>23.809523809523807</v>
      </c>
      <c r="X40" s="12">
        <v>147</v>
      </c>
      <c r="Y40" s="34">
        <f t="shared" si="32"/>
        <v>18.992248062015506</v>
      </c>
      <c r="Z40" s="2">
        <v>21</v>
      </c>
      <c r="AA40" s="38">
        <f t="shared" si="14"/>
        <v>24.137931034482758</v>
      </c>
      <c r="AB40" s="20">
        <v>153</v>
      </c>
      <c r="AC40" s="41">
        <f t="shared" si="15"/>
        <v>18.658536585365855</v>
      </c>
      <c r="AD40" s="2">
        <v>21</v>
      </c>
      <c r="AE40" s="38">
        <f t="shared" si="18"/>
        <v>22.340425531914892</v>
      </c>
      <c r="AF40" s="20">
        <v>154</v>
      </c>
      <c r="AG40" s="41">
        <f t="shared" si="19"/>
        <v>18.268090154211151</v>
      </c>
    </row>
    <row r="41" spans="1:33" s="1" customFormat="1" ht="15" customHeight="1" x14ac:dyDescent="0.2">
      <c r="A41" s="9" t="s">
        <v>38</v>
      </c>
      <c r="B41" s="7">
        <f>SUM(B42:B45)</f>
        <v>7</v>
      </c>
      <c r="C41" s="30">
        <f t="shared" si="5"/>
        <v>9.8591549295774641</v>
      </c>
      <c r="D41" s="7">
        <f>SUM(D42:D45)</f>
        <v>88</v>
      </c>
      <c r="E41" s="33">
        <f t="shared" si="6"/>
        <v>13.233082706766917</v>
      </c>
      <c r="F41" s="7">
        <f>SUM(F42:F45)</f>
        <v>10</v>
      </c>
      <c r="G41" s="30">
        <f t="shared" si="7"/>
        <v>13.513513513513514</v>
      </c>
      <c r="H41" s="7">
        <f>SUM(H42:H45)</f>
        <v>83</v>
      </c>
      <c r="I41" s="33">
        <f t="shared" si="8"/>
        <v>12.332838038632987</v>
      </c>
      <c r="J41" s="7">
        <f>SUM(J42:J45)</f>
        <v>10</v>
      </c>
      <c r="K41" s="30">
        <f t="shared" si="16"/>
        <v>13.333333333333334</v>
      </c>
      <c r="L41" s="7">
        <f>SUM(L42:L45)</f>
        <v>84</v>
      </c>
      <c r="M41" s="33">
        <f t="shared" si="10"/>
        <v>12.086330935251798</v>
      </c>
      <c r="N41" s="7">
        <f>SUM(N42:N45)</f>
        <v>10</v>
      </c>
      <c r="O41" s="30">
        <f t="shared" si="11"/>
        <v>13.333333333333334</v>
      </c>
      <c r="P41" s="7">
        <f>SUM(P42:P45)</f>
        <v>88</v>
      </c>
      <c r="Q41" s="33">
        <f t="shared" si="12"/>
        <v>12.716763005780345</v>
      </c>
      <c r="R41" s="7">
        <f>SUM(R42:R45)</f>
        <v>10</v>
      </c>
      <c r="S41" s="30">
        <f t="shared" si="13"/>
        <v>12.658227848101266</v>
      </c>
      <c r="T41" s="7">
        <f>SUM(T42:T45)</f>
        <v>85</v>
      </c>
      <c r="U41" s="33">
        <f t="shared" si="17"/>
        <v>11.580381471389646</v>
      </c>
      <c r="V41" s="7">
        <f>SUM(V42:V45)</f>
        <v>11</v>
      </c>
      <c r="W41" s="30">
        <f>V41/$V$7*100</f>
        <v>13.095238095238097</v>
      </c>
      <c r="X41" s="7">
        <f>SUM(X42:X45)</f>
        <v>95</v>
      </c>
      <c r="Y41" s="33">
        <f>X41/$X$7*100</f>
        <v>12.27390180878553</v>
      </c>
      <c r="Z41" s="1">
        <f>SUM(Z42:Z45)</f>
        <v>12</v>
      </c>
      <c r="AA41" s="37">
        <f t="shared" si="14"/>
        <v>13.793103448275861</v>
      </c>
      <c r="AB41" s="21">
        <f>SUM(AB42:AB45)</f>
        <v>100</v>
      </c>
      <c r="AC41" s="40">
        <f t="shared" si="15"/>
        <v>12.195121951219512</v>
      </c>
      <c r="AD41" s="1">
        <f>SUM(AD42:AD45)</f>
        <v>14</v>
      </c>
      <c r="AE41" s="37">
        <f t="shared" si="18"/>
        <v>14.893617021276595</v>
      </c>
      <c r="AF41" s="21">
        <f>SUM(AF42:AF45)</f>
        <v>106</v>
      </c>
      <c r="AG41" s="40">
        <f t="shared" si="19"/>
        <v>12.574139976275209</v>
      </c>
    </row>
    <row r="42" spans="1:33" ht="15" customHeight="1" x14ac:dyDescent="0.2">
      <c r="A42" s="10" t="s">
        <v>39</v>
      </c>
      <c r="B42" s="11">
        <v>6</v>
      </c>
      <c r="C42" s="31">
        <f t="shared" si="5"/>
        <v>8.4507042253521121</v>
      </c>
      <c r="D42" s="12">
        <v>74</v>
      </c>
      <c r="E42" s="34">
        <f t="shared" si="6"/>
        <v>11.12781954887218</v>
      </c>
      <c r="F42" s="11">
        <v>9</v>
      </c>
      <c r="G42" s="31">
        <f t="shared" si="7"/>
        <v>12.162162162162163</v>
      </c>
      <c r="H42" s="12">
        <v>70</v>
      </c>
      <c r="I42" s="34">
        <f t="shared" si="8"/>
        <v>10.401188707280832</v>
      </c>
      <c r="J42" s="11">
        <v>9</v>
      </c>
      <c r="K42" s="31">
        <f t="shared" si="16"/>
        <v>12</v>
      </c>
      <c r="L42" s="12">
        <v>72</v>
      </c>
      <c r="M42" s="34">
        <f t="shared" si="10"/>
        <v>10.359712230215827</v>
      </c>
      <c r="N42" s="11">
        <v>9</v>
      </c>
      <c r="O42" s="31">
        <f t="shared" si="11"/>
        <v>12</v>
      </c>
      <c r="P42" s="12">
        <v>75</v>
      </c>
      <c r="Q42" s="34">
        <f t="shared" si="12"/>
        <v>10.83815028901734</v>
      </c>
      <c r="R42" s="11">
        <v>9</v>
      </c>
      <c r="S42" s="31">
        <f t="shared" si="13"/>
        <v>11.39240506329114</v>
      </c>
      <c r="T42" s="12">
        <v>73</v>
      </c>
      <c r="U42" s="34">
        <f t="shared" si="17"/>
        <v>9.945504087193461</v>
      </c>
      <c r="V42" s="11">
        <v>10</v>
      </c>
      <c r="W42" s="31">
        <f t="shared" ref="W42:W45" si="33">V42/$V$7*100</f>
        <v>11.904761904761903</v>
      </c>
      <c r="X42" s="12">
        <v>82</v>
      </c>
      <c r="Y42" s="34">
        <f t="shared" ref="Y42:Y45" si="34">X42/$X$7*100</f>
        <v>10.594315245478036</v>
      </c>
      <c r="Z42" s="2">
        <v>11</v>
      </c>
      <c r="AA42" s="38">
        <f t="shared" si="14"/>
        <v>12.643678160919542</v>
      </c>
      <c r="AB42" s="20">
        <v>85</v>
      </c>
      <c r="AC42" s="41">
        <f t="shared" si="15"/>
        <v>10.365853658536585</v>
      </c>
      <c r="AD42" s="2">
        <v>13</v>
      </c>
      <c r="AE42" s="38">
        <f t="shared" si="18"/>
        <v>13.829787234042554</v>
      </c>
      <c r="AF42" s="20">
        <v>90</v>
      </c>
      <c r="AG42" s="41">
        <f t="shared" si="19"/>
        <v>10.676156583629894</v>
      </c>
    </row>
    <row r="43" spans="1:33" ht="15" customHeight="1" x14ac:dyDescent="0.2">
      <c r="A43" s="10" t="s">
        <v>40</v>
      </c>
      <c r="B43" s="11">
        <v>1</v>
      </c>
      <c r="C43" s="31">
        <f t="shared" si="5"/>
        <v>1.4084507042253522</v>
      </c>
      <c r="D43" s="12">
        <v>11</v>
      </c>
      <c r="E43" s="34">
        <f t="shared" si="6"/>
        <v>1.6541353383458646</v>
      </c>
      <c r="F43" s="11">
        <v>1</v>
      </c>
      <c r="G43" s="31">
        <f t="shared" si="7"/>
        <v>1.3513513513513513</v>
      </c>
      <c r="H43" s="12">
        <v>10</v>
      </c>
      <c r="I43" s="34">
        <f t="shared" si="8"/>
        <v>1.4858841010401187</v>
      </c>
      <c r="J43" s="11">
        <v>1</v>
      </c>
      <c r="K43" s="31">
        <f t="shared" si="16"/>
        <v>1.3333333333333335</v>
      </c>
      <c r="L43" s="12">
        <v>9</v>
      </c>
      <c r="M43" s="34">
        <f t="shared" si="10"/>
        <v>1.2949640287769784</v>
      </c>
      <c r="N43" s="11">
        <v>1</v>
      </c>
      <c r="O43" s="31">
        <f t="shared" si="11"/>
        <v>1.3333333333333335</v>
      </c>
      <c r="P43" s="12">
        <v>9</v>
      </c>
      <c r="Q43" s="34">
        <f t="shared" si="12"/>
        <v>1.300578034682081</v>
      </c>
      <c r="R43" s="11">
        <v>1</v>
      </c>
      <c r="S43" s="31">
        <f t="shared" si="13"/>
        <v>1.2658227848101267</v>
      </c>
      <c r="T43" s="12">
        <v>8</v>
      </c>
      <c r="U43" s="34">
        <f t="shared" si="17"/>
        <v>1.0899182561307901</v>
      </c>
      <c r="V43" s="11">
        <v>1</v>
      </c>
      <c r="W43" s="31">
        <f t="shared" si="33"/>
        <v>1.1904761904761905</v>
      </c>
      <c r="X43" s="12">
        <v>9</v>
      </c>
      <c r="Y43" s="34">
        <f t="shared" si="34"/>
        <v>1.1627906976744187</v>
      </c>
      <c r="Z43" s="2">
        <v>1</v>
      </c>
      <c r="AA43" s="38">
        <f t="shared" si="14"/>
        <v>1.1494252873563218</v>
      </c>
      <c r="AB43" s="20">
        <v>12</v>
      </c>
      <c r="AC43" s="41">
        <f t="shared" si="15"/>
        <v>1.4634146341463417</v>
      </c>
      <c r="AD43" s="2">
        <v>1</v>
      </c>
      <c r="AE43" s="38">
        <f t="shared" si="18"/>
        <v>1.0638297872340425</v>
      </c>
      <c r="AF43" s="20">
        <v>13</v>
      </c>
      <c r="AG43" s="41">
        <f t="shared" si="19"/>
        <v>1.5421115065243181</v>
      </c>
    </row>
    <row r="44" spans="1:33" ht="15" customHeight="1" x14ac:dyDescent="0.2">
      <c r="A44" s="10" t="s">
        <v>41</v>
      </c>
      <c r="B44" s="11">
        <v>0</v>
      </c>
      <c r="C44" s="31">
        <f t="shared" si="5"/>
        <v>0</v>
      </c>
      <c r="D44" s="12">
        <v>1</v>
      </c>
      <c r="E44" s="34">
        <f t="shared" si="6"/>
        <v>0.15037593984962408</v>
      </c>
      <c r="F44" s="11">
        <v>0</v>
      </c>
      <c r="G44" s="31">
        <f t="shared" si="7"/>
        <v>0</v>
      </c>
      <c r="H44" s="12">
        <v>1</v>
      </c>
      <c r="I44" s="34">
        <f t="shared" si="8"/>
        <v>0.14858841010401189</v>
      </c>
      <c r="J44" s="11">
        <v>0</v>
      </c>
      <c r="K44" s="31">
        <f t="shared" si="16"/>
        <v>0</v>
      </c>
      <c r="L44" s="12">
        <v>1</v>
      </c>
      <c r="M44" s="34">
        <f t="shared" si="10"/>
        <v>0.14388489208633093</v>
      </c>
      <c r="N44" s="11">
        <v>0</v>
      </c>
      <c r="O44" s="31">
        <f t="shared" si="11"/>
        <v>0</v>
      </c>
      <c r="P44" s="12">
        <v>1</v>
      </c>
      <c r="Q44" s="34">
        <f t="shared" si="12"/>
        <v>0.1445086705202312</v>
      </c>
      <c r="R44" s="11">
        <v>0</v>
      </c>
      <c r="S44" s="31">
        <f t="shared" si="13"/>
        <v>0</v>
      </c>
      <c r="T44" s="12">
        <v>1</v>
      </c>
      <c r="U44" s="34">
        <f t="shared" si="17"/>
        <v>0.13623978201634876</v>
      </c>
      <c r="V44" s="11">
        <v>0</v>
      </c>
      <c r="W44" s="31">
        <f t="shared" si="33"/>
        <v>0</v>
      </c>
      <c r="X44" s="12">
        <v>1</v>
      </c>
      <c r="Y44" s="34">
        <f t="shared" si="34"/>
        <v>0.12919896640826875</v>
      </c>
      <c r="Z44" s="2">
        <v>0</v>
      </c>
      <c r="AA44" s="38">
        <f t="shared" si="14"/>
        <v>0</v>
      </c>
      <c r="AB44" s="20">
        <v>1</v>
      </c>
      <c r="AC44" s="41">
        <f t="shared" si="15"/>
        <v>0.12195121951219512</v>
      </c>
      <c r="AD44" s="2">
        <v>0</v>
      </c>
      <c r="AE44" s="38">
        <f t="shared" si="18"/>
        <v>0</v>
      </c>
      <c r="AF44" s="20">
        <v>1</v>
      </c>
      <c r="AG44" s="41">
        <f t="shared" si="19"/>
        <v>0.11862396204033215</v>
      </c>
    </row>
    <row r="45" spans="1:33" ht="15" customHeight="1" x14ac:dyDescent="0.2">
      <c r="A45" s="10" t="s">
        <v>42</v>
      </c>
      <c r="B45" s="11">
        <v>0</v>
      </c>
      <c r="C45" s="31">
        <f t="shared" si="5"/>
        <v>0</v>
      </c>
      <c r="D45" s="12">
        <v>2</v>
      </c>
      <c r="E45" s="34">
        <f t="shared" si="6"/>
        <v>0.30075187969924816</v>
      </c>
      <c r="F45" s="11">
        <v>0</v>
      </c>
      <c r="G45" s="31">
        <f t="shared" si="7"/>
        <v>0</v>
      </c>
      <c r="H45" s="12">
        <v>2</v>
      </c>
      <c r="I45" s="34">
        <f t="shared" si="8"/>
        <v>0.29717682020802377</v>
      </c>
      <c r="J45" s="11">
        <v>0</v>
      </c>
      <c r="K45" s="31">
        <f t="shared" si="16"/>
        <v>0</v>
      </c>
      <c r="L45" s="12">
        <v>2</v>
      </c>
      <c r="M45" s="34">
        <f t="shared" si="10"/>
        <v>0.28776978417266186</v>
      </c>
      <c r="N45" s="11">
        <v>0</v>
      </c>
      <c r="O45" s="31">
        <f t="shared" si="11"/>
        <v>0</v>
      </c>
      <c r="P45" s="12">
        <v>3</v>
      </c>
      <c r="Q45" s="34">
        <f t="shared" si="12"/>
        <v>0.43352601156069359</v>
      </c>
      <c r="R45" s="11">
        <v>0</v>
      </c>
      <c r="S45" s="31">
        <f t="shared" si="13"/>
        <v>0</v>
      </c>
      <c r="T45" s="12">
        <v>3</v>
      </c>
      <c r="U45" s="34">
        <f t="shared" si="17"/>
        <v>0.40871934604904631</v>
      </c>
      <c r="V45" s="11">
        <v>0</v>
      </c>
      <c r="W45" s="31">
        <f t="shared" si="33"/>
        <v>0</v>
      </c>
      <c r="X45" s="12">
        <v>3</v>
      </c>
      <c r="Y45" s="34">
        <f t="shared" si="34"/>
        <v>0.38759689922480622</v>
      </c>
      <c r="Z45" s="2">
        <v>0</v>
      </c>
      <c r="AA45" s="38">
        <f t="shared" si="14"/>
        <v>0</v>
      </c>
      <c r="AB45" s="2">
        <v>2</v>
      </c>
      <c r="AC45" s="41">
        <f t="shared" si="15"/>
        <v>0.24390243902439024</v>
      </c>
      <c r="AD45" s="2">
        <v>0</v>
      </c>
      <c r="AE45" s="38">
        <f t="shared" si="18"/>
        <v>0</v>
      </c>
      <c r="AF45" s="2">
        <v>2</v>
      </c>
      <c r="AG45" s="41">
        <f t="shared" si="19"/>
        <v>0.23724792408066431</v>
      </c>
    </row>
    <row r="46" spans="1:33" s="1" customFormat="1" ht="15" customHeight="1" x14ac:dyDescent="0.2">
      <c r="A46" s="9" t="s">
        <v>43</v>
      </c>
      <c r="B46" s="7">
        <f>SUM(B47:B49)</f>
        <v>3</v>
      </c>
      <c r="C46" s="30">
        <f t="shared" si="5"/>
        <v>4.225352112676056</v>
      </c>
      <c r="D46" s="7">
        <f>SUM(D47:D49)</f>
        <v>26</v>
      </c>
      <c r="E46" s="33">
        <f t="shared" si="6"/>
        <v>3.9097744360902258</v>
      </c>
      <c r="F46" s="7">
        <f>SUM(F47:F49)</f>
        <v>3</v>
      </c>
      <c r="G46" s="30">
        <f t="shared" si="7"/>
        <v>4.0540540540540544</v>
      </c>
      <c r="H46" s="7">
        <f>SUM(H47:H49)</f>
        <v>25</v>
      </c>
      <c r="I46" s="33">
        <f t="shared" si="8"/>
        <v>3.7147102526002973</v>
      </c>
      <c r="J46" s="7">
        <f>SUM(J47:J49)</f>
        <v>3</v>
      </c>
      <c r="K46" s="30">
        <f t="shared" si="16"/>
        <v>4</v>
      </c>
      <c r="L46" s="7">
        <f>SUM(L47:L49)</f>
        <v>24</v>
      </c>
      <c r="M46" s="33">
        <f t="shared" si="10"/>
        <v>3.4532374100719423</v>
      </c>
      <c r="N46" s="7">
        <f>SUM(N47:N49)</f>
        <v>3</v>
      </c>
      <c r="O46" s="30">
        <f t="shared" si="11"/>
        <v>4</v>
      </c>
      <c r="P46" s="7">
        <f>SUM(P47:P49)</f>
        <v>22</v>
      </c>
      <c r="Q46" s="33">
        <f t="shared" si="12"/>
        <v>3.1791907514450863</v>
      </c>
      <c r="R46" s="7">
        <f>SUM(R47:R49)</f>
        <v>3</v>
      </c>
      <c r="S46" s="30">
        <f t="shared" si="13"/>
        <v>3.79746835443038</v>
      </c>
      <c r="T46" s="7">
        <f>SUM(T47:T49)</f>
        <v>25</v>
      </c>
      <c r="U46" s="33">
        <f t="shared" si="17"/>
        <v>3.4059945504087197</v>
      </c>
      <c r="V46" s="7">
        <f>SUM(V47:V49)</f>
        <v>3</v>
      </c>
      <c r="W46" s="30">
        <f>V46/$V$7*100</f>
        <v>3.5714285714285712</v>
      </c>
      <c r="X46" s="7">
        <f>SUM(X47:X49)</f>
        <v>26</v>
      </c>
      <c r="Y46" s="33">
        <f>X46/$X$7*100</f>
        <v>3.3591731266149871</v>
      </c>
      <c r="Z46" s="1">
        <f>SUM(Z47:Z49)</f>
        <v>3</v>
      </c>
      <c r="AA46" s="37">
        <f t="shared" si="14"/>
        <v>3.4482758620689653</v>
      </c>
      <c r="AB46" s="1">
        <f>SUM(AB47:AB49)</f>
        <v>27</v>
      </c>
      <c r="AC46" s="40">
        <f t="shared" si="15"/>
        <v>3.2926829268292686</v>
      </c>
      <c r="AD46" s="1">
        <f>SUM(AD47:AD49)</f>
        <v>4</v>
      </c>
      <c r="AE46" s="37">
        <f t="shared" si="18"/>
        <v>4.2553191489361701</v>
      </c>
      <c r="AF46" s="1">
        <f>SUM(AF47:AF49)</f>
        <v>29</v>
      </c>
      <c r="AG46" s="40">
        <f t="shared" si="19"/>
        <v>3.4400948991696323</v>
      </c>
    </row>
    <row r="47" spans="1:33" ht="15" customHeight="1" x14ac:dyDescent="0.2">
      <c r="A47" s="10" t="s">
        <v>44</v>
      </c>
      <c r="B47" s="11">
        <v>2</v>
      </c>
      <c r="C47" s="31">
        <f t="shared" si="5"/>
        <v>2.8169014084507045</v>
      </c>
      <c r="D47" s="12">
        <v>16</v>
      </c>
      <c r="E47" s="34">
        <f t="shared" si="6"/>
        <v>2.4060150375939853</v>
      </c>
      <c r="F47" s="11">
        <v>2</v>
      </c>
      <c r="G47" s="31">
        <f t="shared" si="7"/>
        <v>2.7027027027027026</v>
      </c>
      <c r="H47" s="12">
        <v>15</v>
      </c>
      <c r="I47" s="34">
        <f t="shared" si="8"/>
        <v>2.2288261515601784</v>
      </c>
      <c r="J47" s="11">
        <v>2</v>
      </c>
      <c r="K47" s="31">
        <f t="shared" si="16"/>
        <v>2.666666666666667</v>
      </c>
      <c r="L47" s="12">
        <v>15</v>
      </c>
      <c r="M47" s="34">
        <f t="shared" si="10"/>
        <v>2.1582733812949639</v>
      </c>
      <c r="N47" s="11">
        <v>2</v>
      </c>
      <c r="O47" s="31">
        <f t="shared" si="11"/>
        <v>2.666666666666667</v>
      </c>
      <c r="P47" s="12">
        <v>14</v>
      </c>
      <c r="Q47" s="34">
        <f t="shared" si="12"/>
        <v>2.0231213872832372</v>
      </c>
      <c r="R47" s="11">
        <v>2</v>
      </c>
      <c r="S47" s="31">
        <f t="shared" si="13"/>
        <v>2.5316455696202533</v>
      </c>
      <c r="T47" s="12">
        <v>15</v>
      </c>
      <c r="U47" s="34">
        <f t="shared" si="17"/>
        <v>2.0435967302452318</v>
      </c>
      <c r="V47" s="11">
        <v>2</v>
      </c>
      <c r="W47" s="31">
        <f t="shared" ref="W47:W49" si="35">V47/$V$7*100</f>
        <v>2.3809523809523809</v>
      </c>
      <c r="X47" s="12">
        <v>16</v>
      </c>
      <c r="Y47" s="34">
        <f t="shared" ref="Y47:Y49" si="36">X47/$X$7*100</f>
        <v>2.0671834625323</v>
      </c>
      <c r="Z47" s="2">
        <v>2</v>
      </c>
      <c r="AA47" s="38">
        <f t="shared" si="14"/>
        <v>2.2988505747126435</v>
      </c>
      <c r="AB47" s="2">
        <v>16</v>
      </c>
      <c r="AC47" s="41">
        <f t="shared" si="15"/>
        <v>1.9512195121951219</v>
      </c>
      <c r="AD47" s="2">
        <v>2</v>
      </c>
      <c r="AE47" s="38">
        <f t="shared" si="18"/>
        <v>2.1276595744680851</v>
      </c>
      <c r="AF47" s="2">
        <v>17</v>
      </c>
      <c r="AG47" s="41">
        <f t="shared" si="19"/>
        <v>2.0166073546856467</v>
      </c>
    </row>
    <row r="48" spans="1:33" ht="15" customHeight="1" x14ac:dyDescent="0.2">
      <c r="A48" s="10" t="s">
        <v>45</v>
      </c>
      <c r="B48" s="11">
        <v>0</v>
      </c>
      <c r="C48" s="31">
        <f t="shared" si="5"/>
        <v>0</v>
      </c>
      <c r="D48" s="12">
        <v>7</v>
      </c>
      <c r="E48" s="34">
        <f t="shared" si="6"/>
        <v>1.0526315789473684</v>
      </c>
      <c r="F48" s="11">
        <v>0</v>
      </c>
      <c r="G48" s="31">
        <f t="shared" si="7"/>
        <v>0</v>
      </c>
      <c r="H48" s="12">
        <v>7</v>
      </c>
      <c r="I48" s="34">
        <f t="shared" si="8"/>
        <v>1.0401188707280831</v>
      </c>
      <c r="J48" s="11">
        <v>0</v>
      </c>
      <c r="K48" s="31">
        <f t="shared" si="16"/>
        <v>0</v>
      </c>
      <c r="L48" s="12">
        <v>7</v>
      </c>
      <c r="M48" s="34">
        <f t="shared" si="10"/>
        <v>1.0071942446043165</v>
      </c>
      <c r="N48" s="11">
        <v>0</v>
      </c>
      <c r="O48" s="31">
        <f t="shared" si="11"/>
        <v>0</v>
      </c>
      <c r="P48" s="12">
        <v>6</v>
      </c>
      <c r="Q48" s="34">
        <f t="shared" si="12"/>
        <v>0.86705202312138718</v>
      </c>
      <c r="R48" s="11">
        <v>0</v>
      </c>
      <c r="S48" s="31">
        <f t="shared" si="13"/>
        <v>0</v>
      </c>
      <c r="T48" s="12">
        <v>7</v>
      </c>
      <c r="U48" s="34">
        <f t="shared" si="17"/>
        <v>0.9536784741144414</v>
      </c>
      <c r="V48" s="11">
        <v>0</v>
      </c>
      <c r="W48" s="31">
        <f t="shared" si="35"/>
        <v>0</v>
      </c>
      <c r="X48" s="12">
        <v>7</v>
      </c>
      <c r="Y48" s="34">
        <f t="shared" si="36"/>
        <v>0.90439276485788112</v>
      </c>
      <c r="Z48" s="2">
        <v>0</v>
      </c>
      <c r="AA48" s="38">
        <f t="shared" si="14"/>
        <v>0</v>
      </c>
      <c r="AB48" s="2">
        <v>8</v>
      </c>
      <c r="AC48" s="41">
        <f t="shared" si="15"/>
        <v>0.97560975609756095</v>
      </c>
      <c r="AD48" s="2">
        <v>1</v>
      </c>
      <c r="AE48" s="38">
        <f t="shared" si="18"/>
        <v>1.0638297872340425</v>
      </c>
      <c r="AF48" s="2">
        <v>8</v>
      </c>
      <c r="AG48" s="41">
        <f t="shared" si="19"/>
        <v>0.94899169632265723</v>
      </c>
    </row>
    <row r="49" spans="1:33" ht="15" customHeight="1" x14ac:dyDescent="0.2">
      <c r="A49" s="14" t="s">
        <v>46</v>
      </c>
      <c r="B49" s="15">
        <v>1</v>
      </c>
      <c r="C49" s="32">
        <f t="shared" si="5"/>
        <v>1.4084507042253522</v>
      </c>
      <c r="D49" s="16">
        <v>3</v>
      </c>
      <c r="E49" s="35">
        <f t="shared" si="6"/>
        <v>0.45112781954887221</v>
      </c>
      <c r="F49" s="15">
        <v>1</v>
      </c>
      <c r="G49" s="32">
        <f t="shared" si="7"/>
        <v>1.3513513513513513</v>
      </c>
      <c r="H49" s="16">
        <v>3</v>
      </c>
      <c r="I49" s="35">
        <f t="shared" si="8"/>
        <v>0.44576523031203563</v>
      </c>
      <c r="J49" s="15">
        <v>1</v>
      </c>
      <c r="K49" s="32">
        <f t="shared" si="16"/>
        <v>1.3333333333333335</v>
      </c>
      <c r="L49" s="16">
        <v>2</v>
      </c>
      <c r="M49" s="35">
        <f t="shared" si="10"/>
        <v>0.28776978417266186</v>
      </c>
      <c r="N49" s="15">
        <v>1</v>
      </c>
      <c r="O49" s="32">
        <f t="shared" si="11"/>
        <v>1.3333333333333335</v>
      </c>
      <c r="P49" s="16">
        <v>2</v>
      </c>
      <c r="Q49" s="35">
        <f t="shared" si="12"/>
        <v>0.28901734104046239</v>
      </c>
      <c r="R49" s="15">
        <v>1</v>
      </c>
      <c r="S49" s="32">
        <f t="shared" si="13"/>
        <v>1.2658227848101267</v>
      </c>
      <c r="T49" s="16">
        <v>3</v>
      </c>
      <c r="U49" s="35">
        <f t="shared" si="17"/>
        <v>0.40871934604904631</v>
      </c>
      <c r="V49" s="15">
        <v>1</v>
      </c>
      <c r="W49" s="32">
        <f t="shared" si="35"/>
        <v>1.1904761904761905</v>
      </c>
      <c r="X49" s="16">
        <v>3</v>
      </c>
      <c r="Y49" s="35">
        <f t="shared" si="36"/>
        <v>0.38759689922480622</v>
      </c>
      <c r="Z49" s="23">
        <v>1</v>
      </c>
      <c r="AA49" s="39">
        <f t="shared" si="14"/>
        <v>1.1494252873563218</v>
      </c>
      <c r="AB49" s="23">
        <v>3</v>
      </c>
      <c r="AC49" s="42">
        <f t="shared" si="15"/>
        <v>0.36585365853658541</v>
      </c>
      <c r="AD49" s="23">
        <v>1</v>
      </c>
      <c r="AE49" s="39">
        <f t="shared" si="18"/>
        <v>1.0638297872340425</v>
      </c>
      <c r="AF49" s="23">
        <v>4</v>
      </c>
      <c r="AG49" s="42">
        <f t="shared" si="19"/>
        <v>0.47449584816132861</v>
      </c>
    </row>
    <row r="50" spans="1:33" x14ac:dyDescent="0.2">
      <c r="A50" s="17" t="s">
        <v>47</v>
      </c>
    </row>
    <row r="51" spans="1:33" ht="11.25" customHeight="1" x14ac:dyDescent="0.2">
      <c r="A51" s="18" t="s">
        <v>48</v>
      </c>
    </row>
    <row r="53" spans="1:33" ht="15.75" customHeight="1" x14ac:dyDescent="0.2"/>
    <row r="55" spans="1:33" x14ac:dyDescent="0.2">
      <c r="A55" s="19"/>
    </row>
    <row r="56" spans="1:33" x14ac:dyDescent="0.2">
      <c r="AB56" s="20"/>
      <c r="AC56" s="43"/>
      <c r="AF56" s="20"/>
      <c r="AG56" s="43"/>
    </row>
    <row r="57" spans="1:33" x14ac:dyDescent="0.2">
      <c r="AB57" s="10"/>
      <c r="AC57" s="43"/>
      <c r="AF57" s="10"/>
      <c r="AG57" s="43"/>
    </row>
    <row r="58" spans="1:33" ht="18" customHeight="1" x14ac:dyDescent="0.2">
      <c r="AB58" s="10"/>
      <c r="AC58" s="43"/>
      <c r="AF58" s="10"/>
      <c r="AG58" s="43"/>
    </row>
    <row r="59" spans="1:33" x14ac:dyDescent="0.2">
      <c r="AB59" s="10"/>
      <c r="AC59" s="43"/>
      <c r="AF59" s="10"/>
      <c r="AG59" s="43"/>
    </row>
    <row r="60" spans="1:33" x14ac:dyDescent="0.2">
      <c r="AB60" s="10"/>
      <c r="AC60" s="43"/>
      <c r="AF60" s="10"/>
      <c r="AG60" s="43"/>
    </row>
    <row r="61" spans="1:33" x14ac:dyDescent="0.2">
      <c r="AB61" s="10"/>
      <c r="AC61" s="43"/>
      <c r="AF61" s="10"/>
      <c r="AG61" s="43"/>
    </row>
    <row r="62" spans="1:33" x14ac:dyDescent="0.2">
      <c r="AB62" s="10"/>
      <c r="AC62" s="43"/>
      <c r="AF62" s="10"/>
      <c r="AG62" s="43"/>
    </row>
    <row r="63" spans="1:33" x14ac:dyDescent="0.2">
      <c r="AB63" s="10"/>
      <c r="AC63" s="43"/>
      <c r="AF63" s="10"/>
      <c r="AG63" s="43"/>
    </row>
    <row r="64" spans="1:33" x14ac:dyDescent="0.2">
      <c r="AB64" s="10"/>
      <c r="AC64" s="43"/>
      <c r="AF64" s="10"/>
      <c r="AG64" s="43"/>
    </row>
    <row r="65" spans="28:33" x14ac:dyDescent="0.2">
      <c r="AB65" s="10"/>
      <c r="AC65" s="43"/>
      <c r="AF65" s="10"/>
      <c r="AG65" s="43"/>
    </row>
    <row r="66" spans="28:33" x14ac:dyDescent="0.2">
      <c r="AB66" s="10"/>
      <c r="AC66" s="43"/>
      <c r="AF66" s="10"/>
      <c r="AG66" s="43"/>
    </row>
    <row r="67" spans="28:33" x14ac:dyDescent="0.2">
      <c r="AB67" s="10"/>
      <c r="AC67" s="43"/>
      <c r="AF67" s="10"/>
      <c r="AG67" s="43"/>
    </row>
    <row r="68" spans="28:33" x14ac:dyDescent="0.2">
      <c r="AB68" s="10"/>
      <c r="AC68" s="43"/>
      <c r="AF68" s="10"/>
      <c r="AG68" s="43"/>
    </row>
    <row r="69" spans="28:33" x14ac:dyDescent="0.2">
      <c r="AB69" s="10"/>
      <c r="AC69" s="43"/>
      <c r="AF69" s="10"/>
      <c r="AG69" s="43"/>
    </row>
    <row r="70" spans="28:33" x14ac:dyDescent="0.2">
      <c r="AB70" s="10"/>
      <c r="AC70" s="43"/>
      <c r="AF70" s="10"/>
      <c r="AG70" s="43"/>
    </row>
    <row r="71" spans="28:33" x14ac:dyDescent="0.2">
      <c r="AB71" s="10"/>
      <c r="AC71" s="43"/>
      <c r="AF71" s="10"/>
      <c r="AG71" s="43"/>
    </row>
    <row r="72" spans="28:33" x14ac:dyDescent="0.2">
      <c r="AB72" s="10"/>
      <c r="AC72" s="43"/>
      <c r="AF72" s="10"/>
      <c r="AG72" s="43"/>
    </row>
    <row r="73" spans="28:33" x14ac:dyDescent="0.2">
      <c r="AB73" s="10"/>
      <c r="AC73" s="43"/>
      <c r="AF73" s="10"/>
      <c r="AG73" s="43"/>
    </row>
    <row r="74" spans="28:33" x14ac:dyDescent="0.2">
      <c r="AB74" s="10"/>
      <c r="AC74" s="43"/>
      <c r="AF74" s="10"/>
      <c r="AG74" s="43"/>
    </row>
    <row r="75" spans="28:33" x14ac:dyDescent="0.2">
      <c r="AB75" s="10"/>
      <c r="AC75" s="43"/>
      <c r="AF75" s="10"/>
      <c r="AG75" s="43"/>
    </row>
    <row r="76" spans="28:33" x14ac:dyDescent="0.2">
      <c r="AB76" s="10"/>
      <c r="AC76" s="43"/>
      <c r="AF76" s="10"/>
      <c r="AG76" s="43"/>
    </row>
    <row r="77" spans="28:33" x14ac:dyDescent="0.2">
      <c r="AB77" s="10"/>
      <c r="AC77" s="43"/>
      <c r="AF77" s="10"/>
      <c r="AG77" s="43"/>
    </row>
    <row r="78" spans="28:33" x14ac:dyDescent="0.2">
      <c r="AB78" s="10"/>
      <c r="AC78" s="43"/>
      <c r="AF78" s="10"/>
      <c r="AG78" s="43"/>
    </row>
    <row r="79" spans="28:33" x14ac:dyDescent="0.2">
      <c r="AB79" s="10"/>
      <c r="AC79" s="43"/>
      <c r="AF79" s="10"/>
      <c r="AG79" s="43"/>
    </row>
    <row r="80" spans="28:33" x14ac:dyDescent="0.2">
      <c r="AB80" s="10"/>
      <c r="AC80" s="43"/>
      <c r="AF80" s="10"/>
      <c r="AG80" s="43"/>
    </row>
    <row r="81" spans="28:33" x14ac:dyDescent="0.2">
      <c r="AB81" s="10"/>
      <c r="AC81" s="43"/>
      <c r="AF81" s="10"/>
      <c r="AG81" s="43"/>
    </row>
    <row r="82" spans="28:33" x14ac:dyDescent="0.2">
      <c r="AB82" s="10"/>
      <c r="AC82" s="43"/>
      <c r="AF82" s="10"/>
      <c r="AG82" s="43"/>
    </row>
    <row r="83" spans="28:33" x14ac:dyDescent="0.2">
      <c r="AB83" s="10"/>
      <c r="AC83" s="43"/>
      <c r="AF83" s="10"/>
      <c r="AG83" s="43"/>
    </row>
    <row r="84" spans="28:33" x14ac:dyDescent="0.2">
      <c r="AB84" s="10"/>
      <c r="AC84" s="43"/>
      <c r="AF84" s="10"/>
      <c r="AG84" s="43"/>
    </row>
  </sheetData>
  <mergeCells count="9">
    <mergeCell ref="AD4:AG4"/>
    <mergeCell ref="Z4:AC4"/>
    <mergeCell ref="V4:Y4"/>
    <mergeCell ref="A4:A5"/>
    <mergeCell ref="B4:E4"/>
    <mergeCell ref="F4:I4"/>
    <mergeCell ref="J4:M4"/>
    <mergeCell ref="N4:Q4"/>
    <mergeCell ref="R4:U4"/>
  </mergeCells>
  <pageMargins left="0.11811023622047245" right="0.15748031496062992" top="0.23622047244094491" bottom="0.23622047244094491" header="0" footer="0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3.4-02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2023-12-04T16:56:04Z</dcterms:created>
  <dcterms:modified xsi:type="dcterms:W3CDTF">2025-09-23T14:43:45Z</dcterms:modified>
</cp:coreProperties>
</file>