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royectos y Documentos\00-Proyectos y Documentos\PLANIFICACIÓN 2022\Evaluación físico-financiera\Informes\"/>
    </mc:Choice>
  </mc:AlternateContent>
  <xr:revisionPtr revIDLastSave="0" documentId="13_ncr:1_{015FD8EA-F981-47A6-9A9E-3A71A81B4C32}" xr6:coauthVersionLast="47" xr6:coauthVersionMax="47" xr10:uidLastSave="{00000000-0000-0000-0000-000000000000}"/>
  <bookViews>
    <workbookView xWindow="-120" yWindow="-120" windowWidth="29040" windowHeight="15840" xr2:uid="{4338FEAE-DB8E-4C02-BE6D-DDC1311F061E}"/>
  </bookViews>
  <sheets>
    <sheet name="Hoja1" sheetId="1" r:id="rId1"/>
    <sheet name="Hoja2" sheetId="2" r:id="rId2"/>
  </sheets>
  <externalReferences>
    <externalReference r:id="rId3"/>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0" i="1"/>
  <c r="Q21" i="2"/>
  <c r="Q20" i="2"/>
  <c r="L30" i="2" l="1"/>
  <c r="O21" i="2"/>
  <c r="O20" i="2"/>
  <c r="K21" i="2"/>
  <c r="K20" i="2"/>
  <c r="E29" i="1" l="1"/>
  <c r="I30" i="1"/>
  <c r="I29" i="1"/>
  <c r="I25" i="1" l="1"/>
  <c r="C16" i="1"/>
  <c r="C15" i="1"/>
  <c r="C14" i="1"/>
</calcChain>
</file>

<file path=xl/sharedStrings.xml><?xml version="1.0" encoding="utf-8"?>
<sst xmlns="http://schemas.openxmlformats.org/spreadsheetml/2006/main" count="83" uniqueCount="79">
  <si>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</si>
  <si>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</si>
  <si>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</si>
  <si>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</si>
  <si>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</si>
  <si>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</si>
  <si>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</si>
  <si>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</si>
  <si>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</si>
  <si>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</si>
  <si>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</si>
  <si>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</si>
  <si>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</si>
  <si>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</si>
  <si>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</si>
  <si>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</si>
  <si>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</si>
  <si>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</si>
  <si>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</si>
  <si>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</si>
  <si>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</si>
  <si>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</si>
  <si>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</si>
  <si>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</si>
  <si>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</si>
  <si>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</si>
  <si>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</si>
  <si>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</si>
  <si>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</si>
  <si>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</si>
  <si>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</si>
  <si>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</si>
  <si>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</si>
  <si>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</si>
  <si>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</si>
  <si>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</si>
  <si>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</si>
  <si>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</si>
  <si>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</si>
  <si>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</si>
  <si>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</si>
  <si>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</si>
  <si>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</si>
  <si>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</si>
  <si>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</si>
  <si>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</si>
  <si>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</si>
  <si>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</si>
  <si>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</si>
  <si>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</si>
  <si>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1.1.1</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</si>
  <si>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</si>
  <si>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</si>
  <si>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</si>
  <si>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</si>
  <si>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</si>
  <si>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</si>
  <si>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</si>
  <si>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</si>
  <si>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</si>
  <si>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</si>
  <si>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</si>
  <si>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Encargada de Planificación y Desarrollo</t>
  </si>
  <si>
    <t xml:space="preserve"> Magnolia Jerez Marmolejos </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</si>
  <si>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</si>
  <si>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</si>
  <si>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r>
      <t>5882-</t>
    </r>
    <r>
      <rPr>
        <i/>
        <sz val="11"/>
        <color theme="1"/>
        <rFont val="Calibri"/>
        <family val="2"/>
        <scheme val="minor"/>
      </rPr>
      <t>Sector público, privado, sociedad civil y organismos internacionales disponen de información estadística oficial</t>
    </r>
  </si>
  <si>
    <r>
      <t>6799-</t>
    </r>
    <r>
      <rPr>
        <sz val="11"/>
        <color theme="1"/>
        <rFont val="Calibri"/>
        <family val="2"/>
        <scheme val="minor"/>
      </rPr>
      <t>Sistema Estadístico Nacional dispone de normas y estándares de calidad</t>
    </r>
  </si>
  <si>
    <t>Número de bases de datos, series e indicadores producidos y disponibles a partir de censos, encuestas y registros administrativos</t>
  </si>
  <si>
    <t>Cantidad de normativas disponibles para operaciones estadísticas en sectores priorizados</t>
  </si>
  <si>
    <t>Informe de Evaluación semestral de las Metas Físicas-Financieras</t>
  </si>
  <si>
    <t>Programación semestral</t>
  </si>
  <si>
    <t xml:space="preserve">Ejecución semestral </t>
  </si>
  <si>
    <t>Ejecutado</t>
  </si>
  <si>
    <t xml:space="preserve">Progranado </t>
  </si>
  <si>
    <r>
      <rPr>
        <b/>
        <sz val="11"/>
        <color theme="1"/>
        <rFont val="Calibri"/>
        <family val="2"/>
        <scheme val="minor"/>
      </rPr>
      <t>Trimestre enero-marzo:</t>
    </r>
    <r>
      <rPr>
        <b/>
        <i/>
        <sz val="11"/>
        <color theme="1"/>
        <rFont val="Calibri"/>
        <family val="2"/>
        <scheme val="minor"/>
      </rPr>
      <t xml:space="preserve"> </t>
    </r>
    <r>
      <rPr>
        <i/>
        <sz val="11"/>
        <color theme="1"/>
        <rFont val="Calibri"/>
        <family val="2"/>
        <scheme val="minor"/>
      </rPr>
      <t xml:space="preserve">No hubo programación física para este producto en este trimestre.
</t>
    </r>
    <r>
      <rPr>
        <b/>
        <sz val="11"/>
        <color theme="1"/>
        <rFont val="Calibri"/>
        <family val="2"/>
        <scheme val="minor"/>
      </rPr>
      <t>Trimestre abril-junio</t>
    </r>
    <r>
      <rPr>
        <i/>
        <sz val="11"/>
        <color theme="1"/>
        <rFont val="Calibri"/>
        <family val="2"/>
        <scheme val="minor"/>
      </rPr>
      <t xml:space="preserve">: Se logró (1) Metodología que se programó, todas las evidencias se encuentran archivadas y fueron entregadas al area correspondiente en la DIGEPRES, además, se subio a la plataforma de SIGEF. Este logro, corresponde al 100% de la ejecución con respecto a lo programado para el año.                
</t>
    </r>
  </si>
  <si>
    <r>
      <rPr>
        <b/>
        <sz val="11"/>
        <color theme="1"/>
        <rFont val="Calibri"/>
        <family val="2"/>
        <scheme val="minor"/>
      </rPr>
      <t>Trimestre enero-marzo:</t>
    </r>
    <r>
      <rPr>
        <i/>
        <sz val="11"/>
        <color theme="1"/>
        <rFont val="Calibri"/>
        <family val="2"/>
        <scheme val="minor"/>
      </rPr>
      <t xml:space="preserve"> No hubo desviación en la ejecución de metas con respecto a lo programado. Mientras que la desviación de un 94% en la ejecución financiera, se debe a la programación de fondos provenientes de inversión pública. En el primer trimestre se destinaron fondos para la etapa preparatoria del X Censo Nacional de Población y Vivienda, como son la adquisición de tabletas, alquiler de almacén (tipo nave), compra de vehículos, adquisición de licencias informáticas, prendas y accesorios de vestir (chalecos, gorras y mochilas), montos que por la parametrización de los umbrales de compras para el 2022 responden a procesos de licitación pública nacional para los cuales se debía contar con la respectiva apropiación, aunque su ejecución será en el segundo trimestre. Por otro lado, se realizó una programación de fondos para dos proyectos de Cooperación Internacional: Transversalización de la perspectiva de género en la producción de indicadores de género de la Agenda 2030, SNIP 14590 y Mejoramiento de la Generación de Estadísticas Vitales para la Protección Social, Acceso a la Ciudadanía y Rendición de Cuentas de R.D, SNIP 14589, para los cuales se necesitaban las aprobaciones de las respectivas agencias para liberación y ejecución de fondos, por lo que todos estos montos se reprogramaron para el segundo trimestre. Cabe destacar que los fondos de inversión pública no afectan la ejecución de metas programadas para el 2022.
</t>
    </r>
    <r>
      <rPr>
        <b/>
        <sz val="11"/>
        <color theme="1"/>
        <rFont val="Calibri"/>
        <family val="2"/>
        <scheme val="minor"/>
      </rPr>
      <t>Trimestre abril-junio</t>
    </r>
    <r>
      <rPr>
        <i/>
        <sz val="11"/>
        <color theme="1"/>
        <rFont val="Calibri"/>
        <family val="2"/>
        <scheme val="minor"/>
      </rPr>
      <t xml:space="preserve">:No hubo desviación en la ejecución de metas físicas con respecto a lo programado. Mientras que la desviación de un 81.46% en la ejecución financiera, se debe a la programación de fondos provenientes de inversión pública. Durante el segundo trimestre, de los procesos de compras abiertos según la programación, 21 se encuentran actualmente en curso, incluyendo los que vienen con arrastre del primer trimestre, esto a la parametrización de los umbrales de compras, este monto asciende aproximadamente a RD$430,000,000.00, los cuales pasarán al tercer trimestre. El 80% de estos procesos corresponden al proyecto X Censo Nacional de Población y Vivienda, como son la adquisición de tabletas, alquiler de almacén (tipo nave), compra de vehículos, adquisición de licencias informáticas, prendas y accesorios de vestir (chalecos, gorras y mochilas), para los cuales a la fecha de corte no se tuvo adjudicación, y en otros casos no se logró el pago. 
Con relación a la ejecución de los fondos provenientes  de Cooperación Internacional: Transversalización de la perspectiva de género en la producción de indicadores de género de la Agenda 2030, SNIP 14590, este proyecto no tuvo ejecución, debido a cambio en la moneda de origen a solicitud de la Agencia Andaluza de Cooperación Internacional para el Desarrollo (AACID) y el proyecto Mejoramiento de la Generación de Estadísticas Vitales para la Protección Social, Acceso a la Ciudadanía y Rendición de Cuentas de R.D, SNIP 14589, se encuentra a la espera de inicio formal de ejecución de fondos debido algunas inconsistencias en la cuenta del Tesoro. </t>
    </r>
  </si>
  <si>
    <r>
      <rPr>
        <b/>
        <sz val="11"/>
        <color theme="1"/>
        <rFont val="Calibri"/>
        <family val="2"/>
        <scheme val="minor"/>
      </rPr>
      <t xml:space="preserve">Trimestre enero-marzo: </t>
    </r>
    <r>
      <rPr>
        <i/>
        <sz val="11"/>
        <color theme="1"/>
        <rFont val="Calibri"/>
        <family val="2"/>
        <scheme val="minor"/>
      </rPr>
      <t xml:space="preserve">No hubo programación física para este producto en este trimestre. La desviación de un 28.72% en la ejecución financiera, se debe a que el producto programático responde a los procesos de una nueva Dirección en la estructura organizacional, por lo cual, la mayor parte del personal está en el proceso de reclutamiento, selección y habilitación para el pago de nóminas. 
</t>
    </r>
    <r>
      <rPr>
        <b/>
        <sz val="11"/>
        <color theme="1"/>
        <rFont val="Calibri"/>
        <family val="2"/>
        <scheme val="minor"/>
      </rPr>
      <t xml:space="preserve">Trimestre abril-junio: </t>
    </r>
    <r>
      <rPr>
        <i/>
        <sz val="11"/>
        <color theme="1"/>
        <rFont val="Calibri"/>
        <family val="2"/>
        <scheme val="minor"/>
      </rPr>
      <t xml:space="preserve">No hubo desviación en la ejecución de metas físicas con respecto a lo programado. La desviación de un 63.81% en la ejecución financiera. Esto se debe a procesos de redistribución de los fondos, debido a la inclusión de nuevos proyectos, como, por ejemplo, la formulación del Plan Estadístico Nacional (PEN), lo que repercutió directamente en las cuentas de viáticos, pasajes, contratación de personal y servicios de alimentación. 
</t>
    </r>
  </si>
  <si>
    <r>
      <rPr>
        <b/>
        <sz val="11"/>
        <color theme="1"/>
        <rFont val="Calibri"/>
        <family val="2"/>
        <scheme val="minor"/>
      </rPr>
      <t>Trimestre enero-marzo:</t>
    </r>
    <r>
      <rPr>
        <i/>
        <sz val="11"/>
        <color theme="1"/>
        <rFont val="Calibri"/>
        <family val="2"/>
        <scheme val="minor"/>
      </rPr>
      <t xml:space="preserve"> Se lograron los 111 indicadores que se programaron, todas las evidencias se encuentran archivadas y fueron entregadas al area correspondiente en la DIGEPRES, además, se subio a la plataforma de SIGEF. Este logro, corresponde al 100% de la ejecución con respecto a lo programado para el año.    
</t>
    </r>
    <r>
      <rPr>
        <b/>
        <i/>
        <sz val="11"/>
        <color theme="1"/>
        <rFont val="Calibri"/>
        <family val="2"/>
        <scheme val="minor"/>
      </rPr>
      <t>Trimestre abril-junio:</t>
    </r>
    <r>
      <rPr>
        <i/>
        <sz val="11"/>
        <color theme="1"/>
        <rFont val="Calibri"/>
        <family val="2"/>
        <scheme val="minor"/>
      </rPr>
      <t xml:space="preserve"> Se lograron los (543) indicadores que se programaron, todas las evidencias se encuentran archivadas y fueron entregadas al area correspondiente en la DIGEPRES, además, se subio a la plataforma de SIGEF. Este logro, corresponde al 100% de la ejecución con respecto a lo programado para el año.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</si>
</sst>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dd/mm/yyyy;@"/>
    <numFmt numFmtId="170" formatCode="&quot;$&quot;#,##0.00"/>
    <numFmt numFmtId="174" formatCode="[$-10409]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b/>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style="thin">
        <color theme="2" tint="-9.9978637043366805E-2"/>
      </bottom>
      <diagonal/>
    </border>
    <border>
      <left style="thin">
        <color theme="2" tint="-9.9978637043366805E-2"/>
      </left>
      <right style="thin">
        <color theme="2" tint="-9.9978637043366805E-2"/>
      </right>
      <top style="thin">
        <color theme="0" tint="-0.34998626667073579"/>
      </top>
      <bottom/>
      <diagonal/>
    </border>
    <border>
      <left style="thin">
        <color theme="2" tint="-9.9978637043366805E-2"/>
      </left>
      <right/>
      <top style="thin">
        <color theme="2" tint="-9.9978637043366805E-2"/>
      </top>
      <bottom/>
      <diagonal/>
    </border>
    <border>
      <left style="thin">
        <color theme="2" tint="-9.9978637043366805E-2"/>
      </left>
      <right/>
      <top/>
      <bottom/>
      <diagonal/>
    </border>
    <border>
      <left style="thin">
        <color theme="2" tint="-9.9978637043366805E-2"/>
      </left>
      <right/>
      <top style="thin">
        <color theme="0" tint="-0.34998626667073579"/>
      </top>
      <bottom style="thin">
        <color theme="2" tint="-9.9978637043366805E-2"/>
      </bottom>
      <diagonal/>
    </border>
    <border>
      <left style="thin">
        <color theme="2" tint="-9.9978637043366805E-2"/>
      </left>
      <right style="thin">
        <color theme="0" tint="-0.34998626667073579"/>
      </right>
      <top style="thin">
        <color theme="0" tint="-0.34998626667073579"/>
      </top>
      <bottom/>
      <diagonal/>
    </border>
    <border>
      <left style="thin">
        <color theme="2" tint="-9.9978637043366805E-2"/>
      </left>
      <right style="thin">
        <color theme="2" tint="-9.9978637043366805E-2"/>
      </right>
      <top style="thin">
        <color theme="2" tint="-9.9978637043366805E-2"/>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9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0"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0" xfId="0" applyFont="1" applyAlignment="1" applyProtection="1">
      <alignment horizontal="center" vertical="center" wrapText="1"/>
      <protection locked="0"/>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2" fillId="0" borderId="0" xfId="0" applyFont="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0" fontId="20" fillId="0" borderId="0" xfId="0" applyFont="1" applyAlignment="1" applyProtection="1">
      <alignment horizontal="justify" vertical="top" wrapText="1"/>
      <protection locked="0"/>
    </xf>
    <xf numFmtId="0" fontId="20" fillId="0" borderId="18" xfId="0" applyFont="1" applyBorder="1" applyAlignment="1" applyProtection="1">
      <alignment horizontal="justify" vertical="top" wrapText="1"/>
      <protection locked="0"/>
    </xf>
    <xf numFmtId="44" fontId="11" fillId="0" borderId="25"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44" fontId="11" fillId="0" borderId="23" xfId="2" applyFont="1" applyFill="1" applyBorder="1" applyAlignment="1" applyProtection="1">
      <alignment horizontal="center" vertical="center" wrapText="1" readingOrder="1"/>
      <protection locked="0"/>
    </xf>
    <xf numFmtId="44" fontId="11" fillId="0" borderId="34" xfId="2" applyFont="1" applyFill="1" applyBorder="1" applyAlignment="1" applyProtection="1">
      <alignment horizontal="center" vertical="center" wrapText="1" readingOrder="1"/>
      <protection locked="0"/>
    </xf>
    <xf numFmtId="4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0" fillId="0" borderId="20" xfId="0" applyFont="1" applyBorder="1" applyAlignment="1" applyProtection="1">
      <alignment horizontal="left" vertical="center" wrapText="1"/>
      <protection locked="0"/>
    </xf>
    <xf numFmtId="170" fontId="22" fillId="9" borderId="0" xfId="0" applyNumberFormat="1" applyFont="1" applyFill="1" applyAlignment="1" applyProtection="1">
      <alignment horizontal="left" vertical="center" wrapText="1"/>
      <protection locked="0"/>
    </xf>
    <xf numFmtId="170" fontId="0" fillId="0" borderId="0" xfId="0" applyNumberFormat="1"/>
    <xf numFmtId="170" fontId="2" fillId="0" borderId="0" xfId="0" applyNumberFormat="1" applyFont="1"/>
    <xf numFmtId="170" fontId="22" fillId="9" borderId="35" xfId="0" applyNumberFormat="1" applyFont="1" applyFill="1" applyBorder="1" applyAlignment="1" applyProtection="1">
      <alignment horizontal="right" vertical="center" wrapText="1"/>
      <protection locked="0"/>
    </xf>
    <xf numFmtId="174" fontId="16" fillId="7" borderId="23" xfId="0" applyNumberFormat="1" applyFont="1" applyFill="1" applyBorder="1" applyAlignment="1" applyProtection="1">
      <alignment horizontal="center" vertical="center" wrapText="1" readingOrder="1"/>
      <protection locked="0"/>
    </xf>
    <xf numFmtId="170" fontId="22" fillId="9" borderId="36" xfId="0" applyNumberFormat="1" applyFont="1" applyFill="1" applyBorder="1" applyAlignment="1" applyProtection="1">
      <alignment horizontal="left" vertical="center" wrapText="1"/>
      <protection locked="0"/>
    </xf>
    <xf numFmtId="170" fontId="22" fillId="9" borderId="37" xfId="0" applyNumberFormat="1" applyFont="1" applyFill="1" applyBorder="1" applyAlignment="1" applyProtection="1">
      <alignment horizontal="left" vertical="center" wrapText="1"/>
      <protection locked="0"/>
    </xf>
    <xf numFmtId="0" fontId="22" fillId="0" borderId="38" xfId="0" applyFont="1" applyBorder="1" applyAlignment="1" applyProtection="1">
      <alignment horizontal="center" vertical="center" wrapText="1"/>
      <protection locked="0"/>
    </xf>
    <xf numFmtId="170" fontId="22" fillId="9" borderId="39" xfId="0" applyNumberFormat="1" applyFont="1" applyFill="1" applyBorder="1" applyAlignment="1" applyProtection="1">
      <alignment horizontal="left" vertical="center" wrapText="1"/>
      <protection locked="0"/>
    </xf>
    <xf numFmtId="0" fontId="22" fillId="0" borderId="36" xfId="0" applyFont="1" applyBorder="1" applyAlignment="1" applyProtection="1">
      <alignment horizontal="center" vertical="center" wrapText="1"/>
      <protection locked="0"/>
    </xf>
    <xf numFmtId="2" fontId="22" fillId="0" borderId="40" xfId="0" applyNumberFormat="1" applyFont="1" applyBorder="1" applyAlignment="1" applyProtection="1">
      <alignment horizontal="center" vertical="center" wrapText="1"/>
      <protection locked="0"/>
    </xf>
    <xf numFmtId="170" fontId="22" fillId="9" borderId="41" xfId="0" applyNumberFormat="1" applyFont="1" applyFill="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0" fontId="0" fillId="6" borderId="20" xfId="0" applyFont="1" applyFill="1" applyBorder="1" applyAlignment="1">
      <alignment horizontal="left" vertical="center" wrapText="1"/>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i/>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border diagonalUp="0" diagonalDown="0">
        <left/>
        <right style="thin">
          <color indexed="64"/>
        </right>
        <top/>
        <bottom/>
        <vertical/>
        <horizontal/>
      </border>
      <protection locked="0" hidden="0"/>
    </dxf>
    <dxf>
      <font>
        <b/>
        <i/>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family val="2"/>
        <scheme val="none"/>
      </font>
      <numFmt numFmtId="165" formatCode="[$-10409]#,##0.00;\-#,##0.00"/>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family val="2"/>
        <scheme val="none"/>
      </font>
      <numFmt numFmtId="165" formatCode="[$-10409]#,##0.00;\-#,##0.00"/>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28575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Tabla1[[#This Row],[Física 
(E)]]/Tabla1[[#This Row],[Física
(C)]]*100</calculatedColumnFormula>
    </tableColumn>
    <tableColumn id="8" xr3:uid="{CAB2F777-24BA-4EFC-82F9-153B93171D9B}" name="Financiero _x000a_(%) _x000a_H=F/D" dataDxfId="0">
      <calculatedColumnFormula>IF(H29&gt;0,H29/Tabla1[[#This Row],[Financiera
(D)]],0)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9"/>
  <sheetViews>
    <sheetView tabSelected="1" view="pageBreakPreview" zoomScale="85" zoomScaleNormal="100" zoomScaleSheetLayoutView="85" workbookViewId="0">
      <selection activeCell="A36" sqref="A36"/>
    </sheetView>
  </sheetViews>
  <sheetFormatPr baseColWidth="10" defaultRowHeight="15" x14ac:dyDescent="0.25"/>
  <cols>
    <col min="1" max="1" width="28.85546875" style="6" customWidth="1"/>
    <col min="2" max="2" width="34.5703125" style="6" customWidth="1"/>
    <col min="3" max="3" width="12.7109375" style="6" customWidth="1"/>
    <col min="4" max="4" width="17" style="6" bestFit="1" customWidth="1"/>
    <col min="5" max="5" width="12.7109375" style="6" customWidth="1"/>
    <col min="6" max="6" width="17" style="6" bestFit="1" customWidth="1"/>
    <col min="7" max="7" width="12.7109375" style="6" customWidth="1"/>
    <col min="8" max="8" width="20.42578125" style="6" customWidth="1"/>
    <col min="9" max="10" width="12.7109375" style="6" customWidth="1"/>
    <col min="11" max="11" width="11.42578125" style="6"/>
  </cols>
  <sheetData>
    <row r="1" spans="1:11" ht="21.75" thickBot="1" x14ac:dyDescent="0.3">
      <c r="A1" s="14"/>
      <c r="B1" s="67" t="s">
        <v>70</v>
      </c>
      <c r="C1" s="68"/>
      <c r="D1" s="68"/>
      <c r="E1" s="68"/>
      <c r="F1" s="68"/>
      <c r="G1" s="68"/>
      <c r="H1" s="68"/>
      <c r="I1" s="68"/>
      <c r="J1" s="69"/>
      <c r="K1" s="1"/>
    </row>
    <row r="2" spans="1:11" ht="21.75" thickBot="1" x14ac:dyDescent="0.3">
      <c r="A2" s="15"/>
      <c r="B2" s="70" t="s">
        <v>0</v>
      </c>
      <c r="C2" s="71"/>
      <c r="D2" s="70" t="s">
        <v>1</v>
      </c>
      <c r="E2" s="72"/>
      <c r="F2" s="72"/>
      <c r="G2" s="71"/>
      <c r="H2" s="73"/>
      <c r="I2" s="2" t="s">
        <v>2</v>
      </c>
      <c r="J2" s="3" t="s">
        <v>3</v>
      </c>
      <c r="K2" s="1"/>
    </row>
    <row r="3" spans="1:11" ht="20.25" customHeight="1" thickBot="1" x14ac:dyDescent="0.3">
      <c r="A3" s="16"/>
      <c r="B3" s="74" t="s">
        <v>4</v>
      </c>
      <c r="C3" s="75"/>
      <c r="D3" s="74"/>
      <c r="E3" s="75"/>
      <c r="F3" s="75"/>
      <c r="G3" s="75"/>
      <c r="H3" s="76"/>
      <c r="I3" s="20"/>
      <c r="J3" s="21"/>
      <c r="K3" s="1"/>
    </row>
    <row r="4" spans="1:11" ht="9" customHeight="1" x14ac:dyDescent="0.25">
      <c r="A4" s="77"/>
      <c r="B4" s="78"/>
      <c r="C4" s="78"/>
      <c r="D4" s="79"/>
      <c r="E4" s="79"/>
      <c r="F4" s="79"/>
      <c r="G4" s="79"/>
      <c r="H4" s="79"/>
      <c r="I4" s="78"/>
      <c r="J4" s="80"/>
      <c r="K4" s="1"/>
    </row>
    <row r="5" spans="1:11" ht="3" customHeight="1" x14ac:dyDescent="0.25">
      <c r="A5" s="64"/>
      <c r="B5" s="65"/>
      <c r="C5" s="65"/>
      <c r="D5" s="65"/>
      <c r="E5" s="65"/>
      <c r="F5" s="65"/>
      <c r="G5" s="65"/>
      <c r="H5" s="65"/>
      <c r="I5" s="65"/>
      <c r="J5" s="66"/>
      <c r="K5" s="1"/>
    </row>
    <row r="6" spans="1:11" ht="15.75" x14ac:dyDescent="0.25">
      <c r="A6" s="28" t="s">
        <v>5</v>
      </c>
      <c r="B6" s="29"/>
      <c r="C6" s="29"/>
      <c r="D6" s="29"/>
      <c r="E6" s="29"/>
      <c r="F6" s="29"/>
      <c r="G6" s="29"/>
      <c r="H6" s="29"/>
      <c r="I6" s="29"/>
      <c r="J6" s="30"/>
      <c r="K6" s="1"/>
    </row>
    <row r="7" spans="1:11" ht="15.75" x14ac:dyDescent="0.25">
      <c r="A7" s="44" t="s">
        <v>6</v>
      </c>
      <c r="B7" s="45"/>
      <c r="C7" s="45"/>
      <c r="D7" s="45"/>
      <c r="E7" s="45"/>
      <c r="F7" s="45"/>
      <c r="G7" s="45"/>
      <c r="H7" s="45"/>
      <c r="I7" s="45"/>
      <c r="J7" s="46"/>
      <c r="K7" s="1"/>
    </row>
    <row r="8" spans="1:11" x14ac:dyDescent="0.25">
      <c r="A8" s="4" t="s">
        <v>7</v>
      </c>
      <c r="B8" s="94" t="s">
        <v>51</v>
      </c>
      <c r="C8" s="94"/>
      <c r="D8" s="94"/>
      <c r="E8" s="94"/>
      <c r="F8" s="94"/>
      <c r="G8" s="94"/>
      <c r="H8" s="94"/>
      <c r="I8" s="94"/>
      <c r="J8" s="94"/>
      <c r="K8" s="1"/>
    </row>
    <row r="9" spans="1:11" ht="15" customHeight="1" x14ac:dyDescent="0.25">
      <c r="A9" s="17" t="s">
        <v>36</v>
      </c>
      <c r="B9" s="94" t="s">
        <v>52</v>
      </c>
      <c r="C9" s="94"/>
      <c r="D9" s="94"/>
      <c r="E9" s="94"/>
      <c r="F9" s="94"/>
      <c r="G9" s="94"/>
      <c r="H9" s="94"/>
      <c r="I9" s="94"/>
      <c r="J9" s="94"/>
      <c r="K9" s="1"/>
    </row>
    <row r="10" spans="1:11" x14ac:dyDescent="0.25">
      <c r="A10" s="17" t="s">
        <v>37</v>
      </c>
      <c r="B10" s="94" t="s">
        <v>53</v>
      </c>
      <c r="C10" s="94"/>
      <c r="D10" s="94"/>
      <c r="E10" s="94"/>
      <c r="F10" s="94"/>
      <c r="G10" s="94"/>
      <c r="H10" s="94"/>
      <c r="I10" s="94"/>
      <c r="J10" s="94"/>
      <c r="K10" s="1"/>
    </row>
    <row r="11" spans="1:11" ht="51" customHeight="1" x14ac:dyDescent="0.25">
      <c r="A11" s="4" t="s">
        <v>8</v>
      </c>
      <c r="B11" s="81" t="s">
        <v>54</v>
      </c>
      <c r="C11" s="81"/>
      <c r="D11" s="81"/>
      <c r="E11" s="81"/>
      <c r="F11" s="81"/>
      <c r="G11" s="81"/>
      <c r="H11" s="81"/>
      <c r="I11" s="81"/>
      <c r="J11" s="81"/>
    </row>
    <row r="12" spans="1:11" ht="27.75" customHeight="1" x14ac:dyDescent="0.25">
      <c r="A12" s="4" t="s">
        <v>9</v>
      </c>
      <c r="B12" s="81" t="s">
        <v>55</v>
      </c>
      <c r="C12" s="81"/>
      <c r="D12" s="81"/>
      <c r="E12" s="81"/>
      <c r="F12" s="81"/>
      <c r="G12" s="81"/>
      <c r="H12" s="81"/>
      <c r="I12" s="81"/>
      <c r="J12" s="81"/>
    </row>
    <row r="13" spans="1:11" ht="15.75" x14ac:dyDescent="0.25">
      <c r="A13" s="28" t="s">
        <v>10</v>
      </c>
      <c r="B13" s="29"/>
      <c r="C13" s="29"/>
      <c r="D13" s="29"/>
      <c r="E13" s="29"/>
      <c r="F13" s="29"/>
      <c r="G13" s="29"/>
      <c r="H13" s="29"/>
      <c r="I13" s="29"/>
      <c r="J13" s="30"/>
    </row>
    <row r="14" spans="1:11" x14ac:dyDescent="0.25">
      <c r="A14" s="4" t="s">
        <v>11</v>
      </c>
      <c r="B14" s="18">
        <v>1</v>
      </c>
      <c r="C14" s="95" t="str">
        <f>IFERROR(VLOOKUP(B14,'[1]Validacion datos'!A2:B5,2,FALSE),"")</f>
        <v>DESARROLLO INSTITUCIONAL</v>
      </c>
      <c r="D14" s="95"/>
      <c r="E14" s="95"/>
      <c r="F14" s="95"/>
      <c r="G14" s="95"/>
      <c r="H14" s="95"/>
      <c r="I14" s="95"/>
      <c r="J14" s="95"/>
    </row>
    <row r="15" spans="1:11" x14ac:dyDescent="0.25">
      <c r="A15" s="4" t="s">
        <v>12</v>
      </c>
      <c r="B15" s="7">
        <v>1.1000000000000001</v>
      </c>
      <c r="C15" s="95" t="str">
        <f>IFERROR(VLOOKUP(B15,'[1]Validacion datos'!A8:B26,2,FALSE),"")</f>
        <v>Administración pública transparente, eficiente y orientada</v>
      </c>
      <c r="D15" s="95"/>
      <c r="E15" s="95"/>
      <c r="F15" s="95"/>
      <c r="G15" s="95"/>
      <c r="H15" s="95"/>
      <c r="I15" s="95"/>
      <c r="J15" s="95"/>
    </row>
    <row r="16" spans="1:11" ht="25.5" customHeight="1" x14ac:dyDescent="0.25">
      <c r="A16" s="4" t="s">
        <v>13</v>
      </c>
      <c r="B16" s="8" t="s">
        <v>50</v>
      </c>
      <c r="C16" s="9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95"/>
      <c r="E16" s="95"/>
      <c r="F16" s="95"/>
      <c r="G16" s="95"/>
      <c r="H16" s="95"/>
      <c r="I16" s="95"/>
      <c r="J16" s="95"/>
    </row>
    <row r="17" spans="1:11" ht="15.75" x14ac:dyDescent="0.25">
      <c r="A17" s="28" t="s">
        <v>14</v>
      </c>
      <c r="B17" s="29"/>
      <c r="C17" s="29"/>
      <c r="D17" s="29"/>
      <c r="E17" s="29"/>
      <c r="F17" s="29"/>
      <c r="G17" s="29"/>
      <c r="H17" s="29"/>
      <c r="I17" s="29"/>
      <c r="J17" s="30"/>
    </row>
    <row r="18" spans="1:11" x14ac:dyDescent="0.25">
      <c r="A18" s="4" t="s">
        <v>15</v>
      </c>
      <c r="B18" s="42" t="s">
        <v>56</v>
      </c>
      <c r="C18" s="42"/>
      <c r="D18" s="42"/>
      <c r="E18" s="42"/>
      <c r="F18" s="42"/>
      <c r="G18" s="42"/>
      <c r="H18" s="42"/>
      <c r="I18" s="42"/>
      <c r="J18" s="43"/>
    </row>
    <row r="19" spans="1:11" ht="39.75" customHeight="1" x14ac:dyDescent="0.25">
      <c r="A19" s="9" t="s">
        <v>16</v>
      </c>
      <c r="B19" s="42" t="s">
        <v>57</v>
      </c>
      <c r="C19" s="42"/>
      <c r="D19" s="42"/>
      <c r="E19" s="42"/>
      <c r="F19" s="42"/>
      <c r="G19" s="42"/>
      <c r="H19" s="42"/>
      <c r="I19" s="42"/>
      <c r="J19" s="43"/>
    </row>
    <row r="20" spans="1:11" ht="20.25" customHeight="1" x14ac:dyDescent="0.25">
      <c r="A20" s="9" t="s">
        <v>17</v>
      </c>
      <c r="B20" s="42" t="s">
        <v>58</v>
      </c>
      <c r="C20" s="42"/>
      <c r="D20" s="42"/>
      <c r="E20" s="42"/>
      <c r="F20" s="42"/>
      <c r="G20" s="42"/>
      <c r="H20" s="42"/>
      <c r="I20" s="42"/>
      <c r="J20" s="43"/>
    </row>
    <row r="21" spans="1:11" ht="36.75" customHeight="1" x14ac:dyDescent="0.25">
      <c r="A21" s="9" t="s">
        <v>38</v>
      </c>
      <c r="B21" s="42" t="s">
        <v>59</v>
      </c>
      <c r="C21" s="42"/>
      <c r="D21" s="42"/>
      <c r="E21" s="42"/>
      <c r="F21" s="42"/>
      <c r="G21" s="42"/>
      <c r="H21" s="42"/>
      <c r="I21" s="42"/>
      <c r="J21" s="43"/>
      <c r="K21" s="1"/>
    </row>
    <row r="22" spans="1:11" ht="15.75" x14ac:dyDescent="0.25">
      <c r="A22" s="28" t="s">
        <v>18</v>
      </c>
      <c r="B22" s="29"/>
      <c r="C22" s="29"/>
      <c r="D22" s="29"/>
      <c r="E22" s="29"/>
      <c r="F22" s="29"/>
      <c r="G22" s="29"/>
      <c r="H22" s="29"/>
      <c r="I22" s="29"/>
      <c r="J22" s="30"/>
    </row>
    <row r="23" spans="1:11" ht="15.75" x14ac:dyDescent="0.25">
      <c r="A23" s="44" t="s">
        <v>19</v>
      </c>
      <c r="B23" s="45"/>
      <c r="C23" s="45"/>
      <c r="D23" s="45"/>
      <c r="E23" s="45"/>
      <c r="F23" s="45"/>
      <c r="G23" s="45"/>
      <c r="H23" s="45"/>
      <c r="I23" s="45"/>
      <c r="J23" s="46"/>
      <c r="K23" s="1"/>
    </row>
    <row r="24" spans="1:11" ht="15" customHeight="1" x14ac:dyDescent="0.25">
      <c r="A24" s="47" t="s">
        <v>20</v>
      </c>
      <c r="B24" s="48"/>
      <c r="C24" s="49" t="s">
        <v>21</v>
      </c>
      <c r="D24" s="51"/>
      <c r="E24" s="51"/>
      <c r="F24" s="51" t="s">
        <v>22</v>
      </c>
      <c r="G24" s="51"/>
      <c r="H24" s="48"/>
      <c r="I24" s="49" t="s">
        <v>23</v>
      </c>
      <c r="J24" s="50"/>
    </row>
    <row r="25" spans="1:11" x14ac:dyDescent="0.25">
      <c r="A25" s="54">
        <v>2691494249</v>
      </c>
      <c r="B25" s="55"/>
      <c r="C25" s="61">
        <v>2601861349</v>
      </c>
      <c r="D25" s="62"/>
      <c r="E25" s="63"/>
      <c r="F25" s="61">
        <v>424834479.77999997</v>
      </c>
      <c r="G25" s="62"/>
      <c r="H25" s="63"/>
      <c r="I25" s="56">
        <f>+IF(F25&gt;0,F25/C25,0)</f>
        <v>0.16328098341722974</v>
      </c>
      <c r="J25" s="57"/>
    </row>
    <row r="26" spans="1:11" ht="15.75" x14ac:dyDescent="0.25">
      <c r="A26" s="44" t="s">
        <v>24</v>
      </c>
      <c r="B26" s="45"/>
      <c r="C26" s="45"/>
      <c r="D26" s="45"/>
      <c r="E26" s="45"/>
      <c r="F26" s="45"/>
      <c r="G26" s="45"/>
      <c r="H26" s="45"/>
      <c r="I26" s="45"/>
      <c r="J26" s="46"/>
      <c r="K26" s="1"/>
    </row>
    <row r="27" spans="1:11" x14ac:dyDescent="0.25">
      <c r="A27" s="5"/>
      <c r="B27"/>
      <c r="C27" s="58" t="s">
        <v>49</v>
      </c>
      <c r="D27" s="59"/>
      <c r="E27" s="58" t="s">
        <v>71</v>
      </c>
      <c r="F27" s="59"/>
      <c r="G27" s="58" t="s">
        <v>72</v>
      </c>
      <c r="H27" s="58"/>
      <c r="I27" s="58" t="s">
        <v>25</v>
      </c>
      <c r="J27" s="60"/>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60" x14ac:dyDescent="0.25">
      <c r="A29" s="23" t="s">
        <v>66</v>
      </c>
      <c r="B29" s="22" t="s">
        <v>68</v>
      </c>
      <c r="C29" s="24">
        <v>2478</v>
      </c>
      <c r="D29" s="87">
        <v>2348093833.8699999</v>
      </c>
      <c r="E29" s="24">
        <f>543+111</f>
        <v>654</v>
      </c>
      <c r="F29" s="90">
        <v>2175571052</v>
      </c>
      <c r="G29" s="91">
        <v>654</v>
      </c>
      <c r="H29" s="82">
        <v>301425073</v>
      </c>
      <c r="I29" s="92">
        <f>Tabla1[[#This Row],[Física 
(E)]]/Tabla1[[#This Row],[Física
(C)]]*100</f>
        <v>100</v>
      </c>
      <c r="J29" s="86">
        <f>IF(H29&gt;0,H29/Tabla1[[#This Row],[Financiera
(D)]],0)</f>
        <v>0.13854986382674114</v>
      </c>
    </row>
    <row r="30" spans="1:11" ht="61.5" customHeight="1" x14ac:dyDescent="0.25">
      <c r="A30" s="23" t="s">
        <v>67</v>
      </c>
      <c r="B30" s="22" t="s">
        <v>69</v>
      </c>
      <c r="C30" s="24">
        <v>4</v>
      </c>
      <c r="D30" s="88">
        <v>60883369.399999999</v>
      </c>
      <c r="E30" s="89">
        <v>1</v>
      </c>
      <c r="F30" s="93">
        <v>31901087</v>
      </c>
      <c r="G30" s="24">
        <v>1</v>
      </c>
      <c r="H30" s="93">
        <v>16622990</v>
      </c>
      <c r="I30" s="24">
        <f>Tabla1[[#This Row],[Física 
(E)]]/Tabla1[[#This Row],[Física
(C)]]*100</f>
        <v>100</v>
      </c>
      <c r="J30" s="86">
        <f>IF(H30&gt;0,H30/Tabla1[[#This Row],[Financiera
(D)]],0)</f>
        <v>0.5210791093106012</v>
      </c>
    </row>
    <row r="31" spans="1:11" ht="15.75" x14ac:dyDescent="0.25">
      <c r="A31" s="28" t="s">
        <v>28</v>
      </c>
      <c r="B31" s="29"/>
      <c r="C31" s="29"/>
      <c r="D31" s="29"/>
      <c r="E31" s="29"/>
      <c r="F31" s="29"/>
      <c r="G31" s="29"/>
      <c r="H31" s="29"/>
      <c r="I31" s="29"/>
      <c r="J31" s="30"/>
    </row>
    <row r="32" spans="1:11" ht="15.75" x14ac:dyDescent="0.25">
      <c r="A32" s="44" t="s">
        <v>29</v>
      </c>
      <c r="B32" s="45"/>
      <c r="C32" s="45"/>
      <c r="D32" s="45"/>
      <c r="E32" s="45"/>
      <c r="F32" s="45"/>
      <c r="G32" s="45"/>
      <c r="H32" s="45"/>
      <c r="I32" s="45"/>
      <c r="J32" s="46"/>
      <c r="K32" s="1"/>
    </row>
    <row r="33" spans="1:11" ht="18.75" customHeight="1" x14ac:dyDescent="0.25">
      <c r="A33" s="13" t="s">
        <v>30</v>
      </c>
      <c r="B33" s="38" t="s">
        <v>60</v>
      </c>
      <c r="C33" s="38"/>
      <c r="D33" s="38"/>
      <c r="E33" s="38"/>
      <c r="F33" s="38"/>
      <c r="G33" s="38"/>
      <c r="H33" s="38"/>
      <c r="I33" s="38"/>
      <c r="J33" s="39"/>
    </row>
    <row r="34" spans="1:11" ht="48.75" customHeight="1" x14ac:dyDescent="0.25">
      <c r="A34" s="13" t="s">
        <v>31</v>
      </c>
      <c r="B34" s="40" t="s">
        <v>61</v>
      </c>
      <c r="C34" s="40"/>
      <c r="D34" s="40"/>
      <c r="E34" s="40"/>
      <c r="F34" s="40"/>
      <c r="G34" s="40"/>
      <c r="H34" s="40"/>
      <c r="I34" s="40"/>
      <c r="J34" s="41"/>
    </row>
    <row r="35" spans="1:11" ht="88.5" customHeight="1" x14ac:dyDescent="0.25">
      <c r="A35" s="13" t="s">
        <v>32</v>
      </c>
      <c r="B35" s="52" t="s">
        <v>78</v>
      </c>
      <c r="C35" s="52"/>
      <c r="D35" s="52"/>
      <c r="E35" s="52"/>
      <c r="F35" s="52"/>
      <c r="G35" s="52"/>
      <c r="H35" s="52"/>
      <c r="I35" s="52"/>
      <c r="J35" s="53"/>
    </row>
    <row r="36" spans="1:11" ht="330" customHeight="1" x14ac:dyDescent="0.25">
      <c r="A36" s="13" t="s">
        <v>33</v>
      </c>
      <c r="B36" s="52" t="s">
        <v>76</v>
      </c>
      <c r="C36" s="52"/>
      <c r="D36" s="52"/>
      <c r="E36" s="52"/>
      <c r="F36" s="52"/>
      <c r="G36" s="52"/>
      <c r="H36" s="52"/>
      <c r="I36" s="52"/>
      <c r="J36" s="53"/>
    </row>
    <row r="37" spans="1:11" x14ac:dyDescent="0.25">
      <c r="A37" s="13" t="s">
        <v>30</v>
      </c>
      <c r="B37" s="38" t="s">
        <v>64</v>
      </c>
      <c r="C37" s="38"/>
      <c r="D37" s="38"/>
      <c r="E37" s="38"/>
      <c r="F37" s="38"/>
      <c r="G37" s="38"/>
      <c r="H37" s="38"/>
      <c r="I37" s="38"/>
      <c r="J37" s="39"/>
    </row>
    <row r="38" spans="1:11" ht="45" customHeight="1" x14ac:dyDescent="0.25">
      <c r="A38" s="13" t="s">
        <v>31</v>
      </c>
      <c r="B38" s="40" t="s">
        <v>65</v>
      </c>
      <c r="C38" s="40"/>
      <c r="D38" s="40"/>
      <c r="E38" s="40"/>
      <c r="F38" s="40"/>
      <c r="G38" s="40"/>
      <c r="H38" s="40"/>
      <c r="I38" s="40"/>
      <c r="J38" s="41"/>
    </row>
    <row r="39" spans="1:11" ht="63" customHeight="1" x14ac:dyDescent="0.25">
      <c r="A39" s="13" t="s">
        <v>32</v>
      </c>
      <c r="B39" s="40" t="s">
        <v>75</v>
      </c>
      <c r="C39" s="40"/>
      <c r="D39" s="40"/>
      <c r="E39" s="40"/>
      <c r="F39" s="40"/>
      <c r="G39" s="40"/>
      <c r="H39" s="40"/>
      <c r="I39" s="40"/>
      <c r="J39" s="41"/>
    </row>
    <row r="40" spans="1:11" ht="126" customHeight="1" x14ac:dyDescent="0.25">
      <c r="A40" s="13" t="s">
        <v>33</v>
      </c>
      <c r="B40" s="52" t="s">
        <v>77</v>
      </c>
      <c r="C40" s="52"/>
      <c r="D40" s="52"/>
      <c r="E40" s="52"/>
      <c r="F40" s="52"/>
      <c r="G40" s="52"/>
      <c r="H40" s="52"/>
      <c r="I40" s="52"/>
      <c r="J40" s="53"/>
    </row>
    <row r="41" spans="1:11" ht="15.75" x14ac:dyDescent="0.25">
      <c r="A41" s="28" t="s">
        <v>34</v>
      </c>
      <c r="B41" s="29"/>
      <c r="C41" s="29"/>
      <c r="D41" s="29"/>
      <c r="E41" s="29"/>
      <c r="F41" s="29"/>
      <c r="G41" s="29"/>
      <c r="H41" s="29"/>
      <c r="I41" s="29"/>
      <c r="J41" s="30"/>
    </row>
    <row r="42" spans="1:11" ht="15.75" x14ac:dyDescent="0.25">
      <c r="A42" s="31" t="s">
        <v>35</v>
      </c>
      <c r="B42" s="32"/>
      <c r="C42" s="32"/>
      <c r="D42" s="32"/>
      <c r="E42" s="32"/>
      <c r="F42" s="32"/>
      <c r="G42" s="32"/>
      <c r="H42" s="32"/>
      <c r="I42" s="32"/>
      <c r="J42" s="33"/>
      <c r="K42" s="1"/>
    </row>
    <row r="43" spans="1:11" ht="27.75" customHeight="1" x14ac:dyDescent="0.25">
      <c r="A43" s="34" t="s">
        <v>41</v>
      </c>
      <c r="B43" s="35"/>
      <c r="C43" s="35"/>
      <c r="D43" s="35"/>
      <c r="E43" s="35"/>
      <c r="F43" s="35"/>
      <c r="G43" s="35"/>
      <c r="H43" s="35"/>
      <c r="I43" s="35"/>
      <c r="J43" s="36"/>
    </row>
    <row r="44" spans="1:11" x14ac:dyDescent="0.25">
      <c r="A44" s="19"/>
      <c r="B44" s="19"/>
      <c r="C44" s="19"/>
      <c r="D44" s="19"/>
      <c r="E44" s="19"/>
      <c r="F44" s="19"/>
      <c r="G44" s="19"/>
      <c r="H44" s="19"/>
      <c r="I44" s="19"/>
      <c r="J44" s="19"/>
    </row>
    <row r="45" spans="1:11" ht="30.75" customHeight="1" x14ac:dyDescent="0.25">
      <c r="A45" s="37" t="s">
        <v>42</v>
      </c>
      <c r="B45" s="37"/>
      <c r="C45" s="37"/>
      <c r="D45" s="37"/>
      <c r="E45" s="37"/>
      <c r="F45" s="37"/>
      <c r="G45" s="37"/>
      <c r="H45" s="37"/>
      <c r="I45" s="37"/>
      <c r="J45" s="37"/>
    </row>
    <row r="47" spans="1:11" ht="15.75" thickBot="1" x14ac:dyDescent="0.3">
      <c r="C47" s="25"/>
      <c r="D47" s="25"/>
      <c r="E47" s="25"/>
    </row>
    <row r="48" spans="1:11" x14ac:dyDescent="0.25">
      <c r="C48" s="26" t="s">
        <v>63</v>
      </c>
      <c r="D48" s="26"/>
      <c r="E48" s="26"/>
    </row>
    <row r="49" spans="3:5" x14ac:dyDescent="0.25">
      <c r="C49" s="27" t="s">
        <v>62</v>
      </c>
      <c r="D49" s="27"/>
      <c r="E49" s="27"/>
    </row>
  </sheetData>
  <mergeCells count="55">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3:J33"/>
    <mergeCell ref="B34:J34"/>
    <mergeCell ref="B35:J35"/>
    <mergeCell ref="B36:J36"/>
    <mergeCell ref="A25:B25"/>
    <mergeCell ref="I25:J25"/>
    <mergeCell ref="A26:J26"/>
    <mergeCell ref="C27:D27"/>
    <mergeCell ref="G27:H27"/>
    <mergeCell ref="I27:J27"/>
    <mergeCell ref="C25:E25"/>
    <mergeCell ref="F25:H25"/>
    <mergeCell ref="E27:F27"/>
    <mergeCell ref="B20:J20"/>
    <mergeCell ref="B21:J21"/>
    <mergeCell ref="A31:J31"/>
    <mergeCell ref="A32:J32"/>
    <mergeCell ref="A22:J22"/>
    <mergeCell ref="A23:J23"/>
    <mergeCell ref="A24:B24"/>
    <mergeCell ref="I24:J24"/>
    <mergeCell ref="C24:E24"/>
    <mergeCell ref="F24:H24"/>
    <mergeCell ref="C15:J15"/>
    <mergeCell ref="C47:E47"/>
    <mergeCell ref="C48:E48"/>
    <mergeCell ref="C49:E49"/>
    <mergeCell ref="A41:J41"/>
    <mergeCell ref="A42:J42"/>
    <mergeCell ref="A43:J43"/>
    <mergeCell ref="A45:J45"/>
    <mergeCell ref="B37:J37"/>
    <mergeCell ref="B38:J38"/>
    <mergeCell ref="B39:J39"/>
    <mergeCell ref="B40:J40"/>
    <mergeCell ref="C16:J16"/>
    <mergeCell ref="A17:J17"/>
    <mergeCell ref="B18:J18"/>
    <mergeCell ref="B19:J19"/>
  </mergeCells>
  <phoneticPr fontId="21" type="noConversion"/>
  <dataValidations xWindow="1349" yWindow="577" count="16">
    <dataValidation allowBlank="1" showInputMessage="1" showErrorMessage="1" prompt="Monto ejecutado en el trimestre" sqref="H28" xr:uid="{90E46E24-8E3F-4224-9F5D-F387CD76556E}"/>
    <dataValidation allowBlank="1" showInputMessage="1" showErrorMessage="1" prompt="Meta alcanzada en el trimestre" sqref="G28" xr:uid="{078E0B3D-C3D5-4323-9A6F-7DD5AA0A91C9}"/>
    <dataValidation allowBlank="1" showInputMessage="1" showErrorMessage="1" prompt="Monto presupuestado para el producto" sqref="F28 D28" xr:uid="{247AEBBA-5BB4-404D-982B-514E41C68A75}"/>
    <dataValidation allowBlank="1" showInputMessage="1" showErrorMessage="1" prompt="Meta anual del indicador" sqref="E28 C28" xr:uid="{F1CB8B99-164D-4F51-9E69-AECE57493A93}"/>
    <dataValidation allowBlank="1" showInputMessage="1" showErrorMessage="1" prompt="Nombre del indicador" sqref="B28" xr:uid="{3FF3C7F1-052B-4689-97E1-0EEC782A6AE3}"/>
    <dataValidation allowBlank="1" showInputMessage="1" showErrorMessage="1" prompt="Nombre de cada producto" sqref="A28" xr:uid="{2947E0C5-61A1-48DD-8DCD-04F9232477FC}"/>
    <dataValidation allowBlank="1" showInputMessage="1" showErrorMessage="1" prompt="¿En qué consiste el programa?" sqref="B19:J19" xr:uid="{2E94A1FA-9C8A-476F-9FA7-68E8C8A158E1}"/>
    <dataValidation allowBlank="1" showInputMessage="1" showErrorMessage="1" prompt="Presupuesto del programa" sqref="A25:C25 F25" xr:uid="{FB9FE385-D8B9-4122-AF05-C68B8CBDECAB}"/>
    <dataValidation allowBlank="1" showInputMessage="1" showErrorMessage="1" prompt="Oportunidades de mejora identificadas" sqref="A43:J44" xr:uid="{DA848EFB-3FC8-4206-B557-B09F4E34DBE3}"/>
    <dataValidation allowBlank="1" showInputMessage="1" showErrorMessage="1" prompt="De existir desvío, explicar razones." sqref="B36 C36:J37 I29:I30 B30:H30" xr:uid="{3458344A-2CE9-4393-9E4E-745857776460}"/>
    <dataValidation allowBlank="1" showInputMessage="1" showErrorMessage="1" prompt="1. Describir lo plasmado en el presupuesto_x000a_2. Describir lo alcanzado en términos financieros y de producción " sqref="B35:J35 B39:J39" xr:uid="{695BAAAC-4DD0-4CCB-86ED-6A9EB7692876}"/>
    <dataValidation allowBlank="1" showInputMessage="1" showErrorMessage="1" prompt="¿En qué consiste el producto? su objetivo" sqref="B34:J34" xr:uid="{F298E9F5-7838-4E76-B016-86A5AE064148}"/>
    <dataValidation allowBlank="1" showInputMessage="1" showErrorMessage="1" prompt="Nombre del producto" sqref="B33:J33 A29:H29" xr:uid="{F3C8682F-AC73-4F0A-9462-876EC453EC55}"/>
    <dataValidation allowBlank="1" showInputMessage="1" showErrorMessage="1" prompt="¿A quién va dirigido el programa?, ¿qué característica tiene esta población que requiere ser beneficiada?" sqref="B20:J20" xr:uid="{51B810D5-9207-46B5-AE2F-3D36306347AE}"/>
    <dataValidation allowBlank="1" showInputMessage="1" prompt="Nombre del capítulo" sqref="B8:J10" xr:uid="{73C82012-D4C4-478F-B9D1-1EE61C45F876}"/>
    <dataValidation allowBlank="1" sqref="A8" xr:uid="{4E4D531B-D39C-42CD-8509-9C2E6575184D}"/>
  </dataValidations>
  <pageMargins left="0.7" right="0.7" top="0.75" bottom="0.75" header="0.3" footer="0.3"/>
  <pageSetup scale="49"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36A8-D202-4BB0-AF1B-D3E53D5E7E60}">
  <dimension ref="I19:R31"/>
  <sheetViews>
    <sheetView workbookViewId="0">
      <selection activeCell="P24" sqref="P24"/>
    </sheetView>
  </sheetViews>
  <sheetFormatPr baseColWidth="10" defaultRowHeight="15" x14ac:dyDescent="0.25"/>
  <cols>
    <col min="9" max="9" width="23.5703125" customWidth="1"/>
    <col min="10" max="10" width="14.7109375" bestFit="1" customWidth="1"/>
    <col min="11" max="11" width="16.42578125" bestFit="1" customWidth="1"/>
    <col min="13" max="13" width="14.7109375" bestFit="1" customWidth="1"/>
    <col min="14" max="14" width="13.7109375" bestFit="1" customWidth="1"/>
    <col min="15" max="15" width="14.7109375" bestFit="1" customWidth="1"/>
  </cols>
  <sheetData>
    <row r="19" spans="9:18" x14ac:dyDescent="0.25">
      <c r="I19" t="s">
        <v>74</v>
      </c>
      <c r="M19" t="s">
        <v>73</v>
      </c>
    </row>
    <row r="20" spans="9:18" x14ac:dyDescent="0.25">
      <c r="I20" s="83">
        <v>1334232335</v>
      </c>
      <c r="J20" s="83">
        <v>841338717</v>
      </c>
      <c r="K20" s="84">
        <f>I20+J20</f>
        <v>2175571052</v>
      </c>
      <c r="M20" s="83">
        <v>247336977</v>
      </c>
      <c r="N20" s="83">
        <v>54088096</v>
      </c>
      <c r="O20" s="84">
        <f>M20+N20</f>
        <v>301425073</v>
      </c>
      <c r="Q20">
        <f>O20/K20*100</f>
        <v>13.854986382674115</v>
      </c>
      <c r="R20" s="83"/>
    </row>
    <row r="21" spans="9:18" x14ac:dyDescent="0.25">
      <c r="I21" s="83">
        <v>17425383</v>
      </c>
      <c r="J21" s="83">
        <v>14475704</v>
      </c>
      <c r="K21" s="84">
        <f>I21+J21</f>
        <v>31901087</v>
      </c>
      <c r="M21" s="83">
        <v>6306123</v>
      </c>
      <c r="N21" s="83">
        <v>10316867</v>
      </c>
      <c r="O21" s="84">
        <f>M21+N21</f>
        <v>16622990</v>
      </c>
      <c r="Q21">
        <f>O21/K21*100</f>
        <v>52.107910931060118</v>
      </c>
    </row>
    <row r="30" spans="9:18" x14ac:dyDescent="0.25">
      <c r="K30" s="85">
        <v>54088096</v>
      </c>
      <c r="L30">
        <f>K30/K31*100</f>
        <v>6.4288133788570194</v>
      </c>
    </row>
    <row r="31" spans="9:18" x14ac:dyDescent="0.25">
      <c r="K31" s="85">
        <v>841338717</v>
      </c>
    </row>
  </sheetData>
  <dataValidations count="1">
    <dataValidation allowBlank="1" showInputMessage="1" showErrorMessage="1" prompt="Nombre del producto" sqref="K31" xr:uid="{24D4AF55-F6F1-4705-B50C-8749ED306A9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Luisana Cristo Santos</cp:lastModifiedBy>
  <cp:lastPrinted>2022-07-15T14:12:30Z</cp:lastPrinted>
  <dcterms:created xsi:type="dcterms:W3CDTF">2021-03-22T15:50:10Z</dcterms:created>
  <dcterms:modified xsi:type="dcterms:W3CDTF">2022-08-15T15:39:43Z</dcterms:modified>
</cp:coreProperties>
</file>