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80" activeTab="0"/>
  </bookViews>
  <sheets>
    <sheet name="Energía Eléctrica" sheetId="1" r:id="rId1"/>
  </sheets>
  <definedNames>
    <definedName name="_xlnm.Print_Area" localSheetId="0">'Energía Eléctrica'!$A$1:$AF$37</definedName>
  </definedNames>
  <calcPr fullCalcOnLoad="1"/>
</workbook>
</file>

<file path=xl/sharedStrings.xml><?xml version="1.0" encoding="utf-8"?>
<sst xmlns="http://schemas.openxmlformats.org/spreadsheetml/2006/main" count="183" uniqueCount="24">
  <si>
    <t>Capacidad instalada del SENI</t>
  </si>
  <si>
    <t>Ciclo combinado</t>
  </si>
  <si>
    <t>%</t>
  </si>
  <si>
    <t>Total</t>
  </si>
  <si>
    <t>Turbinas a gas</t>
  </si>
  <si>
    <t>Turbinas a vapor</t>
  </si>
  <si>
    <t>Motores diesel</t>
  </si>
  <si>
    <t>Hidráulica</t>
  </si>
  <si>
    <t>Años</t>
  </si>
  <si>
    <t xml:space="preserve"> </t>
  </si>
  <si>
    <t xml:space="preserve">Energía generada </t>
  </si>
  <si>
    <t>Eólica</t>
  </si>
  <si>
    <t>Éolica</t>
  </si>
  <si>
    <t>Solar</t>
  </si>
  <si>
    <t>n/d</t>
  </si>
  <si>
    <t>MW: Megawatts</t>
  </si>
  <si>
    <t xml:space="preserve">GWh: Gigawatts Hora  </t>
  </si>
  <si>
    <t>n/d: Información no disponible</t>
  </si>
  <si>
    <t>Fuente: Registros Administrativos, Sector Energia, Informe Mensual de Operaciones,Organismo Coordinador del Sistema Eléctrico Nacional Interconectado de la República Dominicana (OCSENI)</t>
  </si>
  <si>
    <t>mw</t>
  </si>
  <si>
    <t>gwh</t>
  </si>
  <si>
    <t>Nota: SENI: Sistema Eléctrico Nacional Interconectado</t>
  </si>
  <si>
    <t xml:space="preserve">*Cifras sujetas a rectificacion </t>
  </si>
  <si>
    <t>REPÚBLICA DOMINICANA: Capacidad instalada y generación del SENI por año, según tecnología, 2000-2023*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</si>
</sst>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&quot;RD$&quot;* #,##0.00_);_(&quot;RD$&quot;* \(#,##0.00\);_(&quot;RD$&quot;* &quot;-&quot;??_);_(@_)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m\-d\-yy"/>
    <numFmt numFmtId="195" formatCode="_-[$€-2]* #,##0.00_-;\-[$€-2]* #,##0.00_-;_-[$€-2]* &quot;-&quot;??_-"/>
    <numFmt numFmtId="196" formatCode="_-* #,##0.0_-;\-* #,##0.0_-;_-* &quot;-&quot;_-;_-@_-"/>
    <numFmt numFmtId="197" formatCode="_-* #,##0\ _P_t_s_-;\-* #,##0\ _P_t_s_-;_-* &quot;-&quot;\ _P_t_s_-;_-@_-"/>
    <numFmt numFmtId="198" formatCode="0.00_)"/>
    <numFmt numFmtId="199" formatCode="#,##0.0"/>
    <numFmt numFmtId="200" formatCode="0.0"/>
    <numFmt numFmtId="201" formatCode="0.0%"/>
    <numFmt numFmtId="202" formatCode="_-* #,##0.00\ _P_t_s_-;\-* #,##0.00\ _P_t_s_-;_-* &quot;-&quot;??\ _P_t_s_-;_-@_-"/>
    <numFmt numFmtId="203" formatCode="General_)"/>
    <numFmt numFmtId="204" formatCode="_(* #,##0.0_);_(* \(#,##0.0\);_(* &quot;-&quot;??_);_(@_)"/>
    <numFmt numFmtId="205" formatCode="_(* #,##0_);_(* \(#,##0\);_(* &quot;-&quot;??_);_(@_)"/>
    <numFmt numFmtId="206" formatCode="0.0000"/>
    <numFmt numFmtId="207" formatCode="0.000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name val="??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u val="single"/>
      <sz val="11"/>
      <color indexed="37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b/>
      <sz val="16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sz val="10"/>
      <name val="Tahoma"/>
      <family val="2"/>
    </font>
    <font>
      <sz val="12"/>
      <name val="Arial MT"/>
      <family val="0"/>
    </font>
    <font>
      <sz val="9"/>
      <name val="Roboto"/>
      <family val="0"/>
    </font>
    <font>
      <sz val="7"/>
      <name val="Roboto"/>
      <family val="0"/>
    </font>
    <font>
      <b/>
      <sz val="9"/>
      <name val="Roboto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/>
      <right>
        <color indexed="63"/>
      </right>
      <top>
        <color indexed="63"/>
      </top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3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194" fontId="3" fillId="8" borderId="1">
      <alignment horizontal="center" vertical="center"/>
      <protection/>
    </xf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6" fontId="9" fillId="0" borderId="0">
      <alignment/>
      <protection locked="0"/>
    </xf>
    <xf numFmtId="0" fontId="15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1" fillId="7" borderId="2" applyNumberFormat="0" applyAlignment="0" applyProtection="0"/>
    <xf numFmtId="0" fontId="1" fillId="2" borderId="6">
      <alignment horizontal="center" textRotation="44"/>
      <protection/>
    </xf>
    <xf numFmtId="19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96" fontId="0" fillId="0" borderId="0">
      <alignment/>
      <protection locked="0"/>
    </xf>
    <xf numFmtId="38" fontId="13" fillId="20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0" fillId="0" borderId="8" applyNumberFormat="0" applyFill="0" applyAlignment="0" applyProtection="0"/>
    <xf numFmtId="197" fontId="0" fillId="0" borderId="0">
      <alignment/>
      <protection locked="0"/>
    </xf>
    <xf numFmtId="197" fontId="0" fillId="0" borderId="0">
      <alignment/>
      <protection locked="0"/>
    </xf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3" borderId="0" applyNumberFormat="0" applyBorder="0" applyAlignment="0" applyProtection="0"/>
    <xf numFmtId="10" fontId="13" fillId="22" borderId="1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23" borderId="0" applyNumberFormat="0" applyBorder="0" applyAlignment="0" applyProtection="0"/>
    <xf numFmtId="37" fontId="21" fillId="0" borderId="0">
      <alignment/>
      <protection/>
    </xf>
    <xf numFmtId="198" fontId="2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3" fontId="30" fillId="0" borderId="0">
      <alignment/>
      <protection/>
    </xf>
    <xf numFmtId="0" fontId="0" fillId="22" borderId="11" applyNumberFormat="0" applyFont="0" applyAlignment="0" applyProtection="0"/>
    <xf numFmtId="0" fontId="23" fillId="20" borderId="12" applyNumberFormat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24" borderId="13" applyNumberFormat="0" applyFont="0" applyBorder="0" applyAlignment="0">
      <protection/>
    </xf>
    <xf numFmtId="0" fontId="23" fillId="20" borderId="12" applyNumberFormat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0" fillId="0" borderId="8" applyNumberFormat="0" applyFill="0" applyAlignment="0" applyProtection="0"/>
    <xf numFmtId="0" fontId="27" fillId="0" borderId="14" applyNumberFormat="0" applyFill="0" applyAlignment="0" applyProtection="0"/>
    <xf numFmtId="37" fontId="13" fillId="23" borderId="0" applyNumberFormat="0" applyBorder="0" applyAlignment="0" applyProtection="0"/>
    <xf numFmtId="37" fontId="13" fillId="0" borderId="0">
      <alignment/>
      <protection/>
    </xf>
    <xf numFmtId="3" fontId="28" fillId="0" borderId="9" applyProtection="0">
      <alignment/>
    </xf>
  </cellStyleXfs>
  <cellXfs count="67">
    <xf numFmtId="0" fontId="0" fillId="0" borderId="0" xfId="0" applyAlignment="1">
      <alignment/>
    </xf>
    <xf numFmtId="0" fontId="31" fillId="25" borderId="0" xfId="0" applyFont="1" applyFill="1" applyAlignment="1">
      <alignment/>
    </xf>
    <xf numFmtId="0" fontId="31" fillId="25" borderId="0" xfId="0" applyFont="1" applyFill="1" applyAlignment="1">
      <alignment/>
    </xf>
    <xf numFmtId="0" fontId="31" fillId="25" borderId="0" xfId="0" applyFont="1" applyFill="1" applyAlignment="1">
      <alignment horizontal="center"/>
    </xf>
    <xf numFmtId="200" fontId="31" fillId="25" borderId="0" xfId="0" applyNumberFormat="1" applyFont="1" applyFill="1" applyAlignment="1">
      <alignment horizontal="center"/>
    </xf>
    <xf numFmtId="200" fontId="31" fillId="25" borderId="0" xfId="0" applyNumberFormat="1" applyFont="1" applyFill="1" applyAlignment="1">
      <alignment/>
    </xf>
    <xf numFmtId="0" fontId="31" fillId="25" borderId="0" xfId="0" applyFont="1" applyFill="1" applyAlignment="1">
      <alignment horizontal="left" indent="1"/>
    </xf>
    <xf numFmtId="200" fontId="31" fillId="25" borderId="0" xfId="340" applyNumberFormat="1" applyFont="1" applyFill="1" applyBorder="1" applyAlignment="1" applyProtection="1">
      <alignment horizontal="right" indent="1"/>
      <protection/>
    </xf>
    <xf numFmtId="4" fontId="31" fillId="25" borderId="0" xfId="75" applyNumberFormat="1" applyFont="1" applyFill="1" applyBorder="1" applyAlignment="1">
      <alignment horizontal="right" indent="1"/>
    </xf>
    <xf numFmtId="200" fontId="31" fillId="25" borderId="0" xfId="75" applyNumberFormat="1" applyFont="1" applyFill="1" applyBorder="1" applyAlignment="1">
      <alignment horizontal="right" indent="1"/>
    </xf>
    <xf numFmtId="200" fontId="31" fillId="25" borderId="0" xfId="75" applyNumberFormat="1" applyFont="1" applyFill="1" applyBorder="1" applyAlignment="1">
      <alignment horizontal="center"/>
    </xf>
    <xf numFmtId="199" fontId="31" fillId="25" borderId="0" xfId="75" applyNumberFormat="1" applyFont="1" applyFill="1" applyBorder="1" applyAlignment="1">
      <alignment horizontal="right" indent="1"/>
    </xf>
    <xf numFmtId="199" fontId="31" fillId="25" borderId="0" xfId="75" applyNumberFormat="1" applyFont="1" applyFill="1" applyBorder="1" applyAlignment="1">
      <alignment horizontal="center"/>
    </xf>
    <xf numFmtId="0" fontId="31" fillId="25" borderId="0" xfId="0" applyFont="1" applyFill="1" applyBorder="1" applyAlignment="1">
      <alignment/>
    </xf>
    <xf numFmtId="4" fontId="31" fillId="25" borderId="0" xfId="75" applyNumberFormat="1" applyFont="1" applyFill="1" applyBorder="1" applyAlignment="1">
      <alignment horizontal="right"/>
    </xf>
    <xf numFmtId="200" fontId="31" fillId="26" borderId="0" xfId="75" applyNumberFormat="1" applyFont="1" applyFill="1" applyBorder="1" applyAlignment="1">
      <alignment horizontal="right" indent="1"/>
    </xf>
    <xf numFmtId="0" fontId="31" fillId="25" borderId="0" xfId="0" applyFont="1" applyFill="1" applyBorder="1" applyAlignment="1">
      <alignment horizontal="left" indent="1"/>
    </xf>
    <xf numFmtId="0" fontId="32" fillId="27" borderId="0" xfId="0" applyFont="1" applyFill="1" applyAlignment="1">
      <alignment/>
    </xf>
    <xf numFmtId="199" fontId="31" fillId="25" borderId="0" xfId="313" applyNumberFormat="1" applyFont="1" applyFill="1" applyBorder="1" applyAlignment="1">
      <alignment horizontal="center" wrapText="1"/>
      <protection/>
    </xf>
    <xf numFmtId="2" fontId="31" fillId="25" borderId="0" xfId="75" applyNumberFormat="1" applyFont="1" applyFill="1" applyBorder="1" applyAlignment="1">
      <alignment horizontal="center"/>
    </xf>
    <xf numFmtId="200" fontId="31" fillId="25" borderId="0" xfId="313" applyNumberFormat="1" applyFont="1" applyFill="1" applyBorder="1" applyAlignment="1">
      <alignment horizontal="center" wrapText="1"/>
      <protection/>
    </xf>
    <xf numFmtId="200" fontId="31" fillId="25" borderId="0" xfId="246" applyNumberFormat="1" applyFont="1" applyFill="1" applyBorder="1" applyAlignment="1">
      <alignment horizontal="center"/>
    </xf>
    <xf numFmtId="204" fontId="31" fillId="25" borderId="0" xfId="246" applyNumberFormat="1" applyFont="1" applyFill="1" applyBorder="1" applyAlignment="1">
      <alignment horizontal="center"/>
    </xf>
    <xf numFmtId="200" fontId="31" fillId="25" borderId="0" xfId="313" applyNumberFormat="1" applyFont="1" applyFill="1" applyAlignment="1">
      <alignment horizontal="center" wrapText="1"/>
      <protection/>
    </xf>
    <xf numFmtId="2" fontId="31" fillId="25" borderId="0" xfId="313" applyNumberFormat="1" applyFont="1" applyFill="1" applyAlignment="1">
      <alignment horizontal="center" wrapText="1"/>
      <protection/>
    </xf>
    <xf numFmtId="204" fontId="31" fillId="25" borderId="0" xfId="245" applyNumberFormat="1" applyFont="1" applyFill="1" applyBorder="1" applyAlignment="1">
      <alignment horizontal="center"/>
    </xf>
    <xf numFmtId="200" fontId="31" fillId="25" borderId="0" xfId="245" applyNumberFormat="1" applyFont="1" applyFill="1" applyBorder="1" applyAlignment="1">
      <alignment horizontal="center"/>
    </xf>
    <xf numFmtId="199" fontId="31" fillId="25" borderId="0" xfId="313" applyNumberFormat="1" applyFont="1" applyFill="1" applyAlignment="1">
      <alignment horizontal="center" wrapText="1"/>
      <protection/>
    </xf>
    <xf numFmtId="199" fontId="31" fillId="25" borderId="0" xfId="313" applyNumberFormat="1" applyFont="1" applyFill="1" applyAlignment="1">
      <alignment horizontal="center"/>
      <protection/>
    </xf>
    <xf numFmtId="200" fontId="31" fillId="25" borderId="0" xfId="313" applyNumberFormat="1" applyFont="1" applyFill="1" applyAlignment="1">
      <alignment horizontal="center"/>
      <protection/>
    </xf>
    <xf numFmtId="0" fontId="31" fillId="27" borderId="0" xfId="0" applyFont="1" applyFill="1" applyAlignment="1">
      <alignment/>
    </xf>
    <xf numFmtId="205" fontId="31" fillId="25" borderId="0" xfId="276" applyNumberFormat="1" applyFont="1" applyFill="1" applyBorder="1" applyAlignment="1">
      <alignment/>
    </xf>
    <xf numFmtId="200" fontId="31" fillId="25" borderId="0" xfId="276" applyNumberFormat="1" applyFont="1" applyFill="1" applyBorder="1" applyAlignment="1">
      <alignment/>
    </xf>
    <xf numFmtId="4" fontId="31" fillId="25" borderId="0" xfId="0" applyNumberFormat="1" applyFont="1" applyFill="1" applyBorder="1" applyAlignment="1">
      <alignment horizontal="left" indent="1"/>
    </xf>
    <xf numFmtId="0" fontId="33" fillId="25" borderId="15" xfId="313" applyFont="1" applyFill="1" applyBorder="1" applyAlignment="1">
      <alignment horizontal="center" vertical="center" wrapText="1"/>
      <protection/>
    </xf>
    <xf numFmtId="0" fontId="33" fillId="25" borderId="15" xfId="0" applyFont="1" applyFill="1" applyBorder="1" applyAlignment="1">
      <alignment horizontal="center"/>
    </xf>
    <xf numFmtId="200" fontId="33" fillId="25" borderId="15" xfId="313" applyNumberFormat="1" applyFont="1" applyFill="1" applyBorder="1" applyAlignment="1">
      <alignment horizontal="center" vertical="center" wrapText="1"/>
      <protection/>
    </xf>
    <xf numFmtId="0" fontId="33" fillId="25" borderId="15" xfId="0" applyFont="1" applyFill="1" applyBorder="1" applyAlignment="1">
      <alignment/>
    </xf>
    <xf numFmtId="4" fontId="33" fillId="25" borderId="0" xfId="340" applyNumberFormat="1" applyFont="1" applyFill="1" applyBorder="1" applyAlignment="1" applyProtection="1">
      <alignment horizontal="right" indent="1"/>
      <protection/>
    </xf>
    <xf numFmtId="200" fontId="33" fillId="25" borderId="0" xfId="340" applyNumberFormat="1" applyFont="1" applyFill="1" applyBorder="1" applyAlignment="1" applyProtection="1">
      <alignment horizontal="right" indent="1"/>
      <protection/>
    </xf>
    <xf numFmtId="199" fontId="33" fillId="25" borderId="0" xfId="340" applyNumberFormat="1" applyFont="1" applyFill="1" applyBorder="1" applyAlignment="1" applyProtection="1">
      <alignment horizontal="right" indent="1"/>
      <protection/>
    </xf>
    <xf numFmtId="0" fontId="32" fillId="25" borderId="0" xfId="0" applyFont="1" applyFill="1" applyBorder="1" applyAlignment="1">
      <alignment/>
    </xf>
    <xf numFmtId="199" fontId="31" fillId="25" borderId="0" xfId="340" applyNumberFormat="1" applyFont="1" applyFill="1" applyBorder="1" applyAlignment="1" applyProtection="1">
      <alignment horizontal="right" indent="1"/>
      <protection/>
    </xf>
    <xf numFmtId="199" fontId="31" fillId="25" borderId="0" xfId="0" applyNumberFormat="1" applyFont="1" applyFill="1" applyAlignment="1">
      <alignment horizontal="right"/>
    </xf>
    <xf numFmtId="199" fontId="31" fillId="25" borderId="0" xfId="75" applyNumberFormat="1" applyFont="1" applyFill="1" applyBorder="1" applyAlignment="1" quotePrefix="1">
      <alignment horizontal="center"/>
    </xf>
    <xf numFmtId="199" fontId="31" fillId="25" borderId="0" xfId="0" applyNumberFormat="1" applyFont="1" applyFill="1" applyBorder="1" applyAlignment="1">
      <alignment horizontal="right" indent="1"/>
    </xf>
    <xf numFmtId="199" fontId="31" fillId="26" borderId="0" xfId="75" applyNumberFormat="1" applyFont="1" applyFill="1" applyBorder="1" applyAlignment="1">
      <alignment horizontal="right" indent="1"/>
    </xf>
    <xf numFmtId="199" fontId="31" fillId="26" borderId="15" xfId="75" applyNumberFormat="1" applyFont="1" applyFill="1" applyBorder="1" applyAlignment="1">
      <alignment horizontal="right" indent="1"/>
    </xf>
    <xf numFmtId="199" fontId="33" fillId="26" borderId="0" xfId="340" applyNumberFormat="1" applyFont="1" applyFill="1" applyBorder="1" applyAlignment="1" applyProtection="1">
      <alignment horizontal="right" indent="1"/>
      <protection/>
    </xf>
    <xf numFmtId="0" fontId="31" fillId="26" borderId="0" xfId="0" applyFont="1" applyFill="1" applyAlignment="1">
      <alignment horizontal="center"/>
    </xf>
    <xf numFmtId="199" fontId="31" fillId="26" borderId="0" xfId="75" applyNumberFormat="1" applyFont="1" applyFill="1" applyBorder="1" applyAlignment="1">
      <alignment horizontal="center"/>
    </xf>
    <xf numFmtId="199" fontId="31" fillId="26" borderId="0" xfId="340" applyNumberFormat="1" applyFont="1" applyFill="1" applyBorder="1" applyAlignment="1" applyProtection="1">
      <alignment horizontal="right" indent="1"/>
      <protection/>
    </xf>
    <xf numFmtId="199" fontId="31" fillId="26" borderId="0" xfId="0" applyNumberFormat="1" applyFont="1" applyFill="1" applyAlignment="1">
      <alignment horizontal="right"/>
    </xf>
    <xf numFmtId="0" fontId="31" fillId="26" borderId="0" xfId="0" applyFont="1" applyFill="1" applyBorder="1" applyAlignment="1">
      <alignment/>
    </xf>
    <xf numFmtId="199" fontId="31" fillId="26" borderId="0" xfId="75" applyNumberFormat="1" applyFont="1" applyFill="1" applyBorder="1" applyAlignment="1">
      <alignment horizontal="right"/>
    </xf>
    <xf numFmtId="0" fontId="31" fillId="26" borderId="0" xfId="0" applyFont="1" applyFill="1" applyBorder="1" applyAlignment="1">
      <alignment horizontal="center"/>
    </xf>
    <xf numFmtId="0" fontId="31" fillId="26" borderId="15" xfId="0" applyFont="1" applyFill="1" applyBorder="1" applyAlignment="1">
      <alignment horizontal="center"/>
    </xf>
    <xf numFmtId="199" fontId="33" fillId="26" borderId="15" xfId="340" applyNumberFormat="1" applyFont="1" applyFill="1" applyBorder="1" applyAlignment="1" applyProtection="1">
      <alignment horizontal="right" indent="1"/>
      <protection/>
    </xf>
    <xf numFmtId="199" fontId="31" fillId="26" borderId="15" xfId="75" applyNumberFormat="1" applyFont="1" applyFill="1" applyBorder="1" applyAlignment="1">
      <alignment horizontal="center"/>
    </xf>
    <xf numFmtId="199" fontId="31" fillId="26" borderId="15" xfId="340" applyNumberFormat="1" applyFont="1" applyFill="1" applyBorder="1" applyAlignment="1" applyProtection="1">
      <alignment horizontal="right" indent="1"/>
      <protection/>
    </xf>
    <xf numFmtId="199" fontId="31" fillId="26" borderId="15" xfId="75" applyNumberFormat="1" applyFont="1" applyFill="1" applyBorder="1" applyAlignment="1">
      <alignment horizontal="right"/>
    </xf>
    <xf numFmtId="0" fontId="33" fillId="25" borderId="15" xfId="313" applyFont="1" applyFill="1" applyBorder="1" applyAlignment="1">
      <alignment horizontal="center" vertical="center" wrapText="1"/>
      <protection/>
    </xf>
    <xf numFmtId="0" fontId="33" fillId="25" borderId="16" xfId="0" applyFont="1" applyFill="1" applyBorder="1" applyAlignment="1">
      <alignment horizontal="center"/>
    </xf>
    <xf numFmtId="0" fontId="33" fillId="25" borderId="17" xfId="0" applyFont="1" applyFill="1" applyBorder="1" applyAlignment="1">
      <alignment horizontal="left" vertical="center" wrapText="1" indent="1"/>
    </xf>
    <xf numFmtId="0" fontId="33" fillId="25" borderId="18" xfId="0" applyFont="1" applyFill="1" applyBorder="1" applyAlignment="1">
      <alignment horizontal="left" vertical="center" wrapText="1" indent="1"/>
    </xf>
    <xf numFmtId="0" fontId="33" fillId="25" borderId="19" xfId="0" applyFont="1" applyFill="1" applyBorder="1" applyAlignment="1">
      <alignment horizontal="left" vertical="center" wrapText="1" indent="1"/>
    </xf>
    <xf numFmtId="0" fontId="33" fillId="25" borderId="15" xfId="0" applyFont="1" applyFill="1" applyBorder="1" applyAlignment="1">
      <alignment horizontal="center"/>
    </xf>
  </cellXfs>
  <cellStyles count="3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ctual Date" xfId="57"/>
    <cellStyle name="Bad" xfId="58"/>
    <cellStyle name="Bueno" xfId="59"/>
    <cellStyle name="Calculation" xfId="60"/>
    <cellStyle name="Cálculo" xfId="61"/>
    <cellStyle name="Celda de comprobación" xfId="62"/>
    <cellStyle name="Celda vinculada" xfId="63"/>
    <cellStyle name="Comma 10" xfId="64"/>
    <cellStyle name="Comma 11" xfId="65"/>
    <cellStyle name="Comma 12" xfId="66"/>
    <cellStyle name="Comma 13" xfId="67"/>
    <cellStyle name="Comma 14" xfId="68"/>
    <cellStyle name="Comma 15" xfId="69"/>
    <cellStyle name="Comma 16" xfId="70"/>
    <cellStyle name="Comma 17" xfId="71"/>
    <cellStyle name="Comma 18" xfId="72"/>
    <cellStyle name="Comma 19" xfId="73"/>
    <cellStyle name="Comma 2" xfId="74"/>
    <cellStyle name="Comma 2 2" xfId="75"/>
    <cellStyle name="Comma 2 2 2" xfId="76"/>
    <cellStyle name="Comma 2 2 2 2" xfId="77"/>
    <cellStyle name="Comma 2 2 2 2 2" xfId="78"/>
    <cellStyle name="Comma 2 2 2 2 2 2" xfId="79"/>
    <cellStyle name="Comma 2 2 2 2 2 2 2" xfId="80"/>
    <cellStyle name="Comma 2 2 2 2 2 2 2 2" xfId="81"/>
    <cellStyle name="Comma 2 2 2 2 2 2 2 2 2" xfId="82"/>
    <cellStyle name="Comma 2 2 2 2 2 2 2 2 2 2" xfId="83"/>
    <cellStyle name="Comma 2 2 2 2 2 2 2 2 2 2 2" xfId="84"/>
    <cellStyle name="Comma 2 2 2 2 2 2 2 2 2 2 2 2" xfId="85"/>
    <cellStyle name="Comma 2 2 2 2 2 2 2 2 2 3" xfId="86"/>
    <cellStyle name="Comma 2 2 2 2 2 2 2 2 3" xfId="87"/>
    <cellStyle name="Comma 2 2 2 2 2 2 2 2 3 2" xfId="88"/>
    <cellStyle name="Comma 2 2 2 2 2 2 2 3" xfId="89"/>
    <cellStyle name="Comma 2 2 2 2 2 2 2 3 2" xfId="90"/>
    <cellStyle name="Comma 2 2 2 2 2 2 2 3 2 2" xfId="91"/>
    <cellStyle name="Comma 2 2 2 2 2 2 2 4" xfId="92"/>
    <cellStyle name="Comma 2 2 2 2 2 2 3" xfId="93"/>
    <cellStyle name="Comma 2 2 2 2 2 2 3 2" xfId="94"/>
    <cellStyle name="Comma 2 2 2 2 2 2 3 2 2" xfId="95"/>
    <cellStyle name="Comma 2 2 2 2 2 2 3 2 2 2" xfId="96"/>
    <cellStyle name="Comma 2 2 2 2 2 2 3 3" xfId="97"/>
    <cellStyle name="Comma 2 2 2 2 2 2 4" xfId="98"/>
    <cellStyle name="Comma 2 2 2 2 2 2 4 2" xfId="99"/>
    <cellStyle name="Comma 2 2 2 2 2 3" xfId="100"/>
    <cellStyle name="Comma 2 2 2 2 2 3 2" xfId="101"/>
    <cellStyle name="Comma 2 2 2 2 2 3 2 2" xfId="102"/>
    <cellStyle name="Comma 2 2 2 2 2 3 2 2 2" xfId="103"/>
    <cellStyle name="Comma 2 2 2 2 2 3 2 2 2 2" xfId="104"/>
    <cellStyle name="Comma 2 2 2 2 2 3 2 3" xfId="105"/>
    <cellStyle name="Comma 2 2 2 2 2 3 3" xfId="106"/>
    <cellStyle name="Comma 2 2 2 2 2 3 3 2" xfId="107"/>
    <cellStyle name="Comma 2 2 2 2 2 4" xfId="108"/>
    <cellStyle name="Comma 2 2 2 2 2 4 2" xfId="109"/>
    <cellStyle name="Comma 2 2 2 2 2 4 2 2" xfId="110"/>
    <cellStyle name="Comma 2 2 2 2 2 5" xfId="111"/>
    <cellStyle name="Comma 2 2 2 2 3" xfId="112"/>
    <cellStyle name="Comma 2 2 2 2 3 2" xfId="113"/>
    <cellStyle name="Comma 2 2 2 2 3 2 2" xfId="114"/>
    <cellStyle name="Comma 2 2 2 2 3 2 2 2" xfId="115"/>
    <cellStyle name="Comma 2 2 2 2 3 2 2 2 2" xfId="116"/>
    <cellStyle name="Comma 2 2 2 2 3 2 2 2 2 2" xfId="117"/>
    <cellStyle name="Comma 2 2 2 2 3 2 2 3" xfId="118"/>
    <cellStyle name="Comma 2 2 2 2 3 2 3" xfId="119"/>
    <cellStyle name="Comma 2 2 2 2 3 2 3 2" xfId="120"/>
    <cellStyle name="Comma 2 2 2 2 3 3" xfId="121"/>
    <cellStyle name="Comma 2 2 2 2 3 3 2" xfId="122"/>
    <cellStyle name="Comma 2 2 2 2 3 3 2 2" xfId="123"/>
    <cellStyle name="Comma 2 2 2 2 3 4" xfId="124"/>
    <cellStyle name="Comma 2 2 2 2 4" xfId="125"/>
    <cellStyle name="Comma 2 2 2 2 4 2" xfId="126"/>
    <cellStyle name="Comma 2 2 2 2 4 2 2" xfId="127"/>
    <cellStyle name="Comma 2 2 2 2 4 2 2 2" xfId="128"/>
    <cellStyle name="Comma 2 2 2 2 4 3" xfId="129"/>
    <cellStyle name="Comma 2 2 2 2 5" xfId="130"/>
    <cellStyle name="Comma 2 2 2 2 5 2" xfId="131"/>
    <cellStyle name="Comma 2 2 2 3" xfId="132"/>
    <cellStyle name="Comma 2 2 2 3 2" xfId="133"/>
    <cellStyle name="Comma 2 2 2 3 2 2" xfId="134"/>
    <cellStyle name="Comma 2 2 2 3 2 2 2" xfId="135"/>
    <cellStyle name="Comma 2 2 2 3 2 2 2 2" xfId="136"/>
    <cellStyle name="Comma 2 2 2 3 2 2 2 2 2" xfId="137"/>
    <cellStyle name="Comma 2 2 2 3 2 2 2 2 2 2" xfId="138"/>
    <cellStyle name="Comma 2 2 2 3 2 2 2 3" xfId="139"/>
    <cellStyle name="Comma 2 2 2 3 2 2 3" xfId="140"/>
    <cellStyle name="Comma 2 2 2 3 2 2 3 2" xfId="141"/>
    <cellStyle name="Comma 2 2 2 3 2 3" xfId="142"/>
    <cellStyle name="Comma 2 2 2 3 2 3 2" xfId="143"/>
    <cellStyle name="Comma 2 2 2 3 2 3 2 2" xfId="144"/>
    <cellStyle name="Comma 2 2 2 3 2 4" xfId="145"/>
    <cellStyle name="Comma 2 2 2 3 3" xfId="146"/>
    <cellStyle name="Comma 2 2 2 3 3 2" xfId="147"/>
    <cellStyle name="Comma 2 2 2 3 3 2 2" xfId="148"/>
    <cellStyle name="Comma 2 2 2 3 3 2 2 2" xfId="149"/>
    <cellStyle name="Comma 2 2 2 3 3 3" xfId="150"/>
    <cellStyle name="Comma 2 2 2 3 4" xfId="151"/>
    <cellStyle name="Comma 2 2 2 3 4 2" xfId="152"/>
    <cellStyle name="Comma 2 2 2 4" xfId="153"/>
    <cellStyle name="Comma 2 2 2 4 2" xfId="154"/>
    <cellStyle name="Comma 2 2 2 4 2 2" xfId="155"/>
    <cellStyle name="Comma 2 2 2 4 2 2 2" xfId="156"/>
    <cellStyle name="Comma 2 2 2 4 2 2 2 2" xfId="157"/>
    <cellStyle name="Comma 2 2 2 4 2 3" xfId="158"/>
    <cellStyle name="Comma 2 2 2 4 3" xfId="159"/>
    <cellStyle name="Comma 2 2 2 4 3 2" xfId="160"/>
    <cellStyle name="Comma 2 2 2 5" xfId="161"/>
    <cellStyle name="Comma 2 2 2 5 2" xfId="162"/>
    <cellStyle name="Comma 2 2 2 5 2 2" xfId="163"/>
    <cellStyle name="Comma 2 2 2 6" xfId="164"/>
    <cellStyle name="Comma 2 2 3" xfId="165"/>
    <cellStyle name="Comma 2 2 3 2" xfId="166"/>
    <cellStyle name="Comma 2 2 3 2 2" xfId="167"/>
    <cellStyle name="Comma 2 2 3 2 2 2" xfId="168"/>
    <cellStyle name="Comma 2 2 3 2 2 2 2" xfId="169"/>
    <cellStyle name="Comma 2 2 3 2 2 2 2 2" xfId="170"/>
    <cellStyle name="Comma 2 2 3 2 2 2 2 2 2" xfId="171"/>
    <cellStyle name="Comma 2 2 3 2 2 2 2 2 2 2" xfId="172"/>
    <cellStyle name="Comma 2 2 3 2 2 2 2 3" xfId="173"/>
    <cellStyle name="Comma 2 2 3 2 2 2 3" xfId="174"/>
    <cellStyle name="Comma 2 2 3 2 2 2 3 2" xfId="175"/>
    <cellStyle name="Comma 2 2 3 2 2 3" xfId="176"/>
    <cellStyle name="Comma 2 2 3 2 2 3 2" xfId="177"/>
    <cellStyle name="Comma 2 2 3 2 2 3 2 2" xfId="178"/>
    <cellStyle name="Comma 2 2 3 2 2 4" xfId="179"/>
    <cellStyle name="Comma 2 2 3 2 3" xfId="180"/>
    <cellStyle name="Comma 2 2 3 2 3 2" xfId="181"/>
    <cellStyle name="Comma 2 2 3 2 3 2 2" xfId="182"/>
    <cellStyle name="Comma 2 2 3 2 3 2 2 2" xfId="183"/>
    <cellStyle name="Comma 2 2 3 2 3 3" xfId="184"/>
    <cellStyle name="Comma 2 2 3 2 4" xfId="185"/>
    <cellStyle name="Comma 2 2 3 2 4 2" xfId="186"/>
    <cellStyle name="Comma 2 2 3 3" xfId="187"/>
    <cellStyle name="Comma 2 2 3 3 2" xfId="188"/>
    <cellStyle name="Comma 2 2 3 3 2 2" xfId="189"/>
    <cellStyle name="Comma 2 2 3 3 2 2 2" xfId="190"/>
    <cellStyle name="Comma 2 2 3 3 2 2 2 2" xfId="191"/>
    <cellStyle name="Comma 2 2 3 3 2 3" xfId="192"/>
    <cellStyle name="Comma 2 2 3 3 3" xfId="193"/>
    <cellStyle name="Comma 2 2 3 3 3 2" xfId="194"/>
    <cellStyle name="Comma 2 2 3 4" xfId="195"/>
    <cellStyle name="Comma 2 2 3 4 2" xfId="196"/>
    <cellStyle name="Comma 2 2 3 4 2 2" xfId="197"/>
    <cellStyle name="Comma 2 2 3 5" xfId="198"/>
    <cellStyle name="Comma 2 2 4" xfId="199"/>
    <cellStyle name="Comma 2 2 4 2" xfId="200"/>
    <cellStyle name="Comma 2 2 4 2 2" xfId="201"/>
    <cellStyle name="Comma 2 2 4 2 2 2" xfId="202"/>
    <cellStyle name="Comma 2 2 4 2 2 2 2" xfId="203"/>
    <cellStyle name="Comma 2 2 4 2 2 2 2 2" xfId="204"/>
    <cellStyle name="Comma 2 2 4 2 2 3" xfId="205"/>
    <cellStyle name="Comma 2 2 4 2 3" xfId="206"/>
    <cellStyle name="Comma 2 2 4 2 3 2" xfId="207"/>
    <cellStyle name="Comma 2 2 4 3" xfId="208"/>
    <cellStyle name="Comma 2 2 4 3 2" xfId="209"/>
    <cellStyle name="Comma 2 2 4 3 2 2" xfId="210"/>
    <cellStyle name="Comma 2 2 4 4" xfId="211"/>
    <cellStyle name="Comma 2 2 5" xfId="212"/>
    <cellStyle name="Comma 2 2 5 2" xfId="213"/>
    <cellStyle name="Comma 2 2 5 2 2" xfId="214"/>
    <cellStyle name="Comma 2 2 5 2 2 2" xfId="215"/>
    <cellStyle name="Comma 2 2 5 3" xfId="216"/>
    <cellStyle name="Comma 2 2 6" xfId="217"/>
    <cellStyle name="Comma 2 2 6 2" xfId="218"/>
    <cellStyle name="Comma 2 3" xfId="219"/>
    <cellStyle name="Comma 2 4" xfId="220"/>
    <cellStyle name="Comma 2 4 2" xfId="221"/>
    <cellStyle name="Comma 2 4 3" xfId="222"/>
    <cellStyle name="Comma 2 4 4" xfId="223"/>
    <cellStyle name="Comma 2 4 5" xfId="224"/>
    <cellStyle name="Comma 2 5" xfId="225"/>
    <cellStyle name="Comma 2 6" xfId="226"/>
    <cellStyle name="Comma 2 7" xfId="227"/>
    <cellStyle name="Comma 20" xfId="228"/>
    <cellStyle name="Comma 21" xfId="229"/>
    <cellStyle name="Comma 22" xfId="230"/>
    <cellStyle name="Comma 22 2" xfId="231"/>
    <cellStyle name="Comma 23" xfId="232"/>
    <cellStyle name="Comma 24" xfId="233"/>
    <cellStyle name="Comma 24 2" xfId="234"/>
    <cellStyle name="Comma 25" xfId="235"/>
    <cellStyle name="Comma 26" xfId="236"/>
    <cellStyle name="Comma 26 2" xfId="237"/>
    <cellStyle name="Comma 29" xfId="238"/>
    <cellStyle name="Comma 3" xfId="239"/>
    <cellStyle name="Comma 3 2" xfId="240"/>
    <cellStyle name="Comma 3 3" xfId="241"/>
    <cellStyle name="Comma 3 4" xfId="242"/>
    <cellStyle name="Comma 3 5" xfId="243"/>
    <cellStyle name="Comma 3 6" xfId="244"/>
    <cellStyle name="Comma 4" xfId="245"/>
    <cellStyle name="Comma 5" xfId="246"/>
    <cellStyle name="Comma 6" xfId="247"/>
    <cellStyle name="Comma 7" xfId="248"/>
    <cellStyle name="Comma 8" xfId="249"/>
    <cellStyle name="Comma 9" xfId="250"/>
    <cellStyle name="Date" xfId="251"/>
    <cellStyle name="Encabezado 1" xfId="252"/>
    <cellStyle name="Encabezado 4" xfId="253"/>
    <cellStyle name="Énfasis1" xfId="254"/>
    <cellStyle name="Énfasis2" xfId="255"/>
    <cellStyle name="Énfasis3" xfId="256"/>
    <cellStyle name="Énfasis4" xfId="257"/>
    <cellStyle name="Énfasis5" xfId="258"/>
    <cellStyle name="Énfasis6" xfId="259"/>
    <cellStyle name="Entrada" xfId="260"/>
    <cellStyle name="Estilo 1" xfId="261"/>
    <cellStyle name="Euro" xfId="262"/>
    <cellStyle name="Explanatory Text" xfId="263"/>
    <cellStyle name="Fixed" xfId="264"/>
    <cellStyle name="Grey" xfId="265"/>
    <cellStyle name="HEADER" xfId="266"/>
    <cellStyle name="Heading 2" xfId="267"/>
    <cellStyle name="Heading 3" xfId="268"/>
    <cellStyle name="Heading1" xfId="269"/>
    <cellStyle name="Heading2" xfId="270"/>
    <cellStyle name="HIGHLIGHT" xfId="271"/>
    <cellStyle name="Hyperlink" xfId="272"/>
    <cellStyle name="Followed Hyperlink" xfId="273"/>
    <cellStyle name="Incorrecto" xfId="274"/>
    <cellStyle name="Input [yellow]" xfId="275"/>
    <cellStyle name="Comma" xfId="276"/>
    <cellStyle name="Comma [0]" xfId="277"/>
    <cellStyle name="Millares 2" xfId="278"/>
    <cellStyle name="Currency" xfId="279"/>
    <cellStyle name="Currency [0]" xfId="280"/>
    <cellStyle name="Neutral" xfId="281"/>
    <cellStyle name="no dec" xfId="282"/>
    <cellStyle name="Normal - Style1" xfId="283"/>
    <cellStyle name="Normal 10" xfId="284"/>
    <cellStyle name="Normal 10 2" xfId="285"/>
    <cellStyle name="Normal 10 3" xfId="286"/>
    <cellStyle name="Normal 11" xfId="287"/>
    <cellStyle name="Normal 11 2" xfId="288"/>
    <cellStyle name="Normal 12" xfId="289"/>
    <cellStyle name="Normal 12 2" xfId="290"/>
    <cellStyle name="Normal 13" xfId="291"/>
    <cellStyle name="Normal 13 2" xfId="292"/>
    <cellStyle name="Normal 14" xfId="293"/>
    <cellStyle name="Normal 14 2" xfId="294"/>
    <cellStyle name="Normal 15" xfId="295"/>
    <cellStyle name="Normal 15 2" xfId="296"/>
    <cellStyle name="Normal 16" xfId="297"/>
    <cellStyle name="Normal 16 2" xfId="298"/>
    <cellStyle name="Normal 17" xfId="299"/>
    <cellStyle name="Normal 17 2" xfId="300"/>
    <cellStyle name="Normal 18" xfId="301"/>
    <cellStyle name="Normal 18 2" xfId="302"/>
    <cellStyle name="Normal 19" xfId="303"/>
    <cellStyle name="Normal 19 2" xfId="304"/>
    <cellStyle name="Normal 2" xfId="305"/>
    <cellStyle name="Normal 2 2" xfId="306"/>
    <cellStyle name="Normal 2 2 2" xfId="307"/>
    <cellStyle name="Normal 2 2 3" xfId="308"/>
    <cellStyle name="Normal 2 2 4" xfId="309"/>
    <cellStyle name="Normal 2 2 5" xfId="310"/>
    <cellStyle name="Normal 2 2 6" xfId="311"/>
    <cellStyle name="Normal 2 2_BackUpDWH 1(trabajar)" xfId="312"/>
    <cellStyle name="Normal 2_Hoja1" xfId="313"/>
    <cellStyle name="Normal 20 2" xfId="314"/>
    <cellStyle name="Normal 21 2" xfId="315"/>
    <cellStyle name="Normal 3" xfId="316"/>
    <cellStyle name="Normal 3 2" xfId="317"/>
    <cellStyle name="Normal 3 3" xfId="318"/>
    <cellStyle name="Normal 3 4" xfId="319"/>
    <cellStyle name="Normal 3_Hoja1" xfId="320"/>
    <cellStyle name="Normal 4" xfId="321"/>
    <cellStyle name="Normal 4 2" xfId="322"/>
    <cellStyle name="Normal 5" xfId="323"/>
    <cellStyle name="Normal 5 2" xfId="324"/>
    <cellStyle name="Normal 5 3" xfId="325"/>
    <cellStyle name="Normal 5 4" xfId="326"/>
    <cellStyle name="Normal 6" xfId="327"/>
    <cellStyle name="Normal 6 2" xfId="328"/>
    <cellStyle name="Normal 6 3" xfId="329"/>
    <cellStyle name="Normal 7" xfId="330"/>
    <cellStyle name="Normal 7 2" xfId="331"/>
    <cellStyle name="Normal 7 3" xfId="332"/>
    <cellStyle name="Normal 7 4" xfId="333"/>
    <cellStyle name="Normal 8" xfId="334"/>
    <cellStyle name="Normal 8 2" xfId="335"/>
    <cellStyle name="Normal 8 3" xfId="336"/>
    <cellStyle name="Normal 9" xfId="337"/>
    <cellStyle name="Normal 9 2" xfId="338"/>
    <cellStyle name="Normal 9 3" xfId="339"/>
    <cellStyle name="Normal_IPCviejo 5" xfId="340"/>
    <cellStyle name="Notas" xfId="341"/>
    <cellStyle name="Output" xfId="342"/>
    <cellStyle name="Percent [2]" xfId="343"/>
    <cellStyle name="Percent" xfId="344"/>
    <cellStyle name="s" xfId="345"/>
    <cellStyle name="Salida" xfId="346"/>
    <cellStyle name="Texto de advertencia" xfId="347"/>
    <cellStyle name="Texto explicativo" xfId="348"/>
    <cellStyle name="Title" xfId="349"/>
    <cellStyle name="Título" xfId="350"/>
    <cellStyle name="Título 2" xfId="351"/>
    <cellStyle name="Título 3" xfId="352"/>
    <cellStyle name="Total" xfId="353"/>
    <cellStyle name="Unprot" xfId="354"/>
    <cellStyle name="Unprot$" xfId="355"/>
    <cellStyle name="Unprotect" xfId="3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2CD89.83FD12A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66675</xdr:colOff>
      <xdr:row>0</xdr:row>
      <xdr:rowOff>133350</xdr:rowOff>
    </xdr:from>
    <xdr:to>
      <xdr:col>33</xdr:col>
      <xdr:colOff>28575</xdr:colOff>
      <xdr:row>1</xdr:row>
      <xdr:rowOff>142875</xdr:rowOff>
    </xdr:to>
    <xdr:pic>
      <xdr:nvPicPr>
        <xdr:cNvPr id="1" name="Picture 1" descr="image00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707225" y="133350"/>
          <a:ext cx="533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118"/>
  <sheetViews>
    <sheetView tabSelected="1" zoomScalePageLayoutView="0" workbookViewId="0" topLeftCell="A1">
      <selection activeCell="L34" sqref="L34"/>
    </sheetView>
  </sheetViews>
  <sheetFormatPr defaultColWidth="8.57421875" defaultRowHeight="13.5" customHeight="1"/>
  <cols>
    <col min="1" max="1" width="8.57421875" style="2" customWidth="1"/>
    <col min="2" max="2" width="10.00390625" style="2" customWidth="1"/>
    <col min="3" max="3" width="8.57421875" style="5" customWidth="1"/>
    <col min="4" max="4" width="9.28125" style="2" customWidth="1"/>
    <col min="5" max="7" width="8.57421875" style="5" customWidth="1"/>
    <col min="8" max="8" width="8.57421875" style="2" customWidth="1"/>
    <col min="9" max="9" width="8.57421875" style="5" customWidth="1"/>
    <col min="10" max="10" width="8.57421875" style="2" customWidth="1"/>
    <col min="11" max="11" width="8.57421875" style="5" customWidth="1"/>
    <col min="12" max="12" width="9.57421875" style="2" customWidth="1"/>
    <col min="13" max="13" width="8.57421875" style="5" customWidth="1"/>
    <col min="14" max="14" width="8.57421875" style="2" customWidth="1"/>
    <col min="15" max="17" width="8.57421875" style="5" customWidth="1"/>
    <col min="18" max="18" width="10.8515625" style="2" customWidth="1"/>
    <col min="19" max="19" width="8.57421875" style="5" customWidth="1"/>
    <col min="20" max="20" width="10.28125" style="2" customWidth="1"/>
    <col min="21" max="21" width="9.140625" style="5" customWidth="1"/>
    <col min="22" max="22" width="9.8515625" style="5" customWidth="1"/>
    <col min="23" max="23" width="9.140625" style="5" customWidth="1"/>
    <col min="24" max="24" width="10.57421875" style="2" customWidth="1"/>
    <col min="25" max="25" width="9.140625" style="5" customWidth="1"/>
    <col min="26" max="26" width="10.421875" style="2" customWidth="1"/>
    <col min="27" max="27" width="9.140625" style="5" customWidth="1"/>
    <col min="28" max="28" width="10.7109375" style="2" customWidth="1"/>
    <col min="29" max="29" width="9.140625" style="5" customWidth="1"/>
    <col min="30" max="30" width="11.00390625" style="2" customWidth="1"/>
    <col min="31" max="31" width="9.140625" style="5" customWidth="1"/>
    <col min="32" max="16384" width="8.57421875" style="2" customWidth="1"/>
  </cols>
  <sheetData>
    <row r="2" spans="1:31" ht="13.5" customHeight="1">
      <c r="A2" s="1" t="s">
        <v>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27" ht="13.5" customHeight="1">
      <c r="A3" s="3"/>
      <c r="B3" s="3"/>
      <c r="C3" s="4"/>
      <c r="D3" s="3"/>
      <c r="E3" s="4"/>
      <c r="F3" s="4"/>
      <c r="G3" s="4"/>
      <c r="H3" s="3"/>
      <c r="I3" s="4"/>
      <c r="J3" s="3"/>
      <c r="K3" s="4"/>
      <c r="L3" s="3"/>
      <c r="M3" s="4"/>
      <c r="N3" s="3"/>
      <c r="O3" s="4"/>
      <c r="P3" s="4"/>
      <c r="Q3" s="4"/>
      <c r="R3" s="3"/>
      <c r="S3" s="4"/>
      <c r="T3" s="3"/>
      <c r="U3" s="4"/>
      <c r="V3" s="4"/>
      <c r="W3" s="4"/>
      <c r="X3" s="3"/>
      <c r="Y3" s="4"/>
      <c r="Z3" s="3"/>
      <c r="AA3" s="4"/>
    </row>
    <row r="4" spans="1:33" ht="13.5" customHeight="1">
      <c r="A4" s="63" t="s">
        <v>8</v>
      </c>
      <c r="B4" s="62" t="s">
        <v>0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 t="s">
        <v>10</v>
      </c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</row>
    <row r="5" spans="1:33" ht="13.5" customHeight="1">
      <c r="A5" s="64"/>
      <c r="B5" s="61" t="s">
        <v>3</v>
      </c>
      <c r="C5" s="61"/>
      <c r="D5" s="61" t="s">
        <v>1</v>
      </c>
      <c r="E5" s="61"/>
      <c r="F5" s="61" t="s">
        <v>11</v>
      </c>
      <c r="G5" s="61"/>
      <c r="H5" s="61" t="s">
        <v>4</v>
      </c>
      <c r="I5" s="61"/>
      <c r="J5" s="61" t="s">
        <v>5</v>
      </c>
      <c r="K5" s="61"/>
      <c r="L5" s="61" t="s">
        <v>6</v>
      </c>
      <c r="M5" s="61"/>
      <c r="N5" s="61" t="s">
        <v>7</v>
      </c>
      <c r="O5" s="61"/>
      <c r="P5" s="61" t="s">
        <v>13</v>
      </c>
      <c r="Q5" s="61"/>
      <c r="R5" s="61" t="s">
        <v>3</v>
      </c>
      <c r="S5" s="61"/>
      <c r="T5" s="61" t="s">
        <v>1</v>
      </c>
      <c r="U5" s="61"/>
      <c r="V5" s="61" t="s">
        <v>12</v>
      </c>
      <c r="W5" s="61"/>
      <c r="X5" s="61" t="s">
        <v>4</v>
      </c>
      <c r="Y5" s="61"/>
      <c r="Z5" s="61" t="s">
        <v>5</v>
      </c>
      <c r="AA5" s="61"/>
      <c r="AB5" s="61" t="s">
        <v>6</v>
      </c>
      <c r="AC5" s="61"/>
      <c r="AD5" s="61" t="s">
        <v>7</v>
      </c>
      <c r="AE5" s="61"/>
      <c r="AF5" s="66" t="s">
        <v>13</v>
      </c>
      <c r="AG5" s="66"/>
    </row>
    <row r="6" spans="1:33" ht="13.5" customHeight="1">
      <c r="A6" s="65"/>
      <c r="B6" s="34" t="s">
        <v>19</v>
      </c>
      <c r="C6" s="36" t="s">
        <v>2</v>
      </c>
      <c r="D6" s="34" t="s">
        <v>19</v>
      </c>
      <c r="E6" s="36" t="s">
        <v>2</v>
      </c>
      <c r="F6" s="34" t="s">
        <v>19</v>
      </c>
      <c r="G6" s="36" t="s">
        <v>2</v>
      </c>
      <c r="H6" s="34" t="s">
        <v>19</v>
      </c>
      <c r="I6" s="36" t="s">
        <v>2</v>
      </c>
      <c r="J6" s="34" t="s">
        <v>19</v>
      </c>
      <c r="K6" s="36" t="s">
        <v>2</v>
      </c>
      <c r="L6" s="34" t="s">
        <v>19</v>
      </c>
      <c r="M6" s="36" t="s">
        <v>2</v>
      </c>
      <c r="N6" s="34" t="s">
        <v>19</v>
      </c>
      <c r="O6" s="36" t="s">
        <v>2</v>
      </c>
      <c r="P6" s="36" t="s">
        <v>19</v>
      </c>
      <c r="Q6" s="36" t="s">
        <v>2</v>
      </c>
      <c r="R6" s="34" t="s">
        <v>20</v>
      </c>
      <c r="S6" s="36" t="s">
        <v>2</v>
      </c>
      <c r="T6" s="34" t="s">
        <v>20</v>
      </c>
      <c r="U6" s="36" t="s">
        <v>2</v>
      </c>
      <c r="V6" s="36" t="s">
        <v>20</v>
      </c>
      <c r="W6" s="36" t="s">
        <v>2</v>
      </c>
      <c r="X6" s="34" t="s">
        <v>20</v>
      </c>
      <c r="Y6" s="36" t="s">
        <v>2</v>
      </c>
      <c r="Z6" s="34" t="s">
        <v>20</v>
      </c>
      <c r="AA6" s="36" t="s">
        <v>2</v>
      </c>
      <c r="AB6" s="34" t="s">
        <v>20</v>
      </c>
      <c r="AC6" s="36" t="s">
        <v>2</v>
      </c>
      <c r="AD6" s="34" t="s">
        <v>20</v>
      </c>
      <c r="AE6" s="36" t="s">
        <v>2</v>
      </c>
      <c r="AF6" s="35" t="s">
        <v>20</v>
      </c>
      <c r="AG6" s="37" t="s">
        <v>2</v>
      </c>
    </row>
    <row r="7" spans="1:33" s="3" customFormat="1" ht="13.5" customHeight="1">
      <c r="A7" s="3">
        <v>2000</v>
      </c>
      <c r="B7" s="40">
        <f>SUM(D7,H7,J7,L7,N7)</f>
        <v>2488.33</v>
      </c>
      <c r="C7" s="40">
        <f aca="true" t="shared" si="0" ref="C7:C18">SUM(E7,I7,K7,M7,O7)</f>
        <v>100</v>
      </c>
      <c r="D7" s="11">
        <v>175</v>
      </c>
      <c r="E7" s="11">
        <f>+D7/B7*100</f>
        <v>7.032829246924645</v>
      </c>
      <c r="F7" s="11" t="s">
        <v>14</v>
      </c>
      <c r="G7" s="11" t="s">
        <v>14</v>
      </c>
      <c r="H7" s="42">
        <v>775.6</v>
      </c>
      <c r="I7" s="11">
        <f>+H7/B7*100</f>
        <v>31.16949922237002</v>
      </c>
      <c r="J7" s="11">
        <v>591.5</v>
      </c>
      <c r="K7" s="11">
        <f>+J7/B7*100</f>
        <v>23.770962854605298</v>
      </c>
      <c r="L7" s="42">
        <v>588.21</v>
      </c>
      <c r="M7" s="42">
        <f>+L7/B7*100</f>
        <v>23.638745664763118</v>
      </c>
      <c r="N7" s="11">
        <v>358.02</v>
      </c>
      <c r="O7" s="11">
        <f aca="true" t="shared" si="1" ref="O7:O30">+N7/B7*100</f>
        <v>14.387963011336922</v>
      </c>
      <c r="P7" s="12" t="s">
        <v>14</v>
      </c>
      <c r="Q7" s="12" t="s">
        <v>14</v>
      </c>
      <c r="R7" s="40" t="s">
        <v>14</v>
      </c>
      <c r="S7" s="40" t="s">
        <v>14</v>
      </c>
      <c r="T7" s="42" t="s">
        <v>14</v>
      </c>
      <c r="U7" s="42" t="s">
        <v>14</v>
      </c>
      <c r="V7" s="42" t="s">
        <v>14</v>
      </c>
      <c r="W7" s="42" t="s">
        <v>14</v>
      </c>
      <c r="X7" s="42" t="s">
        <v>14</v>
      </c>
      <c r="Y7" s="42" t="s">
        <v>14</v>
      </c>
      <c r="Z7" s="42" t="s">
        <v>14</v>
      </c>
      <c r="AA7" s="42" t="s">
        <v>14</v>
      </c>
      <c r="AB7" s="42" t="s">
        <v>14</v>
      </c>
      <c r="AC7" s="42" t="s">
        <v>14</v>
      </c>
      <c r="AD7" s="42" t="s">
        <v>14</v>
      </c>
      <c r="AE7" s="42" t="s">
        <v>14</v>
      </c>
      <c r="AF7" s="43" t="s">
        <v>14</v>
      </c>
      <c r="AG7" s="43" t="s">
        <v>14</v>
      </c>
    </row>
    <row r="8" spans="1:33" s="3" customFormat="1" ht="13.5" customHeight="1">
      <c r="A8" s="3">
        <v>2001</v>
      </c>
      <c r="B8" s="40">
        <f aca="true" t="shared" si="2" ref="B8:B18">SUM(D8,H8,J8,L8,N8)</f>
        <v>2833.58</v>
      </c>
      <c r="C8" s="40">
        <f t="shared" si="0"/>
        <v>100.00000000000001</v>
      </c>
      <c r="D8" s="11">
        <v>375</v>
      </c>
      <c r="E8" s="11">
        <f aca="true" t="shared" si="3" ref="E8:E19">+D8/B8*100</f>
        <v>13.234141968816832</v>
      </c>
      <c r="F8" s="11" t="s">
        <v>14</v>
      </c>
      <c r="G8" s="11" t="s">
        <v>14</v>
      </c>
      <c r="H8" s="42">
        <v>754.5</v>
      </c>
      <c r="I8" s="11">
        <f aca="true" t="shared" si="4" ref="I8:I19">+H8/B8*100</f>
        <v>26.62709364125947</v>
      </c>
      <c r="J8" s="11">
        <v>645.1</v>
      </c>
      <c r="K8" s="11">
        <f aca="true" t="shared" si="5" ref="K8:K19">+J8/B8*100</f>
        <v>22.76625329088997</v>
      </c>
      <c r="L8" s="42">
        <v>691.26</v>
      </c>
      <c r="M8" s="42">
        <f aca="true" t="shared" si="6" ref="M8:M19">+L8/B8*100</f>
        <v>24.395287939638198</v>
      </c>
      <c r="N8" s="11">
        <v>367.72</v>
      </c>
      <c r="O8" s="11">
        <f t="shared" si="1"/>
        <v>12.977223159395537</v>
      </c>
      <c r="P8" s="44" t="s">
        <v>14</v>
      </c>
      <c r="Q8" s="12" t="s">
        <v>14</v>
      </c>
      <c r="R8" s="40">
        <f>+SUM(T8+X8+Z8+AB8+AD8)</f>
        <v>9435.174999845814</v>
      </c>
      <c r="S8" s="40">
        <f aca="true" t="shared" si="7" ref="S8:S16">SUM(U8,Y8,AA8,AC8,AE8)</f>
        <v>99.99999999999999</v>
      </c>
      <c r="T8" s="11">
        <v>557.486224</v>
      </c>
      <c r="U8" s="11">
        <f aca="true" t="shared" si="8" ref="U8:U19">+T8/R8*100</f>
        <v>5.908594424683275</v>
      </c>
      <c r="V8" s="42" t="s">
        <v>14</v>
      </c>
      <c r="W8" s="42" t="s">
        <v>14</v>
      </c>
      <c r="X8" s="42">
        <v>1918.395477052</v>
      </c>
      <c r="Y8" s="42">
        <f>+X8/R8*100</f>
        <v>20.332378329849202</v>
      </c>
      <c r="Z8" s="11">
        <v>2629.5568411338136</v>
      </c>
      <c r="AA8" s="11">
        <f>+Z8/R8*100</f>
        <v>27.869719863985402</v>
      </c>
      <c r="AB8" s="42">
        <v>3634</v>
      </c>
      <c r="AC8" s="42">
        <f>+AB8/R8*100</f>
        <v>38.51544883968114</v>
      </c>
      <c r="AD8" s="11">
        <v>695.7364576600003</v>
      </c>
      <c r="AE8" s="42">
        <f>+AD8/R8*100</f>
        <v>7.373858541800971</v>
      </c>
      <c r="AF8" s="43" t="s">
        <v>14</v>
      </c>
      <c r="AG8" s="43" t="s">
        <v>14</v>
      </c>
    </row>
    <row r="9" spans="1:33" s="3" customFormat="1" ht="13.5" customHeight="1">
      <c r="A9" s="3">
        <v>2002</v>
      </c>
      <c r="B9" s="40">
        <f t="shared" si="2"/>
        <v>2928.08</v>
      </c>
      <c r="C9" s="40">
        <f t="shared" si="0"/>
        <v>100</v>
      </c>
      <c r="D9" s="11">
        <v>485</v>
      </c>
      <c r="E9" s="11">
        <f t="shared" si="3"/>
        <v>16.56375508865878</v>
      </c>
      <c r="F9" s="11" t="s">
        <v>14</v>
      </c>
      <c r="G9" s="11" t="s">
        <v>14</v>
      </c>
      <c r="H9" s="42">
        <v>676.2</v>
      </c>
      <c r="I9" s="11">
        <f t="shared" si="4"/>
        <v>23.093631321548592</v>
      </c>
      <c r="J9" s="11">
        <v>606.2</v>
      </c>
      <c r="K9" s="11">
        <f t="shared" si="5"/>
        <v>20.70298625720609</v>
      </c>
      <c r="L9" s="42">
        <v>696.96</v>
      </c>
      <c r="M9" s="42">
        <f t="shared" si="6"/>
        <v>23.802628343487886</v>
      </c>
      <c r="N9" s="11">
        <v>463.72</v>
      </c>
      <c r="O9" s="11">
        <f t="shared" si="1"/>
        <v>15.83699898909866</v>
      </c>
      <c r="P9" s="12" t="s">
        <v>14</v>
      </c>
      <c r="Q9" s="12" t="s">
        <v>14</v>
      </c>
      <c r="R9" s="40">
        <f aca="true" t="shared" si="9" ref="R9:R15">+SUM(T9+X9+Z9+AB9+AD9)</f>
        <v>10081.454521344976</v>
      </c>
      <c r="S9" s="40">
        <f t="shared" si="7"/>
        <v>100</v>
      </c>
      <c r="T9" s="11">
        <v>1607.71874797999</v>
      </c>
      <c r="U9" s="11">
        <f>+T9/R9*100</f>
        <v>15.947289595722966</v>
      </c>
      <c r="V9" s="42" t="s">
        <v>14</v>
      </c>
      <c r="W9" s="42" t="s">
        <v>14</v>
      </c>
      <c r="X9" s="42">
        <v>856.2231675</v>
      </c>
      <c r="Y9" s="42">
        <f aca="true" t="shared" si="10" ref="Y9:Y19">+X9/R9*100</f>
        <v>8.493051927052392</v>
      </c>
      <c r="Z9" s="11">
        <v>2462.9850691345378</v>
      </c>
      <c r="AA9" s="11">
        <f aca="true" t="shared" si="11" ref="AA9:AA19">+Z9/R9*100</f>
        <v>24.430850369059133</v>
      </c>
      <c r="AB9" s="42">
        <v>4284</v>
      </c>
      <c r="AC9" s="42">
        <f aca="true" t="shared" si="12" ref="AC9:AC19">+AB9/R9*100</f>
        <v>42.493868230320274</v>
      </c>
      <c r="AD9" s="11">
        <v>870.5275367304499</v>
      </c>
      <c r="AE9" s="42">
        <f aca="true" t="shared" si="13" ref="AE9:AE19">+AD9/R9*100</f>
        <v>8.634939877845246</v>
      </c>
      <c r="AF9" s="43" t="s">
        <v>14</v>
      </c>
      <c r="AG9" s="43" t="s">
        <v>14</v>
      </c>
    </row>
    <row r="10" spans="1:33" s="3" customFormat="1" ht="13.5" customHeight="1">
      <c r="A10" s="3">
        <v>2003</v>
      </c>
      <c r="B10" s="40">
        <f t="shared" si="2"/>
        <v>3351.54</v>
      </c>
      <c r="C10" s="40">
        <f t="shared" si="0"/>
        <v>100.00000000000001</v>
      </c>
      <c r="D10" s="11">
        <v>804</v>
      </c>
      <c r="E10" s="11">
        <f t="shared" si="3"/>
        <v>23.98897223365975</v>
      </c>
      <c r="F10" s="11" t="s">
        <v>14</v>
      </c>
      <c r="G10" s="11" t="s">
        <v>14</v>
      </c>
      <c r="H10" s="42">
        <v>676.2</v>
      </c>
      <c r="I10" s="11">
        <f t="shared" si="4"/>
        <v>20.17579978159294</v>
      </c>
      <c r="J10" s="11">
        <v>606.2</v>
      </c>
      <c r="K10" s="11">
        <f t="shared" si="5"/>
        <v>18.087207671697193</v>
      </c>
      <c r="L10" s="42">
        <v>800.76</v>
      </c>
      <c r="M10" s="42">
        <f t="shared" si="6"/>
        <v>23.892300256001718</v>
      </c>
      <c r="N10" s="11">
        <v>464.38</v>
      </c>
      <c r="O10" s="11">
        <f t="shared" si="1"/>
        <v>13.855720057048401</v>
      </c>
      <c r="P10" s="12" t="s">
        <v>14</v>
      </c>
      <c r="Q10" s="12" t="s">
        <v>14</v>
      </c>
      <c r="R10" s="40">
        <f t="shared" si="9"/>
        <v>10396.226536825901</v>
      </c>
      <c r="S10" s="40">
        <f t="shared" si="7"/>
        <v>100.00000000000001</v>
      </c>
      <c r="T10" s="11">
        <v>1430.4949986599997</v>
      </c>
      <c r="U10" s="11">
        <f>+T10/R10*100</f>
        <v>13.759752094597468</v>
      </c>
      <c r="V10" s="42" t="s">
        <v>14</v>
      </c>
      <c r="W10" s="42" t="s">
        <v>14</v>
      </c>
      <c r="X10" s="42">
        <v>1186.0913863</v>
      </c>
      <c r="Y10" s="42">
        <f t="shared" si="10"/>
        <v>11.408864380730671</v>
      </c>
      <c r="Z10" s="11">
        <v>2296.829337862902</v>
      </c>
      <c r="AA10" s="11">
        <f t="shared" si="11"/>
        <v>22.092913517486245</v>
      </c>
      <c r="AB10" s="42">
        <v>4290</v>
      </c>
      <c r="AC10" s="42">
        <f t="shared" si="12"/>
        <v>41.26497229358943</v>
      </c>
      <c r="AD10" s="11">
        <v>1192.810814003</v>
      </c>
      <c r="AE10" s="42">
        <f t="shared" si="13"/>
        <v>11.473497713596188</v>
      </c>
      <c r="AF10" s="43" t="s">
        <v>14</v>
      </c>
      <c r="AG10" s="43" t="s">
        <v>14</v>
      </c>
    </row>
    <row r="11" spans="1:33" s="3" customFormat="1" ht="13.5" customHeight="1">
      <c r="A11" s="3">
        <v>2004</v>
      </c>
      <c r="B11" s="40">
        <f t="shared" si="2"/>
        <v>3252.04</v>
      </c>
      <c r="C11" s="40">
        <f t="shared" si="0"/>
        <v>100.00000000000001</v>
      </c>
      <c r="D11" s="11">
        <v>804</v>
      </c>
      <c r="E11" s="11">
        <f t="shared" si="3"/>
        <v>24.722943137230786</v>
      </c>
      <c r="F11" s="11" t="s">
        <v>14</v>
      </c>
      <c r="G11" s="11" t="s">
        <v>14</v>
      </c>
      <c r="H11" s="42">
        <v>572.7</v>
      </c>
      <c r="I11" s="11">
        <f t="shared" si="4"/>
        <v>17.61048449588566</v>
      </c>
      <c r="J11" s="11">
        <v>606.2</v>
      </c>
      <c r="K11" s="11">
        <f>+J11/B11*100</f>
        <v>18.640607126603612</v>
      </c>
      <c r="L11" s="42">
        <v>800.76</v>
      </c>
      <c r="M11" s="42">
        <f t="shared" si="6"/>
        <v>24.623313366379257</v>
      </c>
      <c r="N11" s="11">
        <v>468.38</v>
      </c>
      <c r="O11" s="11">
        <f t="shared" si="1"/>
        <v>14.402651873900691</v>
      </c>
      <c r="P11" s="12" t="s">
        <v>14</v>
      </c>
      <c r="Q11" s="12" t="s">
        <v>14</v>
      </c>
      <c r="R11" s="40">
        <f t="shared" si="9"/>
        <v>8867.844258233628</v>
      </c>
      <c r="S11" s="40">
        <f t="shared" si="7"/>
        <v>100</v>
      </c>
      <c r="T11" s="11">
        <v>2426.439919</v>
      </c>
      <c r="U11" s="11">
        <f t="shared" si="8"/>
        <v>27.3622297408651</v>
      </c>
      <c r="V11" s="42" t="s">
        <v>14</v>
      </c>
      <c r="W11" s="42" t="s">
        <v>14</v>
      </c>
      <c r="X11" s="42">
        <v>16.845200000000002</v>
      </c>
      <c r="Y11" s="42">
        <f t="shared" si="10"/>
        <v>0.18995823008911716</v>
      </c>
      <c r="Z11" s="11">
        <v>1679.2231034206288</v>
      </c>
      <c r="AA11" s="11">
        <f t="shared" si="11"/>
        <v>18.936091506811266</v>
      </c>
      <c r="AB11" s="42">
        <v>3145</v>
      </c>
      <c r="AC11" s="42">
        <f t="shared" si="12"/>
        <v>35.46521463860764</v>
      </c>
      <c r="AD11" s="11">
        <v>1600.336035813</v>
      </c>
      <c r="AE11" s="42">
        <f t="shared" si="13"/>
        <v>18.046505883626878</v>
      </c>
      <c r="AF11" s="43" t="s">
        <v>14</v>
      </c>
      <c r="AG11" s="43" t="s">
        <v>14</v>
      </c>
    </row>
    <row r="12" spans="1:33" s="3" customFormat="1" ht="13.5" customHeight="1">
      <c r="A12" s="3">
        <v>2005</v>
      </c>
      <c r="B12" s="40">
        <f t="shared" si="2"/>
        <v>3163.94</v>
      </c>
      <c r="C12" s="40">
        <f t="shared" si="0"/>
        <v>100</v>
      </c>
      <c r="D12" s="11">
        <v>804</v>
      </c>
      <c r="E12" s="11">
        <f t="shared" si="3"/>
        <v>25.411354197614365</v>
      </c>
      <c r="F12" s="11" t="s">
        <v>14</v>
      </c>
      <c r="G12" s="11" t="s">
        <v>14</v>
      </c>
      <c r="H12" s="42">
        <v>572.7</v>
      </c>
      <c r="I12" s="11">
        <f>+H12/B12*100</f>
        <v>18.100848941509636</v>
      </c>
      <c r="J12" s="11">
        <v>606.2</v>
      </c>
      <c r="K12" s="11">
        <f>+J12/B12*100</f>
        <v>19.159655366410234</v>
      </c>
      <c r="L12" s="42">
        <v>712.66</v>
      </c>
      <c r="M12" s="42">
        <f t="shared" si="6"/>
        <v>22.524447366258524</v>
      </c>
      <c r="N12" s="11">
        <v>468.38</v>
      </c>
      <c r="O12" s="11">
        <f t="shared" si="1"/>
        <v>14.803694128207233</v>
      </c>
      <c r="P12" s="12" t="s">
        <v>14</v>
      </c>
      <c r="Q12" s="12" t="s">
        <v>14</v>
      </c>
      <c r="R12" s="40">
        <f t="shared" si="9"/>
        <v>9822.97103357904</v>
      </c>
      <c r="S12" s="40">
        <f t="shared" si="7"/>
        <v>100.00000000000001</v>
      </c>
      <c r="T12" s="11">
        <v>2379.58806</v>
      </c>
      <c r="U12" s="11">
        <f t="shared" si="8"/>
        <v>24.224728464184295</v>
      </c>
      <c r="V12" s="42" t="s">
        <v>14</v>
      </c>
      <c r="W12" s="42" t="s">
        <v>14</v>
      </c>
      <c r="X12" s="42">
        <v>16.738599999999998</v>
      </c>
      <c r="Y12" s="42">
        <f t="shared" si="10"/>
        <v>0.1704026199688509</v>
      </c>
      <c r="Z12" s="11">
        <v>1994.4384730110407</v>
      </c>
      <c r="AA12" s="11">
        <f t="shared" si="11"/>
        <v>20.303821177861693</v>
      </c>
      <c r="AB12" s="42">
        <v>3524</v>
      </c>
      <c r="AC12" s="42">
        <f t="shared" si="12"/>
        <v>35.87509306454725</v>
      </c>
      <c r="AD12" s="11">
        <v>1908.2059005679998</v>
      </c>
      <c r="AE12" s="42">
        <f t="shared" si="13"/>
        <v>19.42595467343791</v>
      </c>
      <c r="AF12" s="43" t="s">
        <v>14</v>
      </c>
      <c r="AG12" s="43" t="s">
        <v>14</v>
      </c>
    </row>
    <row r="13" spans="1:33" s="3" customFormat="1" ht="13.5" customHeight="1">
      <c r="A13" s="3">
        <v>2006</v>
      </c>
      <c r="B13" s="40">
        <f t="shared" si="2"/>
        <v>3196.4799999999996</v>
      </c>
      <c r="C13" s="40">
        <f t="shared" si="0"/>
        <v>100.00000000000001</v>
      </c>
      <c r="D13" s="11">
        <v>804</v>
      </c>
      <c r="E13" s="11">
        <f t="shared" si="3"/>
        <v>25.152667934728207</v>
      </c>
      <c r="F13" s="11" t="s">
        <v>14</v>
      </c>
      <c r="G13" s="11" t="s">
        <v>14</v>
      </c>
      <c r="H13" s="42">
        <v>572.7</v>
      </c>
      <c r="I13" s="11">
        <f t="shared" si="4"/>
        <v>17.916583241565725</v>
      </c>
      <c r="J13" s="11">
        <v>606.2</v>
      </c>
      <c r="K13" s="11">
        <f t="shared" si="5"/>
        <v>18.9646110721794</v>
      </c>
      <c r="L13" s="42">
        <v>744.3</v>
      </c>
      <c r="M13" s="42">
        <f t="shared" si="6"/>
        <v>23.284988487336072</v>
      </c>
      <c r="N13" s="11">
        <v>469.28</v>
      </c>
      <c r="O13" s="11">
        <f t="shared" si="1"/>
        <v>14.68114926419061</v>
      </c>
      <c r="P13" s="12" t="s">
        <v>14</v>
      </c>
      <c r="Q13" s="12" t="s">
        <v>14</v>
      </c>
      <c r="R13" s="40">
        <f t="shared" si="9"/>
        <v>10708.144699520304</v>
      </c>
      <c r="S13" s="40">
        <f t="shared" si="7"/>
        <v>100</v>
      </c>
      <c r="T13" s="11">
        <v>2829.973823006</v>
      </c>
      <c r="U13" s="11">
        <f t="shared" si="8"/>
        <v>26.428236659267178</v>
      </c>
      <c r="V13" s="42" t="s">
        <v>14</v>
      </c>
      <c r="W13" s="42" t="s">
        <v>14</v>
      </c>
      <c r="X13" s="42">
        <v>110.312392</v>
      </c>
      <c r="Y13" s="42">
        <f t="shared" si="10"/>
        <v>1.030172780583939</v>
      </c>
      <c r="Z13" s="11">
        <v>2307.113912194304</v>
      </c>
      <c r="AA13" s="11">
        <f t="shared" si="11"/>
        <v>21.545412178616303</v>
      </c>
      <c r="AB13" s="42">
        <v>3711</v>
      </c>
      <c r="AC13" s="42">
        <f t="shared" si="12"/>
        <v>34.65586340242715</v>
      </c>
      <c r="AD13" s="11">
        <v>1749.7445723199999</v>
      </c>
      <c r="AE13" s="42">
        <f t="shared" si="13"/>
        <v>16.340314979105425</v>
      </c>
      <c r="AF13" s="43" t="s">
        <v>14</v>
      </c>
      <c r="AG13" s="43" t="s">
        <v>14</v>
      </c>
    </row>
    <row r="14" spans="1:33" s="3" customFormat="1" ht="13.5" customHeight="1">
      <c r="A14" s="3">
        <v>2007</v>
      </c>
      <c r="B14" s="40">
        <f t="shared" si="2"/>
        <v>3196.5</v>
      </c>
      <c r="C14" s="40">
        <f t="shared" si="0"/>
        <v>100</v>
      </c>
      <c r="D14" s="11">
        <v>804</v>
      </c>
      <c r="E14" s="11">
        <f t="shared" si="3"/>
        <v>25.152510558423273</v>
      </c>
      <c r="F14" s="11" t="s">
        <v>14</v>
      </c>
      <c r="G14" s="11" t="s">
        <v>14</v>
      </c>
      <c r="H14" s="42">
        <v>572.7</v>
      </c>
      <c r="I14" s="11">
        <f t="shared" si="4"/>
        <v>17.916471140309714</v>
      </c>
      <c r="J14" s="11">
        <v>606.2</v>
      </c>
      <c r="K14" s="11">
        <f t="shared" si="5"/>
        <v>18.964492413577354</v>
      </c>
      <c r="L14" s="42">
        <v>744.3</v>
      </c>
      <c r="M14" s="42">
        <f t="shared" si="6"/>
        <v>23.28484279680901</v>
      </c>
      <c r="N14" s="11">
        <v>469.3</v>
      </c>
      <c r="O14" s="11">
        <f t="shared" si="1"/>
        <v>14.681683090880652</v>
      </c>
      <c r="P14" s="12" t="s">
        <v>14</v>
      </c>
      <c r="Q14" s="12" t="s">
        <v>14</v>
      </c>
      <c r="R14" s="40">
        <f t="shared" si="9"/>
        <v>11088</v>
      </c>
      <c r="S14" s="40">
        <f t="shared" si="7"/>
        <v>100.00000000000001</v>
      </c>
      <c r="T14" s="11">
        <v>2820</v>
      </c>
      <c r="U14" s="11">
        <f t="shared" si="8"/>
        <v>25.432900432900436</v>
      </c>
      <c r="V14" s="42" t="s">
        <v>14</v>
      </c>
      <c r="W14" s="42" t="s">
        <v>14</v>
      </c>
      <c r="X14" s="42">
        <v>393</v>
      </c>
      <c r="Y14" s="42">
        <f t="shared" si="10"/>
        <v>3.5443722943722946</v>
      </c>
      <c r="Z14" s="11">
        <v>2320</v>
      </c>
      <c r="AA14" s="11">
        <f t="shared" si="11"/>
        <v>20.923520923520925</v>
      </c>
      <c r="AB14" s="42">
        <v>3854</v>
      </c>
      <c r="AC14" s="42">
        <f t="shared" si="12"/>
        <v>34.75829725829726</v>
      </c>
      <c r="AD14" s="11">
        <v>1701</v>
      </c>
      <c r="AE14" s="42">
        <f t="shared" si="13"/>
        <v>15.340909090909092</v>
      </c>
      <c r="AF14" s="43" t="s">
        <v>14</v>
      </c>
      <c r="AG14" s="43" t="s">
        <v>14</v>
      </c>
    </row>
    <row r="15" spans="1:33" s="3" customFormat="1" ht="13.5" customHeight="1">
      <c r="A15" s="3">
        <v>2008</v>
      </c>
      <c r="B15" s="40">
        <f t="shared" si="2"/>
        <v>2948.164</v>
      </c>
      <c r="C15" s="40">
        <f t="shared" si="0"/>
        <v>99.99999999999999</v>
      </c>
      <c r="D15" s="11">
        <v>804</v>
      </c>
      <c r="E15" s="11">
        <f t="shared" si="3"/>
        <v>27.27121014977457</v>
      </c>
      <c r="F15" s="11" t="s">
        <v>14</v>
      </c>
      <c r="G15" s="11" t="s">
        <v>14</v>
      </c>
      <c r="H15" s="42">
        <v>370.5</v>
      </c>
      <c r="I15" s="11">
        <f t="shared" si="4"/>
        <v>12.567143483198356</v>
      </c>
      <c r="J15" s="11">
        <v>606.2</v>
      </c>
      <c r="K15" s="11">
        <f t="shared" si="5"/>
        <v>20.56194974228028</v>
      </c>
      <c r="L15" s="42">
        <v>695.16</v>
      </c>
      <c r="M15" s="42">
        <f t="shared" si="6"/>
        <v>23.579420954872248</v>
      </c>
      <c r="N15" s="11">
        <v>472.3040000000001</v>
      </c>
      <c r="O15" s="11">
        <f t="shared" si="1"/>
        <v>16.02027566987454</v>
      </c>
      <c r="P15" s="12" t="s">
        <v>14</v>
      </c>
      <c r="Q15" s="12" t="s">
        <v>14</v>
      </c>
      <c r="R15" s="40">
        <f t="shared" si="9"/>
        <v>11646.46782492692</v>
      </c>
      <c r="S15" s="40">
        <f t="shared" si="7"/>
        <v>100</v>
      </c>
      <c r="T15" s="11">
        <v>3493.359564072</v>
      </c>
      <c r="U15" s="11">
        <f t="shared" si="8"/>
        <v>29.99501322276585</v>
      </c>
      <c r="V15" s="42" t="s">
        <v>14</v>
      </c>
      <c r="W15" s="42" t="s">
        <v>14</v>
      </c>
      <c r="X15" s="42">
        <v>379.302301926</v>
      </c>
      <c r="Y15" s="42">
        <f t="shared" si="10"/>
        <v>3.256801183223808</v>
      </c>
      <c r="Z15" s="11">
        <v>2358.6426721688263</v>
      </c>
      <c r="AA15" s="11">
        <f t="shared" si="11"/>
        <v>20.252000070962513</v>
      </c>
      <c r="AB15" s="42">
        <v>4031.6</v>
      </c>
      <c r="AC15" s="42">
        <f t="shared" si="12"/>
        <v>34.616503995925456</v>
      </c>
      <c r="AD15" s="11">
        <v>1383.5632867600941</v>
      </c>
      <c r="AE15" s="42">
        <f t="shared" si="13"/>
        <v>11.879681527122372</v>
      </c>
      <c r="AF15" s="43" t="s">
        <v>14</v>
      </c>
      <c r="AG15" s="43" t="s">
        <v>14</v>
      </c>
    </row>
    <row r="16" spans="1:33" s="3" customFormat="1" ht="13.5" customHeight="1">
      <c r="A16" s="3">
        <v>2009</v>
      </c>
      <c r="B16" s="40">
        <f t="shared" si="2"/>
        <v>2970.5250000000005</v>
      </c>
      <c r="C16" s="40">
        <f t="shared" si="0"/>
        <v>99.99999999999999</v>
      </c>
      <c r="D16" s="11">
        <v>804</v>
      </c>
      <c r="E16" s="11">
        <f t="shared" si="3"/>
        <v>27.065922690433503</v>
      </c>
      <c r="F16" s="11" t="s">
        <v>14</v>
      </c>
      <c r="G16" s="11" t="s">
        <v>14</v>
      </c>
      <c r="H16" s="11">
        <v>350.375</v>
      </c>
      <c r="I16" s="11">
        <f t="shared" si="4"/>
        <v>11.795053063010744</v>
      </c>
      <c r="J16" s="11">
        <v>606.2</v>
      </c>
      <c r="K16" s="11">
        <f t="shared" si="5"/>
        <v>20.407167083259694</v>
      </c>
      <c r="L16" s="11">
        <v>716.2166666666667</v>
      </c>
      <c r="M16" s="11">
        <f t="shared" si="6"/>
        <v>24.11077727562187</v>
      </c>
      <c r="N16" s="11">
        <v>493.7333333333334</v>
      </c>
      <c r="O16" s="11">
        <f t="shared" si="1"/>
        <v>16.621079887674174</v>
      </c>
      <c r="P16" s="12" t="s">
        <v>14</v>
      </c>
      <c r="Q16" s="12" t="s">
        <v>14</v>
      </c>
      <c r="R16" s="40">
        <f>SUM(T16,X16,Z16,AB16,AD16)</f>
        <v>11529.415237552825</v>
      </c>
      <c r="S16" s="40">
        <f t="shared" si="7"/>
        <v>100</v>
      </c>
      <c r="T16" s="45">
        <v>3040.5812000000005</v>
      </c>
      <c r="U16" s="11">
        <f t="shared" si="8"/>
        <v>26.372380015392515</v>
      </c>
      <c r="V16" s="42" t="s">
        <v>14</v>
      </c>
      <c r="W16" s="42" t="s">
        <v>14</v>
      </c>
      <c r="X16" s="45">
        <v>512.1189999999999</v>
      </c>
      <c r="Y16" s="42">
        <f t="shared" si="10"/>
        <v>4.441847131430923</v>
      </c>
      <c r="Z16" s="45">
        <v>2488.835257552824</v>
      </c>
      <c r="AA16" s="11">
        <f t="shared" si="11"/>
        <v>21.586829915244614</v>
      </c>
      <c r="AB16" s="45">
        <v>4023.41941</v>
      </c>
      <c r="AC16" s="42">
        <f t="shared" si="12"/>
        <v>34.89699457519053</v>
      </c>
      <c r="AD16" s="45">
        <v>1464.46037</v>
      </c>
      <c r="AE16" s="42">
        <f t="shared" si="13"/>
        <v>12.701948362741414</v>
      </c>
      <c r="AF16" s="43" t="s">
        <v>14</v>
      </c>
      <c r="AG16" s="43" t="s">
        <v>14</v>
      </c>
    </row>
    <row r="17" spans="1:33" s="3" customFormat="1" ht="13.5" customHeight="1">
      <c r="A17" s="3">
        <v>2010</v>
      </c>
      <c r="B17" s="40">
        <f t="shared" si="2"/>
        <v>2998.6000000000004</v>
      </c>
      <c r="C17" s="40">
        <f t="shared" si="0"/>
        <v>99.99999999999999</v>
      </c>
      <c r="D17" s="11">
        <v>804</v>
      </c>
      <c r="E17" s="11">
        <f t="shared" si="3"/>
        <v>26.812512505836057</v>
      </c>
      <c r="F17" s="11" t="s">
        <v>14</v>
      </c>
      <c r="G17" s="11" t="s">
        <v>14</v>
      </c>
      <c r="H17" s="11">
        <v>336</v>
      </c>
      <c r="I17" s="11">
        <f t="shared" si="4"/>
        <v>11.20522910691656</v>
      </c>
      <c r="J17" s="11">
        <v>603.4999999999999</v>
      </c>
      <c r="K17" s="11">
        <f t="shared" si="5"/>
        <v>20.126058827452805</v>
      </c>
      <c r="L17" s="11">
        <v>731.9</v>
      </c>
      <c r="M17" s="11">
        <f t="shared" si="6"/>
        <v>24.408057093310205</v>
      </c>
      <c r="N17" s="11">
        <v>523.2</v>
      </c>
      <c r="O17" s="11">
        <f t="shared" si="1"/>
        <v>17.44814246648436</v>
      </c>
      <c r="P17" s="12" t="s">
        <v>14</v>
      </c>
      <c r="Q17" s="12" t="s">
        <v>14</v>
      </c>
      <c r="R17" s="40">
        <f>SUM(T17,X17,Z17,AB17,AD17)</f>
        <v>12271.7</v>
      </c>
      <c r="S17" s="40">
        <f>SUM(U17,Y17,AA17,AC17,AE17)</f>
        <v>100</v>
      </c>
      <c r="T17" s="11">
        <v>3112.5</v>
      </c>
      <c r="U17" s="11">
        <f t="shared" si="8"/>
        <v>25.363234107743832</v>
      </c>
      <c r="V17" s="42" t="s">
        <v>14</v>
      </c>
      <c r="W17" s="42" t="s">
        <v>14</v>
      </c>
      <c r="X17" s="11">
        <v>1278.6</v>
      </c>
      <c r="Y17" s="42">
        <f t="shared" si="10"/>
        <v>10.419094339007634</v>
      </c>
      <c r="Z17" s="11">
        <v>2426</v>
      </c>
      <c r="AA17" s="11">
        <f t="shared" si="11"/>
        <v>19.769062151128207</v>
      </c>
      <c r="AB17" s="11">
        <v>4020</v>
      </c>
      <c r="AC17" s="42">
        <f t="shared" si="12"/>
        <v>32.75829754638722</v>
      </c>
      <c r="AD17" s="11">
        <v>1434.6</v>
      </c>
      <c r="AE17" s="42">
        <f t="shared" si="13"/>
        <v>11.690311855733109</v>
      </c>
      <c r="AF17" s="43" t="s">
        <v>14</v>
      </c>
      <c r="AG17" s="43" t="s">
        <v>14</v>
      </c>
    </row>
    <row r="18" spans="1:33" s="3" customFormat="1" ht="13.5" customHeight="1">
      <c r="A18" s="3">
        <v>2011</v>
      </c>
      <c r="B18" s="40">
        <f t="shared" si="2"/>
        <v>2996.5999999999995</v>
      </c>
      <c r="C18" s="40">
        <f t="shared" si="0"/>
        <v>100.00000000000001</v>
      </c>
      <c r="D18" s="11">
        <v>795.1</v>
      </c>
      <c r="E18" s="11">
        <f t="shared" si="3"/>
        <v>26.533404525128486</v>
      </c>
      <c r="F18" s="11" t="s">
        <v>14</v>
      </c>
      <c r="G18" s="11" t="s">
        <v>14</v>
      </c>
      <c r="H18" s="11">
        <v>336</v>
      </c>
      <c r="I18" s="11">
        <f t="shared" si="4"/>
        <v>11.212707735433494</v>
      </c>
      <c r="J18" s="11">
        <v>603.1</v>
      </c>
      <c r="K18" s="11">
        <f t="shared" si="5"/>
        <v>20.12614296202363</v>
      </c>
      <c r="L18" s="11">
        <v>739.2</v>
      </c>
      <c r="M18" s="11">
        <f t="shared" si="6"/>
        <v>24.667957017953686</v>
      </c>
      <c r="N18" s="11">
        <v>523.2</v>
      </c>
      <c r="O18" s="11">
        <f t="shared" si="1"/>
        <v>17.459787759460728</v>
      </c>
      <c r="P18" s="12" t="s">
        <v>14</v>
      </c>
      <c r="Q18" s="12" t="s">
        <v>14</v>
      </c>
      <c r="R18" s="40">
        <f>SUM(T18,X18,Z18,AB18,AD18)</f>
        <v>12960.5</v>
      </c>
      <c r="S18" s="40">
        <f>SUM(U18,Y18,AA18,AC18,AE18)</f>
        <v>100.00000000000001</v>
      </c>
      <c r="T18" s="11">
        <v>3511</v>
      </c>
      <c r="U18" s="11">
        <f t="shared" si="8"/>
        <v>27.09000424366344</v>
      </c>
      <c r="V18" s="42" t="s">
        <v>14</v>
      </c>
      <c r="W18" s="42" t="s">
        <v>14</v>
      </c>
      <c r="X18" s="11">
        <v>1523.7</v>
      </c>
      <c r="Y18" s="42">
        <f t="shared" si="10"/>
        <v>11.756490876123607</v>
      </c>
      <c r="Z18" s="11">
        <v>2238.5</v>
      </c>
      <c r="AA18" s="11">
        <f t="shared" si="11"/>
        <v>17.27171019636588</v>
      </c>
      <c r="AB18" s="11">
        <v>4156.3</v>
      </c>
      <c r="AC18" s="42">
        <f t="shared" si="12"/>
        <v>32.06897882026157</v>
      </c>
      <c r="AD18" s="11">
        <v>1531</v>
      </c>
      <c r="AE18" s="42">
        <f t="shared" si="13"/>
        <v>11.81281586358551</v>
      </c>
      <c r="AF18" s="43" t="s">
        <v>14</v>
      </c>
      <c r="AG18" s="43" t="s">
        <v>14</v>
      </c>
    </row>
    <row r="19" spans="1:33" s="53" customFormat="1" ht="13.5" customHeight="1">
      <c r="A19" s="49">
        <v>2012</v>
      </c>
      <c r="B19" s="48">
        <f>SUM(D19,F19,H19,J19,L19,N19)</f>
        <v>3151.9438095238093</v>
      </c>
      <c r="C19" s="48">
        <f>SUM(E19,I19,K19,M19,O19,G19)</f>
        <v>100.00000000000001</v>
      </c>
      <c r="D19" s="46">
        <v>781</v>
      </c>
      <c r="E19" s="46">
        <f t="shared" si="3"/>
        <v>24.778360503767747</v>
      </c>
      <c r="F19" s="46">
        <v>33.25714285714286</v>
      </c>
      <c r="G19" s="46">
        <f aca="true" t="shared" si="14" ref="G19:G30">+F19/B19*100</f>
        <v>1.0551312100378876</v>
      </c>
      <c r="H19" s="46">
        <v>336</v>
      </c>
      <c r="I19" s="46">
        <f t="shared" si="4"/>
        <v>10.660088513784844</v>
      </c>
      <c r="J19" s="46">
        <v>506.43333333333345</v>
      </c>
      <c r="K19" s="46">
        <f t="shared" si="5"/>
        <v>16.067333808525113</v>
      </c>
      <c r="L19" s="46">
        <v>952.0533333333332</v>
      </c>
      <c r="M19" s="46">
        <f t="shared" si="6"/>
        <v>30.20527619993225</v>
      </c>
      <c r="N19" s="46">
        <v>543.1999999999999</v>
      </c>
      <c r="O19" s="46">
        <f t="shared" si="1"/>
        <v>17.23380976395216</v>
      </c>
      <c r="P19" s="50" t="s">
        <v>14</v>
      </c>
      <c r="Q19" s="50" t="s">
        <v>14</v>
      </c>
      <c r="R19" s="48">
        <f aca="true" t="shared" si="15" ref="R19:S21">SUM(T19,X19,Z19,AB19,AD19,V19)</f>
        <v>13848.45</v>
      </c>
      <c r="S19" s="48">
        <f t="shared" si="15"/>
        <v>99.99999999999999</v>
      </c>
      <c r="T19" s="46">
        <v>3299.58</v>
      </c>
      <c r="U19" s="46">
        <f t="shared" si="8"/>
        <v>23.826348797157802</v>
      </c>
      <c r="V19" s="51">
        <v>67.86</v>
      </c>
      <c r="W19" s="51">
        <f aca="true" t="shared" si="16" ref="W19:W30">+V19/R19*100</f>
        <v>0.4900187385591889</v>
      </c>
      <c r="X19" s="46">
        <v>1428.31</v>
      </c>
      <c r="Y19" s="51">
        <f t="shared" si="10"/>
        <v>10.313861840133733</v>
      </c>
      <c r="Z19" s="46">
        <v>2829.04</v>
      </c>
      <c r="AA19" s="46">
        <f t="shared" si="11"/>
        <v>20.428567818059058</v>
      </c>
      <c r="AB19" s="46">
        <v>4439.21</v>
      </c>
      <c r="AC19" s="51">
        <f t="shared" si="12"/>
        <v>32.05564521661269</v>
      </c>
      <c r="AD19" s="46">
        <v>1784.4499999999998</v>
      </c>
      <c r="AE19" s="51">
        <f t="shared" si="13"/>
        <v>12.88555758947752</v>
      </c>
      <c r="AF19" s="52" t="s">
        <v>14</v>
      </c>
      <c r="AG19" s="52" t="s">
        <v>14</v>
      </c>
    </row>
    <row r="20" spans="1:33" s="53" customFormat="1" ht="13.5" customHeight="1">
      <c r="A20" s="49">
        <v>2013</v>
      </c>
      <c r="B20" s="48">
        <f>SUM(D20,F20,H20,J20,L20,N20)</f>
        <v>3504.7726666666667</v>
      </c>
      <c r="C20" s="48">
        <f>SUM(E20,I20,K20,M20,O20,G20)</f>
        <v>99.99999999999999</v>
      </c>
      <c r="D20" s="46">
        <v>804</v>
      </c>
      <c r="E20" s="46">
        <f>+D20/B20*100</f>
        <v>22.940146950092245</v>
      </c>
      <c r="F20" s="46">
        <v>85.45000000000003</v>
      </c>
      <c r="G20" s="46">
        <f t="shared" si="14"/>
        <v>2.438103926474357</v>
      </c>
      <c r="H20" s="46">
        <v>370</v>
      </c>
      <c r="I20" s="46">
        <f aca="true" t="shared" si="17" ref="I20:I30">+H20/B20*100</f>
        <v>10.557032800415586</v>
      </c>
      <c r="J20" s="46">
        <v>598.1000000000001</v>
      </c>
      <c r="K20" s="46">
        <f aca="true" t="shared" si="18" ref="K20:K30">+J20/B20*100</f>
        <v>17.065300859266387</v>
      </c>
      <c r="L20" s="46">
        <v>1034.4226666666661</v>
      </c>
      <c r="M20" s="46">
        <f aca="true" t="shared" si="19" ref="M20:M30">+L20/B20*100</f>
        <v>29.51468654457663</v>
      </c>
      <c r="N20" s="46">
        <v>612.8000000000001</v>
      </c>
      <c r="O20" s="46">
        <f t="shared" si="1"/>
        <v>17.48472891917479</v>
      </c>
      <c r="P20" s="50" t="s">
        <v>14</v>
      </c>
      <c r="Q20" s="50" t="s">
        <v>14</v>
      </c>
      <c r="R20" s="48">
        <f t="shared" si="15"/>
        <v>14384.261709999999</v>
      </c>
      <c r="S20" s="48">
        <f t="shared" si="15"/>
        <v>100</v>
      </c>
      <c r="T20" s="46">
        <v>2975.88238</v>
      </c>
      <c r="U20" s="46">
        <f aca="true" t="shared" si="20" ref="U20:U28">+T20/R20*100</f>
        <v>20.688461041633815</v>
      </c>
      <c r="V20" s="51">
        <v>187.37497</v>
      </c>
      <c r="W20" s="51">
        <f t="shared" si="16"/>
        <v>1.302638771301944</v>
      </c>
      <c r="X20" s="46">
        <v>1363.3151400000002</v>
      </c>
      <c r="Y20" s="51">
        <f aca="true" t="shared" si="21" ref="Y20:Y30">+X20/R20*100</f>
        <v>9.47782491368478</v>
      </c>
      <c r="Z20" s="46">
        <v>2319.19088</v>
      </c>
      <c r="AA20" s="46">
        <f aca="true" t="shared" si="22" ref="AA20:AA30">+Z20/R20*100</f>
        <v>16.123113766677985</v>
      </c>
      <c r="AB20" s="46">
        <v>5378.183929999999</v>
      </c>
      <c r="AC20" s="51">
        <f aca="true" t="shared" si="23" ref="AC20:AC30">+AB20/R20*100</f>
        <v>37.38936372564095</v>
      </c>
      <c r="AD20" s="46">
        <v>2160.3144099999995</v>
      </c>
      <c r="AE20" s="51">
        <f aca="true" t="shared" si="24" ref="AE20:AE30">+AD20/R20*100</f>
        <v>15.01859778106053</v>
      </c>
      <c r="AF20" s="52" t="s">
        <v>14</v>
      </c>
      <c r="AG20" s="52" t="s">
        <v>14</v>
      </c>
    </row>
    <row r="21" spans="1:33" s="53" customFormat="1" ht="13.5" customHeight="1">
      <c r="A21" s="49">
        <v>2014</v>
      </c>
      <c r="B21" s="48">
        <f>SUM(D21,F21,H21,J21,L21,N21)</f>
        <v>3599.4580000000005</v>
      </c>
      <c r="C21" s="48">
        <f>SUM(E21,I21,K21,M21,O21,G21)</f>
        <v>100</v>
      </c>
      <c r="D21" s="46">
        <v>804</v>
      </c>
      <c r="E21" s="46">
        <f>+D21/B21*100</f>
        <v>22.336696247046078</v>
      </c>
      <c r="F21" s="46">
        <v>85.45000000000003</v>
      </c>
      <c r="G21" s="46">
        <f t="shared" si="14"/>
        <v>2.373968525261304</v>
      </c>
      <c r="H21" s="46">
        <v>370</v>
      </c>
      <c r="I21" s="46">
        <f t="shared" si="17"/>
        <v>10.279325387322201</v>
      </c>
      <c r="J21" s="46">
        <v>528.6548000000004</v>
      </c>
      <c r="K21" s="46">
        <f t="shared" si="18"/>
        <v>14.687066775053365</v>
      </c>
      <c r="L21" s="46">
        <v>1195.6332</v>
      </c>
      <c r="M21" s="46">
        <f t="shared" si="19"/>
        <v>33.21703434239265</v>
      </c>
      <c r="N21" s="46">
        <v>615.7200000000001</v>
      </c>
      <c r="O21" s="46">
        <f t="shared" si="1"/>
        <v>17.105908722924397</v>
      </c>
      <c r="P21" s="50" t="s">
        <v>14</v>
      </c>
      <c r="Q21" s="50" t="s">
        <v>14</v>
      </c>
      <c r="R21" s="48">
        <f t="shared" si="15"/>
        <v>14766.01446</v>
      </c>
      <c r="S21" s="48">
        <f t="shared" si="15"/>
        <v>100.00000000000001</v>
      </c>
      <c r="T21" s="46">
        <v>2624.08447</v>
      </c>
      <c r="U21" s="46">
        <f t="shared" si="20"/>
        <v>17.77110862994509</v>
      </c>
      <c r="V21" s="51">
        <v>232.92198999999997</v>
      </c>
      <c r="W21" s="51">
        <f t="shared" si="16"/>
        <v>1.5774194900795184</v>
      </c>
      <c r="X21" s="46">
        <v>1484.307</v>
      </c>
      <c r="Y21" s="51">
        <f t="shared" si="21"/>
        <v>10.052184386117688</v>
      </c>
      <c r="Z21" s="46">
        <v>2430.70567</v>
      </c>
      <c r="AA21" s="46">
        <f t="shared" si="22"/>
        <v>16.461487807590835</v>
      </c>
      <c r="AB21" s="46">
        <v>6408.31611</v>
      </c>
      <c r="AC21" s="51">
        <f t="shared" si="23"/>
        <v>43.39909138894342</v>
      </c>
      <c r="AD21" s="46">
        <v>1585.6792200000002</v>
      </c>
      <c r="AE21" s="51">
        <f t="shared" si="24"/>
        <v>10.738708297323448</v>
      </c>
      <c r="AF21" s="52" t="s">
        <v>14</v>
      </c>
      <c r="AG21" s="52" t="s">
        <v>14</v>
      </c>
    </row>
    <row r="22" spans="1:33" s="53" customFormat="1" ht="13.5" customHeight="1">
      <c r="A22" s="49">
        <v>2015</v>
      </c>
      <c r="B22" s="48">
        <f>SUM(D22,F22,H22,J22,L22,N22)</f>
        <v>3577.575</v>
      </c>
      <c r="C22" s="48">
        <f>SUM(E22,I22,K22,M22,O22,G22)</f>
        <v>100</v>
      </c>
      <c r="D22" s="46">
        <v>804</v>
      </c>
      <c r="E22" s="46">
        <f>+D22/B22*100</f>
        <v>22.473323410410686</v>
      </c>
      <c r="F22" s="46">
        <v>85.45000000000003</v>
      </c>
      <c r="G22" s="46">
        <f t="shared" si="14"/>
        <v>2.388489409725863</v>
      </c>
      <c r="H22" s="46">
        <v>370</v>
      </c>
      <c r="I22" s="46">
        <f t="shared" si="17"/>
        <v>10.342201071955166</v>
      </c>
      <c r="J22" s="46">
        <v>424.5</v>
      </c>
      <c r="K22" s="46">
        <f t="shared" si="18"/>
        <v>11.865579337959373</v>
      </c>
      <c r="L22" s="46">
        <v>1277.9049999999993</v>
      </c>
      <c r="M22" s="46">
        <f t="shared" si="19"/>
        <v>35.71986611042394</v>
      </c>
      <c r="N22" s="46">
        <v>615.7200000000001</v>
      </c>
      <c r="O22" s="46">
        <f t="shared" si="1"/>
        <v>17.210540659524963</v>
      </c>
      <c r="P22" s="50" t="s">
        <v>14</v>
      </c>
      <c r="Q22" s="50" t="s">
        <v>14</v>
      </c>
      <c r="R22" s="48">
        <f>SUM(T22,X22,Z22,AB22,AD22,V22)</f>
        <v>15282.264250000004</v>
      </c>
      <c r="S22" s="48">
        <f>SUM(U22,Y22,AA22,AC22,AE22,W22)</f>
        <v>99.99999999999999</v>
      </c>
      <c r="T22" s="46">
        <v>3159.7029299999995</v>
      </c>
      <c r="U22" s="46">
        <f t="shared" si="20"/>
        <v>20.675620302796418</v>
      </c>
      <c r="V22" s="51">
        <v>284.01365999999996</v>
      </c>
      <c r="W22" s="51">
        <f t="shared" si="16"/>
        <v>1.8584527485840319</v>
      </c>
      <c r="X22" s="46">
        <v>1597.4720300000001</v>
      </c>
      <c r="Y22" s="51">
        <f t="shared" si="21"/>
        <v>10.453110899453264</v>
      </c>
      <c r="Z22" s="46">
        <v>2299.01386</v>
      </c>
      <c r="AA22" s="46">
        <f t="shared" si="22"/>
        <v>15.043672994988288</v>
      </c>
      <c r="AB22" s="46">
        <v>6628.077610000003</v>
      </c>
      <c r="AC22" s="51">
        <f t="shared" si="23"/>
        <v>43.371044379107644</v>
      </c>
      <c r="AD22" s="46">
        <v>1313.98416</v>
      </c>
      <c r="AE22" s="51">
        <f t="shared" si="24"/>
        <v>8.59809867507035</v>
      </c>
      <c r="AF22" s="52" t="s">
        <v>14</v>
      </c>
      <c r="AG22" s="52" t="s">
        <v>14</v>
      </c>
    </row>
    <row r="23" spans="1:33" s="53" customFormat="1" ht="13.5" customHeight="1">
      <c r="A23" s="49">
        <v>2016</v>
      </c>
      <c r="B23" s="48">
        <f>SUM(D23,F23,H23,J23,L23,N23,P23)</f>
        <v>3639.8032000000003</v>
      </c>
      <c r="C23" s="48">
        <f>SUM(E23,I23,K23,M23,O23,G23,Q23)</f>
        <v>99.99999999999999</v>
      </c>
      <c r="D23" s="46">
        <v>804</v>
      </c>
      <c r="E23" s="46">
        <f>+D23/B23*100</f>
        <v>22.08910635607991</v>
      </c>
      <c r="F23" s="46">
        <v>134.95000000000002</v>
      </c>
      <c r="G23" s="46">
        <f t="shared" si="14"/>
        <v>3.70761803824998</v>
      </c>
      <c r="H23" s="46">
        <v>370</v>
      </c>
      <c r="I23" s="46">
        <f t="shared" si="17"/>
        <v>10.16538476585767</v>
      </c>
      <c r="J23" s="46">
        <v>423.5</v>
      </c>
      <c r="K23" s="46">
        <f t="shared" si="18"/>
        <v>11.635244454974927</v>
      </c>
      <c r="L23" s="46">
        <v>1261.6332</v>
      </c>
      <c r="M23" s="46">
        <f t="shared" si="19"/>
        <v>34.662126787514225</v>
      </c>
      <c r="N23" s="46">
        <v>615.7200000000001</v>
      </c>
      <c r="O23" s="46">
        <f t="shared" si="1"/>
        <v>16.916299210902395</v>
      </c>
      <c r="P23" s="50">
        <v>30</v>
      </c>
      <c r="Q23" s="50">
        <f aca="true" t="shared" si="25" ref="Q23:Q30">+P23/B23*100</f>
        <v>0.8242203864208921</v>
      </c>
      <c r="R23" s="48">
        <f aca="true" t="shared" si="26" ref="R23:S26">SUM(T23,X23,Z23,AB23,AD23,V23,AF23)</f>
        <v>16790.090630000002</v>
      </c>
      <c r="S23" s="48">
        <f t="shared" si="26"/>
        <v>100</v>
      </c>
      <c r="T23" s="46">
        <v>3774.2417</v>
      </c>
      <c r="U23" s="46">
        <f t="shared" si="20"/>
        <v>22.478983485987293</v>
      </c>
      <c r="V23" s="51">
        <v>302.15919999999994</v>
      </c>
      <c r="W23" s="51">
        <f t="shared" si="16"/>
        <v>1.79962816555684</v>
      </c>
      <c r="X23" s="46">
        <v>1431.0761400000001</v>
      </c>
      <c r="Y23" s="51">
        <f t="shared" si="21"/>
        <v>8.523337792131978</v>
      </c>
      <c r="Z23" s="46">
        <v>2338.6150300000004</v>
      </c>
      <c r="AA23" s="46">
        <f t="shared" si="22"/>
        <v>13.928543219543062</v>
      </c>
      <c r="AB23" s="46">
        <v>7043.53433</v>
      </c>
      <c r="AC23" s="51">
        <f t="shared" si="23"/>
        <v>41.95054383693937</v>
      </c>
      <c r="AD23" s="46">
        <v>1892.4380700000002</v>
      </c>
      <c r="AE23" s="51">
        <f t="shared" si="24"/>
        <v>11.271160541674812</v>
      </c>
      <c r="AF23" s="54">
        <v>8.02616</v>
      </c>
      <c r="AG23" s="54">
        <f aca="true" t="shared" si="27" ref="AG23:AG30">+AF23/R23*100</f>
        <v>0.04780295816664094</v>
      </c>
    </row>
    <row r="24" spans="1:33" s="53" customFormat="1" ht="13.5" customHeight="1">
      <c r="A24" s="49">
        <v>2017</v>
      </c>
      <c r="B24" s="48">
        <f aca="true" t="shared" si="28" ref="B24:B30">SUM(D24,F24,H24,J24,L24,N24,P24)</f>
        <v>3708.1532</v>
      </c>
      <c r="C24" s="48">
        <f aca="true" t="shared" si="29" ref="C24:C30">SUM(E24,I24,K24,M24,O24,G24,Q24)</f>
        <v>100</v>
      </c>
      <c r="D24" s="46">
        <v>1163.25</v>
      </c>
      <c r="E24" s="46">
        <f>+D24/B24*100</f>
        <v>31.370063135471316</v>
      </c>
      <c r="F24" s="46">
        <v>134.95000000000002</v>
      </c>
      <c r="G24" s="46">
        <f t="shared" si="14"/>
        <v>3.639277902541891</v>
      </c>
      <c r="H24" s="46">
        <v>134</v>
      </c>
      <c r="I24" s="46">
        <f t="shared" si="17"/>
        <v>3.6136586805528963</v>
      </c>
      <c r="J24" s="46">
        <v>368.59999999999997</v>
      </c>
      <c r="K24" s="46">
        <f t="shared" si="18"/>
        <v>9.940258131729832</v>
      </c>
      <c r="L24" s="46">
        <v>1261.6332</v>
      </c>
      <c r="M24" s="46">
        <f t="shared" si="19"/>
        <v>34.02322212577409</v>
      </c>
      <c r="N24" s="46">
        <v>615.7200000000001</v>
      </c>
      <c r="O24" s="46">
        <f t="shared" si="1"/>
        <v>16.604491961119624</v>
      </c>
      <c r="P24" s="50">
        <v>30</v>
      </c>
      <c r="Q24" s="50">
        <f t="shared" si="25"/>
        <v>0.8090280628103498</v>
      </c>
      <c r="R24" s="48">
        <f t="shared" si="26"/>
        <v>17127.69838</v>
      </c>
      <c r="S24" s="48">
        <f t="shared" si="26"/>
        <v>100</v>
      </c>
      <c r="T24" s="46">
        <v>4937.5694300000005</v>
      </c>
      <c r="U24" s="46">
        <f t="shared" si="20"/>
        <v>28.827979804721434</v>
      </c>
      <c r="V24" s="51">
        <v>390.29762</v>
      </c>
      <c r="W24" s="51">
        <f t="shared" si="16"/>
        <v>2.278751127797476</v>
      </c>
      <c r="X24" s="46">
        <v>398.8085300000001</v>
      </c>
      <c r="Y24" s="51">
        <f t="shared" si="21"/>
        <v>2.3284420425437222</v>
      </c>
      <c r="Z24" s="46">
        <v>2463.78389</v>
      </c>
      <c r="AA24" s="46">
        <f t="shared" si="22"/>
        <v>14.384792605157962</v>
      </c>
      <c r="AB24" s="46">
        <v>6481.11475</v>
      </c>
      <c r="AC24" s="51">
        <f t="shared" si="23"/>
        <v>37.83996311826691</v>
      </c>
      <c r="AD24" s="46">
        <v>2421.8418599999995</v>
      </c>
      <c r="AE24" s="51">
        <f t="shared" si="24"/>
        <v>14.139914227050976</v>
      </c>
      <c r="AF24" s="54">
        <v>34.2823</v>
      </c>
      <c r="AG24" s="54">
        <f t="shared" si="27"/>
        <v>0.20015707446151323</v>
      </c>
    </row>
    <row r="25" spans="1:33" s="53" customFormat="1" ht="13.5" customHeight="1">
      <c r="A25" s="55">
        <v>2018</v>
      </c>
      <c r="B25" s="48">
        <f t="shared" si="28"/>
        <v>3948.9032</v>
      </c>
      <c r="C25" s="48">
        <f t="shared" si="29"/>
        <v>100.00000000000001</v>
      </c>
      <c r="D25" s="46">
        <v>1163.25</v>
      </c>
      <c r="E25" s="46">
        <f>D25/B25*100</f>
        <v>29.457546591671324</v>
      </c>
      <c r="F25" s="46">
        <v>183.25</v>
      </c>
      <c r="G25" s="46">
        <f t="shared" si="14"/>
        <v>4.640529046141217</v>
      </c>
      <c r="H25" s="46">
        <v>274</v>
      </c>
      <c r="I25" s="46">
        <f t="shared" si="17"/>
        <v>6.938635517831888</v>
      </c>
      <c r="J25" s="46">
        <v>375</v>
      </c>
      <c r="K25" s="46">
        <f t="shared" si="18"/>
        <v>9.49630773425897</v>
      </c>
      <c r="L25" s="46">
        <v>1257.0832000000003</v>
      </c>
      <c r="M25" s="46">
        <f t="shared" si="19"/>
        <v>31.833730439378716</v>
      </c>
      <c r="N25" s="46">
        <v>615.7200000000001</v>
      </c>
      <c r="O25" s="46">
        <f t="shared" si="1"/>
        <v>15.592177595034492</v>
      </c>
      <c r="P25" s="50">
        <v>80.60000000000001</v>
      </c>
      <c r="Q25" s="50">
        <f t="shared" si="25"/>
        <v>2.041073075683395</v>
      </c>
      <c r="R25" s="48">
        <f t="shared" si="26"/>
        <v>17670.8628</v>
      </c>
      <c r="S25" s="48">
        <f t="shared" si="26"/>
        <v>100.00000000000001</v>
      </c>
      <c r="T25" s="46">
        <v>5334.235390000001</v>
      </c>
      <c r="U25" s="46">
        <f t="shared" si="20"/>
        <v>30.186615392656442</v>
      </c>
      <c r="V25" s="51">
        <v>489.4025500000001</v>
      </c>
      <c r="W25" s="51">
        <f t="shared" si="16"/>
        <v>2.7695452991689806</v>
      </c>
      <c r="X25" s="46">
        <v>166.07504</v>
      </c>
      <c r="Y25" s="51">
        <f t="shared" si="21"/>
        <v>0.9398241720262805</v>
      </c>
      <c r="Z25" s="46">
        <v>2455.86574</v>
      </c>
      <c r="AA25" s="46">
        <f t="shared" si="22"/>
        <v>13.897825860545984</v>
      </c>
      <c r="AB25" s="46">
        <v>7060.73256</v>
      </c>
      <c r="AC25" s="51">
        <f t="shared" si="23"/>
        <v>39.95692026990329</v>
      </c>
      <c r="AD25" s="46">
        <v>2091.20857</v>
      </c>
      <c r="AE25" s="51">
        <f t="shared" si="24"/>
        <v>11.834218813582776</v>
      </c>
      <c r="AF25" s="54">
        <v>73.34295</v>
      </c>
      <c r="AG25" s="54">
        <f t="shared" si="27"/>
        <v>0.41505019211625593</v>
      </c>
    </row>
    <row r="26" spans="1:33" s="53" customFormat="1" ht="13.5" customHeight="1">
      <c r="A26" s="55">
        <v>2019</v>
      </c>
      <c r="B26" s="48">
        <f t="shared" si="28"/>
        <v>4889.0491999999995</v>
      </c>
      <c r="C26" s="48">
        <f t="shared" si="29"/>
        <v>100.00000000000001</v>
      </c>
      <c r="D26" s="46">
        <v>1163.25</v>
      </c>
      <c r="E26" s="46">
        <f>D26/B26*100</f>
        <v>23.792969806890063</v>
      </c>
      <c r="F26" s="46">
        <v>370.25</v>
      </c>
      <c r="G26" s="46">
        <f t="shared" si="14"/>
        <v>7.573047127445558</v>
      </c>
      <c r="H26" s="46">
        <v>134</v>
      </c>
      <c r="I26" s="46">
        <f t="shared" si="17"/>
        <v>2.7408192169553134</v>
      </c>
      <c r="J26" s="46">
        <v>1156.8699999999997</v>
      </c>
      <c r="K26" s="46">
        <f t="shared" si="18"/>
        <v>23.662474085963378</v>
      </c>
      <c r="L26" s="46">
        <v>1285.9192</v>
      </c>
      <c r="M26" s="46">
        <f t="shared" si="19"/>
        <v>26.30203025978958</v>
      </c>
      <c r="N26" s="46">
        <v>623.2799999999999</v>
      </c>
      <c r="O26" s="46">
        <f t="shared" si="1"/>
        <v>12.748491056297818</v>
      </c>
      <c r="P26" s="50">
        <v>155.48</v>
      </c>
      <c r="Q26" s="50">
        <f t="shared" si="25"/>
        <v>3.180168446658299</v>
      </c>
      <c r="R26" s="48">
        <f t="shared" si="26"/>
        <v>19266.132780000004</v>
      </c>
      <c r="S26" s="48">
        <f t="shared" si="26"/>
        <v>99.99999999999999</v>
      </c>
      <c r="T26" s="46">
        <v>4454.26903</v>
      </c>
      <c r="U26" s="46">
        <f t="shared" si="20"/>
        <v>23.119684063549776</v>
      </c>
      <c r="V26" s="51">
        <v>785.58703</v>
      </c>
      <c r="W26" s="51">
        <f t="shared" si="16"/>
        <v>4.077554322762224</v>
      </c>
      <c r="X26" s="46">
        <v>1190.98657</v>
      </c>
      <c r="Y26" s="51">
        <f t="shared" si="21"/>
        <v>6.1817624927632195</v>
      </c>
      <c r="Z26" s="46">
        <v>4166.40157</v>
      </c>
      <c r="AA26" s="46">
        <f t="shared" si="22"/>
        <v>21.625520895013782</v>
      </c>
      <c r="AB26" s="46">
        <v>7463.698840000001</v>
      </c>
      <c r="AC26" s="51">
        <f t="shared" si="23"/>
        <v>38.73999481488053</v>
      </c>
      <c r="AD26" s="46">
        <v>1054.40014</v>
      </c>
      <c r="AE26" s="51">
        <f t="shared" si="24"/>
        <v>5.472816740340143</v>
      </c>
      <c r="AF26" s="54">
        <v>150.7896</v>
      </c>
      <c r="AG26" s="54">
        <f t="shared" si="27"/>
        <v>0.7826666706903076</v>
      </c>
    </row>
    <row r="27" spans="1:33" s="53" customFormat="1" ht="13.5" customHeight="1">
      <c r="A27" s="55">
        <v>2020</v>
      </c>
      <c r="B27" s="48">
        <f t="shared" si="28"/>
        <v>4889.413199999999</v>
      </c>
      <c r="C27" s="48">
        <f t="shared" si="29"/>
        <v>100</v>
      </c>
      <c r="D27" s="46">
        <v>1163.25</v>
      </c>
      <c r="E27" s="46">
        <f>D27/B27*100</f>
        <v>23.791198502102464</v>
      </c>
      <c r="F27" s="46">
        <v>370.25</v>
      </c>
      <c r="G27" s="46">
        <f t="shared" si="14"/>
        <v>7.572483340127606</v>
      </c>
      <c r="H27" s="46">
        <v>134</v>
      </c>
      <c r="I27" s="46">
        <f t="shared" si="17"/>
        <v>2.7406151723891945</v>
      </c>
      <c r="J27" s="46">
        <v>1156.8699999999997</v>
      </c>
      <c r="K27" s="46">
        <f t="shared" si="18"/>
        <v>23.66071249613348</v>
      </c>
      <c r="L27" s="46">
        <v>1286.2832</v>
      </c>
      <c r="M27" s="46">
        <f t="shared" si="19"/>
        <v>26.30751682021884</v>
      </c>
      <c r="N27" s="46">
        <v>623.2799999999999</v>
      </c>
      <c r="O27" s="46">
        <f t="shared" si="1"/>
        <v>12.747541974975645</v>
      </c>
      <c r="P27" s="50">
        <v>155.48</v>
      </c>
      <c r="Q27" s="50">
        <f t="shared" si="25"/>
        <v>3.1799316940527755</v>
      </c>
      <c r="R27" s="48">
        <f aca="true" t="shared" si="30" ref="R27:S30">SUM(T27,X27,Z27,AB27,AD27,V27,AF27)</f>
        <v>19573.513430000003</v>
      </c>
      <c r="S27" s="48">
        <f t="shared" si="30"/>
        <v>100</v>
      </c>
      <c r="T27" s="46">
        <v>4125.91539</v>
      </c>
      <c r="U27" s="46">
        <f t="shared" si="20"/>
        <v>21.079074049507522</v>
      </c>
      <c r="V27" s="46">
        <v>1101.38365</v>
      </c>
      <c r="W27" s="51">
        <f t="shared" si="16"/>
        <v>5.626908290833097</v>
      </c>
      <c r="X27" s="46">
        <v>74.68182999999999</v>
      </c>
      <c r="Y27" s="51">
        <f t="shared" si="21"/>
        <v>0.3815453483457721</v>
      </c>
      <c r="Z27" s="46">
        <v>7357.20571</v>
      </c>
      <c r="AA27" s="46">
        <f t="shared" si="22"/>
        <v>37.58755798396282</v>
      </c>
      <c r="AB27" s="46">
        <v>5332.983580000001</v>
      </c>
      <c r="AC27" s="51">
        <f t="shared" si="23"/>
        <v>27.24591882327178</v>
      </c>
      <c r="AD27" s="46">
        <v>1285.39688</v>
      </c>
      <c r="AE27" s="51">
        <f t="shared" si="24"/>
        <v>6.567021728607463</v>
      </c>
      <c r="AF27" s="54">
        <v>295.94639</v>
      </c>
      <c r="AG27" s="54">
        <f t="shared" si="27"/>
        <v>1.5119737754715403</v>
      </c>
    </row>
    <row r="28" spans="1:33" s="53" customFormat="1" ht="13.5" customHeight="1">
      <c r="A28" s="55">
        <v>2021</v>
      </c>
      <c r="B28" s="48">
        <f t="shared" si="28"/>
        <v>4996.079866666666</v>
      </c>
      <c r="C28" s="48">
        <f t="shared" si="29"/>
        <v>100</v>
      </c>
      <c r="D28" s="46">
        <v>1128.25</v>
      </c>
      <c r="E28" s="46">
        <f>D28/B28*100</f>
        <v>22.582705443273007</v>
      </c>
      <c r="F28" s="46">
        <v>370.25</v>
      </c>
      <c r="G28" s="46">
        <f t="shared" si="14"/>
        <v>7.410810272875542</v>
      </c>
      <c r="H28" s="46">
        <v>134</v>
      </c>
      <c r="I28" s="46">
        <f t="shared" si="17"/>
        <v>2.68210284014942</v>
      </c>
      <c r="J28" s="46">
        <v>1156.8699999999997</v>
      </c>
      <c r="K28" s="46">
        <f t="shared" si="18"/>
        <v>23.15555457226611</v>
      </c>
      <c r="L28" s="46">
        <v>1286.2832</v>
      </c>
      <c r="M28" s="46">
        <f t="shared" si="19"/>
        <v>25.74584943251108</v>
      </c>
      <c r="N28" s="46">
        <v>623.2799999999999</v>
      </c>
      <c r="O28" s="46">
        <f t="shared" si="1"/>
        <v>12.475381031405448</v>
      </c>
      <c r="P28" s="50">
        <v>297.1466666666667</v>
      </c>
      <c r="Q28" s="50">
        <f t="shared" si="25"/>
        <v>5.947596407519401</v>
      </c>
      <c r="R28" s="48">
        <f t="shared" si="30"/>
        <v>21437.641789999998</v>
      </c>
      <c r="S28" s="48">
        <f t="shared" si="30"/>
        <v>100.00000000000001</v>
      </c>
      <c r="T28" s="46">
        <v>5954.191859999999</v>
      </c>
      <c r="U28" s="46">
        <f t="shared" si="20"/>
        <v>27.77447220326933</v>
      </c>
      <c r="V28" s="46">
        <v>1231.0146700000003</v>
      </c>
      <c r="W28" s="51">
        <f t="shared" si="16"/>
        <v>5.742304503726855</v>
      </c>
      <c r="X28" s="46">
        <v>147.36828</v>
      </c>
      <c r="Y28" s="51">
        <f t="shared" si="21"/>
        <v>0.687427663189814</v>
      </c>
      <c r="Z28" s="46">
        <v>6819.920929999999</v>
      </c>
      <c r="AA28" s="46">
        <f t="shared" si="22"/>
        <v>31.81283182547291</v>
      </c>
      <c r="AB28" s="46">
        <v>5302.69004</v>
      </c>
      <c r="AC28" s="51">
        <f t="shared" si="23"/>
        <v>24.73541675872923</v>
      </c>
      <c r="AD28" s="46">
        <v>1496.4552599999997</v>
      </c>
      <c r="AE28" s="51">
        <f t="shared" si="24"/>
        <v>6.980503147963085</v>
      </c>
      <c r="AF28" s="54">
        <v>486.00075000000004</v>
      </c>
      <c r="AG28" s="54">
        <f t="shared" si="27"/>
        <v>2.2670438976487817</v>
      </c>
    </row>
    <row r="29" spans="1:33" s="53" customFormat="1" ht="13.5" customHeight="1">
      <c r="A29" s="55">
        <v>2022</v>
      </c>
      <c r="B29" s="48">
        <f t="shared" si="28"/>
        <v>4882.319833333333</v>
      </c>
      <c r="C29" s="48">
        <f t="shared" si="29"/>
        <v>100</v>
      </c>
      <c r="D29" s="46">
        <v>1114.5914999999998</v>
      </c>
      <c r="E29" s="46">
        <f>D29/B29*100</f>
        <v>22.829137337342946</v>
      </c>
      <c r="F29" s="46">
        <v>378.05</v>
      </c>
      <c r="G29" s="46">
        <f t="shared" si="14"/>
        <v>7.7432452789945945</v>
      </c>
      <c r="H29" s="46">
        <v>134</v>
      </c>
      <c r="I29" s="46">
        <f t="shared" si="17"/>
        <v>2.7445969247064554</v>
      </c>
      <c r="J29" s="46">
        <v>1158</v>
      </c>
      <c r="K29" s="46">
        <f t="shared" si="18"/>
        <v>23.718233125448325</v>
      </c>
      <c r="L29" s="46">
        <v>1110.5900000000001</v>
      </c>
      <c r="M29" s="46">
        <f t="shared" si="19"/>
        <v>22.747178347833902</v>
      </c>
      <c r="N29" s="46">
        <v>623.2799999999999</v>
      </c>
      <c r="O29" s="46">
        <f t="shared" si="1"/>
        <v>12.766062471873427</v>
      </c>
      <c r="P29" s="50">
        <v>363.80833333333334</v>
      </c>
      <c r="Q29" s="50">
        <f t="shared" si="25"/>
        <v>7.451546513800356</v>
      </c>
      <c r="R29" s="48">
        <f t="shared" si="30"/>
        <v>22143.59169</v>
      </c>
      <c r="S29" s="48">
        <f t="shared" si="30"/>
        <v>99.99999999999999</v>
      </c>
      <c r="T29" s="46">
        <v>6367.81822</v>
      </c>
      <c r="U29" s="46">
        <f>+T29/R29*100</f>
        <v>28.75693477890352</v>
      </c>
      <c r="V29" s="46">
        <v>1175.4387500000003</v>
      </c>
      <c r="W29" s="51">
        <f t="shared" si="16"/>
        <v>5.308256973193856</v>
      </c>
      <c r="X29" s="46">
        <v>66.98203</v>
      </c>
      <c r="Y29" s="51">
        <f t="shared" si="21"/>
        <v>0.30248945581058984</v>
      </c>
      <c r="Z29" s="46">
        <v>7002.58795</v>
      </c>
      <c r="AA29" s="46">
        <f t="shared" si="22"/>
        <v>31.623541691126622</v>
      </c>
      <c r="AB29" s="46">
        <v>5341.24167</v>
      </c>
      <c r="AC29" s="51">
        <f t="shared" si="23"/>
        <v>24.1209364080358</v>
      </c>
      <c r="AD29" s="46">
        <v>1457.12644</v>
      </c>
      <c r="AE29" s="51">
        <f t="shared" si="24"/>
        <v>6.580352728676962</v>
      </c>
      <c r="AF29" s="54">
        <v>732.3966300000001</v>
      </c>
      <c r="AG29" s="54">
        <f t="shared" si="27"/>
        <v>3.3074879642526507</v>
      </c>
    </row>
    <row r="30" spans="1:33" s="53" customFormat="1" ht="13.5" customHeight="1">
      <c r="A30" s="56">
        <v>2023</v>
      </c>
      <c r="B30" s="57">
        <f t="shared" si="28"/>
        <v>5498.389666666667</v>
      </c>
      <c r="C30" s="57">
        <f t="shared" si="29"/>
        <v>100</v>
      </c>
      <c r="D30" s="47">
        <v>1239.7980000000002</v>
      </c>
      <c r="E30" s="47">
        <f>D30/B30*100</f>
        <v>22.54838371161884</v>
      </c>
      <c r="F30" s="47">
        <v>417.0500000000001</v>
      </c>
      <c r="G30" s="47">
        <f t="shared" si="14"/>
        <v>7.584948053578598</v>
      </c>
      <c r="H30" s="47">
        <v>309.52333333333337</v>
      </c>
      <c r="I30" s="47">
        <f t="shared" si="17"/>
        <v>5.629345173729352</v>
      </c>
      <c r="J30" s="47">
        <v>1152.5</v>
      </c>
      <c r="K30" s="47">
        <f t="shared" si="18"/>
        <v>20.96068248830915</v>
      </c>
      <c r="L30" s="47">
        <v>1206.1133333333335</v>
      </c>
      <c r="M30" s="47">
        <f t="shared" si="19"/>
        <v>21.935755856760245</v>
      </c>
      <c r="N30" s="47">
        <v>623.2799999999999</v>
      </c>
      <c r="O30" s="47">
        <f t="shared" si="1"/>
        <v>11.335682586822841</v>
      </c>
      <c r="P30" s="58">
        <v>550.1249999999999</v>
      </c>
      <c r="Q30" s="58">
        <f t="shared" si="25"/>
        <v>10.005202129180972</v>
      </c>
      <c r="R30" s="57">
        <f t="shared" si="30"/>
        <v>23912.548760000005</v>
      </c>
      <c r="S30" s="57">
        <f t="shared" si="30"/>
        <v>99.99999999999997</v>
      </c>
      <c r="T30" s="47">
        <v>6295.348730000001</v>
      </c>
      <c r="U30" s="47">
        <f>+T30/R30*100</f>
        <v>26.326548429377876</v>
      </c>
      <c r="V30" s="47">
        <v>1129.2596099999998</v>
      </c>
      <c r="W30" s="59">
        <f t="shared" si="16"/>
        <v>4.722456068292402</v>
      </c>
      <c r="X30" s="47">
        <v>402.37416</v>
      </c>
      <c r="Y30" s="59">
        <f t="shared" si="21"/>
        <v>1.68269039004774</v>
      </c>
      <c r="Z30" s="47">
        <v>7646.7483999999995</v>
      </c>
      <c r="AA30" s="47">
        <f t="shared" si="22"/>
        <v>31.97797305819272</v>
      </c>
      <c r="AB30" s="47">
        <v>6173.847240000001</v>
      </c>
      <c r="AC30" s="59">
        <f t="shared" si="23"/>
        <v>25.818440777535915</v>
      </c>
      <c r="AD30" s="47">
        <v>1156.81409</v>
      </c>
      <c r="AE30" s="59">
        <f t="shared" si="24"/>
        <v>4.837686277654661</v>
      </c>
      <c r="AF30" s="60">
        <v>1108.1565300000002</v>
      </c>
      <c r="AG30" s="60">
        <f t="shared" si="27"/>
        <v>4.634204998898662</v>
      </c>
    </row>
    <row r="31" spans="1:33" s="13" customFormat="1" ht="13.5" customHeight="1">
      <c r="A31" s="41" t="s">
        <v>22</v>
      </c>
      <c r="B31" s="38"/>
      <c r="C31" s="39"/>
      <c r="D31" s="8"/>
      <c r="E31" s="9"/>
      <c r="F31" s="15"/>
      <c r="G31" s="9"/>
      <c r="H31" s="8"/>
      <c r="I31" s="9"/>
      <c r="J31" s="8"/>
      <c r="K31" s="9"/>
      <c r="L31" s="8"/>
      <c r="M31" s="9"/>
      <c r="N31" s="8"/>
      <c r="O31" s="11"/>
      <c r="P31" s="12"/>
      <c r="Q31" s="12"/>
      <c r="R31" s="38"/>
      <c r="S31" s="40"/>
      <c r="T31" s="8"/>
      <c r="U31" s="9"/>
      <c r="V31" s="8"/>
      <c r="W31" s="7"/>
      <c r="X31" s="8"/>
      <c r="Y31" s="7"/>
      <c r="Z31" s="8"/>
      <c r="AA31" s="9"/>
      <c r="AB31" s="8"/>
      <c r="AC31" s="7"/>
      <c r="AD31" s="8"/>
      <c r="AE31" s="7"/>
      <c r="AF31" s="14"/>
      <c r="AG31" s="14"/>
    </row>
    <row r="32" spans="1:35" ht="11.25" customHeight="1">
      <c r="A32" s="17" t="s">
        <v>21</v>
      </c>
      <c r="B32" s="38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8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18"/>
      <c r="AG32" s="18"/>
      <c r="AH32" s="19"/>
      <c r="AI32" s="18"/>
    </row>
    <row r="33" spans="1:31" ht="11.25" customHeight="1">
      <c r="A33" s="17" t="s">
        <v>15</v>
      </c>
      <c r="B33" s="38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8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5" ht="11.25" customHeight="1">
      <c r="A34" s="17" t="s">
        <v>16</v>
      </c>
      <c r="B34" s="38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8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18"/>
      <c r="AG34" s="18"/>
      <c r="AH34" s="19"/>
      <c r="AI34" s="18"/>
    </row>
    <row r="35" spans="1:35" ht="11.25" customHeight="1">
      <c r="A35" s="17" t="s">
        <v>17</v>
      </c>
      <c r="B35" s="38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8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18"/>
      <c r="AG35" s="18"/>
      <c r="AH35" s="19"/>
      <c r="AI35" s="18"/>
    </row>
    <row r="36" spans="1:35" ht="11.25" customHeight="1">
      <c r="A36" s="17" t="s">
        <v>18</v>
      </c>
      <c r="B36" s="38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8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18"/>
      <c r="AG36" s="18"/>
      <c r="AH36" s="19"/>
      <c r="AI36" s="18"/>
    </row>
    <row r="37" spans="1:35" ht="13.5" customHeight="1">
      <c r="A37" s="6"/>
      <c r="B37" s="38"/>
      <c r="C37" s="20"/>
      <c r="D37" s="19"/>
      <c r="E37" s="10"/>
      <c r="F37" s="10"/>
      <c r="G37" s="10"/>
      <c r="H37" s="18"/>
      <c r="I37" s="20"/>
      <c r="J37" s="19"/>
      <c r="K37" s="10"/>
      <c r="L37" s="18" t="s">
        <v>9</v>
      </c>
      <c r="M37" s="20"/>
      <c r="N37" s="19"/>
      <c r="O37" s="10"/>
      <c r="P37" s="10"/>
      <c r="Q37" s="10"/>
      <c r="R37" s="38"/>
      <c r="S37" s="21"/>
      <c r="T37" s="31"/>
      <c r="U37" s="32"/>
      <c r="V37" s="32"/>
      <c r="W37" s="32"/>
      <c r="X37" s="31"/>
      <c r="Y37" s="32"/>
      <c r="Z37" s="31"/>
      <c r="AA37" s="32"/>
      <c r="AB37" s="31"/>
      <c r="AC37" s="32"/>
      <c r="AD37" s="19"/>
      <c r="AE37" s="10"/>
      <c r="AF37" s="18"/>
      <c r="AG37" s="18"/>
      <c r="AH37" s="19"/>
      <c r="AI37" s="18"/>
    </row>
    <row r="38" spans="2:19" ht="13.5" customHeight="1">
      <c r="B38" s="38"/>
      <c r="C38" s="20"/>
      <c r="D38" s="19"/>
      <c r="E38" s="10"/>
      <c r="F38" s="10"/>
      <c r="G38" s="10"/>
      <c r="H38" s="18"/>
      <c r="I38" s="20"/>
      <c r="J38" s="19"/>
      <c r="R38" s="38"/>
      <c r="S38" s="21"/>
    </row>
    <row r="39" spans="2:35" ht="13.5" customHeight="1">
      <c r="B39" s="38"/>
      <c r="C39" s="20"/>
      <c r="D39" s="19"/>
      <c r="E39" s="10"/>
      <c r="F39" s="10"/>
      <c r="G39" s="10"/>
      <c r="H39" s="18"/>
      <c r="I39" s="20"/>
      <c r="J39" s="19"/>
      <c r="K39" s="10"/>
      <c r="L39" s="18"/>
      <c r="M39" s="20"/>
      <c r="N39" s="19"/>
      <c r="O39" s="10"/>
      <c r="P39" s="10"/>
      <c r="Q39" s="10"/>
      <c r="R39" s="38"/>
      <c r="S39" s="21"/>
      <c r="T39" s="31"/>
      <c r="U39" s="32"/>
      <c r="V39" s="32"/>
      <c r="W39" s="32"/>
      <c r="X39" s="31"/>
      <c r="Y39" s="32"/>
      <c r="Z39" s="31"/>
      <c r="AA39" s="32"/>
      <c r="AB39" s="31"/>
      <c r="AC39" s="32"/>
      <c r="AD39" s="19"/>
      <c r="AE39" s="10"/>
      <c r="AF39" s="18"/>
      <c r="AG39" s="18"/>
      <c r="AH39" s="19"/>
      <c r="AI39" s="18"/>
    </row>
    <row r="40" spans="2:31" ht="13.5" customHeight="1">
      <c r="B40" s="38"/>
      <c r="C40" s="21"/>
      <c r="D40" s="19"/>
      <c r="E40" s="10"/>
      <c r="F40" s="10"/>
      <c r="G40" s="10"/>
      <c r="H40" s="22"/>
      <c r="I40" s="21"/>
      <c r="J40" s="19"/>
      <c r="K40" s="10"/>
      <c r="L40" s="22"/>
      <c r="M40" s="21"/>
      <c r="N40" s="19"/>
      <c r="O40" s="10"/>
      <c r="P40" s="10"/>
      <c r="Q40" s="10"/>
      <c r="R40" s="38"/>
      <c r="S40" s="21"/>
      <c r="T40" s="19"/>
      <c r="U40" s="10"/>
      <c r="V40" s="10"/>
      <c r="W40" s="10"/>
      <c r="X40" s="22"/>
      <c r="Y40" s="21"/>
      <c r="Z40" s="19"/>
      <c r="AA40" s="10"/>
      <c r="AB40" s="22"/>
      <c r="AC40" s="21"/>
      <c r="AD40" s="19"/>
      <c r="AE40" s="21"/>
    </row>
    <row r="41" spans="2:29" ht="13.5" customHeight="1">
      <c r="B41" s="38"/>
      <c r="C41" s="21"/>
      <c r="D41" s="19"/>
      <c r="E41" s="10"/>
      <c r="F41" s="10"/>
      <c r="G41" s="10"/>
      <c r="H41" s="16"/>
      <c r="I41" s="21"/>
      <c r="J41" s="19"/>
      <c r="K41" s="10"/>
      <c r="L41" s="22"/>
      <c r="M41" s="21"/>
      <c r="N41" s="19"/>
      <c r="O41" s="10"/>
      <c r="P41" s="10"/>
      <c r="Q41" s="10"/>
      <c r="R41" s="38"/>
      <c r="S41" s="21"/>
      <c r="T41" s="19"/>
      <c r="U41" s="10"/>
      <c r="V41" s="10"/>
      <c r="W41" s="10"/>
      <c r="X41" s="16"/>
      <c r="Y41" s="21"/>
      <c r="Z41" s="21"/>
      <c r="AA41" s="19"/>
      <c r="AB41" s="21"/>
      <c r="AC41" s="2"/>
    </row>
    <row r="42" spans="2:31" ht="13.5" customHeight="1">
      <c r="B42" s="38"/>
      <c r="C42" s="21"/>
      <c r="D42" s="19"/>
      <c r="E42" s="10"/>
      <c r="F42" s="10"/>
      <c r="G42" s="10"/>
      <c r="H42" s="33"/>
      <c r="I42" s="21"/>
      <c r="J42" s="19"/>
      <c r="K42" s="10"/>
      <c r="L42" s="22"/>
      <c r="M42" s="21"/>
      <c r="N42" s="19"/>
      <c r="O42" s="23"/>
      <c r="P42" s="23"/>
      <c r="Q42" s="23"/>
      <c r="R42" s="38"/>
      <c r="S42" s="21"/>
      <c r="T42" s="19"/>
      <c r="U42" s="10"/>
      <c r="V42" s="10"/>
      <c r="W42" s="10"/>
      <c r="X42" s="33"/>
      <c r="Y42" s="21"/>
      <c r="Z42" s="24"/>
      <c r="AA42" s="23"/>
      <c r="AB42" s="22"/>
      <c r="AC42" s="21"/>
      <c r="AD42" s="24"/>
      <c r="AE42" s="21"/>
    </row>
    <row r="43" spans="2:31" ht="13.5" customHeight="1">
      <c r="B43" s="38"/>
      <c r="C43" s="21"/>
      <c r="D43" s="19"/>
      <c r="E43" s="10"/>
      <c r="F43" s="10"/>
      <c r="G43" s="10"/>
      <c r="H43" s="33"/>
      <c r="I43" s="21"/>
      <c r="J43" s="19"/>
      <c r="K43" s="10"/>
      <c r="L43" s="22"/>
      <c r="M43" s="21"/>
      <c r="N43" s="19"/>
      <c r="O43" s="23"/>
      <c r="P43" s="23"/>
      <c r="Q43" s="23"/>
      <c r="R43" s="38"/>
      <c r="S43" s="21"/>
      <c r="T43" s="19"/>
      <c r="U43" s="10"/>
      <c r="V43" s="10"/>
      <c r="W43" s="10"/>
      <c r="X43" s="33"/>
      <c r="Y43" s="21"/>
      <c r="Z43" s="24"/>
      <c r="AA43" s="23"/>
      <c r="AB43" s="22"/>
      <c r="AC43" s="21"/>
      <c r="AD43" s="24"/>
      <c r="AE43" s="21"/>
    </row>
    <row r="44" spans="2:31" ht="13.5" customHeight="1">
      <c r="B44" s="38"/>
      <c r="C44" s="21"/>
      <c r="D44" s="19"/>
      <c r="E44" s="10"/>
      <c r="F44" s="10"/>
      <c r="G44" s="10"/>
      <c r="H44" s="16"/>
      <c r="I44" s="21"/>
      <c r="J44" s="25"/>
      <c r="K44" s="10"/>
      <c r="L44" s="22"/>
      <c r="M44" s="21"/>
      <c r="N44" s="19"/>
      <c r="O44" s="10"/>
      <c r="P44" s="10"/>
      <c r="Q44" s="10"/>
      <c r="R44" s="38"/>
      <c r="S44" s="21"/>
      <c r="T44" s="19"/>
      <c r="U44" s="10"/>
      <c r="V44" s="10"/>
      <c r="W44" s="10"/>
      <c r="X44" s="22"/>
      <c r="Y44" s="21"/>
      <c r="Z44" s="19"/>
      <c r="AA44" s="10"/>
      <c r="AB44" s="22"/>
      <c r="AC44" s="21"/>
      <c r="AD44" s="19"/>
      <c r="AE44" s="21"/>
    </row>
    <row r="45" spans="2:31" ht="13.5" customHeight="1">
      <c r="B45" s="38"/>
      <c r="C45" s="21"/>
      <c r="D45" s="19"/>
      <c r="E45" s="10"/>
      <c r="F45" s="10"/>
      <c r="G45" s="10"/>
      <c r="H45" s="16"/>
      <c r="I45" s="21"/>
      <c r="J45" s="25"/>
      <c r="K45" s="10"/>
      <c r="L45" s="22"/>
      <c r="M45" s="21"/>
      <c r="N45" s="19"/>
      <c r="O45" s="10"/>
      <c r="P45" s="10"/>
      <c r="Q45" s="10"/>
      <c r="R45" s="38"/>
      <c r="S45" s="21"/>
      <c r="T45" s="19"/>
      <c r="U45" s="10"/>
      <c r="V45" s="10"/>
      <c r="W45" s="10"/>
      <c r="X45" s="22"/>
      <c r="Y45" s="21"/>
      <c r="Z45" s="19"/>
      <c r="AA45" s="10"/>
      <c r="AB45" s="22"/>
      <c r="AC45" s="21"/>
      <c r="AD45" s="19"/>
      <c r="AE45" s="21"/>
    </row>
    <row r="46" spans="2:31" ht="13.5" customHeight="1">
      <c r="B46" s="38"/>
      <c r="C46" s="21"/>
      <c r="D46" s="19"/>
      <c r="E46" s="10"/>
      <c r="F46" s="10"/>
      <c r="G46" s="10"/>
      <c r="H46" s="22"/>
      <c r="I46" s="21"/>
      <c r="J46" s="25"/>
      <c r="K46" s="10"/>
      <c r="L46" s="22"/>
      <c r="M46" s="21"/>
      <c r="N46" s="19"/>
      <c r="O46" s="10"/>
      <c r="P46" s="10"/>
      <c r="Q46" s="10"/>
      <c r="R46" s="38"/>
      <c r="S46" s="21"/>
      <c r="T46" s="19"/>
      <c r="U46" s="10"/>
      <c r="V46" s="10"/>
      <c r="W46" s="10"/>
      <c r="X46" s="22"/>
      <c r="Y46" s="21"/>
      <c r="Z46" s="19"/>
      <c r="AA46" s="10"/>
      <c r="AB46" s="22"/>
      <c r="AC46" s="21"/>
      <c r="AD46" s="19"/>
      <c r="AE46" s="21"/>
    </row>
    <row r="47" spans="2:31" ht="13.5" customHeight="1">
      <c r="B47" s="38"/>
      <c r="C47" s="21"/>
      <c r="D47" s="25"/>
      <c r="E47" s="26"/>
      <c r="F47" s="26"/>
      <c r="G47" s="26"/>
      <c r="H47" s="22"/>
      <c r="I47" s="21"/>
      <c r="J47" s="25"/>
      <c r="K47" s="10"/>
      <c r="L47" s="22"/>
      <c r="M47" s="21"/>
      <c r="N47" s="19"/>
      <c r="O47" s="10"/>
      <c r="P47" s="10"/>
      <c r="Q47" s="10"/>
      <c r="R47" s="38"/>
      <c r="S47" s="21"/>
      <c r="T47" s="19"/>
      <c r="U47" s="10"/>
      <c r="V47" s="10"/>
      <c r="W47" s="10"/>
      <c r="X47" s="22"/>
      <c r="Y47" s="21"/>
      <c r="Z47" s="19"/>
      <c r="AA47" s="10"/>
      <c r="AB47" s="22"/>
      <c r="AC47" s="21"/>
      <c r="AD47" s="19"/>
      <c r="AE47" s="21"/>
    </row>
    <row r="48" spans="2:31" ht="13.5" customHeight="1">
      <c r="B48" s="38"/>
      <c r="C48" s="21"/>
      <c r="D48" s="25"/>
      <c r="E48" s="26"/>
      <c r="F48" s="26"/>
      <c r="G48" s="26"/>
      <c r="H48" s="22"/>
      <c r="I48" s="21"/>
      <c r="J48" s="25"/>
      <c r="K48" s="10"/>
      <c r="L48" s="22"/>
      <c r="M48" s="21"/>
      <c r="N48" s="19"/>
      <c r="O48" s="10"/>
      <c r="P48" s="10"/>
      <c r="Q48" s="10"/>
      <c r="R48" s="38"/>
      <c r="S48" s="21"/>
      <c r="T48" s="19"/>
      <c r="U48" s="10"/>
      <c r="V48" s="10"/>
      <c r="W48" s="10"/>
      <c r="X48" s="22"/>
      <c r="Y48" s="21"/>
      <c r="Z48" s="19"/>
      <c r="AA48" s="10"/>
      <c r="AB48" s="22"/>
      <c r="AC48" s="21"/>
      <c r="AD48" s="19"/>
      <c r="AE48" s="21"/>
    </row>
    <row r="49" spans="2:31" ht="13.5" customHeight="1">
      <c r="B49" s="38"/>
      <c r="C49" s="21"/>
      <c r="D49" s="25"/>
      <c r="E49" s="26"/>
      <c r="F49" s="26"/>
      <c r="G49" s="26"/>
      <c r="H49" s="22"/>
      <c r="I49" s="21"/>
      <c r="J49" s="25"/>
      <c r="K49" s="26"/>
      <c r="L49" s="22"/>
      <c r="M49" s="21"/>
      <c r="N49" s="25"/>
      <c r="O49" s="10"/>
      <c r="P49" s="10"/>
      <c r="Q49" s="10"/>
      <c r="R49" s="38"/>
      <c r="S49" s="21"/>
      <c r="T49" s="19"/>
      <c r="U49" s="10"/>
      <c r="V49" s="10"/>
      <c r="W49" s="10"/>
      <c r="X49" s="22"/>
      <c r="Y49" s="21"/>
      <c r="Z49" s="19"/>
      <c r="AA49" s="10"/>
      <c r="AB49" s="22"/>
      <c r="AC49" s="21"/>
      <c r="AD49" s="19"/>
      <c r="AE49" s="21"/>
    </row>
    <row r="50" spans="2:31" ht="13.5" customHeight="1">
      <c r="B50" s="38"/>
      <c r="C50" s="21"/>
      <c r="D50" s="25"/>
      <c r="E50" s="26"/>
      <c r="F50" s="26"/>
      <c r="G50" s="26"/>
      <c r="H50" s="22"/>
      <c r="I50" s="21"/>
      <c r="J50" s="25"/>
      <c r="K50" s="26"/>
      <c r="L50" s="22"/>
      <c r="M50" s="21"/>
      <c r="N50" s="25"/>
      <c r="O50" s="10"/>
      <c r="P50" s="10"/>
      <c r="Q50" s="10"/>
      <c r="R50" s="38"/>
      <c r="S50" s="21"/>
      <c r="T50" s="19"/>
      <c r="U50" s="10"/>
      <c r="V50" s="10"/>
      <c r="W50" s="10"/>
      <c r="X50" s="22"/>
      <c r="Y50" s="21"/>
      <c r="Z50" s="19"/>
      <c r="AA50" s="10"/>
      <c r="AB50" s="22"/>
      <c r="AC50" s="21"/>
      <c r="AD50" s="19"/>
      <c r="AE50" s="21"/>
    </row>
    <row r="51" spans="2:31" ht="13.5" customHeight="1">
      <c r="B51" s="38"/>
      <c r="C51" s="21"/>
      <c r="D51" s="25"/>
      <c r="E51" s="26"/>
      <c r="F51" s="26"/>
      <c r="G51" s="26"/>
      <c r="H51" s="22"/>
      <c r="I51" s="21"/>
      <c r="J51" s="25"/>
      <c r="K51" s="26"/>
      <c r="L51" s="22"/>
      <c r="M51" s="21"/>
      <c r="N51" s="25"/>
      <c r="O51" s="10"/>
      <c r="P51" s="10"/>
      <c r="Q51" s="10"/>
      <c r="R51" s="38"/>
      <c r="S51" s="21"/>
      <c r="T51" s="19"/>
      <c r="U51" s="10"/>
      <c r="V51" s="10"/>
      <c r="W51" s="10"/>
      <c r="X51" s="22"/>
      <c r="Y51" s="21"/>
      <c r="Z51" s="19"/>
      <c r="AA51" s="10"/>
      <c r="AB51" s="22"/>
      <c r="AC51" s="21"/>
      <c r="AD51" s="19"/>
      <c r="AE51" s="21"/>
    </row>
    <row r="52" spans="2:31" ht="13.5" customHeight="1">
      <c r="B52" s="38"/>
      <c r="C52" s="21"/>
      <c r="D52" s="25"/>
      <c r="E52" s="26"/>
      <c r="F52" s="26"/>
      <c r="G52" s="26"/>
      <c r="H52" s="22"/>
      <c r="I52" s="21"/>
      <c r="J52" s="25"/>
      <c r="K52" s="26"/>
      <c r="L52" s="22"/>
      <c r="M52" s="21"/>
      <c r="N52" s="25"/>
      <c r="O52" s="10"/>
      <c r="P52" s="10"/>
      <c r="Q52" s="10"/>
      <c r="R52" s="38"/>
      <c r="S52" s="21"/>
      <c r="T52" s="19"/>
      <c r="U52" s="10"/>
      <c r="V52" s="10"/>
      <c r="W52" s="10"/>
      <c r="X52" s="22"/>
      <c r="Y52" s="21"/>
      <c r="Z52" s="19"/>
      <c r="AA52" s="10"/>
      <c r="AB52" s="22"/>
      <c r="AC52" s="21"/>
      <c r="AD52" s="19"/>
      <c r="AE52" s="21"/>
    </row>
    <row r="53" spans="2:31" ht="13.5" customHeight="1">
      <c r="B53" s="38"/>
      <c r="C53" s="21"/>
      <c r="D53" s="25"/>
      <c r="E53" s="26"/>
      <c r="F53" s="26"/>
      <c r="G53" s="26"/>
      <c r="H53" s="22"/>
      <c r="I53" s="21"/>
      <c r="J53" s="25"/>
      <c r="K53" s="26"/>
      <c r="L53" s="22"/>
      <c r="M53" s="21"/>
      <c r="N53" s="25"/>
      <c r="O53" s="10"/>
      <c r="P53" s="10"/>
      <c r="Q53" s="10"/>
      <c r="R53" s="38"/>
      <c r="S53" s="21"/>
      <c r="T53" s="19"/>
      <c r="U53" s="10"/>
      <c r="V53" s="10"/>
      <c r="W53" s="10"/>
      <c r="X53" s="22"/>
      <c r="Y53" s="21"/>
      <c r="Z53" s="19"/>
      <c r="AA53" s="10"/>
      <c r="AB53" s="22"/>
      <c r="AC53" s="21"/>
      <c r="AD53" s="19"/>
      <c r="AE53" s="21"/>
    </row>
    <row r="54" spans="2:31" ht="13.5" customHeight="1">
      <c r="B54" s="38"/>
      <c r="C54" s="21"/>
      <c r="D54" s="25"/>
      <c r="E54" s="26"/>
      <c r="F54" s="26"/>
      <c r="G54" s="26"/>
      <c r="H54" s="22"/>
      <c r="I54" s="21"/>
      <c r="J54" s="25"/>
      <c r="K54" s="26"/>
      <c r="L54" s="22"/>
      <c r="M54" s="21"/>
      <c r="N54" s="25"/>
      <c r="O54" s="10"/>
      <c r="P54" s="10"/>
      <c r="Q54" s="10"/>
      <c r="R54" s="22"/>
      <c r="S54" s="21"/>
      <c r="T54" s="19"/>
      <c r="U54" s="10"/>
      <c r="V54" s="10"/>
      <c r="W54" s="10"/>
      <c r="X54" s="22"/>
      <c r="Y54" s="21"/>
      <c r="Z54" s="19"/>
      <c r="AA54" s="10"/>
      <c r="AB54" s="22"/>
      <c r="AC54" s="21"/>
      <c r="AD54" s="19"/>
      <c r="AE54" s="21"/>
    </row>
    <row r="55" spans="2:31" ht="13.5" customHeight="1">
      <c r="B55" s="38"/>
      <c r="C55" s="21"/>
      <c r="D55" s="25"/>
      <c r="E55" s="26"/>
      <c r="F55" s="26"/>
      <c r="G55" s="26"/>
      <c r="H55" s="22"/>
      <c r="I55" s="21"/>
      <c r="J55" s="25"/>
      <c r="K55" s="26"/>
      <c r="L55" s="22"/>
      <c r="M55" s="21"/>
      <c r="N55" s="25"/>
      <c r="O55" s="26"/>
      <c r="P55" s="26"/>
      <c r="Q55" s="26"/>
      <c r="R55" s="22"/>
      <c r="S55" s="21"/>
      <c r="T55" s="25"/>
      <c r="U55" s="26"/>
      <c r="V55" s="26"/>
      <c r="W55" s="26"/>
      <c r="X55" s="22"/>
      <c r="Y55" s="21"/>
      <c r="Z55" s="25"/>
      <c r="AA55" s="26"/>
      <c r="AB55" s="22"/>
      <c r="AC55" s="21"/>
      <c r="AD55" s="25"/>
      <c r="AE55" s="21"/>
    </row>
    <row r="56" spans="2:31" ht="13.5" customHeight="1">
      <c r="B56" s="22"/>
      <c r="C56" s="21"/>
      <c r="D56" s="25"/>
      <c r="E56" s="26"/>
      <c r="F56" s="26"/>
      <c r="G56" s="26"/>
      <c r="H56" s="22"/>
      <c r="I56" s="21"/>
      <c r="J56" s="25"/>
      <c r="K56" s="26"/>
      <c r="L56" s="22"/>
      <c r="M56" s="21"/>
      <c r="N56" s="25"/>
      <c r="O56" s="26"/>
      <c r="P56" s="26"/>
      <c r="Q56" s="26"/>
      <c r="R56" s="22"/>
      <c r="S56" s="21"/>
      <c r="T56" s="25"/>
      <c r="U56" s="26"/>
      <c r="V56" s="26"/>
      <c r="W56" s="26"/>
      <c r="X56" s="22"/>
      <c r="Y56" s="21"/>
      <c r="Z56" s="25"/>
      <c r="AA56" s="26"/>
      <c r="AB56" s="22"/>
      <c r="AC56" s="21"/>
      <c r="AD56" s="25"/>
      <c r="AE56" s="21"/>
    </row>
    <row r="57" spans="2:31" ht="13.5" customHeight="1">
      <c r="B57" s="22"/>
      <c r="C57" s="21"/>
      <c r="D57" s="25"/>
      <c r="E57" s="26"/>
      <c r="F57" s="26"/>
      <c r="G57" s="26"/>
      <c r="H57" s="22"/>
      <c r="I57" s="21"/>
      <c r="J57" s="25"/>
      <c r="K57" s="26"/>
      <c r="L57" s="22"/>
      <c r="M57" s="21"/>
      <c r="N57" s="25"/>
      <c r="O57" s="26"/>
      <c r="P57" s="26"/>
      <c r="Q57" s="26"/>
      <c r="R57" s="22"/>
      <c r="S57" s="21"/>
      <c r="T57" s="25"/>
      <c r="U57" s="26"/>
      <c r="V57" s="26"/>
      <c r="W57" s="26"/>
      <c r="X57" s="22"/>
      <c r="Y57" s="21"/>
      <c r="Z57" s="25"/>
      <c r="AA57" s="26"/>
      <c r="AB57" s="22"/>
      <c r="AC57" s="21"/>
      <c r="AD57" s="25"/>
      <c r="AE57" s="21"/>
    </row>
    <row r="58" spans="2:31" ht="13.5" customHeight="1">
      <c r="B58" s="22"/>
      <c r="C58" s="21"/>
      <c r="D58" s="25"/>
      <c r="E58" s="26"/>
      <c r="F58" s="26"/>
      <c r="G58" s="26"/>
      <c r="H58" s="22"/>
      <c r="I58" s="21"/>
      <c r="J58" s="25"/>
      <c r="K58" s="26"/>
      <c r="L58" s="22"/>
      <c r="M58" s="21"/>
      <c r="N58" s="25"/>
      <c r="O58" s="26"/>
      <c r="P58" s="26"/>
      <c r="Q58" s="26"/>
      <c r="R58" s="22"/>
      <c r="S58" s="21"/>
      <c r="T58" s="25"/>
      <c r="U58" s="26"/>
      <c r="V58" s="26"/>
      <c r="W58" s="26"/>
      <c r="X58" s="22"/>
      <c r="Y58" s="21"/>
      <c r="Z58" s="25"/>
      <c r="AA58" s="26"/>
      <c r="AB58" s="22"/>
      <c r="AC58" s="21"/>
      <c r="AD58" s="25"/>
      <c r="AE58" s="21"/>
    </row>
    <row r="59" spans="2:31" ht="13.5" customHeight="1">
      <c r="B59" s="22"/>
      <c r="C59" s="21"/>
      <c r="D59" s="25"/>
      <c r="E59" s="26"/>
      <c r="F59" s="26"/>
      <c r="G59" s="26"/>
      <c r="H59" s="22"/>
      <c r="I59" s="21"/>
      <c r="J59" s="25"/>
      <c r="K59" s="26"/>
      <c r="L59" s="22"/>
      <c r="M59" s="21"/>
      <c r="N59" s="25"/>
      <c r="O59" s="26"/>
      <c r="P59" s="26"/>
      <c r="Q59" s="26"/>
      <c r="R59" s="22"/>
      <c r="S59" s="21"/>
      <c r="T59" s="25"/>
      <c r="U59" s="26"/>
      <c r="V59" s="26"/>
      <c r="W59" s="26"/>
      <c r="X59" s="22"/>
      <c r="Y59" s="21"/>
      <c r="Z59" s="25"/>
      <c r="AA59" s="26"/>
      <c r="AB59" s="22"/>
      <c r="AC59" s="21"/>
      <c r="AD59" s="25"/>
      <c r="AE59" s="21"/>
    </row>
    <row r="60" spans="2:31" ht="13.5" customHeight="1">
      <c r="B60" s="22"/>
      <c r="C60" s="21"/>
      <c r="D60" s="25"/>
      <c r="E60" s="26"/>
      <c r="F60" s="26"/>
      <c r="G60" s="26"/>
      <c r="H60" s="22"/>
      <c r="I60" s="21"/>
      <c r="J60" s="25"/>
      <c r="K60" s="26"/>
      <c r="L60" s="22"/>
      <c r="M60" s="21"/>
      <c r="N60" s="25"/>
      <c r="O60" s="26"/>
      <c r="P60" s="26"/>
      <c r="Q60" s="26"/>
      <c r="R60" s="22"/>
      <c r="S60" s="21"/>
      <c r="T60" s="25"/>
      <c r="U60" s="26"/>
      <c r="V60" s="26"/>
      <c r="W60" s="26"/>
      <c r="X60" s="22"/>
      <c r="Y60" s="21"/>
      <c r="Z60" s="25"/>
      <c r="AA60" s="26"/>
      <c r="AB60" s="22"/>
      <c r="AC60" s="21"/>
      <c r="AD60" s="25"/>
      <c r="AE60" s="21"/>
    </row>
    <row r="61" spans="2:31" ht="13.5" customHeight="1">
      <c r="B61" s="22"/>
      <c r="C61" s="21"/>
      <c r="D61" s="25"/>
      <c r="E61" s="26"/>
      <c r="F61" s="26"/>
      <c r="G61" s="26"/>
      <c r="H61" s="22"/>
      <c r="I61" s="21"/>
      <c r="J61" s="25"/>
      <c r="K61" s="26"/>
      <c r="L61" s="22"/>
      <c r="M61" s="21"/>
      <c r="N61" s="25"/>
      <c r="O61" s="26"/>
      <c r="P61" s="26"/>
      <c r="Q61" s="26"/>
      <c r="R61" s="22"/>
      <c r="S61" s="21"/>
      <c r="T61" s="25"/>
      <c r="U61" s="26"/>
      <c r="V61" s="26"/>
      <c r="W61" s="26"/>
      <c r="X61" s="22"/>
      <c r="Y61" s="21"/>
      <c r="Z61" s="25"/>
      <c r="AA61" s="26"/>
      <c r="AB61" s="22"/>
      <c r="AC61" s="21"/>
      <c r="AD61" s="25"/>
      <c r="AE61" s="21"/>
    </row>
    <row r="62" spans="2:31" ht="13.5" customHeight="1">
      <c r="B62" s="22"/>
      <c r="C62" s="21"/>
      <c r="D62" s="25"/>
      <c r="E62" s="26"/>
      <c r="F62" s="26"/>
      <c r="G62" s="26"/>
      <c r="H62" s="22"/>
      <c r="I62" s="21"/>
      <c r="J62" s="25"/>
      <c r="K62" s="26"/>
      <c r="L62" s="22"/>
      <c r="M62" s="21"/>
      <c r="N62" s="25"/>
      <c r="O62" s="26"/>
      <c r="P62" s="26"/>
      <c r="Q62" s="26"/>
      <c r="R62" s="22"/>
      <c r="S62" s="21"/>
      <c r="T62" s="25"/>
      <c r="U62" s="26"/>
      <c r="V62" s="26"/>
      <c r="W62" s="26"/>
      <c r="X62" s="22"/>
      <c r="Y62" s="21"/>
      <c r="Z62" s="25"/>
      <c r="AA62" s="26"/>
      <c r="AB62" s="22"/>
      <c r="AC62" s="21"/>
      <c r="AD62" s="25"/>
      <c r="AE62" s="21"/>
    </row>
    <row r="63" spans="2:31" ht="13.5" customHeight="1">
      <c r="B63" s="22"/>
      <c r="C63" s="21"/>
      <c r="D63" s="25"/>
      <c r="E63" s="26"/>
      <c r="F63" s="26"/>
      <c r="G63" s="26"/>
      <c r="H63" s="22"/>
      <c r="I63" s="21"/>
      <c r="J63" s="25"/>
      <c r="K63" s="26"/>
      <c r="L63" s="22"/>
      <c r="M63" s="21"/>
      <c r="N63" s="25"/>
      <c r="O63" s="26"/>
      <c r="P63" s="26"/>
      <c r="Q63" s="26"/>
      <c r="R63" s="22"/>
      <c r="S63" s="21"/>
      <c r="T63" s="25"/>
      <c r="U63" s="26"/>
      <c r="V63" s="26"/>
      <c r="W63" s="26"/>
      <c r="X63" s="22"/>
      <c r="Y63" s="21"/>
      <c r="Z63" s="25"/>
      <c r="AA63" s="26"/>
      <c r="AB63" s="22"/>
      <c r="AC63" s="21"/>
      <c r="AD63" s="25"/>
      <c r="AE63" s="21"/>
    </row>
    <row r="64" spans="2:31" ht="13.5" customHeight="1">
      <c r="B64" s="22"/>
      <c r="C64" s="21"/>
      <c r="D64" s="25"/>
      <c r="E64" s="26"/>
      <c r="F64" s="26"/>
      <c r="G64" s="26"/>
      <c r="H64" s="22"/>
      <c r="I64" s="21"/>
      <c r="J64" s="25"/>
      <c r="K64" s="26"/>
      <c r="L64" s="22"/>
      <c r="M64" s="21"/>
      <c r="N64" s="25"/>
      <c r="O64" s="26"/>
      <c r="P64" s="26"/>
      <c r="Q64" s="26"/>
      <c r="R64" s="22"/>
      <c r="S64" s="21"/>
      <c r="T64" s="25"/>
      <c r="U64" s="26"/>
      <c r="V64" s="26"/>
      <c r="W64" s="26"/>
      <c r="X64" s="22"/>
      <c r="Y64" s="21"/>
      <c r="Z64" s="25"/>
      <c r="AA64" s="26"/>
      <c r="AB64" s="22"/>
      <c r="AC64" s="21"/>
      <c r="AD64" s="25"/>
      <c r="AE64" s="21"/>
    </row>
    <row r="65" spans="2:31" ht="13.5" customHeight="1">
      <c r="B65" s="22"/>
      <c r="C65" s="21"/>
      <c r="D65" s="25"/>
      <c r="E65" s="26"/>
      <c r="F65" s="26"/>
      <c r="G65" s="26"/>
      <c r="H65" s="22"/>
      <c r="I65" s="21"/>
      <c r="J65" s="25"/>
      <c r="K65" s="26"/>
      <c r="L65" s="22"/>
      <c r="M65" s="21"/>
      <c r="N65" s="25"/>
      <c r="O65" s="26"/>
      <c r="P65" s="26"/>
      <c r="Q65" s="26"/>
      <c r="R65" s="22"/>
      <c r="S65" s="21"/>
      <c r="T65" s="25"/>
      <c r="U65" s="26"/>
      <c r="V65" s="26"/>
      <c r="W65" s="26"/>
      <c r="X65" s="22"/>
      <c r="Y65" s="21"/>
      <c r="Z65" s="25"/>
      <c r="AA65" s="26"/>
      <c r="AB65" s="22"/>
      <c r="AC65" s="21"/>
      <c r="AD65" s="25"/>
      <c r="AE65" s="21"/>
    </row>
    <row r="66" spans="2:31" ht="13.5" customHeight="1">
      <c r="B66" s="22"/>
      <c r="C66" s="21"/>
      <c r="D66" s="25"/>
      <c r="E66" s="26"/>
      <c r="F66" s="26"/>
      <c r="G66" s="26"/>
      <c r="H66" s="22"/>
      <c r="I66" s="21"/>
      <c r="J66" s="25"/>
      <c r="K66" s="26"/>
      <c r="L66" s="22"/>
      <c r="M66" s="21"/>
      <c r="N66" s="25"/>
      <c r="O66" s="26"/>
      <c r="P66" s="26"/>
      <c r="Q66" s="26"/>
      <c r="R66" s="22"/>
      <c r="S66" s="21"/>
      <c r="T66" s="25"/>
      <c r="U66" s="26"/>
      <c r="V66" s="26"/>
      <c r="W66" s="26"/>
      <c r="X66" s="22"/>
      <c r="Y66" s="21"/>
      <c r="Z66" s="25"/>
      <c r="AA66" s="26"/>
      <c r="AB66" s="22"/>
      <c r="AC66" s="21"/>
      <c r="AD66" s="25"/>
      <c r="AE66" s="21"/>
    </row>
    <row r="67" spans="2:31" ht="13.5" customHeight="1">
      <c r="B67" s="22"/>
      <c r="C67" s="21"/>
      <c r="D67" s="25"/>
      <c r="E67" s="26"/>
      <c r="F67" s="26"/>
      <c r="G67" s="26"/>
      <c r="H67" s="22"/>
      <c r="I67" s="21"/>
      <c r="J67" s="25"/>
      <c r="K67" s="26"/>
      <c r="L67" s="22"/>
      <c r="M67" s="21"/>
      <c r="N67" s="25"/>
      <c r="O67" s="26"/>
      <c r="P67" s="26"/>
      <c r="Q67" s="26"/>
      <c r="R67" s="22"/>
      <c r="S67" s="21"/>
      <c r="T67" s="25"/>
      <c r="U67" s="26"/>
      <c r="V67" s="26"/>
      <c r="W67" s="26"/>
      <c r="X67" s="22"/>
      <c r="Y67" s="21"/>
      <c r="Z67" s="25"/>
      <c r="AA67" s="26"/>
      <c r="AB67" s="22"/>
      <c r="AC67" s="21"/>
      <c r="AD67" s="25"/>
      <c r="AE67" s="21"/>
    </row>
    <row r="68" spans="2:31" ht="13.5" customHeight="1">
      <c r="B68" s="22"/>
      <c r="C68" s="21"/>
      <c r="D68" s="25"/>
      <c r="E68" s="26"/>
      <c r="F68" s="26"/>
      <c r="G68" s="26"/>
      <c r="H68" s="22"/>
      <c r="I68" s="21"/>
      <c r="J68" s="25"/>
      <c r="K68" s="26"/>
      <c r="L68" s="22"/>
      <c r="M68" s="21"/>
      <c r="N68" s="25"/>
      <c r="O68" s="26"/>
      <c r="P68" s="26"/>
      <c r="Q68" s="26"/>
      <c r="R68" s="22"/>
      <c r="S68" s="21"/>
      <c r="T68" s="25"/>
      <c r="U68" s="26"/>
      <c r="V68" s="26"/>
      <c r="W68" s="26"/>
      <c r="X68" s="22"/>
      <c r="Y68" s="21"/>
      <c r="Z68" s="25"/>
      <c r="AA68" s="26"/>
      <c r="AB68" s="22"/>
      <c r="AC68" s="21"/>
      <c r="AD68" s="25"/>
      <c r="AE68" s="21"/>
    </row>
    <row r="69" spans="2:31" ht="13.5" customHeight="1">
      <c r="B69" s="22"/>
      <c r="C69" s="21"/>
      <c r="D69" s="25"/>
      <c r="E69" s="26"/>
      <c r="F69" s="26"/>
      <c r="G69" s="26"/>
      <c r="H69" s="22"/>
      <c r="I69" s="21"/>
      <c r="J69" s="25"/>
      <c r="K69" s="26"/>
      <c r="L69" s="22"/>
      <c r="M69" s="21"/>
      <c r="N69" s="25"/>
      <c r="O69" s="26"/>
      <c r="P69" s="26"/>
      <c r="Q69" s="26"/>
      <c r="R69" s="22"/>
      <c r="S69" s="21"/>
      <c r="T69" s="25"/>
      <c r="U69" s="26"/>
      <c r="V69" s="26"/>
      <c r="W69" s="26"/>
      <c r="X69" s="22"/>
      <c r="Y69" s="21"/>
      <c r="Z69" s="25"/>
      <c r="AA69" s="26"/>
      <c r="AB69" s="22"/>
      <c r="AC69" s="21"/>
      <c r="AD69" s="25"/>
      <c r="AE69" s="21"/>
    </row>
    <row r="70" spans="2:31" ht="13.5" customHeight="1">
      <c r="B70" s="22"/>
      <c r="C70" s="21"/>
      <c r="D70" s="25"/>
      <c r="E70" s="26"/>
      <c r="F70" s="26"/>
      <c r="G70" s="26"/>
      <c r="H70" s="22"/>
      <c r="I70" s="21"/>
      <c r="J70" s="25"/>
      <c r="K70" s="26"/>
      <c r="L70" s="22"/>
      <c r="M70" s="21"/>
      <c r="N70" s="25"/>
      <c r="O70" s="26"/>
      <c r="P70" s="26"/>
      <c r="Q70" s="26"/>
      <c r="R70" s="22"/>
      <c r="S70" s="21"/>
      <c r="T70" s="25"/>
      <c r="U70" s="26"/>
      <c r="V70" s="26"/>
      <c r="W70" s="26"/>
      <c r="X70" s="22"/>
      <c r="Y70" s="21"/>
      <c r="Z70" s="25"/>
      <c r="AA70" s="26"/>
      <c r="AB70" s="22"/>
      <c r="AC70" s="21"/>
      <c r="AD70" s="25"/>
      <c r="AE70" s="21"/>
    </row>
    <row r="71" spans="2:31" ht="13.5" customHeight="1">
      <c r="B71" s="22"/>
      <c r="C71" s="21"/>
      <c r="D71" s="25"/>
      <c r="E71" s="26"/>
      <c r="F71" s="26"/>
      <c r="G71" s="26"/>
      <c r="H71" s="22"/>
      <c r="I71" s="21"/>
      <c r="J71" s="25"/>
      <c r="K71" s="26"/>
      <c r="L71" s="22"/>
      <c r="M71" s="21"/>
      <c r="N71" s="25"/>
      <c r="O71" s="26"/>
      <c r="P71" s="26"/>
      <c r="Q71" s="26"/>
      <c r="R71" s="22"/>
      <c r="S71" s="21"/>
      <c r="T71" s="25"/>
      <c r="U71" s="26"/>
      <c r="V71" s="26"/>
      <c r="W71" s="26"/>
      <c r="X71" s="22"/>
      <c r="Y71" s="21"/>
      <c r="Z71" s="25"/>
      <c r="AA71" s="26"/>
      <c r="AB71" s="22"/>
      <c r="AC71" s="21"/>
      <c r="AD71" s="25"/>
      <c r="AE71" s="21"/>
    </row>
    <row r="72" spans="2:31" ht="13.5" customHeight="1">
      <c r="B72" s="22"/>
      <c r="C72" s="21"/>
      <c r="D72" s="25"/>
      <c r="E72" s="26"/>
      <c r="F72" s="26"/>
      <c r="G72" s="26"/>
      <c r="H72" s="22"/>
      <c r="I72" s="21"/>
      <c r="J72" s="25"/>
      <c r="K72" s="26"/>
      <c r="L72" s="22"/>
      <c r="M72" s="21"/>
      <c r="N72" s="25"/>
      <c r="O72" s="26"/>
      <c r="P72" s="26"/>
      <c r="Q72" s="26"/>
      <c r="R72" s="22"/>
      <c r="S72" s="21"/>
      <c r="T72" s="25"/>
      <c r="U72" s="26"/>
      <c r="V72" s="26"/>
      <c r="W72" s="26"/>
      <c r="X72" s="22"/>
      <c r="Y72" s="21"/>
      <c r="Z72" s="25"/>
      <c r="AA72" s="26"/>
      <c r="AB72" s="22"/>
      <c r="AC72" s="21"/>
      <c r="AD72" s="25"/>
      <c r="AE72" s="21"/>
    </row>
    <row r="73" spans="2:31" ht="13.5" customHeight="1">
      <c r="B73" s="22"/>
      <c r="C73" s="21"/>
      <c r="D73" s="25"/>
      <c r="E73" s="26"/>
      <c r="F73" s="26"/>
      <c r="G73" s="26"/>
      <c r="H73" s="22"/>
      <c r="I73" s="21"/>
      <c r="J73" s="25"/>
      <c r="K73" s="26"/>
      <c r="L73" s="22"/>
      <c r="M73" s="21"/>
      <c r="N73" s="25"/>
      <c r="O73" s="26"/>
      <c r="P73" s="26"/>
      <c r="Q73" s="26"/>
      <c r="R73" s="22"/>
      <c r="S73" s="21"/>
      <c r="T73" s="25"/>
      <c r="U73" s="26"/>
      <c r="V73" s="26"/>
      <c r="W73" s="26"/>
      <c r="X73" s="22"/>
      <c r="Y73" s="21"/>
      <c r="Z73" s="25"/>
      <c r="AA73" s="26"/>
      <c r="AB73" s="22"/>
      <c r="AC73" s="21"/>
      <c r="AD73" s="25"/>
      <c r="AE73" s="21"/>
    </row>
    <row r="74" spans="2:31" ht="13.5" customHeight="1">
      <c r="B74" s="22"/>
      <c r="C74" s="21"/>
      <c r="D74" s="25"/>
      <c r="E74" s="26"/>
      <c r="F74" s="26"/>
      <c r="G74" s="26"/>
      <c r="H74" s="22"/>
      <c r="I74" s="21"/>
      <c r="J74" s="25"/>
      <c r="K74" s="26"/>
      <c r="L74" s="22"/>
      <c r="M74" s="21"/>
      <c r="N74" s="25"/>
      <c r="O74" s="26"/>
      <c r="P74" s="26"/>
      <c r="Q74" s="26"/>
      <c r="R74" s="22"/>
      <c r="S74" s="21"/>
      <c r="T74" s="25"/>
      <c r="U74" s="26"/>
      <c r="V74" s="26"/>
      <c r="W74" s="26"/>
      <c r="X74" s="22"/>
      <c r="Y74" s="21"/>
      <c r="Z74" s="25"/>
      <c r="AA74" s="26"/>
      <c r="AB74" s="22"/>
      <c r="AC74" s="21"/>
      <c r="AD74" s="25"/>
      <c r="AE74" s="21"/>
    </row>
    <row r="75" spans="2:31" ht="13.5" customHeight="1">
      <c r="B75" s="22"/>
      <c r="C75" s="21"/>
      <c r="D75" s="25"/>
      <c r="E75" s="26"/>
      <c r="F75" s="26"/>
      <c r="G75" s="26"/>
      <c r="H75" s="22"/>
      <c r="I75" s="21"/>
      <c r="J75" s="25"/>
      <c r="K75" s="26"/>
      <c r="L75" s="22"/>
      <c r="M75" s="21"/>
      <c r="N75" s="25"/>
      <c r="O75" s="26"/>
      <c r="P75" s="26"/>
      <c r="Q75" s="26"/>
      <c r="R75" s="22"/>
      <c r="S75" s="21"/>
      <c r="T75" s="25"/>
      <c r="U75" s="26"/>
      <c r="V75" s="26"/>
      <c r="W75" s="26"/>
      <c r="X75" s="22"/>
      <c r="Y75" s="21"/>
      <c r="Z75" s="25"/>
      <c r="AA75" s="26"/>
      <c r="AB75" s="22"/>
      <c r="AC75" s="21"/>
      <c r="AD75" s="25"/>
      <c r="AE75" s="21"/>
    </row>
    <row r="76" spans="2:31" ht="13.5" customHeight="1">
      <c r="B76" s="22"/>
      <c r="C76" s="21"/>
      <c r="D76" s="25"/>
      <c r="E76" s="26"/>
      <c r="F76" s="26"/>
      <c r="G76" s="26"/>
      <c r="H76" s="22"/>
      <c r="I76" s="21"/>
      <c r="J76" s="25"/>
      <c r="K76" s="26"/>
      <c r="L76" s="22"/>
      <c r="M76" s="21"/>
      <c r="N76" s="25"/>
      <c r="O76" s="26"/>
      <c r="P76" s="26"/>
      <c r="Q76" s="26"/>
      <c r="R76" s="22"/>
      <c r="S76" s="21"/>
      <c r="T76" s="25"/>
      <c r="U76" s="26"/>
      <c r="V76" s="26"/>
      <c r="W76" s="26"/>
      <c r="X76" s="22"/>
      <c r="Y76" s="21"/>
      <c r="Z76" s="25"/>
      <c r="AA76" s="26"/>
      <c r="AB76" s="22"/>
      <c r="AC76" s="21"/>
      <c r="AD76" s="25"/>
      <c r="AE76" s="21"/>
    </row>
    <row r="77" spans="2:31" ht="13.5" customHeight="1">
      <c r="B77" s="22"/>
      <c r="C77" s="21"/>
      <c r="D77" s="25"/>
      <c r="E77" s="26"/>
      <c r="F77" s="26"/>
      <c r="G77" s="26"/>
      <c r="H77" s="22"/>
      <c r="I77" s="21"/>
      <c r="J77" s="25"/>
      <c r="K77" s="26"/>
      <c r="L77" s="22"/>
      <c r="M77" s="21"/>
      <c r="N77" s="25"/>
      <c r="O77" s="26"/>
      <c r="P77" s="26"/>
      <c r="Q77" s="26"/>
      <c r="R77" s="22"/>
      <c r="S77" s="21"/>
      <c r="T77" s="25"/>
      <c r="U77" s="26"/>
      <c r="V77" s="26"/>
      <c r="W77" s="26"/>
      <c r="X77" s="22"/>
      <c r="Y77" s="21"/>
      <c r="Z77" s="25"/>
      <c r="AA77" s="26"/>
      <c r="AB77" s="22"/>
      <c r="AC77" s="21"/>
      <c r="AD77" s="25"/>
      <c r="AE77" s="21"/>
    </row>
    <row r="78" spans="2:31" ht="13.5" customHeight="1">
      <c r="B78" s="22"/>
      <c r="C78" s="21"/>
      <c r="D78" s="25"/>
      <c r="E78" s="26"/>
      <c r="F78" s="26"/>
      <c r="G78" s="26"/>
      <c r="H78" s="22"/>
      <c r="I78" s="21"/>
      <c r="J78" s="25"/>
      <c r="K78" s="26"/>
      <c r="L78" s="22"/>
      <c r="M78" s="21"/>
      <c r="N78" s="25"/>
      <c r="O78" s="26"/>
      <c r="P78" s="26"/>
      <c r="Q78" s="26"/>
      <c r="R78" s="22"/>
      <c r="S78" s="21"/>
      <c r="T78" s="25"/>
      <c r="U78" s="26"/>
      <c r="V78" s="26"/>
      <c r="W78" s="26"/>
      <c r="X78" s="22"/>
      <c r="Y78" s="21"/>
      <c r="Z78" s="25"/>
      <c r="AA78" s="26"/>
      <c r="AB78" s="22"/>
      <c r="AC78" s="21"/>
      <c r="AD78" s="25"/>
      <c r="AE78" s="21"/>
    </row>
    <row r="79" spans="2:31" ht="13.5" customHeight="1">
      <c r="B79" s="22"/>
      <c r="C79" s="21"/>
      <c r="D79" s="25"/>
      <c r="E79" s="26"/>
      <c r="F79" s="26"/>
      <c r="G79" s="26"/>
      <c r="H79" s="22"/>
      <c r="I79" s="21"/>
      <c r="J79" s="25"/>
      <c r="K79" s="26"/>
      <c r="L79" s="22"/>
      <c r="M79" s="21"/>
      <c r="N79" s="25"/>
      <c r="O79" s="26"/>
      <c r="P79" s="26"/>
      <c r="Q79" s="26"/>
      <c r="R79" s="22"/>
      <c r="S79" s="21"/>
      <c r="T79" s="25"/>
      <c r="U79" s="26"/>
      <c r="V79" s="26"/>
      <c r="W79" s="26"/>
      <c r="X79" s="22"/>
      <c r="Y79" s="21"/>
      <c r="Z79" s="25"/>
      <c r="AA79" s="26"/>
      <c r="AB79" s="22"/>
      <c r="AC79" s="21"/>
      <c r="AD79" s="25"/>
      <c r="AE79" s="21"/>
    </row>
    <row r="80" spans="2:31" ht="13.5" customHeight="1">
      <c r="B80" s="22"/>
      <c r="C80" s="21"/>
      <c r="D80" s="25"/>
      <c r="E80" s="26"/>
      <c r="F80" s="26"/>
      <c r="G80" s="26"/>
      <c r="H80" s="22"/>
      <c r="I80" s="21"/>
      <c r="J80" s="25"/>
      <c r="K80" s="26"/>
      <c r="L80" s="22"/>
      <c r="M80" s="21"/>
      <c r="N80" s="25"/>
      <c r="O80" s="26"/>
      <c r="P80" s="26"/>
      <c r="Q80" s="26"/>
      <c r="R80" s="22"/>
      <c r="S80" s="21"/>
      <c r="T80" s="25"/>
      <c r="U80" s="26"/>
      <c r="V80" s="26"/>
      <c r="W80" s="26"/>
      <c r="X80" s="22"/>
      <c r="Y80" s="21"/>
      <c r="Z80" s="25"/>
      <c r="AA80" s="26"/>
      <c r="AB80" s="22"/>
      <c r="AC80" s="21"/>
      <c r="AD80" s="25"/>
      <c r="AE80" s="21"/>
    </row>
    <row r="81" spans="2:31" ht="13.5" customHeight="1">
      <c r="B81" s="22"/>
      <c r="C81" s="21"/>
      <c r="D81" s="25"/>
      <c r="E81" s="26"/>
      <c r="F81" s="26"/>
      <c r="G81" s="26"/>
      <c r="H81" s="22"/>
      <c r="I81" s="21"/>
      <c r="J81" s="25"/>
      <c r="K81" s="26"/>
      <c r="L81" s="22"/>
      <c r="M81" s="21"/>
      <c r="N81" s="25"/>
      <c r="O81" s="26"/>
      <c r="P81" s="26"/>
      <c r="Q81" s="26"/>
      <c r="R81" s="22"/>
      <c r="S81" s="21"/>
      <c r="T81" s="25"/>
      <c r="U81" s="26"/>
      <c r="V81" s="26"/>
      <c r="W81" s="26"/>
      <c r="X81" s="22"/>
      <c r="Y81" s="21"/>
      <c r="Z81" s="25"/>
      <c r="AA81" s="26"/>
      <c r="AB81" s="22"/>
      <c r="AC81" s="21"/>
      <c r="AD81" s="25"/>
      <c r="AE81" s="21"/>
    </row>
    <row r="82" spans="2:31" ht="13.5" customHeight="1">
      <c r="B82" s="22"/>
      <c r="C82" s="21"/>
      <c r="D82" s="25"/>
      <c r="E82" s="26"/>
      <c r="F82" s="26"/>
      <c r="G82" s="26"/>
      <c r="H82" s="22"/>
      <c r="I82" s="21"/>
      <c r="J82" s="25"/>
      <c r="K82" s="26"/>
      <c r="L82" s="22"/>
      <c r="M82" s="21"/>
      <c r="N82" s="25"/>
      <c r="O82" s="26"/>
      <c r="P82" s="26"/>
      <c r="Q82" s="26"/>
      <c r="R82" s="22"/>
      <c r="S82" s="21"/>
      <c r="T82" s="25"/>
      <c r="U82" s="26"/>
      <c r="V82" s="26"/>
      <c r="W82" s="26"/>
      <c r="X82" s="22"/>
      <c r="Y82" s="21"/>
      <c r="Z82" s="25"/>
      <c r="AA82" s="26"/>
      <c r="AB82" s="22"/>
      <c r="AC82" s="21"/>
      <c r="AD82" s="25"/>
      <c r="AE82" s="21"/>
    </row>
    <row r="83" spans="2:31" ht="13.5" customHeight="1">
      <c r="B83" s="22"/>
      <c r="C83" s="21"/>
      <c r="D83" s="25"/>
      <c r="E83" s="26"/>
      <c r="F83" s="26"/>
      <c r="G83" s="26"/>
      <c r="H83" s="22"/>
      <c r="I83" s="21"/>
      <c r="J83" s="25"/>
      <c r="K83" s="26"/>
      <c r="L83" s="22"/>
      <c r="M83" s="21"/>
      <c r="N83" s="25"/>
      <c r="O83" s="26"/>
      <c r="P83" s="26"/>
      <c r="Q83" s="26"/>
      <c r="R83" s="22"/>
      <c r="S83" s="21"/>
      <c r="T83" s="25"/>
      <c r="U83" s="26"/>
      <c r="V83" s="26"/>
      <c r="W83" s="26"/>
      <c r="X83" s="22"/>
      <c r="Y83" s="21"/>
      <c r="Z83" s="25"/>
      <c r="AA83" s="26"/>
      <c r="AB83" s="22"/>
      <c r="AC83" s="21"/>
      <c r="AD83" s="25"/>
      <c r="AE83" s="21"/>
    </row>
    <row r="84" spans="2:31" ht="13.5" customHeight="1">
      <c r="B84" s="22"/>
      <c r="C84" s="21"/>
      <c r="D84" s="25"/>
      <c r="E84" s="26"/>
      <c r="F84" s="26"/>
      <c r="G84" s="26"/>
      <c r="H84" s="22"/>
      <c r="I84" s="21"/>
      <c r="J84" s="25"/>
      <c r="K84" s="26"/>
      <c r="L84" s="22"/>
      <c r="M84" s="21"/>
      <c r="N84" s="25"/>
      <c r="O84" s="26"/>
      <c r="P84" s="26"/>
      <c r="Q84" s="26"/>
      <c r="R84" s="22"/>
      <c r="S84" s="21"/>
      <c r="T84" s="25"/>
      <c r="U84" s="26"/>
      <c r="V84" s="26"/>
      <c r="W84" s="26"/>
      <c r="X84" s="22"/>
      <c r="Y84" s="21"/>
      <c r="Z84" s="25"/>
      <c r="AA84" s="26"/>
      <c r="AB84" s="22"/>
      <c r="AC84" s="21"/>
      <c r="AD84" s="25"/>
      <c r="AE84" s="21"/>
    </row>
    <row r="85" spans="2:31" ht="13.5" customHeight="1">
      <c r="B85" s="22"/>
      <c r="C85" s="21"/>
      <c r="D85" s="25"/>
      <c r="E85" s="26"/>
      <c r="F85" s="26"/>
      <c r="G85" s="26"/>
      <c r="H85" s="22"/>
      <c r="I85" s="21"/>
      <c r="J85" s="25"/>
      <c r="K85" s="26"/>
      <c r="L85" s="22"/>
      <c r="M85" s="21"/>
      <c r="N85" s="25"/>
      <c r="O85" s="26"/>
      <c r="P85" s="26"/>
      <c r="Q85" s="26"/>
      <c r="R85" s="22"/>
      <c r="S85" s="21"/>
      <c r="T85" s="25"/>
      <c r="U85" s="26"/>
      <c r="V85" s="26"/>
      <c r="W85" s="26"/>
      <c r="X85" s="22"/>
      <c r="Y85" s="21"/>
      <c r="Z85" s="25"/>
      <c r="AA85" s="26"/>
      <c r="AB85" s="22"/>
      <c r="AC85" s="21"/>
      <c r="AD85" s="25"/>
      <c r="AE85" s="21"/>
    </row>
    <row r="86" spans="2:31" ht="13.5" customHeight="1">
      <c r="B86" s="22"/>
      <c r="C86" s="21"/>
      <c r="D86" s="25"/>
      <c r="E86" s="26"/>
      <c r="F86" s="26"/>
      <c r="G86" s="26"/>
      <c r="H86" s="22"/>
      <c r="I86" s="21"/>
      <c r="J86" s="25"/>
      <c r="K86" s="26"/>
      <c r="L86" s="22"/>
      <c r="M86" s="21"/>
      <c r="N86" s="25"/>
      <c r="O86" s="26"/>
      <c r="P86" s="26"/>
      <c r="Q86" s="26"/>
      <c r="R86" s="22"/>
      <c r="S86" s="21"/>
      <c r="T86" s="25"/>
      <c r="U86" s="26"/>
      <c r="V86" s="26"/>
      <c r="W86" s="26"/>
      <c r="X86" s="22"/>
      <c r="Y86" s="21"/>
      <c r="Z86" s="25"/>
      <c r="AA86" s="26"/>
      <c r="AB86" s="22"/>
      <c r="AC86" s="21"/>
      <c r="AD86" s="25"/>
      <c r="AE86" s="21"/>
    </row>
    <row r="87" spans="2:31" ht="13.5" customHeight="1">
      <c r="B87" s="22"/>
      <c r="C87" s="21"/>
      <c r="D87" s="25"/>
      <c r="E87" s="26"/>
      <c r="F87" s="26"/>
      <c r="G87" s="26"/>
      <c r="H87" s="22"/>
      <c r="I87" s="21"/>
      <c r="J87" s="25"/>
      <c r="K87" s="26"/>
      <c r="L87" s="22"/>
      <c r="M87" s="21"/>
      <c r="N87" s="25"/>
      <c r="O87" s="26"/>
      <c r="P87" s="26"/>
      <c r="Q87" s="26"/>
      <c r="R87" s="22"/>
      <c r="S87" s="21"/>
      <c r="T87" s="25"/>
      <c r="U87" s="26"/>
      <c r="V87" s="26"/>
      <c r="W87" s="26"/>
      <c r="X87" s="22"/>
      <c r="Y87" s="21"/>
      <c r="Z87" s="25"/>
      <c r="AA87" s="26"/>
      <c r="AB87" s="22"/>
      <c r="AC87" s="21"/>
      <c r="AD87" s="25"/>
      <c r="AE87" s="21"/>
    </row>
    <row r="88" spans="2:31" ht="13.5" customHeight="1">
      <c r="B88" s="22"/>
      <c r="C88" s="21"/>
      <c r="D88" s="25"/>
      <c r="E88" s="26"/>
      <c r="F88" s="26"/>
      <c r="G88" s="26"/>
      <c r="H88" s="22"/>
      <c r="I88" s="21"/>
      <c r="J88" s="25"/>
      <c r="K88" s="26"/>
      <c r="L88" s="22"/>
      <c r="M88" s="21"/>
      <c r="N88" s="25"/>
      <c r="O88" s="26"/>
      <c r="P88" s="26"/>
      <c r="Q88" s="26"/>
      <c r="R88" s="22"/>
      <c r="S88" s="21"/>
      <c r="T88" s="25"/>
      <c r="U88" s="26"/>
      <c r="V88" s="26"/>
      <c r="W88" s="26"/>
      <c r="X88" s="22"/>
      <c r="Y88" s="21"/>
      <c r="Z88" s="25"/>
      <c r="AA88" s="26"/>
      <c r="AB88" s="22"/>
      <c r="AC88" s="21"/>
      <c r="AD88" s="25"/>
      <c r="AE88" s="21"/>
    </row>
    <row r="89" spans="2:31" ht="13.5" customHeight="1">
      <c r="B89" s="22"/>
      <c r="C89" s="21"/>
      <c r="D89" s="25"/>
      <c r="E89" s="26"/>
      <c r="F89" s="26"/>
      <c r="G89" s="26"/>
      <c r="H89" s="22"/>
      <c r="I89" s="21"/>
      <c r="J89" s="25"/>
      <c r="K89" s="26"/>
      <c r="L89" s="22"/>
      <c r="M89" s="21"/>
      <c r="N89" s="25"/>
      <c r="O89" s="26"/>
      <c r="P89" s="26"/>
      <c r="Q89" s="26"/>
      <c r="R89" s="22"/>
      <c r="S89" s="21"/>
      <c r="T89" s="25"/>
      <c r="U89" s="26"/>
      <c r="V89" s="26"/>
      <c r="W89" s="26"/>
      <c r="X89" s="22"/>
      <c r="Y89" s="21"/>
      <c r="Z89" s="25"/>
      <c r="AA89" s="26"/>
      <c r="AB89" s="22"/>
      <c r="AC89" s="21"/>
      <c r="AD89" s="25"/>
      <c r="AE89" s="21"/>
    </row>
    <row r="90" spans="2:31" ht="13.5" customHeight="1">
      <c r="B90" s="22"/>
      <c r="C90" s="21"/>
      <c r="D90" s="25"/>
      <c r="E90" s="26"/>
      <c r="F90" s="26"/>
      <c r="G90" s="26"/>
      <c r="H90" s="22"/>
      <c r="I90" s="21"/>
      <c r="J90" s="27"/>
      <c r="K90" s="26"/>
      <c r="L90" s="22"/>
      <c r="M90" s="21"/>
      <c r="N90" s="25"/>
      <c r="O90" s="26"/>
      <c r="P90" s="26"/>
      <c r="Q90" s="26"/>
      <c r="R90" s="22"/>
      <c r="S90" s="21"/>
      <c r="T90" s="25"/>
      <c r="U90" s="26"/>
      <c r="V90" s="26"/>
      <c r="W90" s="26"/>
      <c r="X90" s="22"/>
      <c r="Y90" s="21"/>
      <c r="Z90" s="25"/>
      <c r="AA90" s="26"/>
      <c r="AB90" s="22"/>
      <c r="AC90" s="21"/>
      <c r="AD90" s="25"/>
      <c r="AE90" s="21"/>
    </row>
    <row r="91" spans="2:31" ht="13.5" customHeight="1">
      <c r="B91" s="22"/>
      <c r="C91" s="21"/>
      <c r="D91" s="25"/>
      <c r="E91" s="26"/>
      <c r="F91" s="26"/>
      <c r="G91" s="26"/>
      <c r="H91" s="22"/>
      <c r="I91" s="21"/>
      <c r="J91" s="27"/>
      <c r="K91" s="26"/>
      <c r="L91" s="22"/>
      <c r="M91" s="21"/>
      <c r="N91" s="25"/>
      <c r="O91" s="26"/>
      <c r="P91" s="26"/>
      <c r="Q91" s="26"/>
      <c r="R91" s="22"/>
      <c r="S91" s="21"/>
      <c r="T91" s="25"/>
      <c r="U91" s="26"/>
      <c r="V91" s="26"/>
      <c r="W91" s="26"/>
      <c r="X91" s="22"/>
      <c r="Y91" s="21"/>
      <c r="Z91" s="25"/>
      <c r="AA91" s="26"/>
      <c r="AB91" s="22"/>
      <c r="AC91" s="21"/>
      <c r="AD91" s="25"/>
      <c r="AE91" s="21"/>
    </row>
    <row r="92" spans="2:31" ht="13.5" customHeight="1">
      <c r="B92" s="22"/>
      <c r="C92" s="21"/>
      <c r="D92" s="25"/>
      <c r="E92" s="26"/>
      <c r="F92" s="26"/>
      <c r="G92" s="26"/>
      <c r="H92" s="22"/>
      <c r="I92" s="21"/>
      <c r="J92" s="27"/>
      <c r="K92" s="26"/>
      <c r="L92" s="22"/>
      <c r="M92" s="21"/>
      <c r="N92" s="25"/>
      <c r="O92" s="26"/>
      <c r="P92" s="26"/>
      <c r="Q92" s="26"/>
      <c r="R92" s="22"/>
      <c r="S92" s="21"/>
      <c r="T92" s="25"/>
      <c r="U92" s="26"/>
      <c r="V92" s="26"/>
      <c r="W92" s="26"/>
      <c r="X92" s="22"/>
      <c r="Y92" s="21"/>
      <c r="Z92" s="25"/>
      <c r="AA92" s="26"/>
      <c r="AB92" s="22"/>
      <c r="AC92" s="21"/>
      <c r="AD92" s="25"/>
      <c r="AE92" s="21"/>
    </row>
    <row r="93" spans="2:31" ht="13.5" customHeight="1">
      <c r="B93" s="22"/>
      <c r="C93" s="21"/>
      <c r="D93" s="25"/>
      <c r="E93" s="26"/>
      <c r="F93" s="26"/>
      <c r="G93" s="26"/>
      <c r="H93" s="22"/>
      <c r="I93" s="21"/>
      <c r="J93" s="27"/>
      <c r="K93" s="26"/>
      <c r="L93" s="22"/>
      <c r="M93" s="21"/>
      <c r="N93" s="25"/>
      <c r="O93" s="26"/>
      <c r="P93" s="26"/>
      <c r="Q93" s="26"/>
      <c r="R93" s="22"/>
      <c r="S93" s="21"/>
      <c r="T93" s="25"/>
      <c r="U93" s="26"/>
      <c r="V93" s="26"/>
      <c r="W93" s="26"/>
      <c r="X93" s="22"/>
      <c r="Y93" s="21"/>
      <c r="Z93" s="25"/>
      <c r="AA93" s="26"/>
      <c r="AB93" s="22"/>
      <c r="AC93" s="21"/>
      <c r="AD93" s="25"/>
      <c r="AE93" s="21"/>
    </row>
    <row r="94" spans="2:31" ht="13.5" customHeight="1">
      <c r="B94" s="27"/>
      <c r="C94" s="23"/>
      <c r="D94" s="27"/>
      <c r="E94" s="23"/>
      <c r="F94" s="23"/>
      <c r="G94" s="23"/>
      <c r="H94" s="27"/>
      <c r="I94" s="23"/>
      <c r="J94" s="28"/>
      <c r="K94" s="26"/>
      <c r="L94" s="22"/>
      <c r="M94" s="21"/>
      <c r="N94" s="25"/>
      <c r="O94" s="26"/>
      <c r="P94" s="26"/>
      <c r="Q94" s="26"/>
      <c r="R94" s="22"/>
      <c r="S94" s="21"/>
      <c r="T94" s="25"/>
      <c r="U94" s="26"/>
      <c r="V94" s="26"/>
      <c r="W94" s="26"/>
      <c r="X94" s="22"/>
      <c r="Y94" s="21"/>
      <c r="Z94" s="25"/>
      <c r="AA94" s="26"/>
      <c r="AB94" s="22"/>
      <c r="AC94" s="21"/>
      <c r="AD94" s="25"/>
      <c r="AE94" s="21"/>
    </row>
    <row r="95" spans="2:31" ht="13.5" customHeight="1">
      <c r="B95" s="27"/>
      <c r="C95" s="23"/>
      <c r="D95" s="27"/>
      <c r="E95" s="23"/>
      <c r="F95" s="23"/>
      <c r="G95" s="23"/>
      <c r="H95" s="27"/>
      <c r="I95" s="23"/>
      <c r="J95" s="28"/>
      <c r="K95" s="26"/>
      <c r="L95" s="22"/>
      <c r="M95" s="21"/>
      <c r="N95" s="25"/>
      <c r="O95" s="26"/>
      <c r="P95" s="26"/>
      <c r="Q95" s="26"/>
      <c r="R95" s="22"/>
      <c r="S95" s="21"/>
      <c r="T95" s="25"/>
      <c r="U95" s="26"/>
      <c r="V95" s="26"/>
      <c r="W95" s="26"/>
      <c r="X95" s="22"/>
      <c r="Y95" s="21"/>
      <c r="Z95" s="25"/>
      <c r="AA95" s="26"/>
      <c r="AB95" s="22"/>
      <c r="AC95" s="21"/>
      <c r="AD95" s="25"/>
      <c r="AE95" s="21"/>
    </row>
    <row r="96" spans="2:31" ht="13.5" customHeight="1">
      <c r="B96" s="27"/>
      <c r="C96" s="23"/>
      <c r="D96" s="27"/>
      <c r="E96" s="23"/>
      <c r="F96" s="23"/>
      <c r="G96" s="23"/>
      <c r="H96" s="27"/>
      <c r="I96" s="23"/>
      <c r="J96" s="28"/>
      <c r="K96" s="23"/>
      <c r="L96" s="27"/>
      <c r="M96" s="23"/>
      <c r="N96" s="27"/>
      <c r="O96" s="26"/>
      <c r="P96" s="26"/>
      <c r="Q96" s="26"/>
      <c r="R96" s="22"/>
      <c r="S96" s="23"/>
      <c r="T96" s="25"/>
      <c r="U96" s="26"/>
      <c r="V96" s="26"/>
      <c r="W96" s="26"/>
      <c r="X96" s="22"/>
      <c r="Y96" s="21"/>
      <c r="Z96" s="25"/>
      <c r="AA96" s="26"/>
      <c r="AB96" s="22"/>
      <c r="AC96" s="21"/>
      <c r="AD96" s="25"/>
      <c r="AE96" s="21"/>
    </row>
    <row r="97" spans="2:31" ht="13.5" customHeight="1">
      <c r="B97" s="28"/>
      <c r="C97" s="29"/>
      <c r="D97" s="27"/>
      <c r="E97" s="23"/>
      <c r="F97" s="23"/>
      <c r="G97" s="23"/>
      <c r="H97" s="28"/>
      <c r="I97" s="29"/>
      <c r="J97" s="28"/>
      <c r="K97" s="23"/>
      <c r="L97" s="27"/>
      <c r="M97" s="23"/>
      <c r="N97" s="27"/>
      <c r="O97" s="26"/>
      <c r="P97" s="26"/>
      <c r="Q97" s="26"/>
      <c r="R97" s="22"/>
      <c r="S97" s="23"/>
      <c r="T97" s="25"/>
      <c r="U97" s="26"/>
      <c r="V97" s="26"/>
      <c r="W97" s="26"/>
      <c r="X97" s="22"/>
      <c r="Y97" s="21"/>
      <c r="Z97" s="25"/>
      <c r="AA97" s="26"/>
      <c r="AB97" s="22"/>
      <c r="AC97" s="21"/>
      <c r="AD97" s="25"/>
      <c r="AE97" s="21"/>
    </row>
    <row r="98" spans="2:31" ht="13.5" customHeight="1">
      <c r="B98" s="28"/>
      <c r="C98" s="29"/>
      <c r="D98" s="28"/>
      <c r="E98" s="29"/>
      <c r="F98" s="29"/>
      <c r="G98" s="29"/>
      <c r="H98" s="28"/>
      <c r="I98" s="29"/>
      <c r="J98" s="28"/>
      <c r="K98" s="23"/>
      <c r="L98" s="27"/>
      <c r="M98" s="23"/>
      <c r="N98" s="27"/>
      <c r="O98" s="26"/>
      <c r="P98" s="26"/>
      <c r="Q98" s="26"/>
      <c r="R98" s="22"/>
      <c r="S98" s="23"/>
      <c r="T98" s="25"/>
      <c r="U98" s="26"/>
      <c r="V98" s="26"/>
      <c r="W98" s="26"/>
      <c r="X98" s="22"/>
      <c r="Y98" s="21"/>
      <c r="Z98" s="25"/>
      <c r="AA98" s="26"/>
      <c r="AB98" s="22"/>
      <c r="AC98" s="21"/>
      <c r="AD98" s="25"/>
      <c r="AE98" s="21"/>
    </row>
    <row r="99" spans="2:31" ht="13.5" customHeight="1">
      <c r="B99" s="28"/>
      <c r="C99" s="29"/>
      <c r="D99" s="28"/>
      <c r="E99" s="29"/>
      <c r="F99" s="29"/>
      <c r="G99" s="29"/>
      <c r="H99" s="28"/>
      <c r="I99" s="29"/>
      <c r="J99" s="28"/>
      <c r="K99" s="23"/>
      <c r="L99" s="28"/>
      <c r="M99" s="29"/>
      <c r="N99" s="27"/>
      <c r="O99" s="26"/>
      <c r="P99" s="26"/>
      <c r="Q99" s="26"/>
      <c r="R99" s="22"/>
      <c r="S99" s="29"/>
      <c r="T99" s="25"/>
      <c r="U99" s="26"/>
      <c r="V99" s="26"/>
      <c r="W99" s="26"/>
      <c r="X99" s="22"/>
      <c r="Y99" s="21"/>
      <c r="Z99" s="25"/>
      <c r="AA99" s="26"/>
      <c r="AB99" s="22"/>
      <c r="AC99" s="21"/>
      <c r="AD99" s="25"/>
      <c r="AE99" s="21"/>
    </row>
    <row r="100" spans="2:31" ht="13.5" customHeight="1">
      <c r="B100" s="28"/>
      <c r="C100" s="29"/>
      <c r="D100" s="28"/>
      <c r="E100" s="29"/>
      <c r="F100" s="29"/>
      <c r="G100" s="29"/>
      <c r="H100" s="28"/>
      <c r="I100" s="29"/>
      <c r="J100" s="28"/>
      <c r="K100" s="29"/>
      <c r="L100" s="28"/>
      <c r="M100" s="29"/>
      <c r="N100" s="28"/>
      <c r="O100" s="26"/>
      <c r="P100" s="26"/>
      <c r="Q100" s="26"/>
      <c r="R100" s="22"/>
      <c r="S100" s="29"/>
      <c r="T100" s="25"/>
      <c r="U100" s="26"/>
      <c r="V100" s="26"/>
      <c r="W100" s="26"/>
      <c r="X100" s="22"/>
      <c r="Y100" s="21"/>
      <c r="Z100" s="25"/>
      <c r="AA100" s="26"/>
      <c r="AB100" s="22"/>
      <c r="AC100" s="21"/>
      <c r="AD100" s="25"/>
      <c r="AE100" s="21"/>
    </row>
    <row r="101" spans="2:31" ht="13.5" customHeight="1">
      <c r="B101" s="28"/>
      <c r="C101" s="29"/>
      <c r="D101" s="28"/>
      <c r="E101" s="29"/>
      <c r="F101" s="29"/>
      <c r="G101" s="29"/>
      <c r="H101" s="28"/>
      <c r="I101" s="29"/>
      <c r="J101" s="28"/>
      <c r="K101" s="29"/>
      <c r="L101" s="28"/>
      <c r="M101" s="29"/>
      <c r="N101" s="28"/>
      <c r="O101" s="26"/>
      <c r="P101" s="26"/>
      <c r="Q101" s="26"/>
      <c r="R101" s="22"/>
      <c r="S101" s="29"/>
      <c r="T101" s="25"/>
      <c r="U101" s="26"/>
      <c r="V101" s="26"/>
      <c r="W101" s="26"/>
      <c r="X101" s="22"/>
      <c r="Y101" s="21"/>
      <c r="Z101" s="25"/>
      <c r="AA101" s="26"/>
      <c r="AB101" s="22"/>
      <c r="AC101" s="21"/>
      <c r="AD101" s="25"/>
      <c r="AE101" s="21"/>
    </row>
    <row r="102" spans="2:31" ht="13.5" customHeight="1">
      <c r="B102" s="28"/>
      <c r="C102" s="29"/>
      <c r="D102" s="28"/>
      <c r="E102" s="29"/>
      <c r="F102" s="29"/>
      <c r="G102" s="29"/>
      <c r="H102" s="28"/>
      <c r="I102" s="29"/>
      <c r="J102" s="3"/>
      <c r="K102" s="29"/>
      <c r="L102" s="28"/>
      <c r="M102" s="29"/>
      <c r="N102" s="28"/>
      <c r="O102" s="23"/>
      <c r="P102" s="23"/>
      <c r="Q102" s="23"/>
      <c r="R102" s="27"/>
      <c r="S102" s="29"/>
      <c r="T102" s="27"/>
      <c r="U102" s="23"/>
      <c r="V102" s="23"/>
      <c r="W102" s="23"/>
      <c r="X102" s="27"/>
      <c r="Y102" s="23"/>
      <c r="Z102" s="27"/>
      <c r="AA102" s="23"/>
      <c r="AB102" s="27"/>
      <c r="AC102" s="23"/>
      <c r="AD102" s="27"/>
      <c r="AE102" s="23"/>
    </row>
    <row r="103" spans="2:31" ht="13.5" customHeight="1">
      <c r="B103" s="28"/>
      <c r="C103" s="29"/>
      <c r="D103" s="28"/>
      <c r="E103" s="29"/>
      <c r="F103" s="29"/>
      <c r="G103" s="29"/>
      <c r="H103" s="28"/>
      <c r="I103" s="29"/>
      <c r="J103" s="3"/>
      <c r="K103" s="29"/>
      <c r="L103" s="28"/>
      <c r="M103" s="29"/>
      <c r="N103" s="28"/>
      <c r="O103" s="23"/>
      <c r="P103" s="23"/>
      <c r="Q103" s="23"/>
      <c r="R103" s="27"/>
      <c r="S103" s="29"/>
      <c r="T103" s="27"/>
      <c r="U103" s="23"/>
      <c r="V103" s="23"/>
      <c r="W103" s="23"/>
      <c r="X103" s="27"/>
      <c r="Y103" s="23"/>
      <c r="Z103" s="27"/>
      <c r="AA103" s="23"/>
      <c r="AB103" s="27"/>
      <c r="AC103" s="23"/>
      <c r="AD103" s="27"/>
      <c r="AE103" s="23"/>
    </row>
    <row r="104" spans="2:31" ht="13.5" customHeight="1">
      <c r="B104" s="28"/>
      <c r="C104" s="29"/>
      <c r="D104" s="28"/>
      <c r="E104" s="29"/>
      <c r="F104" s="29"/>
      <c r="G104" s="29"/>
      <c r="H104" s="28"/>
      <c r="I104" s="29"/>
      <c r="J104" s="3"/>
      <c r="K104" s="29"/>
      <c r="L104" s="28"/>
      <c r="M104" s="29"/>
      <c r="N104" s="28"/>
      <c r="O104" s="23"/>
      <c r="P104" s="23"/>
      <c r="Q104" s="23"/>
      <c r="R104" s="27"/>
      <c r="S104" s="29"/>
      <c r="T104" s="27"/>
      <c r="U104" s="23"/>
      <c r="V104" s="23"/>
      <c r="W104" s="23"/>
      <c r="X104" s="27"/>
      <c r="Y104" s="23"/>
      <c r="Z104" s="27"/>
      <c r="AA104" s="23"/>
      <c r="AB104" s="27"/>
      <c r="AC104" s="23"/>
      <c r="AD104" s="27"/>
      <c r="AE104" s="23"/>
    </row>
    <row r="105" spans="2:31" ht="13.5" customHeight="1">
      <c r="B105" s="28"/>
      <c r="C105" s="29"/>
      <c r="D105" s="28"/>
      <c r="E105" s="29"/>
      <c r="F105" s="29"/>
      <c r="G105" s="29"/>
      <c r="H105" s="28"/>
      <c r="I105" s="29"/>
      <c r="J105" s="3"/>
      <c r="K105" s="29"/>
      <c r="L105" s="28"/>
      <c r="M105" s="29"/>
      <c r="N105" s="28"/>
      <c r="O105" s="23"/>
      <c r="P105" s="23"/>
      <c r="Q105" s="23"/>
      <c r="R105" s="28"/>
      <c r="S105" s="29"/>
      <c r="T105" s="27"/>
      <c r="U105" s="23"/>
      <c r="V105" s="23"/>
      <c r="W105" s="23"/>
      <c r="X105" s="28"/>
      <c r="Y105" s="29"/>
      <c r="Z105" s="27"/>
      <c r="AA105" s="23"/>
      <c r="AB105" s="28"/>
      <c r="AC105" s="29"/>
      <c r="AD105" s="27"/>
      <c r="AE105" s="29"/>
    </row>
    <row r="106" spans="2:31" ht="13.5" customHeight="1">
      <c r="B106" s="3"/>
      <c r="C106" s="4"/>
      <c r="D106" s="3"/>
      <c r="E106" s="4"/>
      <c r="F106" s="4"/>
      <c r="G106" s="4"/>
      <c r="H106" s="3"/>
      <c r="I106" s="4"/>
      <c r="J106" s="3"/>
      <c r="K106" s="29"/>
      <c r="L106" s="28"/>
      <c r="M106" s="29"/>
      <c r="N106" s="28"/>
      <c r="O106" s="29"/>
      <c r="P106" s="29"/>
      <c r="Q106" s="29"/>
      <c r="R106" s="28"/>
      <c r="S106" s="29"/>
      <c r="T106" s="28"/>
      <c r="U106" s="29"/>
      <c r="V106" s="29"/>
      <c r="W106" s="29"/>
      <c r="X106" s="28"/>
      <c r="Y106" s="29"/>
      <c r="Z106" s="28"/>
      <c r="AA106" s="29"/>
      <c r="AB106" s="28"/>
      <c r="AC106" s="29"/>
      <c r="AD106" s="28"/>
      <c r="AE106" s="29"/>
    </row>
    <row r="107" spans="2:31" ht="13.5" customHeight="1">
      <c r="B107" s="3"/>
      <c r="C107" s="4"/>
      <c r="D107" s="3"/>
      <c r="E107" s="4"/>
      <c r="F107" s="4"/>
      <c r="G107" s="4"/>
      <c r="H107" s="3"/>
      <c r="I107" s="4"/>
      <c r="K107" s="29"/>
      <c r="L107" s="28"/>
      <c r="M107" s="29"/>
      <c r="N107" s="28"/>
      <c r="O107" s="29"/>
      <c r="P107" s="29"/>
      <c r="Q107" s="29"/>
      <c r="R107" s="28"/>
      <c r="S107" s="29"/>
      <c r="T107" s="28"/>
      <c r="U107" s="29"/>
      <c r="V107" s="29"/>
      <c r="W107" s="29"/>
      <c r="X107" s="28"/>
      <c r="Y107" s="29"/>
      <c r="Z107" s="28"/>
      <c r="AA107" s="29"/>
      <c r="AB107" s="28"/>
      <c r="AC107" s="29"/>
      <c r="AD107" s="28"/>
      <c r="AE107" s="29"/>
    </row>
    <row r="108" spans="2:31" ht="13.5" customHeight="1">
      <c r="B108" s="3"/>
      <c r="C108" s="4"/>
      <c r="D108" s="3"/>
      <c r="E108" s="4"/>
      <c r="F108" s="4"/>
      <c r="G108" s="4"/>
      <c r="H108" s="3"/>
      <c r="I108" s="4"/>
      <c r="K108" s="4"/>
      <c r="L108" s="3"/>
      <c r="M108" s="4"/>
      <c r="N108" s="3"/>
      <c r="O108" s="29"/>
      <c r="P108" s="29"/>
      <c r="Q108" s="29"/>
      <c r="R108" s="28"/>
      <c r="S108" s="4"/>
      <c r="T108" s="28"/>
      <c r="U108" s="29"/>
      <c r="V108" s="29"/>
      <c r="W108" s="29"/>
      <c r="X108" s="28"/>
      <c r="Y108" s="29"/>
      <c r="Z108" s="28"/>
      <c r="AA108" s="29"/>
      <c r="AB108" s="28"/>
      <c r="AC108" s="29"/>
      <c r="AD108" s="28"/>
      <c r="AE108" s="29"/>
    </row>
    <row r="109" spans="2:31" ht="13.5" customHeight="1">
      <c r="B109" s="3"/>
      <c r="C109" s="4"/>
      <c r="D109" s="3"/>
      <c r="E109" s="4"/>
      <c r="F109" s="4"/>
      <c r="G109" s="4"/>
      <c r="H109" s="3"/>
      <c r="I109" s="4"/>
      <c r="K109" s="4"/>
      <c r="L109" s="3"/>
      <c r="M109" s="4"/>
      <c r="N109" s="3"/>
      <c r="O109" s="29"/>
      <c r="P109" s="29"/>
      <c r="Q109" s="29"/>
      <c r="R109" s="28"/>
      <c r="S109" s="4"/>
      <c r="T109" s="28"/>
      <c r="U109" s="29"/>
      <c r="V109" s="29"/>
      <c r="W109" s="29"/>
      <c r="X109" s="28"/>
      <c r="Y109" s="29"/>
      <c r="Z109" s="28"/>
      <c r="AA109" s="29"/>
      <c r="AB109" s="28"/>
      <c r="AC109" s="29"/>
      <c r="AD109" s="28"/>
      <c r="AE109" s="29"/>
    </row>
    <row r="110" spans="2:31" ht="13.5" customHeight="1">
      <c r="B110" s="3"/>
      <c r="C110" s="4"/>
      <c r="D110" s="3"/>
      <c r="E110" s="4"/>
      <c r="F110" s="4"/>
      <c r="G110" s="4"/>
      <c r="H110" s="3"/>
      <c r="I110" s="4"/>
      <c r="K110" s="4"/>
      <c r="L110" s="3"/>
      <c r="M110" s="4"/>
      <c r="N110" s="3"/>
      <c r="O110" s="29"/>
      <c r="P110" s="29"/>
      <c r="Q110" s="29"/>
      <c r="R110" s="28"/>
      <c r="S110" s="4"/>
      <c r="T110" s="28"/>
      <c r="U110" s="29"/>
      <c r="V110" s="29"/>
      <c r="W110" s="29"/>
      <c r="X110" s="28"/>
      <c r="Y110" s="29"/>
      <c r="Z110" s="28"/>
      <c r="AA110" s="29"/>
      <c r="AB110" s="28"/>
      <c r="AC110" s="29"/>
      <c r="AD110" s="28"/>
      <c r="AE110" s="29"/>
    </row>
    <row r="111" spans="11:31" ht="13.5" customHeight="1">
      <c r="K111" s="4"/>
      <c r="L111" s="3"/>
      <c r="M111" s="4"/>
      <c r="N111" s="3"/>
      <c r="O111" s="29"/>
      <c r="P111" s="29"/>
      <c r="Q111" s="29"/>
      <c r="R111" s="28"/>
      <c r="S111" s="4"/>
      <c r="T111" s="28"/>
      <c r="U111" s="29"/>
      <c r="V111" s="29"/>
      <c r="W111" s="29"/>
      <c r="X111" s="28"/>
      <c r="Y111" s="29"/>
      <c r="Z111" s="28"/>
      <c r="AA111" s="29"/>
      <c r="AB111" s="28"/>
      <c r="AC111" s="29"/>
      <c r="AD111" s="28"/>
      <c r="AE111" s="29"/>
    </row>
    <row r="112" spans="11:31" ht="13.5" customHeight="1">
      <c r="K112" s="4"/>
      <c r="L112" s="3"/>
      <c r="M112" s="4"/>
      <c r="N112" s="3"/>
      <c r="O112" s="29"/>
      <c r="P112" s="29"/>
      <c r="Q112" s="29"/>
      <c r="R112" s="28"/>
      <c r="S112" s="4"/>
      <c r="T112" s="28"/>
      <c r="U112" s="29"/>
      <c r="V112" s="29"/>
      <c r="W112" s="29"/>
      <c r="X112" s="28"/>
      <c r="Y112" s="29"/>
      <c r="Z112" s="28"/>
      <c r="AA112" s="29"/>
      <c r="AB112" s="28"/>
      <c r="AC112" s="29"/>
      <c r="AD112" s="28"/>
      <c r="AE112" s="29"/>
    </row>
    <row r="113" spans="15:31" ht="13.5" customHeight="1">
      <c r="O113" s="29"/>
      <c r="P113" s="29"/>
      <c r="Q113" s="29"/>
      <c r="R113" s="28"/>
      <c r="T113" s="28"/>
      <c r="U113" s="29"/>
      <c r="V113" s="29"/>
      <c r="W113" s="29"/>
      <c r="X113" s="28"/>
      <c r="Y113" s="29"/>
      <c r="Z113" s="28"/>
      <c r="AA113" s="29"/>
      <c r="AB113" s="28"/>
      <c r="AC113" s="29"/>
      <c r="AD113" s="28"/>
      <c r="AE113" s="29"/>
    </row>
    <row r="114" spans="15:31" ht="13.5" customHeight="1">
      <c r="O114" s="4"/>
      <c r="P114" s="4"/>
      <c r="Q114" s="4"/>
      <c r="R114" s="3"/>
      <c r="T114" s="3"/>
      <c r="U114" s="4"/>
      <c r="V114" s="4"/>
      <c r="W114" s="4"/>
      <c r="X114" s="3"/>
      <c r="Y114" s="4"/>
      <c r="Z114" s="3"/>
      <c r="AA114" s="4"/>
      <c r="AB114" s="3"/>
      <c r="AC114" s="4"/>
      <c r="AD114" s="3"/>
      <c r="AE114" s="4"/>
    </row>
    <row r="115" spans="15:31" ht="13.5" customHeight="1">
      <c r="O115" s="4"/>
      <c r="P115" s="4"/>
      <c r="Q115" s="4"/>
      <c r="R115" s="3"/>
      <c r="T115" s="3"/>
      <c r="U115" s="4"/>
      <c r="V115" s="4"/>
      <c r="W115" s="4"/>
      <c r="X115" s="3"/>
      <c r="Y115" s="4"/>
      <c r="Z115" s="3"/>
      <c r="AA115" s="4"/>
      <c r="AB115" s="3"/>
      <c r="AC115" s="4"/>
      <c r="AD115" s="3"/>
      <c r="AE115" s="4"/>
    </row>
    <row r="116" spans="15:31" ht="13.5" customHeight="1">
      <c r="O116" s="4"/>
      <c r="P116" s="4"/>
      <c r="Q116" s="4"/>
      <c r="R116" s="3"/>
      <c r="T116" s="3"/>
      <c r="U116" s="4"/>
      <c r="V116" s="4"/>
      <c r="W116" s="4"/>
      <c r="X116" s="3"/>
      <c r="Y116" s="4"/>
      <c r="Z116" s="3"/>
      <c r="AA116" s="4"/>
      <c r="AB116" s="3"/>
      <c r="AC116" s="4"/>
      <c r="AD116" s="3"/>
      <c r="AE116" s="4"/>
    </row>
    <row r="117" spans="15:31" ht="13.5" customHeight="1">
      <c r="O117" s="4"/>
      <c r="P117" s="4"/>
      <c r="Q117" s="4"/>
      <c r="R117" s="3"/>
      <c r="T117" s="3"/>
      <c r="U117" s="4"/>
      <c r="V117" s="4"/>
      <c r="W117" s="4"/>
      <c r="X117" s="3"/>
      <c r="Y117" s="4"/>
      <c r="Z117" s="3"/>
      <c r="AA117" s="4"/>
      <c r="AB117" s="3"/>
      <c r="AC117" s="4"/>
      <c r="AD117" s="3"/>
      <c r="AE117" s="4"/>
    </row>
    <row r="118" spans="15:31" ht="13.5" customHeight="1">
      <c r="O118" s="4"/>
      <c r="P118" s="4"/>
      <c r="Q118" s="4"/>
      <c r="R118" s="3"/>
      <c r="T118" s="3"/>
      <c r="U118" s="4"/>
      <c r="V118" s="4"/>
      <c r="W118" s="4"/>
      <c r="X118" s="3"/>
      <c r="Y118" s="4"/>
      <c r="Z118" s="3"/>
      <c r="AA118" s="4"/>
      <c r="AB118" s="3"/>
      <c r="AC118" s="4"/>
      <c r="AD118" s="3"/>
      <c r="AE118" s="4"/>
    </row>
  </sheetData>
  <sheetProtection/>
  <mergeCells count="19">
    <mergeCell ref="A4:A6"/>
    <mergeCell ref="L5:M5"/>
    <mergeCell ref="AB5:AC5"/>
    <mergeCell ref="Z5:AA5"/>
    <mergeCell ref="V5:W5"/>
    <mergeCell ref="R4:AG4"/>
    <mergeCell ref="AF5:AG5"/>
    <mergeCell ref="X5:Y5"/>
    <mergeCell ref="AD5:AE5"/>
    <mergeCell ref="R5:S5"/>
    <mergeCell ref="T5:U5"/>
    <mergeCell ref="B4:Q4"/>
    <mergeCell ref="P5:Q5"/>
    <mergeCell ref="B5:C5"/>
    <mergeCell ref="N5:O5"/>
    <mergeCell ref="D5:E5"/>
    <mergeCell ref="H5:I5"/>
    <mergeCell ref="J5:K5"/>
    <mergeCell ref="F5:G5"/>
  </mergeCells>
  <printOptions/>
  <pageMargins left="0.75" right="0.75" top="1" bottom="1" header="0" footer="0"/>
  <pageSetup horizontalDpi="1200" verticalDpi="1200" orientation="landscape" r:id="rId2"/>
  <headerFooter alignWithMargins="0">
    <oddFooter>&amp;L&amp;"Franklin Gothic Book,Normal"&amp;7&amp;F&amp;C&amp;"Franklin Gothic Book,Normal"&amp;7&amp;P&amp;R&amp;"Franklin Gothic Book,Normal"&amp;7&amp;A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Viarydamis Tejada</dc:creator>
  <cp:keywords/>
  <dc:description/>
  <cp:lastModifiedBy>Naurelsys Hernández Durán</cp:lastModifiedBy>
  <cp:lastPrinted>2008-12-10T12:52:47Z</cp:lastPrinted>
  <dcterms:created xsi:type="dcterms:W3CDTF">2008-11-19T12:35:38Z</dcterms:created>
  <dcterms:modified xsi:type="dcterms:W3CDTF">2024-01-30T16:23:42Z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